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3"/>
  <workbookPr/>
  <mc:AlternateContent xmlns:mc="http://schemas.openxmlformats.org/markup-compatibility/2006">
    <mc:Choice Requires="x15">
      <x15ac:absPath xmlns:x15ac="http://schemas.microsoft.com/office/spreadsheetml/2010/11/ac" url="/Users/victoryerz/Desktop/GaR-project/data/arm_data/"/>
    </mc:Choice>
  </mc:AlternateContent>
  <xr:revisionPtr revIDLastSave="0" documentId="13_ncr:1_{5BCC44EA-5A1E-4D4D-AA4B-079CAC77AB5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REER" sheetId="24" r:id="rId11"/>
    <sheet name="VIX" sheetId="25" r:id="rId12"/>
    <sheet name="DSTI" sheetId="12" r:id="rId13"/>
    <sheet name="BOP" sheetId="16" r:id="rId14"/>
    <sheet name="GD" sheetId="13" r:id="rId15"/>
    <sheet name="GE" sheetId="14" r:id="rId16"/>
    <sheet name="Employment" sheetId="18" r:id="rId17"/>
    <sheet name="Liquidity" sheetId="19" r:id="rId18"/>
    <sheet name="CAR" sheetId="20" r:id="rId19"/>
    <sheet name="FCyI_raw" sheetId="21" r:id="rId20"/>
    <sheet name="FCyI_data_base" sheetId="22" r:id="rId21"/>
    <sheet name="FCyI_data" sheetId="23" r:id="rId22"/>
  </sheets>
  <externalReferences>
    <externalReference r:id="rId23"/>
    <externalReference r:id="rId24"/>
    <externalReference r:id="rId25"/>
    <externalReference r:id="rId26"/>
  </externalReferences>
  <definedNames>
    <definedName name="_1">#REF!</definedName>
    <definedName name="_1F17_Attr_Indvƒ" localSheetId="16">#REF!</definedName>
    <definedName name="_1F17_Attr_Indvƒ" localSheetId="5">#REF!</definedName>
    <definedName name="_1F17_Attr_Indvƒ">#REF!</definedName>
    <definedName name="_2">#REF!</definedName>
    <definedName name="_2F17_Attr_Indvƒ__00000000" localSheetId="5">#REF!</definedName>
    <definedName name="_2F17_Attr_Indvƒ__00000000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6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6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6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6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6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6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2" i="1"/>
  <c r="I13" i="25" a="1"/>
  <c r="I13" i="25" s="1"/>
  <c r="I14" i="25" a="1"/>
  <c r="I14" i="25"/>
  <c r="I15" i="25" a="1"/>
  <c r="I15" i="25" s="1"/>
  <c r="I16" i="25" a="1"/>
  <c r="I16" i="25"/>
  <c r="I17" i="25" a="1"/>
  <c r="I17" i="25" s="1"/>
  <c r="I18" i="25" a="1"/>
  <c r="I18" i="25"/>
  <c r="I19" i="25" a="1"/>
  <c r="I19" i="25" s="1"/>
  <c r="I20" i="25" a="1"/>
  <c r="I20" i="25"/>
  <c r="I21" i="25" a="1"/>
  <c r="I21" i="25" s="1"/>
  <c r="I22" i="25" a="1"/>
  <c r="I22" i="25"/>
  <c r="I23" i="25" a="1"/>
  <c r="I23" i="25" s="1"/>
  <c r="I24" i="25" a="1"/>
  <c r="I24" i="25"/>
  <c r="I25" i="25" a="1"/>
  <c r="I25" i="25" s="1"/>
  <c r="I26" i="25" a="1"/>
  <c r="I26" i="25"/>
  <c r="I27" i="25" a="1"/>
  <c r="I27" i="25" s="1"/>
  <c r="I28" i="25" a="1"/>
  <c r="I28" i="25"/>
  <c r="I29" i="25" a="1"/>
  <c r="I29" i="25" s="1"/>
  <c r="I30" i="25" a="1"/>
  <c r="I30" i="25"/>
  <c r="I31" i="25" a="1"/>
  <c r="I31" i="25" s="1"/>
  <c r="I32" i="25" a="1"/>
  <c r="I32" i="25"/>
  <c r="I33" i="25" a="1"/>
  <c r="I33" i="25" s="1"/>
  <c r="I34" i="25" a="1"/>
  <c r="I34" i="25"/>
  <c r="I35" i="25" a="1"/>
  <c r="I35" i="25" s="1"/>
  <c r="I36" i="25" a="1"/>
  <c r="I36" i="25"/>
  <c r="I37" i="25" a="1"/>
  <c r="I37" i="25" s="1"/>
  <c r="I38" i="25" a="1"/>
  <c r="I38" i="25"/>
  <c r="I39" i="25" a="1"/>
  <c r="I39" i="25" s="1"/>
  <c r="I40" i="25" a="1"/>
  <c r="I40" i="25"/>
  <c r="I41" i="25" a="1"/>
  <c r="I41" i="25" s="1"/>
  <c r="I42" i="25" a="1"/>
  <c r="I42" i="25"/>
  <c r="I43" i="25" a="1"/>
  <c r="I43" i="25" s="1"/>
  <c r="I44" i="25" a="1"/>
  <c r="I44" i="25"/>
  <c r="I45" i="25" a="1"/>
  <c r="I45" i="25" s="1"/>
  <c r="I46" i="25" a="1"/>
  <c r="I46" i="25"/>
  <c r="I47" i="25" a="1"/>
  <c r="I47" i="25" s="1"/>
  <c r="I48" i="25" a="1"/>
  <c r="I48" i="25"/>
  <c r="I49" i="25" a="1"/>
  <c r="I49" i="25" s="1"/>
  <c r="I50" i="25" a="1"/>
  <c r="I50" i="25"/>
  <c r="I51" i="25" a="1"/>
  <c r="I51" i="25" s="1"/>
  <c r="I52" i="25" a="1"/>
  <c r="I52" i="25" s="1"/>
  <c r="I53" i="25" a="1"/>
  <c r="I53" i="25" s="1"/>
  <c r="I54" i="25" a="1"/>
  <c r="I54" i="25"/>
  <c r="I55" i="25" a="1"/>
  <c r="I55" i="25" s="1"/>
  <c r="I56" i="25" a="1"/>
  <c r="I56" i="25"/>
  <c r="I57" i="25" a="1"/>
  <c r="I57" i="25" s="1"/>
  <c r="I58" i="25" a="1"/>
  <c r="I58" i="25"/>
  <c r="I59" i="25" a="1"/>
  <c r="I59" i="25" s="1"/>
  <c r="I60" i="25" a="1"/>
  <c r="I60" i="25" s="1"/>
  <c r="I61" i="25" a="1"/>
  <c r="I61" i="25" s="1"/>
  <c r="I62" i="25" a="1"/>
  <c r="I62" i="25"/>
  <c r="I63" i="25" a="1"/>
  <c r="I63" i="25" s="1"/>
  <c r="I64" i="25" a="1"/>
  <c r="I64" i="25" s="1"/>
  <c r="I65" i="25" a="1"/>
  <c r="I65" i="25" s="1"/>
  <c r="I66" i="25" a="1"/>
  <c r="I66" i="25"/>
  <c r="I67" i="25" a="1"/>
  <c r="I67" i="25" s="1"/>
  <c r="I68" i="25" a="1"/>
  <c r="I68" i="25" s="1"/>
  <c r="I69" i="25" a="1"/>
  <c r="I69" i="25" s="1"/>
  <c r="I70" i="25" a="1"/>
  <c r="I70" i="25"/>
  <c r="I71" i="25" a="1"/>
  <c r="I71" i="25" s="1"/>
  <c r="I72" i="25" a="1"/>
  <c r="I72" i="25" s="1"/>
  <c r="I73" i="25" a="1"/>
  <c r="I73" i="25" s="1"/>
  <c r="I74" i="25" a="1"/>
  <c r="I74" i="25"/>
  <c r="I75" i="25" a="1"/>
  <c r="I75" i="25" s="1"/>
  <c r="I76" i="25" a="1"/>
  <c r="I76" i="25" s="1"/>
  <c r="I77" i="25" a="1"/>
  <c r="I77" i="25" s="1"/>
  <c r="I78" i="25" a="1"/>
  <c r="I78" i="25"/>
  <c r="I79" i="25" a="1"/>
  <c r="I79" i="25" s="1"/>
  <c r="I80" i="25" a="1"/>
  <c r="I80" i="25" s="1"/>
  <c r="I81" i="25" a="1"/>
  <c r="I81" i="25" s="1"/>
  <c r="I82" i="25" a="1"/>
  <c r="I82" i="25"/>
  <c r="I83" i="25" a="1"/>
  <c r="I83" i="25" s="1"/>
  <c r="I84" i="25" a="1"/>
  <c r="I84" i="25" s="1"/>
  <c r="I85" i="25" a="1"/>
  <c r="I85" i="25" s="1"/>
  <c r="I86" i="25" a="1"/>
  <c r="I86" i="25"/>
  <c r="I87" i="25" a="1"/>
  <c r="I87" i="25" s="1"/>
  <c r="I88" i="25" a="1"/>
  <c r="I88" i="25" s="1"/>
  <c r="I89" i="25" a="1"/>
  <c r="I89" i="25" s="1"/>
  <c r="I90" i="25" a="1"/>
  <c r="I90" i="25"/>
  <c r="I91" i="25" a="1"/>
  <c r="I91" i="25" s="1"/>
  <c r="I92" i="25" a="1"/>
  <c r="I92" i="25" s="1"/>
  <c r="I93" i="25" a="1"/>
  <c r="I93" i="25" s="1"/>
  <c r="I94" i="25" a="1"/>
  <c r="I94" i="25"/>
  <c r="I95" i="25" a="1"/>
  <c r="I95" i="25" s="1"/>
  <c r="I96" i="25" a="1"/>
  <c r="I96" i="25" s="1"/>
  <c r="I97" i="25" a="1"/>
  <c r="I97" i="25" s="1"/>
  <c r="I98" i="25" a="1"/>
  <c r="I98" i="25"/>
  <c r="I12" i="25" a="1"/>
  <c r="I12" i="25" s="1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12" i="25"/>
  <c r="G12" i="25"/>
  <c r="G96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7" i="25"/>
  <c r="G98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44" i="25"/>
  <c r="E45" i="25"/>
  <c r="E46" i="25"/>
  <c r="E47" i="25"/>
  <c r="E48" i="25"/>
  <c r="E49" i="25"/>
  <c r="E50" i="25"/>
  <c r="E51" i="25"/>
  <c r="E52" i="25"/>
  <c r="E53" i="25"/>
  <c r="E54" i="25"/>
  <c r="E55" i="25"/>
  <c r="E56" i="25"/>
  <c r="E57" i="25"/>
  <c r="E58" i="25"/>
  <c r="E59" i="25"/>
  <c r="E60" i="25"/>
  <c r="E61" i="25"/>
  <c r="E62" i="25"/>
  <c r="E63" i="25"/>
  <c r="E64" i="25"/>
  <c r="E65" i="25"/>
  <c r="E66" i="25"/>
  <c r="E67" i="25"/>
  <c r="E68" i="25"/>
  <c r="E69" i="25"/>
  <c r="E70" i="25"/>
  <c r="E71" i="25"/>
  <c r="E72" i="25"/>
  <c r="E73" i="25"/>
  <c r="E74" i="25"/>
  <c r="E75" i="25"/>
  <c r="E76" i="25"/>
  <c r="E77" i="25"/>
  <c r="E78" i="25"/>
  <c r="E79" i="25"/>
  <c r="E80" i="25"/>
  <c r="E81" i="25"/>
  <c r="E82" i="25"/>
  <c r="E83" i="25"/>
  <c r="E84" i="25"/>
  <c r="E85" i="25"/>
  <c r="E86" i="25"/>
  <c r="E87" i="25"/>
  <c r="E88" i="25"/>
  <c r="E89" i="25"/>
  <c r="E90" i="25"/>
  <c r="E91" i="25"/>
  <c r="E92" i="25"/>
  <c r="E93" i="25"/>
  <c r="E94" i="25"/>
  <c r="E95" i="25"/>
  <c r="E96" i="25"/>
  <c r="E97" i="25"/>
  <c r="E98" i="25"/>
  <c r="B5849" i="25"/>
  <c r="B5785" i="25"/>
  <c r="B5780" i="25"/>
  <c r="B5594" i="25"/>
  <c r="B5525" i="25"/>
  <c r="B5520" i="25"/>
  <c r="B5339" i="25"/>
  <c r="B5300" i="25"/>
  <c r="B5275" i="25"/>
  <c r="B5259" i="25"/>
  <c r="B5238" i="25"/>
  <c r="B5180" i="25"/>
  <c r="B5135" i="25"/>
  <c r="B5110" i="25"/>
  <c r="B5069" i="25"/>
  <c r="B5035" i="25"/>
  <c r="B5015" i="25"/>
  <c r="B5004" i="25"/>
  <c r="B4999" i="25"/>
  <c r="B4978" i="25"/>
  <c r="B4920" i="25"/>
  <c r="B4874" i="25"/>
  <c r="B4845" i="25"/>
  <c r="B4814" i="25"/>
  <c r="B4775" i="25"/>
  <c r="B4755" i="25"/>
  <c r="B4742" i="25"/>
  <c r="B4737" i="25"/>
  <c r="B4718" i="25"/>
  <c r="B4655" i="25"/>
  <c r="B4613" i="25"/>
  <c r="B4585" i="25"/>
  <c r="B4559" i="25"/>
  <c r="B4515" i="25"/>
  <c r="B4495" i="25"/>
  <c r="B4481" i="25"/>
  <c r="B4476" i="25"/>
  <c r="B4462" i="25"/>
  <c r="B4453" i="25"/>
  <c r="B4395" i="25"/>
  <c r="B4352" i="25"/>
  <c r="B4325" i="25"/>
  <c r="B4284" i="25"/>
  <c r="B4255" i="25"/>
  <c r="B4230" i="25"/>
  <c r="B4220" i="25"/>
  <c r="B4215" i="25"/>
  <c r="B4193" i="25"/>
  <c r="B4135" i="25"/>
  <c r="B4091" i="25"/>
  <c r="B4065" i="25"/>
  <c r="B4034" i="25"/>
  <c r="B3995" i="25"/>
  <c r="B3970" i="25"/>
  <c r="B3960" i="25"/>
  <c r="B3955" i="25"/>
  <c r="B3933" i="25"/>
  <c r="B3875" i="25"/>
  <c r="B3830" i="25"/>
  <c r="B3805" i="25"/>
  <c r="B3759" i="25"/>
  <c r="B3730" i="25"/>
  <c r="B3710" i="25"/>
  <c r="B3699" i="25"/>
  <c r="B3694" i="25"/>
  <c r="B3673" i="25"/>
  <c r="B3615" i="25"/>
  <c r="B3569" i="25"/>
  <c r="B3540" i="25"/>
  <c r="B3504" i="25"/>
  <c r="B3470" i="25"/>
  <c r="B3450" i="25"/>
  <c r="B3438" i="25"/>
  <c r="B3433" i="25"/>
  <c r="B3413" i="25"/>
  <c r="B3350" i="25"/>
  <c r="B3309" i="25"/>
  <c r="B3280" i="25"/>
  <c r="B3254" i="25"/>
  <c r="B3210" i="25"/>
  <c r="B3190" i="25"/>
  <c r="B3177" i="25"/>
  <c r="B3172" i="25"/>
  <c r="B3153" i="25"/>
  <c r="B3090" i="25"/>
  <c r="B3048" i="25"/>
  <c r="B3020" i="25"/>
  <c r="B2979" i="25"/>
  <c r="B2950" i="25"/>
  <c r="B2930" i="25"/>
  <c r="B2916" i="25"/>
  <c r="B2911" i="25"/>
  <c r="B2888" i="25"/>
  <c r="B2871" i="25"/>
  <c r="B2870" i="25"/>
  <c r="B2830" i="25"/>
  <c r="B2787" i="25"/>
  <c r="B2760" i="25"/>
  <c r="B2724" i="25"/>
  <c r="B2690" i="25"/>
  <c r="B2665" i="25"/>
  <c r="B2655" i="25"/>
  <c r="B2650" i="25"/>
  <c r="B2628" i="25"/>
  <c r="B2570" i="25"/>
  <c r="B2525" i="25"/>
  <c r="B2500" i="25"/>
  <c r="B2474" i="25"/>
  <c r="B2430" i="25"/>
  <c r="B2405" i="25"/>
  <c r="B2389" i="25"/>
  <c r="B2368" i="25"/>
  <c r="B2310" i="25"/>
  <c r="B2265" i="25"/>
  <c r="B2240" i="25"/>
  <c r="B2199" i="25"/>
  <c r="B2165" i="25"/>
  <c r="B2145" i="25"/>
  <c r="B2134" i="25"/>
  <c r="B2129" i="25"/>
  <c r="B2108" i="25"/>
  <c r="B2050" i="25"/>
  <c r="B2004" i="25"/>
  <c r="B1975" i="25"/>
  <c r="B1944" i="25"/>
  <c r="B1905" i="25"/>
  <c r="B1885" i="25"/>
  <c r="B1873" i="25"/>
  <c r="B1868" i="25"/>
  <c r="B1848" i="25"/>
  <c r="B1785" i="25"/>
  <c r="B1744" i="25"/>
  <c r="B1715" i="25"/>
  <c r="B1669" i="25"/>
  <c r="B1645" i="25"/>
  <c r="B1625" i="25"/>
  <c r="B1611" i="25"/>
  <c r="B1606" i="25"/>
  <c r="B1583" i="25"/>
  <c r="B1525" i="25"/>
  <c r="B1482" i="25"/>
  <c r="B1455" i="25"/>
  <c r="B1419" i="25"/>
  <c r="B1385" i="25"/>
  <c r="B1360" i="25"/>
  <c r="B1351" i="25"/>
  <c r="B1350" i="25"/>
  <c r="B1345" i="25"/>
  <c r="B1323" i="25"/>
  <c r="B1265" i="25"/>
  <c r="B1221" i="25"/>
  <c r="B1195" i="25"/>
  <c r="B1164" i="25"/>
  <c r="B1125" i="25"/>
  <c r="B1100" i="25"/>
  <c r="B1090" i="25"/>
  <c r="B1085" i="25"/>
  <c r="B1063" i="25"/>
  <c r="B1005" i="25"/>
  <c r="B960" i="25"/>
  <c r="B935" i="25"/>
  <c r="B889" i="25"/>
  <c r="B865" i="25"/>
  <c r="B840" i="25"/>
  <c r="B824" i="25"/>
  <c r="B803" i="25"/>
  <c r="B745" i="25"/>
  <c r="B700" i="25"/>
  <c r="B675" i="25"/>
  <c r="B639" i="25"/>
  <c r="B600" i="25"/>
  <c r="B580" i="25"/>
  <c r="B568" i="25"/>
  <c r="B563" i="25"/>
  <c r="B543" i="25"/>
  <c r="B480" i="25"/>
  <c r="B439" i="25"/>
  <c r="B410" i="25"/>
  <c r="B384" i="25"/>
  <c r="B340" i="25"/>
  <c r="B320" i="25"/>
  <c r="B307" i="25"/>
  <c r="B302" i="25"/>
  <c r="B283" i="25"/>
  <c r="B220" i="25"/>
  <c r="B178" i="25"/>
  <c r="B150" i="25"/>
  <c r="B109" i="25"/>
  <c r="B80" i="25"/>
  <c r="B60" i="25"/>
  <c r="B46" i="25"/>
  <c r="B41" i="25"/>
  <c r="B18" i="25"/>
  <c r="G17" i="8"/>
  <c r="B87" i="1"/>
  <c r="B88" i="1"/>
  <c r="B86" i="1"/>
  <c r="E104" i="10"/>
  <c r="F104" i="10" s="1"/>
  <c r="G104" i="10" s="1"/>
  <c r="H104" i="10" s="1"/>
  <c r="I104" i="10" s="1"/>
  <c r="E2" i="24" a="1"/>
  <c r="E28" i="24" a="1"/>
  <c r="E60" i="24" a="1"/>
  <c r="E34" i="24" a="1"/>
  <c r="E17" i="24" a="1"/>
  <c r="E49" i="24" a="1"/>
  <c r="E85" i="24" a="1"/>
  <c r="E58" i="24" a="1"/>
  <c r="E74" i="24" a="1"/>
  <c r="E35" i="24" a="1"/>
  <c r="E67" i="24" a="1"/>
  <c r="E71" i="24" a="1"/>
  <c r="E10" i="24" a="1"/>
  <c r="E11" i="24" a="1"/>
  <c r="E75" i="24" a="1"/>
  <c r="E84" i="24" a="1"/>
  <c r="E38" i="24" a="1"/>
  <c r="E3" i="24" a="1"/>
  <c r="E77" i="24" a="1"/>
  <c r="E88" i="24" a="1"/>
  <c r="E32" i="24" a="1"/>
  <c r="E64" i="24" a="1"/>
  <c r="E42" i="24" a="1"/>
  <c r="E21" i="24" a="1"/>
  <c r="E53" i="24" a="1"/>
  <c r="E6" i="24" a="1"/>
  <c r="E70" i="24" a="1"/>
  <c r="E7" i="24" a="1"/>
  <c r="E39" i="24" a="1"/>
  <c r="E57" i="24" a="1"/>
  <c r="E82" i="24" a="1"/>
  <c r="E43" i="24" a="1"/>
  <c r="E52" i="24" a="1"/>
  <c r="E73" i="24" a="1"/>
  <c r="E59" i="24" a="1"/>
  <c r="E13" i="24" a="1"/>
  <c r="E63" i="24" a="1"/>
  <c r="E4" i="24" a="1"/>
  <c r="E36" i="24" a="1"/>
  <c r="E68" i="24" a="1"/>
  <c r="E54" i="24" a="1"/>
  <c r="E25" i="24" a="1"/>
  <c r="E45" i="24" a="1"/>
  <c r="E8" i="24" a="1"/>
  <c r="E40" i="24" a="1"/>
  <c r="E72" i="24" a="1"/>
  <c r="E66" i="24" a="1"/>
  <c r="E29" i="24" a="1"/>
  <c r="E61" i="24" a="1"/>
  <c r="E14" i="24" a="1"/>
  <c r="E9" i="24" a="1"/>
  <c r="E15" i="24" a="1"/>
  <c r="E47" i="24" a="1"/>
  <c r="E79" i="24" a="1"/>
  <c r="E86" i="24" a="1"/>
  <c r="E69" i="24" a="1"/>
  <c r="E30" i="24" a="1"/>
  <c r="E55" i="24" a="1"/>
  <c r="E41" i="24" a="1"/>
  <c r="E50" i="24" a="1"/>
  <c r="E56" i="24" a="1"/>
  <c r="E62" i="24" a="1"/>
  <c r="E12" i="24" a="1"/>
  <c r="E44" i="24" a="1"/>
  <c r="E76" i="24" a="1"/>
  <c r="E78" i="24" a="1"/>
  <c r="E33" i="24" a="1"/>
  <c r="E65" i="24" a="1"/>
  <c r="E18" i="24" a="1"/>
  <c r="E81" i="24" a="1"/>
  <c r="E19" i="24" a="1"/>
  <c r="E51" i="24" a="1"/>
  <c r="E83" i="24" a="1"/>
  <c r="E48" i="24" a="1"/>
  <c r="E80" i="24" a="1"/>
  <c r="E37" i="24" a="1"/>
  <c r="E26" i="24" a="1"/>
  <c r="E23" i="24" a="1"/>
  <c r="E87" i="24" a="1"/>
  <c r="E5" i="24" a="1"/>
  <c r="E27" i="24" a="1"/>
  <c r="E22" i="24" a="1"/>
  <c r="E31" i="24" a="1"/>
  <c r="E16" i="24" a="1"/>
  <c r="E20" i="24" a="1"/>
  <c r="E24" i="24" a="1"/>
  <c r="E46" i="24" a="1"/>
  <c r="E2" i="24" l="1"/>
  <c r="U2" i="1" s="1"/>
  <c r="E88" i="24"/>
  <c r="U88" i="1" s="1"/>
  <c r="E87" i="24"/>
  <c r="U87" i="1" s="1"/>
  <c r="E83" i="24"/>
  <c r="U83" i="1" s="1"/>
  <c r="E79" i="24"/>
  <c r="U79" i="1" s="1"/>
  <c r="E75" i="24"/>
  <c r="U75" i="1" s="1"/>
  <c r="E71" i="24"/>
  <c r="U71" i="1" s="1"/>
  <c r="E67" i="24"/>
  <c r="U67" i="1" s="1"/>
  <c r="E63" i="24"/>
  <c r="U63" i="1" s="1"/>
  <c r="E59" i="24"/>
  <c r="U59" i="1" s="1"/>
  <c r="E55" i="24"/>
  <c r="U55" i="1" s="1"/>
  <c r="E51" i="24"/>
  <c r="U51" i="1" s="1"/>
  <c r="E47" i="24"/>
  <c r="U47" i="1" s="1"/>
  <c r="E43" i="24"/>
  <c r="U43" i="1" s="1"/>
  <c r="E39" i="24"/>
  <c r="U39" i="1" s="1"/>
  <c r="E35" i="24"/>
  <c r="U35" i="1" s="1"/>
  <c r="E31" i="24"/>
  <c r="U31" i="1" s="1"/>
  <c r="E27" i="24"/>
  <c r="U27" i="1" s="1"/>
  <c r="E23" i="24"/>
  <c r="U23" i="1" s="1"/>
  <c r="E19" i="24"/>
  <c r="U19" i="1" s="1"/>
  <c r="E15" i="24"/>
  <c r="U15" i="1" s="1"/>
  <c r="E11" i="24"/>
  <c r="U11" i="1" s="1"/>
  <c r="E7" i="24"/>
  <c r="U7" i="1" s="1"/>
  <c r="E74" i="24"/>
  <c r="U74" i="1" s="1"/>
  <c r="E62" i="24"/>
  <c r="U62" i="1" s="1"/>
  <c r="E50" i="24"/>
  <c r="U50" i="1" s="1"/>
  <c r="E30" i="24"/>
  <c r="U30" i="1" s="1"/>
  <c r="E81" i="24"/>
  <c r="U81" i="1" s="1"/>
  <c r="E9" i="24"/>
  <c r="U9" i="1" s="1"/>
  <c r="E82" i="24"/>
  <c r="U82" i="1" s="1"/>
  <c r="E70" i="24"/>
  <c r="U70" i="1" s="1"/>
  <c r="E58" i="24"/>
  <c r="U58" i="1" s="1"/>
  <c r="E46" i="24"/>
  <c r="U46" i="1" s="1"/>
  <c r="E38" i="24"/>
  <c r="U38" i="1" s="1"/>
  <c r="E26" i="24"/>
  <c r="U26" i="1" s="1"/>
  <c r="E18" i="24"/>
  <c r="U18" i="1" s="1"/>
  <c r="E14" i="24"/>
  <c r="U14" i="1" s="1"/>
  <c r="E10" i="24"/>
  <c r="U10" i="1" s="1"/>
  <c r="E6" i="24"/>
  <c r="U6" i="1" s="1"/>
  <c r="E85" i="24"/>
  <c r="U85" i="1" s="1"/>
  <c r="E77" i="24"/>
  <c r="U77" i="1" s="1"/>
  <c r="E73" i="24"/>
  <c r="U73" i="1" s="1"/>
  <c r="E69" i="24"/>
  <c r="U69" i="1" s="1"/>
  <c r="E65" i="24"/>
  <c r="U65" i="1" s="1"/>
  <c r="E61" i="24"/>
  <c r="U61" i="1" s="1"/>
  <c r="E57" i="24"/>
  <c r="U57" i="1" s="1"/>
  <c r="E53" i="24"/>
  <c r="U53" i="1" s="1"/>
  <c r="E49" i="24"/>
  <c r="U49" i="1" s="1"/>
  <c r="E45" i="24"/>
  <c r="U45" i="1" s="1"/>
  <c r="E41" i="24"/>
  <c r="U41" i="1" s="1"/>
  <c r="E37" i="24"/>
  <c r="U37" i="1" s="1"/>
  <c r="E33" i="24"/>
  <c r="U33" i="1" s="1"/>
  <c r="E29" i="24"/>
  <c r="U29" i="1" s="1"/>
  <c r="E25" i="24"/>
  <c r="U25" i="1" s="1"/>
  <c r="E21" i="24"/>
  <c r="U21" i="1" s="1"/>
  <c r="E17" i="24"/>
  <c r="U17" i="1" s="1"/>
  <c r="E13" i="24"/>
  <c r="U13" i="1" s="1"/>
  <c r="E5" i="24"/>
  <c r="U5" i="1" s="1"/>
  <c r="E86" i="24"/>
  <c r="U86" i="1" s="1"/>
  <c r="E78" i="24"/>
  <c r="U78" i="1" s="1"/>
  <c r="E66" i="24"/>
  <c r="U66" i="1" s="1"/>
  <c r="E54" i="24"/>
  <c r="U54" i="1" s="1"/>
  <c r="E42" i="24"/>
  <c r="U42" i="1" s="1"/>
  <c r="E34" i="24"/>
  <c r="U34" i="1" s="1"/>
  <c r="E22" i="24"/>
  <c r="U22" i="1" s="1"/>
  <c r="E84" i="24"/>
  <c r="U84" i="1" s="1"/>
  <c r="E80" i="24"/>
  <c r="U80" i="1" s="1"/>
  <c r="E76" i="24"/>
  <c r="U76" i="1" s="1"/>
  <c r="E72" i="24"/>
  <c r="U72" i="1" s="1"/>
  <c r="E68" i="24"/>
  <c r="U68" i="1" s="1"/>
  <c r="E64" i="24"/>
  <c r="U64" i="1" s="1"/>
  <c r="E60" i="24"/>
  <c r="U60" i="1" s="1"/>
  <c r="E56" i="24"/>
  <c r="U56" i="1" s="1"/>
  <c r="E52" i="24"/>
  <c r="U52" i="1" s="1"/>
  <c r="E48" i="24"/>
  <c r="U48" i="1" s="1"/>
  <c r="E44" i="24"/>
  <c r="U44" i="1" s="1"/>
  <c r="E40" i="24"/>
  <c r="U40" i="1" s="1"/>
  <c r="E36" i="24"/>
  <c r="U36" i="1" s="1"/>
  <c r="E32" i="24"/>
  <c r="U32" i="1" s="1"/>
  <c r="E28" i="24"/>
  <c r="U28" i="1" s="1"/>
  <c r="E24" i="24"/>
  <c r="U24" i="1" s="1"/>
  <c r="E20" i="24"/>
  <c r="U20" i="1" s="1"/>
  <c r="E16" i="24"/>
  <c r="U16" i="1" s="1"/>
  <c r="E12" i="24"/>
  <c r="U12" i="1" s="1"/>
  <c r="E8" i="24"/>
  <c r="U8" i="1" s="1"/>
  <c r="E4" i="24"/>
  <c r="U4" i="1" s="1"/>
  <c r="E3" i="24"/>
  <c r="U3" i="1" s="1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9" i="10"/>
  <c r="H6" i="10"/>
  <c r="H5" i="10"/>
  <c r="F103" i="10" l="1"/>
  <c r="H103" i="10"/>
  <c r="G103" i="10"/>
  <c r="G102" i="10"/>
  <c r="G101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26" i="10"/>
  <c r="G25" i="10"/>
  <c r="G19" i="10"/>
  <c r="G82" i="10"/>
  <c r="G83" i="10"/>
  <c r="G84" i="10"/>
  <c r="F100" i="10"/>
  <c r="F98" i="10"/>
  <c r="F94" i="10"/>
  <c r="F85" i="10"/>
  <c r="F78" i="10"/>
  <c r="F90" i="10"/>
  <c r="F69" i="10"/>
  <c r="F73" i="10"/>
  <c r="F77" i="10" s="1"/>
  <c r="F81" i="10" s="1"/>
  <c r="F89" i="10" s="1"/>
  <c r="F93" i="10" s="1"/>
  <c r="F97" i="10" s="1"/>
  <c r="F101" i="10" s="1"/>
  <c r="F65" i="10"/>
  <c r="F63" i="10"/>
  <c r="F67" i="10" s="1"/>
  <c r="F71" i="10" s="1"/>
  <c r="F75" i="10" s="1"/>
  <c r="F79" i="10" s="1"/>
  <c r="F83" i="10" s="1"/>
  <c r="F87" i="10" s="1"/>
  <c r="F91" i="10" s="1"/>
  <c r="F95" i="10" s="1"/>
  <c r="F99" i="10" s="1"/>
  <c r="F64" i="10"/>
  <c r="F68" i="10" s="1"/>
  <c r="F72" i="10" s="1"/>
  <c r="F76" i="10" s="1"/>
  <c r="F80" i="10" s="1"/>
  <c r="F84" i="10" s="1"/>
  <c r="F88" i="10" s="1"/>
  <c r="F92" i="10" s="1"/>
  <c r="F96" i="10" s="1"/>
  <c r="F62" i="10"/>
  <c r="F66" i="10" s="1"/>
  <c r="F70" i="10" s="1"/>
  <c r="F74" i="10" s="1"/>
  <c r="F82" i="10" s="1"/>
  <c r="F86" i="10" s="1"/>
  <c r="F102" i="10" s="1"/>
  <c r="G86" i="10" l="1"/>
  <c r="AL87" i="1" l="1"/>
  <c r="AL88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2" i="1"/>
  <c r="E94" i="14"/>
  <c r="AJ87" i="1" l="1"/>
  <c r="AJ8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2" i="1"/>
  <c r="AM88" i="1"/>
  <c r="AM87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3" i="1"/>
  <c r="AM2" i="1"/>
  <c r="K110" i="18"/>
  <c r="AK87" i="1"/>
  <c r="AK88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2" i="1"/>
  <c r="C128" i="16"/>
  <c r="AI87" i="1"/>
  <c r="AI88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2" i="1"/>
  <c r="N82" i="4"/>
  <c r="N9" i="4"/>
  <c r="N10" i="4"/>
  <c r="N11" i="4"/>
  <c r="N12" i="4"/>
  <c r="N13" i="4"/>
  <c r="N14" i="4"/>
  <c r="N15" i="4"/>
  <c r="N16" i="4"/>
  <c r="N17" i="4"/>
  <c r="N18" i="4"/>
  <c r="N19" i="4"/>
  <c r="N20" i="4"/>
  <c r="N90" i="4"/>
  <c r="N91" i="4"/>
  <c r="N8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5" i="4"/>
  <c r="G146" i="4"/>
  <c r="G147" i="4"/>
  <c r="F146" i="4"/>
  <c r="F147" i="4"/>
  <c r="E146" i="4"/>
  <c r="E147" i="4"/>
  <c r="AH87" i="1"/>
  <c r="AH88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2" i="1"/>
  <c r="AG87" i="1"/>
  <c r="AG88" i="1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C16301" i="8"/>
  <c r="C16302" i="8"/>
  <c r="C16303" i="8"/>
  <c r="C16304" i="8"/>
  <c r="C16305" i="8"/>
  <c r="C16306" i="8"/>
  <c r="C16307" i="8"/>
  <c r="C16308" i="8"/>
  <c r="C16309" i="8"/>
  <c r="C16310" i="8"/>
  <c r="C16311" i="8"/>
  <c r="C16312" i="8"/>
  <c r="C16313" i="8"/>
  <c r="C16314" i="8"/>
  <c r="C16315" i="8"/>
  <c r="C16316" i="8"/>
  <c r="C16317" i="8"/>
  <c r="C16318" i="8"/>
  <c r="C16319" i="8"/>
  <c r="C16320" i="8"/>
  <c r="C16321" i="8"/>
  <c r="C16322" i="8"/>
  <c r="C16323" i="8"/>
  <c r="C16324" i="8"/>
  <c r="C16325" i="8"/>
  <c r="C16326" i="8"/>
  <c r="C16327" i="8"/>
  <c r="C16328" i="8"/>
  <c r="C16329" i="8"/>
  <c r="C16330" i="8"/>
  <c r="C16331" i="8"/>
  <c r="C16332" i="8"/>
  <c r="C16333" i="8"/>
  <c r="C16334" i="8"/>
  <c r="C16335" i="8"/>
  <c r="C16336" i="8"/>
  <c r="C16337" i="8"/>
  <c r="C16338" i="8"/>
  <c r="C16339" i="8"/>
  <c r="C16340" i="8"/>
  <c r="C16341" i="8"/>
  <c r="C16342" i="8"/>
  <c r="C16343" i="8"/>
  <c r="C16344" i="8"/>
  <c r="C16345" i="8"/>
  <c r="C16346" i="8"/>
  <c r="C16347" i="8"/>
  <c r="C16348" i="8"/>
  <c r="C16349" i="8"/>
  <c r="C16350" i="8"/>
  <c r="C16351" i="8"/>
  <c r="C16352" i="8"/>
  <c r="C16353" i="8"/>
  <c r="C16354" i="8"/>
  <c r="C16355" i="8"/>
  <c r="C16356" i="8"/>
  <c r="C16357" i="8"/>
  <c r="C16358" i="8"/>
  <c r="C16359" i="8"/>
  <c r="C16360" i="8"/>
  <c r="C16361" i="8"/>
  <c r="C16362" i="8"/>
  <c r="C16363" i="8"/>
  <c r="C16364" i="8"/>
  <c r="C16365" i="8"/>
  <c r="C16366" i="8"/>
  <c r="C16367" i="8"/>
  <c r="C16368" i="8"/>
  <c r="C16369" i="8"/>
  <c r="C16370" i="8"/>
  <c r="C16371" i="8"/>
  <c r="C16372" i="8"/>
  <c r="C16373" i="8"/>
  <c r="C16374" i="8"/>
  <c r="C16375" i="8"/>
  <c r="C16376" i="8"/>
  <c r="C16377" i="8"/>
  <c r="C16378" i="8"/>
  <c r="C16379" i="8"/>
  <c r="C16380" i="8"/>
  <c r="C16381" i="8"/>
  <c r="C16382" i="8"/>
  <c r="C16383" i="8"/>
  <c r="C16384" i="8"/>
  <c r="C16385" i="8"/>
  <c r="C16386" i="8"/>
  <c r="C16387" i="8"/>
  <c r="C16388" i="8"/>
  <c r="C16389" i="8"/>
  <c r="C16390" i="8"/>
  <c r="C16391" i="8"/>
  <c r="C16392" i="8"/>
  <c r="C16393" i="8"/>
  <c r="C16394" i="8"/>
  <c r="C16395" i="8"/>
  <c r="C16396" i="8"/>
  <c r="C16397" i="8"/>
  <c r="C16398" i="8"/>
  <c r="C16399" i="8"/>
  <c r="C16400" i="8"/>
  <c r="C16401" i="8"/>
  <c r="C16402" i="8"/>
  <c r="C16403" i="8"/>
  <c r="C16404" i="8"/>
  <c r="C16405" i="8"/>
  <c r="C16406" i="8"/>
  <c r="C16407" i="8"/>
  <c r="C16408" i="8"/>
  <c r="C16409" i="8"/>
  <c r="C16410" i="8"/>
  <c r="C16411" i="8"/>
  <c r="C16412" i="8"/>
  <c r="C16413" i="8"/>
  <c r="C16414" i="8"/>
  <c r="C16415" i="8"/>
  <c r="C16416" i="8"/>
  <c r="C16417" i="8"/>
  <c r="C16418" i="8"/>
  <c r="C16419" i="8"/>
  <c r="C16420" i="8"/>
  <c r="C16421" i="8"/>
  <c r="C16422" i="8"/>
  <c r="C16423" i="8"/>
  <c r="C16424" i="8"/>
  <c r="C16425" i="8"/>
  <c r="C16426" i="8"/>
  <c r="AF87" i="1"/>
  <c r="AF88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2" i="1"/>
  <c r="AA87" i="1"/>
  <c r="AB87" i="1"/>
  <c r="AC87" i="1"/>
  <c r="AD87" i="1"/>
  <c r="AE87" i="1"/>
  <c r="AA88" i="1"/>
  <c r="AB88" i="1"/>
  <c r="AC88" i="1"/>
  <c r="AD88" i="1"/>
  <c r="AE88" i="1"/>
  <c r="Z88" i="1"/>
  <c r="Z87" i="1"/>
  <c r="Y87" i="1"/>
  <c r="Y88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2" i="1"/>
  <c r="X87" i="1"/>
  <c r="X88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2" i="1"/>
  <c r="AT3" i="20"/>
  <c r="AT4" i="20"/>
  <c r="AT5" i="20"/>
  <c r="AT6" i="20"/>
  <c r="AT7" i="20"/>
  <c r="AT8" i="20"/>
  <c r="AT9" i="20"/>
  <c r="AT10" i="20"/>
  <c r="AT11" i="20"/>
  <c r="AT12" i="20"/>
  <c r="AT13" i="20"/>
  <c r="AT14" i="20"/>
  <c r="AT15" i="20"/>
  <c r="AT16" i="20"/>
  <c r="AT17" i="20"/>
  <c r="AT18" i="20"/>
  <c r="AT19" i="20"/>
  <c r="AT20" i="20"/>
  <c r="AT21" i="20"/>
  <c r="AT22" i="20"/>
  <c r="AT23" i="20"/>
  <c r="AT24" i="20"/>
  <c r="AT25" i="20"/>
  <c r="AT26" i="20"/>
  <c r="AT27" i="20"/>
  <c r="AT28" i="20"/>
  <c r="AT29" i="20"/>
  <c r="AT30" i="20"/>
  <c r="AT31" i="20"/>
  <c r="AT32" i="20"/>
  <c r="AT33" i="20"/>
  <c r="AT34" i="20"/>
  <c r="AT35" i="20"/>
  <c r="AT36" i="20"/>
  <c r="AT37" i="20"/>
  <c r="AT38" i="20"/>
  <c r="AT39" i="20"/>
  <c r="AT40" i="20"/>
  <c r="AT41" i="20"/>
  <c r="AT42" i="20"/>
  <c r="AT43" i="20"/>
  <c r="AT44" i="20"/>
  <c r="AT45" i="20"/>
  <c r="AT46" i="20"/>
  <c r="AT47" i="20"/>
  <c r="AT48" i="20"/>
  <c r="AT49" i="20"/>
  <c r="AT50" i="20"/>
  <c r="AT51" i="20"/>
  <c r="AT52" i="20"/>
  <c r="AT53" i="20"/>
  <c r="AT54" i="20"/>
  <c r="AT55" i="20"/>
  <c r="AT56" i="20"/>
  <c r="AT57" i="20"/>
  <c r="AT58" i="20"/>
  <c r="AT59" i="20"/>
  <c r="AT60" i="20"/>
  <c r="AT61" i="20"/>
  <c r="AT62" i="20"/>
  <c r="AT63" i="20"/>
  <c r="AT64" i="20"/>
  <c r="AT65" i="20"/>
  <c r="AT66" i="20"/>
  <c r="AT67" i="20"/>
  <c r="AT68" i="20"/>
  <c r="AT69" i="20"/>
  <c r="AT70" i="20"/>
  <c r="AT71" i="20"/>
  <c r="AT72" i="20"/>
  <c r="AT73" i="20"/>
  <c r="AT74" i="20"/>
  <c r="AT75" i="20"/>
  <c r="AT76" i="20"/>
  <c r="AT77" i="20"/>
  <c r="AT78" i="20"/>
  <c r="AT79" i="20"/>
  <c r="AT80" i="20"/>
  <c r="AT81" i="20"/>
  <c r="AT82" i="20"/>
  <c r="AT83" i="20"/>
  <c r="AT84" i="20"/>
  <c r="AT85" i="20"/>
  <c r="AT86" i="20"/>
  <c r="AT87" i="20"/>
  <c r="AT88" i="20"/>
  <c r="AT2" i="20"/>
  <c r="AO262" i="20"/>
  <c r="AF262" i="20"/>
  <c r="AA262" i="20"/>
  <c r="S262" i="20"/>
  <c r="R262" i="20"/>
  <c r="Q262" i="20"/>
  <c r="P262" i="20"/>
  <c r="O262" i="20"/>
  <c r="N262" i="20"/>
  <c r="M262" i="20"/>
  <c r="L262" i="20"/>
  <c r="K262" i="20"/>
  <c r="J262" i="20"/>
  <c r="I262" i="20"/>
  <c r="AC262" i="20" s="1"/>
  <c r="H262" i="20"/>
  <c r="G262" i="20"/>
  <c r="F262" i="20"/>
  <c r="E262" i="20"/>
  <c r="D262" i="20"/>
  <c r="X262" i="20" s="1"/>
  <c r="C262" i="20"/>
  <c r="B262" i="20"/>
  <c r="AO261" i="20"/>
  <c r="AB261" i="20"/>
  <c r="S261" i="20"/>
  <c r="AM261" i="20" s="1"/>
  <c r="R261" i="20"/>
  <c r="Q261" i="20"/>
  <c r="AK261" i="20" s="1"/>
  <c r="P261" i="20"/>
  <c r="O261" i="20"/>
  <c r="N261" i="20"/>
  <c r="M261" i="20"/>
  <c r="L261" i="20"/>
  <c r="K261" i="20"/>
  <c r="AE261" i="20" s="1"/>
  <c r="J261" i="20"/>
  <c r="I261" i="20"/>
  <c r="AC261" i="20" s="1"/>
  <c r="H261" i="20"/>
  <c r="G261" i="20"/>
  <c r="F261" i="20"/>
  <c r="E261" i="20"/>
  <c r="D261" i="20"/>
  <c r="C261" i="20"/>
  <c r="W261" i="20" s="1"/>
  <c r="B261" i="20"/>
  <c r="AO260" i="20"/>
  <c r="AF260" i="20"/>
  <c r="S260" i="20"/>
  <c r="AM260" i="20" s="1"/>
  <c r="R260" i="20"/>
  <c r="AL260" i="20" s="1"/>
  <c r="Q260" i="20"/>
  <c r="P260" i="20"/>
  <c r="O260" i="20"/>
  <c r="N260" i="20"/>
  <c r="M260" i="20"/>
  <c r="L260" i="20"/>
  <c r="K260" i="20"/>
  <c r="AE260" i="20" s="1"/>
  <c r="J260" i="20"/>
  <c r="AD260" i="20" s="1"/>
  <c r="I260" i="20"/>
  <c r="H260" i="20"/>
  <c r="G260" i="20"/>
  <c r="F260" i="20"/>
  <c r="E260" i="20"/>
  <c r="D260" i="20"/>
  <c r="X260" i="20" s="1"/>
  <c r="C260" i="20"/>
  <c r="W260" i="20" s="1"/>
  <c r="B260" i="20"/>
  <c r="V260" i="20" s="1"/>
  <c r="AO259" i="20"/>
  <c r="S259" i="20"/>
  <c r="R259" i="20"/>
  <c r="Q259" i="20"/>
  <c r="P259" i="20"/>
  <c r="O259" i="20"/>
  <c r="N259" i="20"/>
  <c r="M259" i="20"/>
  <c r="L259" i="20"/>
  <c r="K259" i="20"/>
  <c r="J259" i="20"/>
  <c r="I259" i="20"/>
  <c r="H259" i="20"/>
  <c r="G259" i="20"/>
  <c r="F259" i="20"/>
  <c r="E259" i="20"/>
  <c r="D259" i="20"/>
  <c r="C259" i="20"/>
  <c r="B259" i="20"/>
  <c r="AO258" i="20"/>
  <c r="S258" i="20"/>
  <c r="R258" i="20"/>
  <c r="Q258" i="20"/>
  <c r="P258" i="20"/>
  <c r="O258" i="20"/>
  <c r="N258" i="20"/>
  <c r="M258" i="20"/>
  <c r="L258" i="20"/>
  <c r="K258" i="20"/>
  <c r="J258" i="20"/>
  <c r="I258" i="20"/>
  <c r="H258" i="20"/>
  <c r="G258" i="20"/>
  <c r="F258" i="20"/>
  <c r="E258" i="20"/>
  <c r="D258" i="20"/>
  <c r="C258" i="20"/>
  <c r="B258" i="20"/>
  <c r="AO257" i="20"/>
  <c r="S257" i="20"/>
  <c r="R257" i="20"/>
  <c r="Q257" i="20"/>
  <c r="P257" i="20"/>
  <c r="O257" i="20"/>
  <c r="N257" i="20"/>
  <c r="M257" i="20"/>
  <c r="L257" i="20"/>
  <c r="K257" i="20"/>
  <c r="J257" i="20"/>
  <c r="I257" i="20"/>
  <c r="H257" i="20"/>
  <c r="G257" i="20"/>
  <c r="F257" i="20"/>
  <c r="E257" i="20"/>
  <c r="D257" i="20"/>
  <c r="C257" i="20"/>
  <c r="B257" i="20"/>
  <c r="AO256" i="20"/>
  <c r="S256" i="20"/>
  <c r="R256" i="20"/>
  <c r="Q256" i="20"/>
  <c r="P256" i="20"/>
  <c r="O256" i="20"/>
  <c r="N256" i="20"/>
  <c r="M256" i="20"/>
  <c r="L256" i="20"/>
  <c r="K256" i="20"/>
  <c r="J256" i="20"/>
  <c r="I256" i="20"/>
  <c r="H256" i="20"/>
  <c r="G256" i="20"/>
  <c r="F256" i="20"/>
  <c r="E256" i="20"/>
  <c r="D256" i="20"/>
  <c r="C256" i="20"/>
  <c r="B256" i="20"/>
  <c r="AO255" i="20"/>
  <c r="S255" i="20"/>
  <c r="R255" i="20"/>
  <c r="Q255" i="20"/>
  <c r="P255" i="20"/>
  <c r="O255" i="20"/>
  <c r="N255" i="20"/>
  <c r="M255" i="20"/>
  <c r="L255" i="20"/>
  <c r="K255" i="20"/>
  <c r="J255" i="20"/>
  <c r="I255" i="20"/>
  <c r="H255" i="20"/>
  <c r="G255" i="20"/>
  <c r="F255" i="20"/>
  <c r="E255" i="20"/>
  <c r="D255" i="20"/>
  <c r="C255" i="20"/>
  <c r="B255" i="20"/>
  <c r="AO254" i="20"/>
  <c r="S254" i="20"/>
  <c r="R254" i="20"/>
  <c r="Q254" i="20"/>
  <c r="P254" i="20"/>
  <c r="O254" i="20"/>
  <c r="N254" i="20"/>
  <c r="M254" i="20"/>
  <c r="L254" i="20"/>
  <c r="K254" i="20"/>
  <c r="J254" i="20"/>
  <c r="I254" i="20"/>
  <c r="H254" i="20"/>
  <c r="G254" i="20"/>
  <c r="F254" i="20"/>
  <c r="E254" i="20"/>
  <c r="D254" i="20"/>
  <c r="C254" i="20"/>
  <c r="B254" i="20"/>
  <c r="X87" i="19"/>
  <c r="X88" i="19"/>
  <c r="X3" i="19"/>
  <c r="X4" i="19"/>
  <c r="X5" i="19"/>
  <c r="X6" i="19"/>
  <c r="X7" i="19"/>
  <c r="X8" i="19"/>
  <c r="X9" i="19"/>
  <c r="X10" i="19"/>
  <c r="X11" i="19"/>
  <c r="X12" i="19"/>
  <c r="X13" i="19"/>
  <c r="X14" i="19"/>
  <c r="X15" i="19"/>
  <c r="X16" i="19"/>
  <c r="X17" i="19"/>
  <c r="X18" i="19"/>
  <c r="X19" i="19"/>
  <c r="X20" i="19"/>
  <c r="X21" i="19"/>
  <c r="X22" i="19"/>
  <c r="X23" i="19"/>
  <c r="X24" i="19"/>
  <c r="X25" i="19"/>
  <c r="X26" i="19"/>
  <c r="X27" i="19"/>
  <c r="X28" i="19"/>
  <c r="X29" i="19"/>
  <c r="X30" i="19"/>
  <c r="X31" i="19"/>
  <c r="X32" i="19"/>
  <c r="X33" i="19"/>
  <c r="X34" i="19"/>
  <c r="X35" i="19"/>
  <c r="X36" i="19"/>
  <c r="X37" i="19"/>
  <c r="X38" i="19"/>
  <c r="X39" i="19"/>
  <c r="X40" i="19"/>
  <c r="X41" i="19"/>
  <c r="X42" i="19"/>
  <c r="X43" i="19"/>
  <c r="X44" i="19"/>
  <c r="X45" i="19"/>
  <c r="X46" i="19"/>
  <c r="X47" i="19"/>
  <c r="X48" i="19"/>
  <c r="X49" i="19"/>
  <c r="X50" i="19"/>
  <c r="X51" i="19"/>
  <c r="X52" i="19"/>
  <c r="X53" i="19"/>
  <c r="X54" i="19"/>
  <c r="X55" i="19"/>
  <c r="X56" i="19"/>
  <c r="X57" i="19"/>
  <c r="X58" i="19"/>
  <c r="X59" i="19"/>
  <c r="X60" i="19"/>
  <c r="X61" i="19"/>
  <c r="X62" i="19"/>
  <c r="X63" i="19"/>
  <c r="X64" i="19"/>
  <c r="X65" i="19"/>
  <c r="X66" i="19"/>
  <c r="X67" i="19"/>
  <c r="X68" i="19"/>
  <c r="X69" i="19"/>
  <c r="X70" i="19"/>
  <c r="X71" i="19"/>
  <c r="X72" i="19"/>
  <c r="X73" i="19"/>
  <c r="X74" i="19"/>
  <c r="X75" i="19"/>
  <c r="X76" i="19"/>
  <c r="X77" i="19"/>
  <c r="X78" i="19"/>
  <c r="X79" i="19"/>
  <c r="X80" i="19"/>
  <c r="X81" i="19"/>
  <c r="X82" i="19"/>
  <c r="X83" i="19"/>
  <c r="X84" i="19"/>
  <c r="X85" i="19"/>
  <c r="X86" i="19"/>
  <c r="W88" i="19"/>
  <c r="W2" i="19"/>
  <c r="W3" i="19"/>
  <c r="W4" i="19"/>
  <c r="W5" i="19"/>
  <c r="W6" i="19"/>
  <c r="W7" i="19"/>
  <c r="W8" i="19"/>
  <c r="W9" i="19"/>
  <c r="W10" i="19"/>
  <c r="W11" i="19"/>
  <c r="W12" i="19"/>
  <c r="W13" i="19"/>
  <c r="W14" i="19"/>
  <c r="W15" i="19"/>
  <c r="W16" i="19"/>
  <c r="W17" i="19"/>
  <c r="W18" i="19"/>
  <c r="W19" i="19"/>
  <c r="W20" i="19"/>
  <c r="W21" i="19"/>
  <c r="W22" i="19"/>
  <c r="W23" i="19"/>
  <c r="W24" i="19"/>
  <c r="W25" i="19"/>
  <c r="W26" i="19"/>
  <c r="W27" i="19"/>
  <c r="W28" i="19"/>
  <c r="W29" i="19"/>
  <c r="W30" i="19"/>
  <c r="W31" i="19"/>
  <c r="W32" i="19"/>
  <c r="W33" i="19"/>
  <c r="W34" i="19"/>
  <c r="W35" i="19"/>
  <c r="W36" i="19"/>
  <c r="W37" i="19"/>
  <c r="W38" i="19"/>
  <c r="W39" i="19"/>
  <c r="W40" i="19"/>
  <c r="W41" i="19"/>
  <c r="W42" i="19"/>
  <c r="W43" i="19"/>
  <c r="W44" i="19"/>
  <c r="W45" i="19"/>
  <c r="W46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W74" i="19"/>
  <c r="W75" i="19"/>
  <c r="W76" i="19"/>
  <c r="W77" i="19"/>
  <c r="W78" i="19"/>
  <c r="W79" i="19"/>
  <c r="W80" i="19"/>
  <c r="W81" i="19"/>
  <c r="W82" i="19"/>
  <c r="W83" i="19"/>
  <c r="W84" i="19"/>
  <c r="W85" i="19"/>
  <c r="W86" i="19"/>
  <c r="W87" i="19"/>
  <c r="AA260" i="20"/>
  <c r="AI260" i="20"/>
  <c r="AJ260" i="20"/>
  <c r="AA261" i="20"/>
  <c r="AI261" i="20"/>
  <c r="AK262" i="20"/>
  <c r="D94" i="14"/>
  <c r="C94" i="14"/>
  <c r="U112" i="18"/>
  <c r="AC260" i="20" l="1"/>
  <c r="AK260" i="20"/>
  <c r="V261" i="20"/>
  <c r="AD261" i="20"/>
  <c r="AL261" i="20"/>
  <c r="V262" i="20"/>
  <c r="AD262" i="20"/>
  <c r="AL262" i="20"/>
  <c r="W262" i="20"/>
  <c r="AE262" i="20"/>
  <c r="AM262" i="20"/>
  <c r="X261" i="20"/>
  <c r="AF261" i="20"/>
  <c r="Y260" i="20"/>
  <c r="AG260" i="20"/>
  <c r="Y261" i="20"/>
  <c r="AG261" i="20"/>
  <c r="Y262" i="20"/>
  <c r="AG262" i="20"/>
  <c r="Z260" i="20"/>
  <c r="AH260" i="20"/>
  <c r="Z261" i="20"/>
  <c r="AN261" i="20" s="1"/>
  <c r="AP261" i="20" s="1"/>
  <c r="AH261" i="20"/>
  <c r="Z262" i="20"/>
  <c r="AH262" i="20"/>
  <c r="AJ261" i="20"/>
  <c r="AI262" i="20"/>
  <c r="AB260" i="20"/>
  <c r="AB262" i="20"/>
  <c r="AJ262" i="20"/>
  <c r="AN260" i="20"/>
  <c r="AP260" i="20" s="1"/>
  <c r="AN262" i="20"/>
  <c r="AP262" i="20" s="1"/>
  <c r="AC257" i="20" l="1"/>
  <c r="X254" i="20"/>
  <c r="AB259" i="20"/>
  <c r="AM256" i="20"/>
  <c r="X255" i="20"/>
  <c r="Y254" i="20"/>
  <c r="AM255" i="20"/>
  <c r="AH259" i="20"/>
  <c r="Z259" i="20"/>
  <c r="AI258" i="20"/>
  <c r="AA258" i="20"/>
  <c r="AJ257" i="20"/>
  <c r="AB257" i="20"/>
  <c r="AK256" i="20"/>
  <c r="AC256" i="20"/>
  <c r="AL255" i="20"/>
  <c r="AD255" i="20"/>
  <c r="AM254" i="20"/>
  <c r="AE254" i="20"/>
  <c r="W254" i="20"/>
  <c r="AA259" i="20"/>
  <c r="AC255" i="20"/>
  <c r="AK257" i="20"/>
  <c r="AG259" i="20"/>
  <c r="AL254" i="20"/>
  <c r="AI256" i="20"/>
  <c r="AJ259" i="20"/>
  <c r="AK258" i="20"/>
  <c r="AD257" i="20"/>
  <c r="AE256" i="20"/>
  <c r="AG254" i="20"/>
  <c r="AJ258" i="20"/>
  <c r="AL256" i="20"/>
  <c r="AF254" i="20"/>
  <c r="Y259" i="20"/>
  <c r="AI257" i="20"/>
  <c r="AJ256" i="20"/>
  <c r="X259" i="20"/>
  <c r="Y258" i="20"/>
  <c r="AJ255" i="20"/>
  <c r="AM259" i="20"/>
  <c r="AE259" i="20"/>
  <c r="W259" i="20"/>
  <c r="AF258" i="20"/>
  <c r="X258" i="20"/>
  <c r="AG257" i="20"/>
  <c r="Y257" i="20"/>
  <c r="AH256" i="20"/>
  <c r="Z256" i="20"/>
  <c r="AI255" i="20"/>
  <c r="AA255" i="20"/>
  <c r="AJ254" i="20"/>
  <c r="AB254" i="20"/>
  <c r="AL257" i="20"/>
  <c r="AF255" i="20"/>
  <c r="AE255" i="20"/>
  <c r="Z258" i="20"/>
  <c r="AB256" i="20"/>
  <c r="AD254" i="20"/>
  <c r="AF259" i="20"/>
  <c r="AH257" i="20"/>
  <c r="AA256" i="20"/>
  <c r="AK254" i="20"/>
  <c r="AL259" i="20"/>
  <c r="AD259" i="20"/>
  <c r="AM258" i="20"/>
  <c r="AE258" i="20"/>
  <c r="W258" i="20"/>
  <c r="AF257" i="20"/>
  <c r="X257" i="20"/>
  <c r="AG256" i="20"/>
  <c r="Y256" i="20"/>
  <c r="AH255" i="20"/>
  <c r="Z255" i="20"/>
  <c r="AI254" i="20"/>
  <c r="AA254" i="20"/>
  <c r="AC258" i="20"/>
  <c r="W256" i="20"/>
  <c r="AI259" i="20"/>
  <c r="AB258" i="20"/>
  <c r="AD256" i="20"/>
  <c r="W255" i="20"/>
  <c r="AH258" i="20"/>
  <c r="AA257" i="20"/>
  <c r="AK255" i="20"/>
  <c r="AG258" i="20"/>
  <c r="Z257" i="20"/>
  <c r="AB255" i="20"/>
  <c r="AC254" i="20"/>
  <c r="AK259" i="20"/>
  <c r="AC259" i="20"/>
  <c r="AL258" i="20"/>
  <c r="AD258" i="20"/>
  <c r="AM257" i="20"/>
  <c r="AE257" i="20"/>
  <c r="W257" i="20"/>
  <c r="AF256" i="20"/>
  <c r="X256" i="20"/>
  <c r="AG255" i="20"/>
  <c r="Y255" i="20"/>
  <c r="AH254" i="20"/>
  <c r="Z254" i="20"/>
  <c r="V256" i="20" l="1"/>
  <c r="AN256" i="20" s="1"/>
  <c r="AP256" i="20" s="1"/>
  <c r="V257" i="20"/>
  <c r="AN257" i="20" s="1"/>
  <c r="AP257" i="20" s="1"/>
  <c r="V255" i="20"/>
  <c r="AN255" i="20" s="1"/>
  <c r="AP255" i="20" s="1"/>
  <c r="V254" i="20"/>
  <c r="AN254" i="20" s="1"/>
  <c r="AP254" i="20" s="1"/>
  <c r="V259" i="20"/>
  <c r="AN259" i="20" s="1"/>
  <c r="AP259" i="20" s="1"/>
  <c r="V258" i="20"/>
  <c r="AN258" i="20" s="1"/>
  <c r="AP258" i="20" s="1"/>
  <c r="O87" i="1"/>
  <c r="P87" i="1"/>
  <c r="Q87" i="1"/>
  <c r="R87" i="1"/>
  <c r="S87" i="1"/>
  <c r="O88" i="1"/>
  <c r="P88" i="1"/>
  <c r="Q88" i="1"/>
  <c r="R88" i="1"/>
  <c r="S88" i="1"/>
  <c r="N87" i="1"/>
  <c r="N88" i="1"/>
  <c r="S102" i="3"/>
  <c r="S103" i="3"/>
  <c r="S104" i="3"/>
  <c r="Q104" i="3"/>
  <c r="R104" i="3"/>
  <c r="P104" i="3"/>
  <c r="K298" i="3"/>
  <c r="L298" i="3"/>
  <c r="M298" i="3"/>
  <c r="K299" i="3"/>
  <c r="L299" i="3"/>
  <c r="M299" i="3"/>
  <c r="K300" i="3"/>
  <c r="L300" i="3"/>
  <c r="M300" i="3"/>
  <c r="K301" i="3"/>
  <c r="L301" i="3"/>
  <c r="M301" i="3"/>
  <c r="K302" i="3"/>
  <c r="L302" i="3"/>
  <c r="M302" i="3"/>
  <c r="J298" i="3"/>
  <c r="J299" i="3"/>
  <c r="J300" i="3"/>
  <c r="J301" i="3"/>
  <c r="J302" i="3"/>
  <c r="A302" i="3"/>
  <c r="A301" i="3"/>
  <c r="A300" i="3"/>
  <c r="A299" i="3"/>
  <c r="A298" i="3"/>
  <c r="A297" i="3"/>
  <c r="A296" i="3"/>
  <c r="A295" i="3"/>
  <c r="K280" i="3" l="1"/>
  <c r="P6" i="3"/>
  <c r="D87" i="1" l="1"/>
  <c r="D8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2" i="1"/>
  <c r="C2" i="1"/>
  <c r="C87" i="1"/>
  <c r="C8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E87" i="1" l="1"/>
  <c r="F87" i="1"/>
  <c r="G87" i="1"/>
  <c r="H87" i="1"/>
  <c r="I87" i="1"/>
  <c r="J87" i="1"/>
  <c r="K87" i="1"/>
  <c r="L87" i="1"/>
  <c r="M87" i="1"/>
  <c r="E88" i="1"/>
  <c r="F88" i="1"/>
  <c r="G88" i="1"/>
  <c r="H88" i="1"/>
  <c r="I88" i="1"/>
  <c r="J88" i="1"/>
  <c r="K88" i="1"/>
  <c r="L88" i="1"/>
  <c r="M8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2" i="1"/>
  <c r="B88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74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2" i="23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2" i="23"/>
  <c r="I14" i="22"/>
  <c r="I15" i="22"/>
  <c r="H14" i="22"/>
  <c r="H15" i="22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2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2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2" i="23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47" i="22"/>
  <c r="K48" i="22"/>
  <c r="K49" i="22"/>
  <c r="K50" i="22"/>
  <c r="K51" i="22"/>
  <c r="K52" i="22"/>
  <c r="K53" i="22"/>
  <c r="K54" i="22"/>
  <c r="K55" i="22"/>
  <c r="K56" i="22"/>
  <c r="K57" i="22"/>
  <c r="K58" i="22"/>
  <c r="K59" i="22"/>
  <c r="K60" i="22"/>
  <c r="K61" i="22"/>
  <c r="K62" i="22"/>
  <c r="K63" i="22"/>
  <c r="K64" i="22"/>
  <c r="K65" i="22"/>
  <c r="K66" i="22"/>
  <c r="K67" i="22"/>
  <c r="K68" i="22"/>
  <c r="K69" i="22"/>
  <c r="K70" i="22"/>
  <c r="K71" i="22"/>
  <c r="K72" i="22"/>
  <c r="K73" i="22"/>
  <c r="K74" i="22"/>
  <c r="K75" i="22"/>
  <c r="K76" i="22"/>
  <c r="K77" i="22"/>
  <c r="K78" i="22"/>
  <c r="K79" i="22"/>
  <c r="K80" i="22"/>
  <c r="K81" i="22"/>
  <c r="K82" i="22"/>
  <c r="K83" i="22"/>
  <c r="K84" i="22"/>
  <c r="K85" i="22"/>
  <c r="K86" i="22"/>
  <c r="K87" i="22"/>
  <c r="K88" i="22"/>
  <c r="K89" i="22"/>
  <c r="K90" i="22"/>
  <c r="K91" i="22"/>
  <c r="K92" i="22"/>
  <c r="K93" i="22"/>
  <c r="K94" i="22"/>
  <c r="K95" i="22"/>
  <c r="K96" i="22"/>
  <c r="K97" i="22"/>
  <c r="K98" i="22"/>
  <c r="K99" i="22"/>
  <c r="K100" i="22"/>
  <c r="K2" i="22"/>
  <c r="J3" i="22"/>
  <c r="J4" i="22"/>
  <c r="J5" i="22"/>
  <c r="J6" i="22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3" i="22"/>
  <c r="J74" i="22"/>
  <c r="J75" i="22"/>
  <c r="J76" i="22"/>
  <c r="J77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2" i="22"/>
  <c r="I2" i="22"/>
  <c r="I3" i="22"/>
  <c r="I4" i="22"/>
  <c r="I5" i="22"/>
  <c r="I6" i="22"/>
  <c r="I7" i="22"/>
  <c r="I8" i="22"/>
  <c r="I9" i="22"/>
  <c r="I10" i="22"/>
  <c r="I11" i="22"/>
  <c r="I12" i="22"/>
  <c r="I13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H18" i="22"/>
  <c r="H17" i="22"/>
  <c r="H16" i="22"/>
  <c r="H3" i="22"/>
  <c r="H4" i="22"/>
  <c r="H5" i="22"/>
  <c r="H6" i="22"/>
  <c r="H7" i="22"/>
  <c r="H8" i="22"/>
  <c r="H9" i="22"/>
  <c r="H10" i="22"/>
  <c r="H11" i="22"/>
  <c r="H12" i="22"/>
  <c r="H13" i="22"/>
  <c r="H2" i="22"/>
  <c r="E2" i="22"/>
  <c r="F2" i="22"/>
  <c r="E3" i="22"/>
  <c r="F3" i="22"/>
  <c r="D3" i="22"/>
  <c r="D2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G2" i="22"/>
  <c r="G7" i="22"/>
  <c r="G3" i="22"/>
  <c r="G4" i="22"/>
  <c r="G5" i="22"/>
  <c r="G6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8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2" i="22"/>
  <c r="B99" i="22"/>
  <c r="B100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2" i="22"/>
  <c r="X2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R110" i="18"/>
  <c r="S110" i="18" s="1"/>
  <c r="P110" i="18"/>
  <c r="O110" i="18"/>
  <c r="G110" i="18"/>
  <c r="L110" i="18" s="1"/>
  <c r="F110" i="18"/>
  <c r="N110" i="18" s="1"/>
  <c r="E110" i="18"/>
  <c r="M110" i="18" s="1"/>
  <c r="D110" i="18"/>
  <c r="C110" i="18"/>
  <c r="R109" i="18"/>
  <c r="S109" i="18" s="1"/>
  <c r="P109" i="18"/>
  <c r="O109" i="18"/>
  <c r="K109" i="18"/>
  <c r="G109" i="18"/>
  <c r="F109" i="18"/>
  <c r="E109" i="18"/>
  <c r="D109" i="18"/>
  <c r="R108" i="18"/>
  <c r="S108" i="18" s="1"/>
  <c r="P108" i="18"/>
  <c r="O108" i="18"/>
  <c r="K108" i="18"/>
  <c r="G108" i="18"/>
  <c r="J108" i="18" s="1"/>
  <c r="F108" i="18"/>
  <c r="L108" i="18" s="1"/>
  <c r="E108" i="18"/>
  <c r="D108" i="18"/>
  <c r="R107" i="18"/>
  <c r="S107" i="18" s="1"/>
  <c r="T107" i="18" s="1"/>
  <c r="U107" i="18" s="1"/>
  <c r="P107" i="18"/>
  <c r="O107" i="18"/>
  <c r="K107" i="18"/>
  <c r="G107" i="18"/>
  <c r="J107" i="18" s="1"/>
  <c r="F107" i="18"/>
  <c r="E107" i="18"/>
  <c r="D107" i="18"/>
  <c r="M107" i="18" s="1"/>
  <c r="N107" i="18" s="1"/>
  <c r="R106" i="18"/>
  <c r="S106" i="18" s="1"/>
  <c r="T106" i="18" s="1"/>
  <c r="U106" i="18" s="1"/>
  <c r="P106" i="18"/>
  <c r="O106" i="18"/>
  <c r="K106" i="18"/>
  <c r="G106" i="18"/>
  <c r="Q106" i="18" s="1"/>
  <c r="F106" i="18"/>
  <c r="E106" i="18"/>
  <c r="D106" i="18"/>
  <c r="R105" i="18"/>
  <c r="S105" i="18" s="1"/>
  <c r="P105" i="18"/>
  <c r="O105" i="18"/>
  <c r="M105" i="18"/>
  <c r="K105" i="18"/>
  <c r="J105" i="18"/>
  <c r="G105" i="18"/>
  <c r="Q105" i="18" s="1"/>
  <c r="F105" i="18"/>
  <c r="E105" i="18"/>
  <c r="D105" i="18"/>
  <c r="R104" i="18"/>
  <c r="S104" i="18" s="1"/>
  <c r="P104" i="18"/>
  <c r="Q104" i="18" s="1"/>
  <c r="O104" i="18"/>
  <c r="K104" i="18"/>
  <c r="G104" i="18"/>
  <c r="J104" i="18" s="1"/>
  <c r="F104" i="18"/>
  <c r="E104" i="18"/>
  <c r="M104" i="18" s="1"/>
  <c r="D104" i="18"/>
  <c r="R103" i="18"/>
  <c r="S103" i="18" s="1"/>
  <c r="P103" i="18"/>
  <c r="Q103" i="18" s="1"/>
  <c r="O103" i="18"/>
  <c r="K103" i="18"/>
  <c r="G103" i="18"/>
  <c r="F103" i="18"/>
  <c r="E103" i="18"/>
  <c r="M103" i="18" s="1"/>
  <c r="D103" i="18"/>
  <c r="R102" i="18"/>
  <c r="S102" i="18" s="1"/>
  <c r="P102" i="18"/>
  <c r="Q102" i="18" s="1"/>
  <c r="O102" i="18"/>
  <c r="K102" i="18"/>
  <c r="G102" i="18"/>
  <c r="J102" i="18" s="1"/>
  <c r="F102" i="18"/>
  <c r="E102" i="18"/>
  <c r="D102" i="18"/>
  <c r="M102" i="18" s="1"/>
  <c r="N102" i="18" s="1"/>
  <c r="S101" i="18"/>
  <c r="T101" i="18" s="1"/>
  <c r="U101" i="18" s="1"/>
  <c r="R101" i="18"/>
  <c r="P101" i="18"/>
  <c r="O101" i="18"/>
  <c r="K101" i="18"/>
  <c r="G101" i="18"/>
  <c r="Q101" i="18" s="1"/>
  <c r="F101" i="18"/>
  <c r="E101" i="18"/>
  <c r="M101" i="18" s="1"/>
  <c r="D101" i="18"/>
  <c r="R100" i="18"/>
  <c r="S100" i="18" s="1"/>
  <c r="P100" i="18"/>
  <c r="O100" i="18"/>
  <c r="K100" i="18"/>
  <c r="G100" i="18"/>
  <c r="J100" i="18" s="1"/>
  <c r="F100" i="18"/>
  <c r="E100" i="18"/>
  <c r="M100" i="18" s="1"/>
  <c r="D100" i="18"/>
  <c r="R99" i="18"/>
  <c r="S99" i="18" s="1"/>
  <c r="T99" i="18" s="1"/>
  <c r="U99" i="18" s="1"/>
  <c r="P99" i="18"/>
  <c r="O99" i="18"/>
  <c r="K99" i="18"/>
  <c r="G99" i="18"/>
  <c r="Q99" i="18" s="1"/>
  <c r="F99" i="18"/>
  <c r="E99" i="18"/>
  <c r="D99" i="18"/>
  <c r="R98" i="18"/>
  <c r="S98" i="18" s="1"/>
  <c r="Q98" i="18"/>
  <c r="P98" i="18"/>
  <c r="O98" i="18"/>
  <c r="K98" i="18"/>
  <c r="G98" i="18"/>
  <c r="J98" i="18" s="1"/>
  <c r="F98" i="18"/>
  <c r="E98" i="18"/>
  <c r="D98" i="18"/>
  <c r="M98" i="18" s="1"/>
  <c r="N98" i="18" s="1"/>
  <c r="T97" i="18"/>
  <c r="U97" i="18" s="1"/>
  <c r="S97" i="18"/>
  <c r="R97" i="18"/>
  <c r="P97" i="18"/>
  <c r="O97" i="18"/>
  <c r="K97" i="18"/>
  <c r="G97" i="18"/>
  <c r="Q97" i="18" s="1"/>
  <c r="F97" i="18"/>
  <c r="E97" i="18"/>
  <c r="M97" i="18" s="1"/>
  <c r="D97" i="18"/>
  <c r="R96" i="18"/>
  <c r="S96" i="18" s="1"/>
  <c r="P96" i="18"/>
  <c r="O96" i="18"/>
  <c r="K96" i="18"/>
  <c r="G96" i="18"/>
  <c r="J96" i="18" s="1"/>
  <c r="F96" i="18"/>
  <c r="E96" i="18"/>
  <c r="M96" i="18" s="1"/>
  <c r="D96" i="18"/>
  <c r="R95" i="18"/>
  <c r="S95" i="18" s="1"/>
  <c r="T95" i="18" s="1"/>
  <c r="U95" i="18" s="1"/>
  <c r="P95" i="18"/>
  <c r="O95" i="18"/>
  <c r="K95" i="18"/>
  <c r="G95" i="18"/>
  <c r="Q95" i="18" s="1"/>
  <c r="F95" i="18"/>
  <c r="E95" i="18"/>
  <c r="D95" i="18"/>
  <c r="R94" i="18"/>
  <c r="S94" i="18" s="1"/>
  <c r="Q94" i="18"/>
  <c r="P94" i="18"/>
  <c r="O94" i="18"/>
  <c r="K94" i="18"/>
  <c r="G94" i="18"/>
  <c r="J94" i="18" s="1"/>
  <c r="F94" i="18"/>
  <c r="E94" i="18"/>
  <c r="D94" i="18"/>
  <c r="M94" i="18" s="1"/>
  <c r="N94" i="18" s="1"/>
  <c r="S93" i="18"/>
  <c r="T93" i="18" s="1"/>
  <c r="U93" i="18" s="1"/>
  <c r="R93" i="18"/>
  <c r="P93" i="18"/>
  <c r="O93" i="18"/>
  <c r="K93" i="18"/>
  <c r="G93" i="18"/>
  <c r="Q93" i="18" s="1"/>
  <c r="F93" i="18"/>
  <c r="E93" i="18"/>
  <c r="M93" i="18" s="1"/>
  <c r="D93" i="18"/>
  <c r="R92" i="18"/>
  <c r="S92" i="18" s="1"/>
  <c r="P92" i="18"/>
  <c r="O92" i="18"/>
  <c r="K92" i="18"/>
  <c r="G92" i="18"/>
  <c r="J92" i="18" s="1"/>
  <c r="F92" i="18"/>
  <c r="E92" i="18"/>
  <c r="M92" i="18" s="1"/>
  <c r="D92" i="18"/>
  <c r="R91" i="18"/>
  <c r="S91" i="18" s="1"/>
  <c r="T91" i="18" s="1"/>
  <c r="U91" i="18" s="1"/>
  <c r="P91" i="18"/>
  <c r="O91" i="18"/>
  <c r="K91" i="18"/>
  <c r="G91" i="18"/>
  <c r="Q91" i="18" s="1"/>
  <c r="F91" i="18"/>
  <c r="E91" i="18"/>
  <c r="D91" i="18"/>
  <c r="R90" i="18"/>
  <c r="S90" i="18" s="1"/>
  <c r="Q90" i="18"/>
  <c r="P90" i="18"/>
  <c r="O90" i="18"/>
  <c r="K90" i="18"/>
  <c r="G90" i="18"/>
  <c r="J90" i="18" s="1"/>
  <c r="F90" i="18"/>
  <c r="E90" i="18"/>
  <c r="D90" i="18"/>
  <c r="M90" i="18" s="1"/>
  <c r="N90" i="18" s="1"/>
  <c r="S89" i="18"/>
  <c r="T89" i="18" s="1"/>
  <c r="U89" i="18" s="1"/>
  <c r="R89" i="18"/>
  <c r="Q89" i="18"/>
  <c r="P89" i="18"/>
  <c r="O89" i="18"/>
  <c r="N89" i="18"/>
  <c r="M89" i="18"/>
  <c r="K89" i="18"/>
  <c r="J89" i="18"/>
  <c r="E89" i="18"/>
  <c r="D89" i="18"/>
  <c r="S88" i="18"/>
  <c r="R88" i="18"/>
  <c r="Q88" i="18"/>
  <c r="P88" i="18"/>
  <c r="O88" i="18"/>
  <c r="N88" i="18"/>
  <c r="K88" i="18"/>
  <c r="J88" i="18"/>
  <c r="E88" i="18"/>
  <c r="D88" i="18"/>
  <c r="R87" i="18"/>
  <c r="S87" i="18" s="1"/>
  <c r="Q87" i="18"/>
  <c r="P87" i="18"/>
  <c r="O87" i="18"/>
  <c r="N87" i="18"/>
  <c r="K87" i="18"/>
  <c r="J87" i="18"/>
  <c r="E87" i="18"/>
  <c r="D87" i="18"/>
  <c r="S86" i="18"/>
  <c r="R86" i="18"/>
  <c r="Q86" i="18"/>
  <c r="P86" i="18"/>
  <c r="O86" i="18"/>
  <c r="N86" i="18"/>
  <c r="K86" i="18"/>
  <c r="J86" i="18"/>
  <c r="E86" i="18"/>
  <c r="D86" i="18"/>
  <c r="S85" i="18"/>
  <c r="T85" i="18" s="1"/>
  <c r="U85" i="18" s="1"/>
  <c r="R85" i="18"/>
  <c r="Q85" i="18"/>
  <c r="P85" i="18"/>
  <c r="O85" i="18"/>
  <c r="N85" i="18"/>
  <c r="K85" i="18"/>
  <c r="J85" i="18"/>
  <c r="E85" i="18"/>
  <c r="M85" i="18" s="1"/>
  <c r="D85" i="18"/>
  <c r="R84" i="18"/>
  <c r="S84" i="18" s="1"/>
  <c r="T84" i="18" s="1"/>
  <c r="U84" i="18" s="1"/>
  <c r="Q84" i="18"/>
  <c r="P84" i="18"/>
  <c r="O84" i="18"/>
  <c r="N84" i="18"/>
  <c r="K84" i="18"/>
  <c r="J84" i="18"/>
  <c r="E84" i="18"/>
  <c r="D84" i="18"/>
  <c r="M84" i="18" s="1"/>
  <c r="R83" i="18"/>
  <c r="S83" i="18" s="1"/>
  <c r="T83" i="18" s="1"/>
  <c r="U83" i="18" s="1"/>
  <c r="Q83" i="18"/>
  <c r="P83" i="18"/>
  <c r="O83" i="18"/>
  <c r="N83" i="18"/>
  <c r="K83" i="18"/>
  <c r="J83" i="18"/>
  <c r="E83" i="18"/>
  <c r="M83" i="18" s="1"/>
  <c r="D83" i="18"/>
  <c r="R82" i="18"/>
  <c r="S82" i="18" s="1"/>
  <c r="T82" i="18" s="1"/>
  <c r="U82" i="18" s="1"/>
  <c r="Q82" i="18"/>
  <c r="P82" i="18"/>
  <c r="O82" i="18"/>
  <c r="N82" i="18"/>
  <c r="K82" i="18"/>
  <c r="J82" i="18"/>
  <c r="E82" i="18"/>
  <c r="D82" i="18"/>
  <c r="M82" i="18" s="1"/>
  <c r="Q81" i="18"/>
  <c r="P81" i="18"/>
  <c r="N81" i="18"/>
  <c r="J81" i="18"/>
  <c r="I81" i="18"/>
  <c r="R81" i="18" s="1"/>
  <c r="S81" i="18" s="1"/>
  <c r="H81" i="18"/>
  <c r="O81" i="18" s="1"/>
  <c r="E81" i="18"/>
  <c r="M81" i="18" s="1"/>
  <c r="D81" i="18"/>
  <c r="Q80" i="18"/>
  <c r="P80" i="18"/>
  <c r="N80" i="18"/>
  <c r="J80" i="18"/>
  <c r="I80" i="18"/>
  <c r="H80" i="18"/>
  <c r="O80" i="18" s="1"/>
  <c r="E80" i="18"/>
  <c r="M80" i="18" s="1"/>
  <c r="D80" i="18"/>
  <c r="Q79" i="18"/>
  <c r="P79" i="18"/>
  <c r="N79" i="18"/>
  <c r="J79" i="18"/>
  <c r="I79" i="18"/>
  <c r="H79" i="18"/>
  <c r="O79" i="18" s="1"/>
  <c r="E79" i="18"/>
  <c r="D79" i="18"/>
  <c r="Q78" i="18"/>
  <c r="P78" i="18"/>
  <c r="N78" i="18"/>
  <c r="O78" i="18" s="1"/>
  <c r="M78" i="18"/>
  <c r="K78" i="18"/>
  <c r="J78" i="18"/>
  <c r="I78" i="18"/>
  <c r="H78" i="18"/>
  <c r="E78" i="18"/>
  <c r="D78" i="18"/>
  <c r="Q77" i="18"/>
  <c r="P77" i="18"/>
  <c r="N77" i="18"/>
  <c r="J77" i="18"/>
  <c r="I77" i="18"/>
  <c r="K77" i="18" s="1"/>
  <c r="H77" i="18"/>
  <c r="E77" i="18"/>
  <c r="M77" i="18" s="1"/>
  <c r="D77" i="18"/>
  <c r="Q76" i="18"/>
  <c r="P76" i="18"/>
  <c r="N76" i="18"/>
  <c r="J76" i="18"/>
  <c r="I76" i="18"/>
  <c r="H76" i="18"/>
  <c r="E76" i="18"/>
  <c r="D76" i="18"/>
  <c r="Q75" i="18"/>
  <c r="P75" i="18"/>
  <c r="N75" i="18"/>
  <c r="O75" i="18" s="1"/>
  <c r="J75" i="18"/>
  <c r="I75" i="18"/>
  <c r="H75" i="18"/>
  <c r="E75" i="18"/>
  <c r="D75" i="18"/>
  <c r="Q74" i="18"/>
  <c r="P74" i="18"/>
  <c r="N74" i="18"/>
  <c r="J74" i="18"/>
  <c r="I74" i="18"/>
  <c r="H74" i="18"/>
  <c r="E74" i="18"/>
  <c r="D74" i="18"/>
  <c r="M74" i="18" s="1"/>
  <c r="Q73" i="18"/>
  <c r="P73" i="18"/>
  <c r="N73" i="18"/>
  <c r="J73" i="18"/>
  <c r="I73" i="18"/>
  <c r="H73" i="18"/>
  <c r="O73" i="18" s="1"/>
  <c r="E73" i="18"/>
  <c r="M73" i="18" s="1"/>
  <c r="D73" i="18"/>
  <c r="Q72" i="18"/>
  <c r="P72" i="18"/>
  <c r="N72" i="18"/>
  <c r="J72" i="18"/>
  <c r="I72" i="18"/>
  <c r="H72" i="18"/>
  <c r="O72" i="18" s="1"/>
  <c r="E72" i="18"/>
  <c r="M72" i="18" s="1"/>
  <c r="D72" i="18"/>
  <c r="Q71" i="18"/>
  <c r="P71" i="18"/>
  <c r="N71" i="18"/>
  <c r="J71" i="18"/>
  <c r="I71" i="18"/>
  <c r="H71" i="18"/>
  <c r="O71" i="18" s="1"/>
  <c r="E71" i="18"/>
  <c r="D71" i="18"/>
  <c r="Q70" i="18"/>
  <c r="P70" i="18"/>
  <c r="N70" i="18"/>
  <c r="M70" i="18"/>
  <c r="J70" i="18"/>
  <c r="I70" i="18"/>
  <c r="R70" i="18" s="1"/>
  <c r="S70" i="18" s="1"/>
  <c r="H70" i="18"/>
  <c r="E70" i="18"/>
  <c r="D70" i="18"/>
  <c r="Q69" i="18"/>
  <c r="R69" i="18" s="1"/>
  <c r="S69" i="18" s="1"/>
  <c r="P69" i="18"/>
  <c r="N69" i="18"/>
  <c r="M69" i="18"/>
  <c r="J69" i="18"/>
  <c r="I69" i="18"/>
  <c r="H69" i="18"/>
  <c r="E69" i="18"/>
  <c r="D69" i="18"/>
  <c r="Q68" i="18"/>
  <c r="P68" i="18"/>
  <c r="N68" i="18"/>
  <c r="J68" i="18"/>
  <c r="I68" i="18"/>
  <c r="H68" i="18"/>
  <c r="E68" i="18"/>
  <c r="D68" i="18"/>
  <c r="Q67" i="18"/>
  <c r="P67" i="18"/>
  <c r="N67" i="18"/>
  <c r="O67" i="18" s="1"/>
  <c r="J67" i="18"/>
  <c r="I67" i="18"/>
  <c r="H67" i="18"/>
  <c r="E67" i="18"/>
  <c r="D67" i="18"/>
  <c r="Q66" i="18"/>
  <c r="P66" i="18"/>
  <c r="N66" i="18"/>
  <c r="O66" i="18" s="1"/>
  <c r="K66" i="18"/>
  <c r="J66" i="18"/>
  <c r="I66" i="18"/>
  <c r="H66" i="18"/>
  <c r="E66" i="18"/>
  <c r="D66" i="18"/>
  <c r="M66" i="18" s="1"/>
  <c r="Q65" i="18"/>
  <c r="P65" i="18"/>
  <c r="N65" i="18"/>
  <c r="J65" i="18"/>
  <c r="I65" i="18"/>
  <c r="H65" i="18"/>
  <c r="O65" i="18" s="1"/>
  <c r="E65" i="18"/>
  <c r="M65" i="18" s="1"/>
  <c r="D65" i="18"/>
  <c r="Q64" i="18"/>
  <c r="P64" i="18"/>
  <c r="N64" i="18"/>
  <c r="J64" i="18"/>
  <c r="I64" i="18"/>
  <c r="H64" i="18"/>
  <c r="O64" i="18" s="1"/>
  <c r="E64" i="18"/>
  <c r="D64" i="18"/>
  <c r="Q63" i="18"/>
  <c r="P63" i="18"/>
  <c r="N63" i="18"/>
  <c r="J63" i="18"/>
  <c r="I63" i="18"/>
  <c r="H63" i="18"/>
  <c r="O63" i="18" s="1"/>
  <c r="E63" i="18"/>
  <c r="D63" i="18"/>
  <c r="Q62" i="18"/>
  <c r="P62" i="18"/>
  <c r="N62" i="18"/>
  <c r="J62" i="18"/>
  <c r="I62" i="18"/>
  <c r="R62" i="18" s="1"/>
  <c r="S62" i="18" s="1"/>
  <c r="H62" i="18"/>
  <c r="E62" i="18"/>
  <c r="M62" i="18" s="1"/>
  <c r="D62" i="18"/>
  <c r="Q61" i="18"/>
  <c r="P61" i="18"/>
  <c r="N61" i="18"/>
  <c r="M61" i="18"/>
  <c r="J61" i="18"/>
  <c r="I61" i="18"/>
  <c r="K61" i="18" s="1"/>
  <c r="H61" i="18"/>
  <c r="D61" i="18"/>
  <c r="Q60" i="18"/>
  <c r="N60" i="18"/>
  <c r="M60" i="18"/>
  <c r="J60" i="18"/>
  <c r="I60" i="18"/>
  <c r="R60" i="18" s="1"/>
  <c r="S60" i="18" s="1"/>
  <c r="H60" i="18"/>
  <c r="D60" i="18"/>
  <c r="Q59" i="18"/>
  <c r="N59" i="18"/>
  <c r="O59" i="18" s="1"/>
  <c r="P59" i="18" s="1"/>
  <c r="M59" i="18"/>
  <c r="K59" i="18"/>
  <c r="J59" i="18"/>
  <c r="I59" i="18"/>
  <c r="R59" i="18" s="1"/>
  <c r="S59" i="18" s="1"/>
  <c r="H59" i="18"/>
  <c r="D59" i="18"/>
  <c r="Q58" i="18"/>
  <c r="N58" i="18"/>
  <c r="M58" i="18"/>
  <c r="J58" i="18"/>
  <c r="I58" i="18"/>
  <c r="K58" i="18" s="1"/>
  <c r="H58" i="18"/>
  <c r="D58" i="18"/>
  <c r="Q57" i="18"/>
  <c r="N57" i="18"/>
  <c r="M57" i="18"/>
  <c r="J57" i="18"/>
  <c r="I57" i="18"/>
  <c r="H57" i="18"/>
  <c r="O57" i="18" s="1"/>
  <c r="P57" i="18" s="1"/>
  <c r="D57" i="18"/>
  <c r="Q56" i="18"/>
  <c r="N56" i="18"/>
  <c r="M56" i="18"/>
  <c r="J56" i="18"/>
  <c r="I56" i="18"/>
  <c r="R56" i="18" s="1"/>
  <c r="S56" i="18" s="1"/>
  <c r="H56" i="18"/>
  <c r="D56" i="18"/>
  <c r="Q55" i="18"/>
  <c r="N55" i="18"/>
  <c r="M55" i="18"/>
  <c r="J55" i="18"/>
  <c r="I55" i="18"/>
  <c r="K55" i="18" s="1"/>
  <c r="H55" i="18"/>
  <c r="O55" i="18" s="1"/>
  <c r="P55" i="18" s="1"/>
  <c r="D55" i="18"/>
  <c r="Q54" i="18"/>
  <c r="N54" i="18"/>
  <c r="M54" i="18"/>
  <c r="J54" i="18"/>
  <c r="I54" i="18"/>
  <c r="R54" i="18" s="1"/>
  <c r="S54" i="18" s="1"/>
  <c r="H54" i="18"/>
  <c r="D54" i="18"/>
  <c r="Q53" i="18"/>
  <c r="N53" i="18"/>
  <c r="M53" i="18"/>
  <c r="J53" i="18"/>
  <c r="I53" i="18"/>
  <c r="K53" i="18" s="1"/>
  <c r="H53" i="18"/>
  <c r="O53" i="18" s="1"/>
  <c r="P53" i="18" s="1"/>
  <c r="D53" i="18"/>
  <c r="Q52" i="18"/>
  <c r="N52" i="18"/>
  <c r="M52" i="18"/>
  <c r="J52" i="18"/>
  <c r="I52" i="18"/>
  <c r="H52" i="18"/>
  <c r="O52" i="18" s="1"/>
  <c r="P52" i="18" s="1"/>
  <c r="D52" i="18"/>
  <c r="Q51" i="18"/>
  <c r="N51" i="18"/>
  <c r="M51" i="18"/>
  <c r="J51" i="18"/>
  <c r="I51" i="18"/>
  <c r="R51" i="18" s="1"/>
  <c r="S51" i="18" s="1"/>
  <c r="H51" i="18"/>
  <c r="D51" i="18"/>
  <c r="Q50" i="18"/>
  <c r="N50" i="18"/>
  <c r="M50" i="18"/>
  <c r="J50" i="18"/>
  <c r="I50" i="18"/>
  <c r="H50" i="18"/>
  <c r="O50" i="18" s="1"/>
  <c r="P50" i="18" s="1"/>
  <c r="D50" i="18"/>
  <c r="Q49" i="18"/>
  <c r="N49" i="18"/>
  <c r="M49" i="18"/>
  <c r="J49" i="18"/>
  <c r="I49" i="18"/>
  <c r="H49" i="18"/>
  <c r="O49" i="18" s="1"/>
  <c r="P49" i="18" s="1"/>
  <c r="D49" i="18"/>
  <c r="Q48" i="18"/>
  <c r="N48" i="18"/>
  <c r="M48" i="18"/>
  <c r="J48" i="18"/>
  <c r="I48" i="18"/>
  <c r="H48" i="18"/>
  <c r="D48" i="18"/>
  <c r="Q47" i="18"/>
  <c r="R47" i="18" s="1"/>
  <c r="S47" i="18" s="1"/>
  <c r="T47" i="18" s="1"/>
  <c r="U47" i="18" s="1"/>
  <c r="N47" i="18"/>
  <c r="M47" i="18"/>
  <c r="J47" i="18"/>
  <c r="I47" i="18"/>
  <c r="H47" i="18"/>
  <c r="O47" i="18" s="1"/>
  <c r="P47" i="18" s="1"/>
  <c r="D47" i="18"/>
  <c r="Q46" i="18"/>
  <c r="N46" i="18"/>
  <c r="M46" i="18"/>
  <c r="J46" i="18"/>
  <c r="I46" i="18"/>
  <c r="H46" i="18"/>
  <c r="D46" i="18"/>
  <c r="M45" i="18"/>
  <c r="I45" i="18"/>
  <c r="H45" i="18"/>
  <c r="G45" i="18"/>
  <c r="F45" i="18"/>
  <c r="J45" i="18" s="1"/>
  <c r="D45" i="18"/>
  <c r="N44" i="18"/>
  <c r="M44" i="18"/>
  <c r="I44" i="18"/>
  <c r="K44" i="18" s="1"/>
  <c r="H44" i="18"/>
  <c r="G44" i="18"/>
  <c r="J44" i="18" s="1"/>
  <c r="F44" i="18"/>
  <c r="D44" i="18"/>
  <c r="M43" i="18"/>
  <c r="I43" i="18"/>
  <c r="H43" i="18"/>
  <c r="G43" i="18"/>
  <c r="F43" i="18"/>
  <c r="N43" i="18" s="1"/>
  <c r="D43" i="18"/>
  <c r="M42" i="18"/>
  <c r="I42" i="18"/>
  <c r="H42" i="18"/>
  <c r="G42" i="18"/>
  <c r="F42" i="18"/>
  <c r="D42" i="18"/>
  <c r="M41" i="18"/>
  <c r="N41" i="18" s="1"/>
  <c r="O41" i="18" s="1"/>
  <c r="P41" i="18" s="1"/>
  <c r="I41" i="18"/>
  <c r="H41" i="18"/>
  <c r="G41" i="18"/>
  <c r="J41" i="18" s="1"/>
  <c r="F41" i="18"/>
  <c r="D41" i="18"/>
  <c r="M40" i="18"/>
  <c r="N40" i="18" s="1"/>
  <c r="O40" i="18" s="1"/>
  <c r="P40" i="18" s="1"/>
  <c r="I40" i="18"/>
  <c r="K40" i="18" s="1"/>
  <c r="H40" i="18"/>
  <c r="G40" i="18"/>
  <c r="F40" i="18"/>
  <c r="D40" i="18"/>
  <c r="M39" i="18"/>
  <c r="I39" i="18"/>
  <c r="K39" i="18" s="1"/>
  <c r="H39" i="18"/>
  <c r="G39" i="18"/>
  <c r="F39" i="18"/>
  <c r="D39" i="18"/>
  <c r="M38" i="18"/>
  <c r="I38" i="18"/>
  <c r="K38" i="18" s="1"/>
  <c r="H38" i="18"/>
  <c r="G38" i="18"/>
  <c r="J38" i="18" s="1"/>
  <c r="F38" i="18"/>
  <c r="D38" i="18"/>
  <c r="M37" i="18"/>
  <c r="I37" i="18"/>
  <c r="K37" i="18" s="1"/>
  <c r="H37" i="18"/>
  <c r="G37" i="18"/>
  <c r="J37" i="18" s="1"/>
  <c r="F37" i="18"/>
  <c r="D37" i="18"/>
  <c r="M36" i="18"/>
  <c r="I36" i="18"/>
  <c r="H36" i="18"/>
  <c r="G36" i="18"/>
  <c r="J36" i="18" s="1"/>
  <c r="F36" i="18"/>
  <c r="N36" i="18" s="1"/>
  <c r="D36" i="18"/>
  <c r="M35" i="18"/>
  <c r="I35" i="18"/>
  <c r="H35" i="18"/>
  <c r="G35" i="18"/>
  <c r="F35" i="18"/>
  <c r="N35" i="18" s="1"/>
  <c r="D35" i="18"/>
  <c r="M34" i="18"/>
  <c r="I34" i="18"/>
  <c r="H34" i="18"/>
  <c r="G34" i="18"/>
  <c r="F34" i="18"/>
  <c r="N34" i="18" s="1"/>
  <c r="D34" i="18"/>
  <c r="M33" i="18"/>
  <c r="N33" i="18" s="1"/>
  <c r="I33" i="18"/>
  <c r="H33" i="18"/>
  <c r="G33" i="18"/>
  <c r="F33" i="18"/>
  <c r="D33" i="18"/>
  <c r="M32" i="18"/>
  <c r="N32" i="18" s="1"/>
  <c r="O32" i="18" s="1"/>
  <c r="P32" i="18" s="1"/>
  <c r="I32" i="18"/>
  <c r="K32" i="18" s="1"/>
  <c r="H32" i="18"/>
  <c r="G32" i="18"/>
  <c r="F32" i="18"/>
  <c r="D32" i="18"/>
  <c r="M31" i="18"/>
  <c r="N31" i="18" s="1"/>
  <c r="O31" i="18" s="1"/>
  <c r="P31" i="18" s="1"/>
  <c r="Q31" i="18" s="1"/>
  <c r="I31" i="18"/>
  <c r="K31" i="18" s="1"/>
  <c r="H31" i="18"/>
  <c r="G31" i="18"/>
  <c r="F31" i="18"/>
  <c r="J31" i="18" s="1"/>
  <c r="D31" i="18"/>
  <c r="M30" i="18"/>
  <c r="N30" i="18" s="1"/>
  <c r="O30" i="18" s="1"/>
  <c r="P30" i="18" s="1"/>
  <c r="J30" i="18"/>
  <c r="I30" i="18"/>
  <c r="H30" i="18"/>
  <c r="G30" i="18"/>
  <c r="F30" i="18"/>
  <c r="D30" i="18"/>
  <c r="M29" i="18"/>
  <c r="J29" i="18"/>
  <c r="I29" i="18"/>
  <c r="H29" i="18"/>
  <c r="G29" i="18"/>
  <c r="F29" i="18"/>
  <c r="D29" i="18"/>
  <c r="M28" i="18"/>
  <c r="J28" i="18"/>
  <c r="I28" i="18"/>
  <c r="L28" i="18" s="1"/>
  <c r="H28" i="18"/>
  <c r="G28" i="18"/>
  <c r="F28" i="18"/>
  <c r="D28" i="18"/>
  <c r="M27" i="18"/>
  <c r="J27" i="18"/>
  <c r="I27" i="18"/>
  <c r="H27" i="18"/>
  <c r="G27" i="18"/>
  <c r="F27" i="18"/>
  <c r="D27" i="18"/>
  <c r="M26" i="18"/>
  <c r="I26" i="18"/>
  <c r="H26" i="18"/>
  <c r="G26" i="18"/>
  <c r="F26" i="18"/>
  <c r="N26" i="18" s="1"/>
  <c r="O26" i="18" s="1"/>
  <c r="D26" i="18"/>
  <c r="M25" i="18"/>
  <c r="I25" i="18"/>
  <c r="L25" i="18" s="1"/>
  <c r="H25" i="18"/>
  <c r="G25" i="18"/>
  <c r="F25" i="18"/>
  <c r="N25" i="18" s="1"/>
  <c r="O25" i="18" s="1"/>
  <c r="D25" i="18"/>
  <c r="M24" i="18"/>
  <c r="I24" i="18"/>
  <c r="L24" i="18" s="1"/>
  <c r="H24" i="18"/>
  <c r="G24" i="18"/>
  <c r="J24" i="18" s="1"/>
  <c r="F24" i="18"/>
  <c r="D24" i="18"/>
  <c r="M23" i="18"/>
  <c r="I23" i="18"/>
  <c r="H23" i="18"/>
  <c r="G23" i="18"/>
  <c r="J23" i="18" s="1"/>
  <c r="F23" i="18"/>
  <c r="D23" i="18"/>
  <c r="M22" i="18"/>
  <c r="I22" i="18"/>
  <c r="H22" i="18"/>
  <c r="G22" i="18"/>
  <c r="F22" i="18"/>
  <c r="N22" i="18" s="1"/>
  <c r="O22" i="18" s="1"/>
  <c r="D22" i="18"/>
  <c r="L21" i="18"/>
  <c r="I21" i="18"/>
  <c r="H21" i="18"/>
  <c r="G21" i="18"/>
  <c r="F21" i="18"/>
  <c r="E21" i="18"/>
  <c r="M21" i="18" s="1"/>
  <c r="L20" i="18"/>
  <c r="K20" i="18"/>
  <c r="J20" i="18"/>
  <c r="I20" i="18"/>
  <c r="H20" i="18"/>
  <c r="G20" i="18"/>
  <c r="F20" i="18"/>
  <c r="E20" i="18"/>
  <c r="M20" i="18" s="1"/>
  <c r="J19" i="18"/>
  <c r="I19" i="18"/>
  <c r="H19" i="18"/>
  <c r="G19" i="18"/>
  <c r="F19" i="18"/>
  <c r="E19" i="18"/>
  <c r="M19" i="18" s="1"/>
  <c r="I18" i="18"/>
  <c r="H18" i="18"/>
  <c r="G18" i="18"/>
  <c r="F18" i="18"/>
  <c r="E18" i="18"/>
  <c r="M18" i="18" s="1"/>
  <c r="I17" i="18"/>
  <c r="K17" i="18" s="1"/>
  <c r="H17" i="18"/>
  <c r="G17" i="18"/>
  <c r="F17" i="18"/>
  <c r="E17" i="18"/>
  <c r="M17" i="18" s="1"/>
  <c r="I16" i="18"/>
  <c r="L16" i="18" s="1"/>
  <c r="H16" i="18"/>
  <c r="G16" i="18"/>
  <c r="F16" i="18"/>
  <c r="E16" i="18"/>
  <c r="M16" i="18" s="1"/>
  <c r="I15" i="18"/>
  <c r="L15" i="18" s="1"/>
  <c r="H15" i="18"/>
  <c r="G15" i="18"/>
  <c r="F15" i="18"/>
  <c r="E15" i="18"/>
  <c r="M15" i="18" s="1"/>
  <c r="J14" i="18"/>
  <c r="I14" i="18"/>
  <c r="L14" i="18" s="1"/>
  <c r="H14" i="18"/>
  <c r="G14" i="18"/>
  <c r="F14" i="18"/>
  <c r="E14" i="18"/>
  <c r="M14" i="18" s="1"/>
  <c r="I13" i="18"/>
  <c r="H13" i="18"/>
  <c r="G13" i="18"/>
  <c r="J13" i="18" s="1"/>
  <c r="F13" i="18"/>
  <c r="N13" i="18" s="1"/>
  <c r="O13" i="18" s="1"/>
  <c r="E13" i="18"/>
  <c r="M13" i="18" s="1"/>
  <c r="I12" i="18"/>
  <c r="H12" i="18"/>
  <c r="G12" i="18"/>
  <c r="J12" i="18" s="1"/>
  <c r="F12" i="18"/>
  <c r="E12" i="18"/>
  <c r="M12" i="18" s="1"/>
  <c r="I11" i="18"/>
  <c r="L11" i="18" s="1"/>
  <c r="H11" i="18"/>
  <c r="G11" i="18"/>
  <c r="F11" i="18"/>
  <c r="E11" i="18"/>
  <c r="M11" i="18" s="1"/>
  <c r="I10" i="18"/>
  <c r="H10" i="18"/>
  <c r="G10" i="18"/>
  <c r="F10" i="18"/>
  <c r="N10" i="18" s="1"/>
  <c r="O10" i="18" s="1"/>
  <c r="E10" i="18"/>
  <c r="M10" i="18" s="1"/>
  <c r="I9" i="18"/>
  <c r="H9" i="18"/>
  <c r="G9" i="18"/>
  <c r="F9" i="18"/>
  <c r="E9" i="18"/>
  <c r="M9" i="18" s="1"/>
  <c r="I8" i="18"/>
  <c r="L8" i="18" s="1"/>
  <c r="H8" i="18"/>
  <c r="G8" i="18"/>
  <c r="F8" i="18"/>
  <c r="E8" i="18"/>
  <c r="M8" i="18" s="1"/>
  <c r="I7" i="18"/>
  <c r="L7" i="18" s="1"/>
  <c r="H7" i="18"/>
  <c r="G7" i="18"/>
  <c r="J7" i="18" s="1"/>
  <c r="F7" i="18"/>
  <c r="E7" i="18"/>
  <c r="M7" i="18" s="1"/>
  <c r="I6" i="18"/>
  <c r="L6" i="18" s="1"/>
  <c r="H6" i="18"/>
  <c r="G6" i="18"/>
  <c r="F6" i="18"/>
  <c r="E6" i="18"/>
  <c r="M6" i="18" s="1"/>
  <c r="L5" i="18"/>
  <c r="I5" i="18"/>
  <c r="H5" i="18"/>
  <c r="G5" i="18"/>
  <c r="F5" i="18"/>
  <c r="E5" i="18"/>
  <c r="M5" i="18" s="1"/>
  <c r="N5" i="18" s="1"/>
  <c r="O5" i="18" s="1"/>
  <c r="P5" i="18" s="1"/>
  <c r="I4" i="18"/>
  <c r="L4" i="18" s="1"/>
  <c r="H4" i="18"/>
  <c r="G4" i="18"/>
  <c r="F4" i="18"/>
  <c r="E4" i="18"/>
  <c r="M4" i="18" s="1"/>
  <c r="N4" i="18" s="1"/>
  <c r="I3" i="18"/>
  <c r="L3" i="18" s="1"/>
  <c r="H3" i="18"/>
  <c r="G3" i="18"/>
  <c r="J3" i="18" s="1"/>
  <c r="F3" i="18"/>
  <c r="E3" i="18"/>
  <c r="M3" i="18" s="1"/>
  <c r="I2" i="18"/>
  <c r="L2" i="18" s="1"/>
  <c r="H2" i="18"/>
  <c r="G2" i="18"/>
  <c r="F2" i="18"/>
  <c r="E2" i="18"/>
  <c r="M2" i="18" s="1"/>
  <c r="N2" i="18" s="1"/>
  <c r="O2" i="18" s="1"/>
  <c r="P2" i="18" l="1"/>
  <c r="K16" i="18"/>
  <c r="O36" i="18"/>
  <c r="P36" i="18" s="1"/>
  <c r="Q36" i="18" s="1"/>
  <c r="R36" i="18" s="1"/>
  <c r="S36" i="18" s="1"/>
  <c r="T36" i="18" s="1"/>
  <c r="U36" i="18" s="1"/>
  <c r="K41" i="18"/>
  <c r="R73" i="18"/>
  <c r="S73" i="18" s="1"/>
  <c r="T73" i="18" s="1"/>
  <c r="U73" i="18" s="1"/>
  <c r="K14" i="18"/>
  <c r="R48" i="18"/>
  <c r="S48" i="18" s="1"/>
  <c r="K56" i="18"/>
  <c r="J106" i="18"/>
  <c r="J39" i="18"/>
  <c r="O46" i="18"/>
  <c r="P46" i="18" s="1"/>
  <c r="O48" i="18"/>
  <c r="P48" i="18" s="1"/>
  <c r="O58" i="18"/>
  <c r="P58" i="18" s="1"/>
  <c r="R64" i="18"/>
  <c r="S64" i="18" s="1"/>
  <c r="T64" i="18" s="1"/>
  <c r="U64" i="18" s="1"/>
  <c r="O74" i="18"/>
  <c r="J91" i="18"/>
  <c r="J95" i="18"/>
  <c r="J99" i="18"/>
  <c r="M106" i="18"/>
  <c r="N106" i="18" s="1"/>
  <c r="L107" i="18"/>
  <c r="T90" i="18"/>
  <c r="U90" i="18" s="1"/>
  <c r="T94" i="18"/>
  <c r="U94" i="18" s="1"/>
  <c r="T98" i="18"/>
  <c r="U98" i="18" s="1"/>
  <c r="T102" i="18"/>
  <c r="U102" i="18" s="1"/>
  <c r="J10" i="18"/>
  <c r="K52" i="18"/>
  <c r="T62" i="18"/>
  <c r="U62" i="18" s="1"/>
  <c r="M64" i="18"/>
  <c r="K80" i="18"/>
  <c r="T81" i="18"/>
  <c r="U81" i="18" s="1"/>
  <c r="M86" i="18"/>
  <c r="L109" i="18"/>
  <c r="J6" i="18"/>
  <c r="P25" i="18"/>
  <c r="Q25" i="18" s="1"/>
  <c r="R25" i="18" s="1"/>
  <c r="S25" i="18" s="1"/>
  <c r="T25" i="18" s="1"/>
  <c r="U25" i="18" s="1"/>
  <c r="K27" i="18"/>
  <c r="P22" i="18"/>
  <c r="Q22" i="18" s="1"/>
  <c r="R22" i="18" s="1"/>
  <c r="S22" i="18" s="1"/>
  <c r="T22" i="18" s="1"/>
  <c r="U22" i="18" s="1"/>
  <c r="O44" i="18"/>
  <c r="P44" i="18" s="1"/>
  <c r="Q44" i="18" s="1"/>
  <c r="R44" i="18" s="1"/>
  <c r="S44" i="18" s="1"/>
  <c r="T44" i="18" s="1"/>
  <c r="U44" i="18" s="1"/>
  <c r="N6" i="18"/>
  <c r="O6" i="18" s="1"/>
  <c r="P6" i="18" s="1"/>
  <c r="K29" i="18"/>
  <c r="L10" i="18"/>
  <c r="J22" i="18"/>
  <c r="L26" i="18"/>
  <c r="R46" i="18"/>
  <c r="S46" i="18" s="1"/>
  <c r="K51" i="18"/>
  <c r="K54" i="18"/>
  <c r="R65" i="18"/>
  <c r="S65" i="18" s="1"/>
  <c r="T65" i="18" s="1"/>
  <c r="U65" i="18" s="1"/>
  <c r="J9" i="18"/>
  <c r="L18" i="18"/>
  <c r="K24" i="18"/>
  <c r="K25" i="18"/>
  <c r="Q34" i="18"/>
  <c r="R34" i="18" s="1"/>
  <c r="S34" i="18" s="1"/>
  <c r="T34" i="18" s="1"/>
  <c r="U34" i="18" s="1"/>
  <c r="K35" i="18"/>
  <c r="J43" i="18"/>
  <c r="R58" i="18"/>
  <c r="S58" i="18" s="1"/>
  <c r="M68" i="18"/>
  <c r="O70" i="18"/>
  <c r="K73" i="18"/>
  <c r="R74" i="18"/>
  <c r="S74" i="18" s="1"/>
  <c r="T74" i="18" s="1"/>
  <c r="U74" i="18" s="1"/>
  <c r="O76" i="18"/>
  <c r="O77" i="18"/>
  <c r="M87" i="18"/>
  <c r="M88" i="18"/>
  <c r="T104" i="18"/>
  <c r="U104" i="18" s="1"/>
  <c r="K19" i="18"/>
  <c r="J25" i="18"/>
  <c r="J2" i="18"/>
  <c r="K15" i="18"/>
  <c r="K28" i="18"/>
  <c r="J35" i="18"/>
  <c r="K50" i="18"/>
  <c r="K23" i="18"/>
  <c r="N45" i="18"/>
  <c r="K62" i="18"/>
  <c r="K81" i="18"/>
  <c r="T87" i="18"/>
  <c r="U87" i="18" s="1"/>
  <c r="O4" i="18"/>
  <c r="P4" i="18" s="1"/>
  <c r="Q4" i="18" s="1"/>
  <c r="R4" i="18" s="1"/>
  <c r="S4" i="18" s="1"/>
  <c r="T4" i="18" s="1"/>
  <c r="U4" i="18" s="1"/>
  <c r="L12" i="18"/>
  <c r="J21" i="18"/>
  <c r="K48" i="18"/>
  <c r="O56" i="18"/>
  <c r="P56" i="18" s="1"/>
  <c r="O68" i="18"/>
  <c r="Q92" i="18"/>
  <c r="Q96" i="18"/>
  <c r="Q100" i="18"/>
  <c r="L106" i="18"/>
  <c r="T108" i="18"/>
  <c r="U108" i="18" s="1"/>
  <c r="J26" i="18"/>
  <c r="T56" i="18"/>
  <c r="U56" i="18" s="1"/>
  <c r="J18" i="18"/>
  <c r="K70" i="18"/>
  <c r="L13" i="18"/>
  <c r="M76" i="18"/>
  <c r="T103" i="18"/>
  <c r="U103" i="18" s="1"/>
  <c r="J5" i="18"/>
  <c r="J17" i="18"/>
  <c r="L22" i="18"/>
  <c r="J33" i="18"/>
  <c r="O34" i="18"/>
  <c r="P34" i="18" s="1"/>
  <c r="N38" i="18"/>
  <c r="O38" i="18" s="1"/>
  <c r="P38" i="18" s="1"/>
  <c r="N42" i="18"/>
  <c r="O42" i="18" s="1"/>
  <c r="P42" i="18" s="1"/>
  <c r="Q42" i="18" s="1"/>
  <c r="R42" i="18" s="1"/>
  <c r="S42" i="18" s="1"/>
  <c r="T42" i="18" s="1"/>
  <c r="U42" i="18" s="1"/>
  <c r="K46" i="18"/>
  <c r="O51" i="18"/>
  <c r="O54" i="18"/>
  <c r="P54" i="18" s="1"/>
  <c r="R61" i="18"/>
  <c r="S61" i="18" s="1"/>
  <c r="O62" i="18"/>
  <c r="K65" i="18"/>
  <c r="R66" i="18"/>
  <c r="S66" i="18" s="1"/>
  <c r="T66" i="18" s="1"/>
  <c r="U66" i="18" s="1"/>
  <c r="O69" i="18"/>
  <c r="T69" i="18" s="1"/>
  <c r="U69" i="18" s="1"/>
  <c r="K75" i="18"/>
  <c r="R80" i="18"/>
  <c r="S80" i="18" s="1"/>
  <c r="T80" i="18" s="1"/>
  <c r="U80" i="18" s="1"/>
  <c r="N3" i="18"/>
  <c r="O3" i="18" s="1"/>
  <c r="P3" i="18" s="1"/>
  <c r="J4" i="18"/>
  <c r="J8" i="18"/>
  <c r="K9" i="18"/>
  <c r="J11" i="18"/>
  <c r="J16" i="18"/>
  <c r="O33" i="18"/>
  <c r="P33" i="18" s="1"/>
  <c r="Q33" i="18" s="1"/>
  <c r="R33" i="18" s="1"/>
  <c r="S33" i="18" s="1"/>
  <c r="T33" i="18" s="1"/>
  <c r="U33" i="18" s="1"/>
  <c r="J42" i="18"/>
  <c r="K45" i="18"/>
  <c r="R50" i="18"/>
  <c r="S50" i="18" s="1"/>
  <c r="T50" i="18" s="1"/>
  <c r="U50" i="18" s="1"/>
  <c r="R53" i="18"/>
  <c r="S53" i="18" s="1"/>
  <c r="T53" i="18" s="1"/>
  <c r="U53" i="18" s="1"/>
  <c r="O60" i="18"/>
  <c r="P60" i="18" s="1"/>
  <c r="O61" i="18"/>
  <c r="K67" i="18"/>
  <c r="K69" i="18"/>
  <c r="R72" i="18"/>
  <c r="S72" i="18" s="1"/>
  <c r="T72" i="18" s="1"/>
  <c r="U72" i="18" s="1"/>
  <c r="K74" i="18"/>
  <c r="R78" i="18"/>
  <c r="S78" i="18" s="1"/>
  <c r="T78" i="18" s="1"/>
  <c r="U78" i="18" s="1"/>
  <c r="M91" i="18"/>
  <c r="T92" i="18"/>
  <c r="U92" i="18" s="1"/>
  <c r="M95" i="18"/>
  <c r="N95" i="18" s="1"/>
  <c r="T96" i="18"/>
  <c r="U96" i="18" s="1"/>
  <c r="M99" i="18"/>
  <c r="N99" i="18" s="1"/>
  <c r="T100" i="18"/>
  <c r="U100" i="18" s="1"/>
  <c r="N103" i="18"/>
  <c r="T105" i="18"/>
  <c r="U105" i="18" s="1"/>
  <c r="M108" i="18"/>
  <c r="N108" i="18" s="1"/>
  <c r="P10" i="18"/>
  <c r="Q10" i="18" s="1"/>
  <c r="R10" i="18" s="1"/>
  <c r="S10" i="18" s="1"/>
  <c r="T10" i="18" s="1"/>
  <c r="U10" i="18" s="1"/>
  <c r="P13" i="18"/>
  <c r="Q13" i="18" s="1"/>
  <c r="R13" i="18" s="1"/>
  <c r="S13" i="18" s="1"/>
  <c r="T13" i="18" s="1"/>
  <c r="U13" i="18" s="1"/>
  <c r="P26" i="18"/>
  <c r="Q26" i="18" s="1"/>
  <c r="R26" i="18" s="1"/>
  <c r="S26" i="18" s="1"/>
  <c r="T26" i="18" s="1"/>
  <c r="U26" i="18" s="1"/>
  <c r="T70" i="18"/>
  <c r="U70" i="18" s="1"/>
  <c r="N9" i="18"/>
  <c r="O9" i="18" s="1"/>
  <c r="N8" i="18"/>
  <c r="O8" i="18" s="1"/>
  <c r="P8" i="18" s="1"/>
  <c r="Q8" i="18" s="1"/>
  <c r="R8" i="18" s="1"/>
  <c r="S8" i="18" s="1"/>
  <c r="T8" i="18" s="1"/>
  <c r="U8" i="18" s="1"/>
  <c r="N11" i="18"/>
  <c r="O11" i="18" s="1"/>
  <c r="P11" i="18" s="1"/>
  <c r="N16" i="18"/>
  <c r="O16" i="18" s="1"/>
  <c r="P16" i="18" s="1"/>
  <c r="Q16" i="18" s="1"/>
  <c r="R16" i="18" s="1"/>
  <c r="S16" i="18" s="1"/>
  <c r="T16" i="18" s="1"/>
  <c r="U16" i="18" s="1"/>
  <c r="P51" i="18"/>
  <c r="T51" i="18"/>
  <c r="U51" i="18" s="1"/>
  <c r="N12" i="18"/>
  <c r="O12" i="18" s="1"/>
  <c r="N17" i="18"/>
  <c r="O17" i="18" s="1"/>
  <c r="N14" i="18"/>
  <c r="O14" i="18" s="1"/>
  <c r="P14" i="18" s="1"/>
  <c r="Q14" i="18" s="1"/>
  <c r="R14" i="18" s="1"/>
  <c r="S14" i="18" s="1"/>
  <c r="T14" i="18" s="1"/>
  <c r="U14" i="18" s="1"/>
  <c r="N15" i="18"/>
  <c r="O15" i="18" s="1"/>
  <c r="P15" i="18" s="1"/>
  <c r="Q15" i="18" s="1"/>
  <c r="R15" i="18" s="1"/>
  <c r="S15" i="18" s="1"/>
  <c r="T15" i="18" s="1"/>
  <c r="U15" i="18" s="1"/>
  <c r="N7" i="18"/>
  <c r="O7" i="18" s="1"/>
  <c r="P7" i="18" s="1"/>
  <c r="Q7" i="18" s="1"/>
  <c r="R7" i="18" s="1"/>
  <c r="S7" i="18" s="1"/>
  <c r="T7" i="18" s="1"/>
  <c r="U7" i="18" s="1"/>
  <c r="T59" i="18"/>
  <c r="U59" i="18" s="1"/>
  <c r="N21" i="18"/>
  <c r="O21" i="18" s="1"/>
  <c r="P21" i="18" s="1"/>
  <c r="K2" i="18"/>
  <c r="K3" i="18"/>
  <c r="K4" i="18"/>
  <c r="K5" i="18"/>
  <c r="K6" i="18"/>
  <c r="K7" i="18"/>
  <c r="K8" i="18"/>
  <c r="L9" i="18"/>
  <c r="J15" i="18"/>
  <c r="L17" i="18"/>
  <c r="K21" i="18"/>
  <c r="L29" i="18"/>
  <c r="Q30" i="18"/>
  <c r="R30" i="18" s="1"/>
  <c r="S30" i="18" s="1"/>
  <c r="T30" i="18" s="1"/>
  <c r="U30" i="18" s="1"/>
  <c r="R52" i="18"/>
  <c r="S52" i="18" s="1"/>
  <c r="T52" i="18" s="1"/>
  <c r="U52" i="18" s="1"/>
  <c r="N93" i="18"/>
  <c r="N97" i="18"/>
  <c r="N101" i="18"/>
  <c r="N18" i="18"/>
  <c r="O18" i="18" s="1"/>
  <c r="P18" i="18" s="1"/>
  <c r="Q18" i="18" s="1"/>
  <c r="R18" i="18" s="1"/>
  <c r="S18" i="18" s="1"/>
  <c r="T18" i="18" s="1"/>
  <c r="U18" i="18" s="1"/>
  <c r="T60" i="18"/>
  <c r="U60" i="18" s="1"/>
  <c r="Q11" i="18"/>
  <c r="R11" i="18" s="1"/>
  <c r="S11" i="18" s="1"/>
  <c r="T11" i="18" s="1"/>
  <c r="U11" i="18" s="1"/>
  <c r="N29" i="18"/>
  <c r="O29" i="18" s="1"/>
  <c r="K33" i="18"/>
  <c r="J34" i="18"/>
  <c r="K42" i="18"/>
  <c r="K60" i="18"/>
  <c r="K68" i="18"/>
  <c r="K76" i="18"/>
  <c r="J93" i="18"/>
  <c r="J97" i="18"/>
  <c r="J101" i="18"/>
  <c r="J103" i="18"/>
  <c r="K36" i="18"/>
  <c r="N37" i="18"/>
  <c r="O37" i="18" s="1"/>
  <c r="P37" i="18" s="1"/>
  <c r="Q37" i="18" s="1"/>
  <c r="R37" i="18" s="1"/>
  <c r="S37" i="18" s="1"/>
  <c r="T37" i="18" s="1"/>
  <c r="U37" i="18" s="1"/>
  <c r="O43" i="18"/>
  <c r="P43" i="18" s="1"/>
  <c r="Q43" i="18" s="1"/>
  <c r="R43" i="18" s="1"/>
  <c r="S43" i="18" s="1"/>
  <c r="T43" i="18" s="1"/>
  <c r="U43" i="18" s="1"/>
  <c r="O45" i="18"/>
  <c r="P45" i="18" s="1"/>
  <c r="Q45" i="18" s="1"/>
  <c r="R45" i="18" s="1"/>
  <c r="S45" i="18" s="1"/>
  <c r="T45" i="18" s="1"/>
  <c r="U45" i="18" s="1"/>
  <c r="K49" i="18"/>
  <c r="M63" i="18"/>
  <c r="M71" i="18"/>
  <c r="R77" i="18"/>
  <c r="S77" i="18" s="1"/>
  <c r="M79" i="18"/>
  <c r="N104" i="18"/>
  <c r="K12" i="18"/>
  <c r="J40" i="18"/>
  <c r="Q40" i="18"/>
  <c r="R40" i="18" s="1"/>
  <c r="S40" i="18" s="1"/>
  <c r="T40" i="18" s="1"/>
  <c r="U40" i="18" s="1"/>
  <c r="K11" i="18"/>
  <c r="L19" i="18"/>
  <c r="N20" i="18"/>
  <c r="O20" i="18" s="1"/>
  <c r="P20" i="18" s="1"/>
  <c r="Q20" i="18" s="1"/>
  <c r="R20" i="18" s="1"/>
  <c r="S20" i="18" s="1"/>
  <c r="T20" i="18" s="1"/>
  <c r="U20" i="18" s="1"/>
  <c r="L23" i="18"/>
  <c r="N24" i="18"/>
  <c r="O24" i="18" s="1"/>
  <c r="P24" i="18" s="1"/>
  <c r="Q24" i="18" s="1"/>
  <c r="R24" i="18" s="1"/>
  <c r="S24" i="18" s="1"/>
  <c r="T24" i="18" s="1"/>
  <c r="U24" i="18" s="1"/>
  <c r="L27" i="18"/>
  <c r="N28" i="18"/>
  <c r="O28" i="18" s="1"/>
  <c r="P28" i="18" s="1"/>
  <c r="Q28" i="18" s="1"/>
  <c r="R28" i="18" s="1"/>
  <c r="S28" i="18" s="1"/>
  <c r="T28" i="18" s="1"/>
  <c r="U28" i="18" s="1"/>
  <c r="O35" i="18"/>
  <c r="P35" i="18" s="1"/>
  <c r="Q35" i="18" s="1"/>
  <c r="R35" i="18" s="1"/>
  <c r="S35" i="18" s="1"/>
  <c r="T35" i="18" s="1"/>
  <c r="U35" i="18" s="1"/>
  <c r="Q41" i="18"/>
  <c r="R41" i="18" s="1"/>
  <c r="S41" i="18" s="1"/>
  <c r="T41" i="18" s="1"/>
  <c r="U41" i="18" s="1"/>
  <c r="T46" i="18"/>
  <c r="U46" i="18" s="1"/>
  <c r="K63" i="18"/>
  <c r="K71" i="18"/>
  <c r="K79" i="18"/>
  <c r="T88" i="18"/>
  <c r="U88" i="18" s="1"/>
  <c r="N91" i="18"/>
  <c r="N92" i="18"/>
  <c r="N96" i="18"/>
  <c r="N100" i="18"/>
  <c r="T109" i="18"/>
  <c r="U109" i="18" s="1"/>
  <c r="K13" i="18"/>
  <c r="Q21" i="18"/>
  <c r="R21" i="18" s="1"/>
  <c r="S21" i="18" s="1"/>
  <c r="T21" i="18" s="1"/>
  <c r="U21" i="18" s="1"/>
  <c r="K30" i="18"/>
  <c r="K34" i="18"/>
  <c r="K43" i="18"/>
  <c r="Q2" i="18"/>
  <c r="R2" i="18" s="1"/>
  <c r="S2" i="18" s="1"/>
  <c r="T2" i="18" s="1"/>
  <c r="U2" i="18" s="1"/>
  <c r="Q3" i="18"/>
  <c r="R3" i="18" s="1"/>
  <c r="S3" i="18" s="1"/>
  <c r="T3" i="18" s="1"/>
  <c r="U3" i="18" s="1"/>
  <c r="Q6" i="18"/>
  <c r="R6" i="18" s="1"/>
  <c r="S6" i="18" s="1"/>
  <c r="T6" i="18" s="1"/>
  <c r="U6" i="18" s="1"/>
  <c r="K10" i="18"/>
  <c r="K18" i="18"/>
  <c r="K22" i="18"/>
  <c r="K26" i="18"/>
  <c r="R31" i="18"/>
  <c r="S31" i="18" s="1"/>
  <c r="T31" i="18" s="1"/>
  <c r="U31" i="18" s="1"/>
  <c r="J32" i="18"/>
  <c r="Q32" i="18"/>
  <c r="R32" i="18" s="1"/>
  <c r="S32" i="18" s="1"/>
  <c r="T32" i="18" s="1"/>
  <c r="U32" i="18" s="1"/>
  <c r="T54" i="18"/>
  <c r="U54" i="18" s="1"/>
  <c r="R55" i="18"/>
  <c r="S55" i="18" s="1"/>
  <c r="T55" i="18" s="1"/>
  <c r="U55" i="18" s="1"/>
  <c r="K64" i="18"/>
  <c r="K72" i="18"/>
  <c r="N105" i="18"/>
  <c r="M109" i="18"/>
  <c r="N109" i="18" s="1"/>
  <c r="K57" i="18"/>
  <c r="Q5" i="18"/>
  <c r="R5" i="18" s="1"/>
  <c r="S5" i="18" s="1"/>
  <c r="T5" i="18" s="1"/>
  <c r="U5" i="18" s="1"/>
  <c r="N19" i="18"/>
  <c r="O19" i="18" s="1"/>
  <c r="N23" i="18"/>
  <c r="O23" i="18" s="1"/>
  <c r="N27" i="18"/>
  <c r="O27" i="18" s="1"/>
  <c r="Q38" i="18"/>
  <c r="R38" i="18" s="1"/>
  <c r="S38" i="18" s="1"/>
  <c r="T38" i="18" s="1"/>
  <c r="U38" i="18" s="1"/>
  <c r="N39" i="18"/>
  <c r="O39" i="18" s="1"/>
  <c r="P39" i="18" s="1"/>
  <c r="Q39" i="18" s="1"/>
  <c r="R39" i="18" s="1"/>
  <c r="S39" i="18" s="1"/>
  <c r="T39" i="18" s="1"/>
  <c r="U39" i="18" s="1"/>
  <c r="K47" i="18"/>
  <c r="M67" i="18"/>
  <c r="R68" i="18"/>
  <c r="S68" i="18" s="1"/>
  <c r="T68" i="18" s="1"/>
  <c r="U68" i="18" s="1"/>
  <c r="M75" i="18"/>
  <c r="R76" i="18"/>
  <c r="S76" i="18" s="1"/>
  <c r="T76" i="18" s="1"/>
  <c r="U76" i="18" s="1"/>
  <c r="T86" i="18"/>
  <c r="U86" i="18" s="1"/>
  <c r="T110" i="18"/>
  <c r="U110" i="18" s="1"/>
  <c r="Q109" i="18"/>
  <c r="Q110" i="18"/>
  <c r="R49" i="18"/>
  <c r="S49" i="18" s="1"/>
  <c r="T49" i="18" s="1"/>
  <c r="U49" i="18" s="1"/>
  <c r="R57" i="18"/>
  <c r="S57" i="18" s="1"/>
  <c r="T57" i="18" s="1"/>
  <c r="U57" i="18" s="1"/>
  <c r="R63" i="18"/>
  <c r="S63" i="18" s="1"/>
  <c r="T63" i="18" s="1"/>
  <c r="U63" i="18" s="1"/>
  <c r="R67" i="18"/>
  <c r="S67" i="18" s="1"/>
  <c r="T67" i="18" s="1"/>
  <c r="U67" i="18" s="1"/>
  <c r="R71" i="18"/>
  <c r="S71" i="18" s="1"/>
  <c r="T71" i="18" s="1"/>
  <c r="U71" i="18" s="1"/>
  <c r="R75" i="18"/>
  <c r="S75" i="18" s="1"/>
  <c r="T75" i="18" s="1"/>
  <c r="U75" i="18" s="1"/>
  <c r="R79" i="18"/>
  <c r="S79" i="18" s="1"/>
  <c r="T79" i="18" s="1"/>
  <c r="U79" i="18" s="1"/>
  <c r="Q108" i="18"/>
  <c r="J109" i="18"/>
  <c r="J110" i="18"/>
  <c r="Q107" i="18"/>
  <c r="T58" i="18" l="1"/>
  <c r="U58" i="18" s="1"/>
  <c r="T48" i="18"/>
  <c r="U48" i="18" s="1"/>
  <c r="P19" i="18"/>
  <c r="Q19" i="18" s="1"/>
  <c r="R19" i="18" s="1"/>
  <c r="S19" i="18" s="1"/>
  <c r="T19" i="18" s="1"/>
  <c r="U19" i="18" s="1"/>
  <c r="T77" i="18"/>
  <c r="U77" i="18" s="1"/>
  <c r="P9" i="18"/>
  <c r="Q9" i="18" s="1"/>
  <c r="R9" i="18" s="1"/>
  <c r="S9" i="18" s="1"/>
  <c r="T9" i="18" s="1"/>
  <c r="U9" i="18" s="1"/>
  <c r="T61" i="18"/>
  <c r="U61" i="18" s="1"/>
  <c r="P23" i="18"/>
  <c r="Q23" i="18" s="1"/>
  <c r="R23" i="18" s="1"/>
  <c r="S23" i="18" s="1"/>
  <c r="T23" i="18" s="1"/>
  <c r="U23" i="18" s="1"/>
  <c r="P12" i="18"/>
  <c r="Q12" i="18" s="1"/>
  <c r="R12" i="18" s="1"/>
  <c r="S12" i="18" s="1"/>
  <c r="T12" i="18" s="1"/>
  <c r="U12" i="18" s="1"/>
  <c r="P29" i="18"/>
  <c r="Q29" i="18" s="1"/>
  <c r="R29" i="18" s="1"/>
  <c r="S29" i="18" s="1"/>
  <c r="T29" i="18" s="1"/>
  <c r="U29" i="18" s="1"/>
  <c r="P27" i="18"/>
  <c r="Q27" i="18" s="1"/>
  <c r="R27" i="18" s="1"/>
  <c r="S27" i="18" s="1"/>
  <c r="T27" i="18" s="1"/>
  <c r="U27" i="18" s="1"/>
  <c r="P17" i="18"/>
  <c r="Q17" i="18" s="1"/>
  <c r="R17" i="18" s="1"/>
  <c r="S17" i="18" s="1"/>
  <c r="T17" i="18" s="1"/>
  <c r="U17" i="18" s="1"/>
  <c r="Q6" i="3" l="1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Q114" i="11" s="1"/>
  <c r="K331" i="11"/>
  <c r="K330" i="11"/>
  <c r="K329" i="11"/>
  <c r="Q113" i="11" s="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Q105" i="11" s="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Q97" i="11" s="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Q89" i="11" s="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Q81" i="11" s="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Q73" i="11" s="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Q65" i="11" s="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Q57" i="11" s="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Q49" i="11" s="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Q41" i="11" s="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Q33" i="11" s="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Q25" i="11" s="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70" i="1"/>
  <c r="G27" i="10"/>
  <c r="B11" i="1" s="1"/>
  <c r="G28" i="10"/>
  <c r="B12" i="1" s="1"/>
  <c r="G29" i="10"/>
  <c r="B13" i="1" s="1"/>
  <c r="G30" i="10"/>
  <c r="B14" i="1" s="1"/>
  <c r="G31" i="10"/>
  <c r="B15" i="1" s="1"/>
  <c r="G32" i="10"/>
  <c r="G33" i="10"/>
  <c r="B17" i="1" s="1"/>
  <c r="G34" i="10"/>
  <c r="B18" i="1" s="1"/>
  <c r="G35" i="10"/>
  <c r="B19" i="1" s="1"/>
  <c r="G36" i="10"/>
  <c r="G37" i="10"/>
  <c r="B21" i="1" s="1"/>
  <c r="G38" i="10"/>
  <c r="B22" i="1" s="1"/>
  <c r="G39" i="10"/>
  <c r="B23" i="1" s="1"/>
  <c r="G40" i="10"/>
  <c r="G41" i="10"/>
  <c r="B25" i="1" s="1"/>
  <c r="G42" i="10"/>
  <c r="B26" i="1" s="1"/>
  <c r="G43" i="10"/>
  <c r="B27" i="1" s="1"/>
  <c r="G44" i="10"/>
  <c r="B28" i="1" s="1"/>
  <c r="G45" i="10"/>
  <c r="B29" i="1" s="1"/>
  <c r="G46" i="10"/>
  <c r="B30" i="1" s="1"/>
  <c r="G47" i="10"/>
  <c r="B31" i="1" s="1"/>
  <c r="G48" i="10"/>
  <c r="B32" i="1" s="1"/>
  <c r="G49" i="10"/>
  <c r="B33" i="1" s="1"/>
  <c r="G50" i="10"/>
  <c r="B34" i="1" s="1"/>
  <c r="G51" i="10"/>
  <c r="B35" i="1" s="1"/>
  <c r="G52" i="10"/>
  <c r="G53" i="10"/>
  <c r="B37" i="1" s="1"/>
  <c r="G54" i="10"/>
  <c r="B38" i="1" s="1"/>
  <c r="G55" i="10"/>
  <c r="B39" i="1" s="1"/>
  <c r="G56" i="10"/>
  <c r="G57" i="10"/>
  <c r="B41" i="1" s="1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5" i="10"/>
  <c r="G87" i="10"/>
  <c r="B84" i="1"/>
  <c r="B85" i="1"/>
  <c r="B10" i="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B3" i="1"/>
  <c r="G20" i="10"/>
  <c r="G21" i="10"/>
  <c r="G22" i="10"/>
  <c r="G23" i="10"/>
  <c r="B7" i="1" s="1"/>
  <c r="G24" i="10"/>
  <c r="B8" i="1" s="1"/>
  <c r="B9" i="1"/>
  <c r="G2" i="10"/>
  <c r="B78" i="1" l="1"/>
  <c r="B69" i="1"/>
  <c r="B45" i="1"/>
  <c r="B60" i="1"/>
  <c r="B67" i="1"/>
  <c r="B72" i="1"/>
  <c r="B63" i="1"/>
  <c r="B55" i="1"/>
  <c r="B47" i="1"/>
  <c r="B62" i="1"/>
  <c r="B54" i="1"/>
  <c r="B46" i="1"/>
  <c r="B71" i="1"/>
  <c r="B61" i="1"/>
  <c r="B77" i="1"/>
  <c r="B59" i="1"/>
  <c r="B58" i="1"/>
  <c r="B42" i="1"/>
  <c r="B79" i="1"/>
  <c r="B76" i="1"/>
  <c r="B43" i="1"/>
  <c r="B66" i="1"/>
  <c r="B50" i="1"/>
  <c r="B82" i="1"/>
  <c r="B74" i="1"/>
  <c r="B65" i="1"/>
  <c r="B57" i="1"/>
  <c r="B49" i="1"/>
  <c r="B53" i="1"/>
  <c r="B44" i="1"/>
  <c r="B51" i="1"/>
  <c r="B75" i="1"/>
  <c r="B81" i="1"/>
  <c r="B73" i="1"/>
  <c r="B2" i="1"/>
  <c r="H96" i="10"/>
  <c r="H87" i="10"/>
  <c r="H79" i="10"/>
  <c r="H71" i="10"/>
  <c r="H63" i="10"/>
  <c r="H55" i="10"/>
  <c r="H47" i="10"/>
  <c r="H39" i="10"/>
  <c r="H31" i="10"/>
  <c r="H17" i="10"/>
  <c r="H28" i="10"/>
  <c r="H9" i="10"/>
  <c r="H27" i="10"/>
  <c r="H25" i="10"/>
  <c r="H59" i="10"/>
  <c r="H77" i="10"/>
  <c r="H37" i="10"/>
  <c r="H95" i="10"/>
  <c r="H29" i="10"/>
  <c r="H8" i="10"/>
  <c r="H15" i="10"/>
  <c r="H75" i="10"/>
  <c r="H35" i="10"/>
  <c r="H82" i="10"/>
  <c r="H74" i="10"/>
  <c r="H66" i="10"/>
  <c r="H58" i="10"/>
  <c r="H50" i="10"/>
  <c r="H42" i="10"/>
  <c r="H34" i="10"/>
  <c r="H61" i="10"/>
  <c r="B6" i="1"/>
  <c r="H16" i="10"/>
  <c r="H7" i="10"/>
  <c r="H83" i="10"/>
  <c r="H69" i="10"/>
  <c r="H11" i="10"/>
  <c r="H18" i="10"/>
  <c r="H10" i="10"/>
  <c r="H89" i="10"/>
  <c r="H73" i="10"/>
  <c r="H57" i="10"/>
  <c r="H49" i="10"/>
  <c r="H41" i="10"/>
  <c r="H33" i="10"/>
  <c r="H53" i="10"/>
  <c r="H85" i="10"/>
  <c r="H24" i="10"/>
  <c r="H23" i="10"/>
  <c r="H67" i="10"/>
  <c r="H43" i="10"/>
  <c r="H99" i="10"/>
  <c r="H81" i="10"/>
  <c r="H65" i="10"/>
  <c r="H97" i="10"/>
  <c r="H88" i="10"/>
  <c r="H80" i="10"/>
  <c r="H72" i="10"/>
  <c r="H64" i="10"/>
  <c r="H56" i="10"/>
  <c r="H48" i="10"/>
  <c r="H40" i="10"/>
  <c r="H32" i="10"/>
  <c r="H45" i="10"/>
  <c r="B68" i="1"/>
  <c r="B52" i="1"/>
  <c r="B36" i="1"/>
  <c r="B20" i="1"/>
  <c r="H21" i="10"/>
  <c r="H76" i="10"/>
  <c r="H44" i="10"/>
  <c r="H12" i="10"/>
  <c r="H91" i="10"/>
  <c r="H51" i="10"/>
  <c r="H19" i="10"/>
  <c r="H102" i="10"/>
  <c r="H94" i="10"/>
  <c r="H86" i="10"/>
  <c r="H78" i="10"/>
  <c r="H70" i="10"/>
  <c r="H62" i="10"/>
  <c r="H54" i="10"/>
  <c r="H46" i="10"/>
  <c r="H38" i="10"/>
  <c r="H30" i="10"/>
  <c r="H22" i="10"/>
  <c r="H14" i="10"/>
  <c r="B80" i="1"/>
  <c r="B64" i="1"/>
  <c r="B56" i="1"/>
  <c r="B48" i="1"/>
  <c r="B40" i="1"/>
  <c r="B24" i="1"/>
  <c r="B16" i="1"/>
  <c r="H13" i="10"/>
  <c r="H100" i="10"/>
  <c r="H101" i="10"/>
  <c r="H98" i="10"/>
  <c r="H93" i="10"/>
  <c r="H68" i="10"/>
  <c r="H36" i="10"/>
  <c r="B5" i="1"/>
  <c r="H90" i="10"/>
  <c r="B4" i="1"/>
  <c r="B83" i="1"/>
  <c r="H84" i="10"/>
  <c r="H52" i="10"/>
  <c r="H26" i="10"/>
  <c r="H92" i="10"/>
  <c r="H60" i="10"/>
  <c r="H20" i="10"/>
  <c r="Q6" i="1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R5" i="11" s="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15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2" i="1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P38" i="7"/>
  <c r="L38" i="7"/>
  <c r="F38" i="7"/>
  <c r="E38" i="7"/>
  <c r="K206" i="7" s="1"/>
  <c r="L206" i="7" s="1"/>
  <c r="L37" i="7"/>
  <c r="F37" i="7"/>
  <c r="E37" i="7"/>
  <c r="K205" i="7" s="1"/>
  <c r="L205" i="7" s="1"/>
  <c r="P36" i="7"/>
  <c r="L36" i="7"/>
  <c r="F36" i="7"/>
  <c r="E36" i="7"/>
  <c r="K204" i="7" s="1"/>
  <c r="L204" i="7" s="1"/>
  <c r="P35" i="7"/>
  <c r="L35" i="7"/>
  <c r="F35" i="7"/>
  <c r="E35" i="7"/>
  <c r="K203" i="7" s="1"/>
  <c r="L203" i="7" s="1"/>
  <c r="P34" i="7"/>
  <c r="L34" i="7"/>
  <c r="F34" i="7"/>
  <c r="E34" i="7"/>
  <c r="K202" i="7" s="1"/>
  <c r="L202" i="7" s="1"/>
  <c r="P33" i="7"/>
  <c r="L33" i="7"/>
  <c r="F33" i="7"/>
  <c r="E33" i="7"/>
  <c r="K201" i="7" s="1"/>
  <c r="L201" i="7" s="1"/>
  <c r="P32" i="7"/>
  <c r="L32" i="7"/>
  <c r="F32" i="7"/>
  <c r="E32" i="7"/>
  <c r="K200" i="7" s="1"/>
  <c r="L200" i="7" s="1"/>
  <c r="P31" i="7"/>
  <c r="L31" i="7"/>
  <c r="F31" i="7"/>
  <c r="E31" i="7"/>
  <c r="K199" i="7" s="1"/>
  <c r="L199" i="7" s="1"/>
  <c r="P30" i="7"/>
  <c r="L30" i="7"/>
  <c r="F30" i="7"/>
  <c r="E30" i="7"/>
  <c r="K198" i="7" s="1"/>
  <c r="L198" i="7" s="1"/>
  <c r="P29" i="7"/>
  <c r="L29" i="7"/>
  <c r="F29" i="7"/>
  <c r="E29" i="7"/>
  <c r="K197" i="7" s="1"/>
  <c r="L197" i="7" s="1"/>
  <c r="P28" i="7"/>
  <c r="L28" i="7"/>
  <c r="F28" i="7"/>
  <c r="E28" i="7"/>
  <c r="K196" i="7" s="1"/>
  <c r="L196" i="7" s="1"/>
  <c r="P27" i="7"/>
  <c r="L27" i="7"/>
  <c r="F27" i="7"/>
  <c r="E27" i="7"/>
  <c r="K195" i="7" s="1"/>
  <c r="L195" i="7" s="1"/>
  <c r="P26" i="7"/>
  <c r="L26" i="7"/>
  <c r="F26" i="7"/>
  <c r="E26" i="7"/>
  <c r="K194" i="7" s="1"/>
  <c r="L194" i="7" s="1"/>
  <c r="P25" i="7"/>
  <c r="L25" i="7"/>
  <c r="F25" i="7"/>
  <c r="E25" i="7"/>
  <c r="K193" i="7" s="1"/>
  <c r="L193" i="7" s="1"/>
  <c r="P24" i="7"/>
  <c r="L24" i="7"/>
  <c r="F24" i="7"/>
  <c r="E24" i="7"/>
  <c r="K192" i="7" s="1"/>
  <c r="L192" i="7" s="1"/>
  <c r="P23" i="7"/>
  <c r="L23" i="7"/>
  <c r="F23" i="7"/>
  <c r="E23" i="7"/>
  <c r="K191" i="7" s="1"/>
  <c r="L191" i="7" s="1"/>
  <c r="P22" i="7"/>
  <c r="L22" i="7"/>
  <c r="F22" i="7"/>
  <c r="E22" i="7"/>
  <c r="K190" i="7" s="1"/>
  <c r="L190" i="7" s="1"/>
  <c r="P21" i="7"/>
  <c r="L21" i="7"/>
  <c r="F21" i="7"/>
  <c r="E21" i="7"/>
  <c r="K189" i="7" s="1"/>
  <c r="L189" i="7" s="1"/>
  <c r="P20" i="7"/>
  <c r="L20" i="7"/>
  <c r="F20" i="7"/>
  <c r="E20" i="7"/>
  <c r="K188" i="7" s="1"/>
  <c r="L188" i="7" s="1"/>
  <c r="P19" i="7"/>
  <c r="L19" i="7"/>
  <c r="F19" i="7"/>
  <c r="E19" i="7"/>
  <c r="K187" i="7" s="1"/>
  <c r="L187" i="7" s="1"/>
  <c r="P18" i="7"/>
  <c r="L18" i="7"/>
  <c r="F18" i="7"/>
  <c r="E18" i="7"/>
  <c r="K186" i="7" s="1"/>
  <c r="L186" i="7" s="1"/>
  <c r="P17" i="7"/>
  <c r="L17" i="7"/>
  <c r="F17" i="7"/>
  <c r="E17" i="7"/>
  <c r="K185" i="7" s="1"/>
  <c r="L185" i="7" s="1"/>
  <c r="P16" i="7"/>
  <c r="L16" i="7"/>
  <c r="F16" i="7"/>
  <c r="E16" i="7"/>
  <c r="K184" i="7" s="1"/>
  <c r="L184" i="7" s="1"/>
  <c r="P15" i="7"/>
  <c r="L15" i="7"/>
  <c r="F15" i="7"/>
  <c r="E15" i="7"/>
  <c r="K183" i="7" s="1"/>
  <c r="L183" i="7" s="1"/>
  <c r="P14" i="7"/>
  <c r="L14" i="7"/>
  <c r="F14" i="7"/>
  <c r="E14" i="7"/>
  <c r="K182" i="7" s="1"/>
  <c r="L182" i="7" s="1"/>
  <c r="P13" i="7"/>
  <c r="L13" i="7"/>
  <c r="F13" i="7"/>
  <c r="E13" i="7"/>
  <c r="K181" i="7" s="1"/>
  <c r="L181" i="7" s="1"/>
  <c r="P12" i="7"/>
  <c r="L12" i="7"/>
  <c r="F12" i="7"/>
  <c r="E12" i="7"/>
  <c r="K180" i="7" s="1"/>
  <c r="L180" i="7" s="1"/>
  <c r="P11" i="7"/>
  <c r="L11" i="7"/>
  <c r="F11" i="7"/>
  <c r="E11" i="7"/>
  <c r="K179" i="7" s="1"/>
  <c r="L179" i="7" s="1"/>
  <c r="P10" i="7"/>
  <c r="L10" i="7"/>
  <c r="F10" i="7"/>
  <c r="E10" i="7"/>
  <c r="K178" i="7" s="1"/>
  <c r="L178" i="7" s="1"/>
  <c r="P9" i="7"/>
  <c r="L9" i="7"/>
  <c r="F9" i="7"/>
  <c r="E9" i="7"/>
  <c r="K177" i="7" s="1"/>
  <c r="L177" i="7" s="1"/>
  <c r="P8" i="7"/>
  <c r="L8" i="7"/>
  <c r="F8" i="7"/>
  <c r="E8" i="7"/>
  <c r="K176" i="7" s="1"/>
  <c r="L176" i="7" s="1"/>
  <c r="P7" i="7"/>
  <c r="L7" i="7"/>
  <c r="F7" i="7"/>
  <c r="E7" i="7"/>
  <c r="K175" i="7" s="1"/>
  <c r="L175" i="7" s="1"/>
  <c r="P6" i="7"/>
  <c r="L6" i="7"/>
  <c r="F6" i="7"/>
  <c r="E6" i="7"/>
  <c r="K174" i="7" s="1"/>
  <c r="L174" i="7" s="1"/>
  <c r="P5" i="7"/>
  <c r="L5" i="7"/>
  <c r="F5" i="7"/>
  <c r="E5" i="7"/>
  <c r="K173" i="7" s="1"/>
  <c r="L173" i="7" s="1"/>
  <c r="P4" i="7"/>
  <c r="L4" i="7"/>
  <c r="F4" i="7"/>
  <c r="E4" i="7"/>
  <c r="K172" i="7" s="1"/>
  <c r="L172" i="7" s="1"/>
  <c r="P3" i="7"/>
  <c r="L3" i="7"/>
  <c r="F3" i="7"/>
  <c r="P82" i="7" s="1"/>
  <c r="E3" i="7"/>
  <c r="K171" i="7" s="1"/>
  <c r="L171" i="7" s="1"/>
  <c r="J6" i="6"/>
  <c r="J7" i="6"/>
  <c r="J8" i="6"/>
  <c r="J9" i="6"/>
  <c r="J10" i="6"/>
  <c r="J11" i="6"/>
  <c r="J12" i="6"/>
  <c r="AB30" i="1" s="1"/>
  <c r="J13" i="6"/>
  <c r="J14" i="6"/>
  <c r="J15" i="6"/>
  <c r="J16" i="6"/>
  <c r="J17" i="6"/>
  <c r="J18" i="6"/>
  <c r="J19" i="6"/>
  <c r="J20" i="6"/>
  <c r="AB38" i="1" s="1"/>
  <c r="J21" i="6"/>
  <c r="J22" i="6"/>
  <c r="J23" i="6"/>
  <c r="J24" i="6"/>
  <c r="AB42" i="1" s="1"/>
  <c r="J25" i="6"/>
  <c r="J26" i="6"/>
  <c r="J27" i="6"/>
  <c r="J28" i="6"/>
  <c r="AB46" i="1" s="1"/>
  <c r="J29" i="6"/>
  <c r="J30" i="6"/>
  <c r="J31" i="6"/>
  <c r="J32" i="6"/>
  <c r="AB50" i="1" s="1"/>
  <c r="J33" i="6"/>
  <c r="J34" i="6"/>
  <c r="J35" i="6"/>
  <c r="J36" i="6"/>
  <c r="AB54" i="1" s="1"/>
  <c r="J37" i="6"/>
  <c r="J38" i="6"/>
  <c r="J39" i="6"/>
  <c r="J40" i="6"/>
  <c r="AB58" i="1" s="1"/>
  <c r="J41" i="6"/>
  <c r="J42" i="6"/>
  <c r="J43" i="6"/>
  <c r="J44" i="6"/>
  <c r="AB62" i="1" s="1"/>
  <c r="J45" i="6"/>
  <c r="J46" i="6"/>
  <c r="J47" i="6"/>
  <c r="AB65" i="1" s="1"/>
  <c r="J48" i="6"/>
  <c r="AB66" i="1" s="1"/>
  <c r="J49" i="6"/>
  <c r="J50" i="6"/>
  <c r="J51" i="6"/>
  <c r="J52" i="6"/>
  <c r="AB70" i="1" s="1"/>
  <c r="J53" i="6"/>
  <c r="J54" i="6"/>
  <c r="J55" i="6"/>
  <c r="AB73" i="1" s="1"/>
  <c r="J56" i="6"/>
  <c r="AB74" i="1" s="1"/>
  <c r="J57" i="6"/>
  <c r="J58" i="6"/>
  <c r="J59" i="6"/>
  <c r="AB77" i="1" s="1"/>
  <c r="J60" i="6"/>
  <c r="AB78" i="1" s="1"/>
  <c r="J61" i="6"/>
  <c r="J62" i="6"/>
  <c r="J63" i="6"/>
  <c r="AB81" i="1" s="1"/>
  <c r="J64" i="6"/>
  <c r="AB82" i="1" s="1"/>
  <c r="J65" i="6"/>
  <c r="J66" i="6"/>
  <c r="J67" i="6"/>
  <c r="AB85" i="1" s="1"/>
  <c r="J68" i="6"/>
  <c r="AB86" i="1" s="1"/>
  <c r="J69" i="6"/>
  <c r="J5" i="6"/>
  <c r="AB23" i="1" s="1"/>
  <c r="N5" i="6"/>
  <c r="AB24" i="1"/>
  <c r="AB25" i="1"/>
  <c r="AB26" i="1"/>
  <c r="AB27" i="1"/>
  <c r="AB28" i="1"/>
  <c r="AB29" i="1"/>
  <c r="AB31" i="1"/>
  <c r="AB32" i="1"/>
  <c r="AB33" i="1"/>
  <c r="AB34" i="1"/>
  <c r="AB35" i="1"/>
  <c r="AB36" i="1"/>
  <c r="AB37" i="1"/>
  <c r="AB39" i="1"/>
  <c r="AB40" i="1"/>
  <c r="AB41" i="1"/>
  <c r="AB43" i="1"/>
  <c r="AB44" i="1"/>
  <c r="AB45" i="1"/>
  <c r="AB47" i="1"/>
  <c r="AB48" i="1"/>
  <c r="AB49" i="1"/>
  <c r="AB51" i="1"/>
  <c r="AB52" i="1"/>
  <c r="AB53" i="1"/>
  <c r="AB55" i="1"/>
  <c r="AB56" i="1"/>
  <c r="AB57" i="1"/>
  <c r="AB59" i="1"/>
  <c r="AB60" i="1"/>
  <c r="AB61" i="1"/>
  <c r="AB63" i="1"/>
  <c r="AB64" i="1"/>
  <c r="AB67" i="1"/>
  <c r="AB68" i="1"/>
  <c r="AB69" i="1"/>
  <c r="AB71" i="1"/>
  <c r="AB72" i="1"/>
  <c r="AB75" i="1"/>
  <c r="AB76" i="1"/>
  <c r="AB79" i="1"/>
  <c r="AB80" i="1"/>
  <c r="AB83" i="1"/>
  <c r="AB84" i="1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F86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5" i="5"/>
  <c r="R18" i="11" l="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S47" i="11" s="1"/>
  <c r="R111" i="11"/>
  <c r="R8" i="11"/>
  <c r="R72" i="11"/>
  <c r="R105" i="11"/>
  <c r="R42" i="11"/>
  <c r="R106" i="11"/>
  <c r="R36" i="11"/>
  <c r="R100" i="11"/>
  <c r="S100" i="11" s="1"/>
  <c r="R53" i="11"/>
  <c r="R117" i="11"/>
  <c r="R25" i="11"/>
  <c r="R14" i="11"/>
  <c r="R67" i="11"/>
  <c r="R55" i="11"/>
  <c r="R17" i="11"/>
  <c r="R16" i="11"/>
  <c r="S16" i="11" s="1"/>
  <c r="R80" i="11"/>
  <c r="R35" i="11"/>
  <c r="R50" i="11"/>
  <c r="R114" i="11"/>
  <c r="R44" i="11"/>
  <c r="R108" i="11"/>
  <c r="R61" i="11"/>
  <c r="M5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AG4" i="1"/>
  <c r="AG8" i="1"/>
  <c r="AG12" i="1"/>
  <c r="AG16" i="1"/>
  <c r="AG20" i="1"/>
  <c r="AG24" i="1"/>
  <c r="AG28" i="1"/>
  <c r="AG32" i="1"/>
  <c r="AG36" i="1"/>
  <c r="AG40" i="1"/>
  <c r="AG44" i="1"/>
  <c r="AG48" i="1"/>
  <c r="AG52" i="1"/>
  <c r="AG56" i="1"/>
  <c r="AG60" i="1"/>
  <c r="AG64" i="1"/>
  <c r="AG68" i="1"/>
  <c r="AG72" i="1"/>
  <c r="AG76" i="1"/>
  <c r="AG80" i="1"/>
  <c r="AG84" i="1"/>
  <c r="AG5" i="1"/>
  <c r="AG9" i="1"/>
  <c r="AG13" i="1"/>
  <c r="AG17" i="1"/>
  <c r="AG21" i="1"/>
  <c r="AG25" i="1"/>
  <c r="AG29" i="1"/>
  <c r="AG33" i="1"/>
  <c r="AG37" i="1"/>
  <c r="AG41" i="1"/>
  <c r="AG45" i="1"/>
  <c r="AG49" i="1"/>
  <c r="AG53" i="1"/>
  <c r="AG57" i="1"/>
  <c r="AG61" i="1"/>
  <c r="AG65" i="1"/>
  <c r="AG69" i="1"/>
  <c r="AG73" i="1"/>
  <c r="AG77" i="1"/>
  <c r="AG81" i="1"/>
  <c r="AG85" i="1"/>
  <c r="AG2" i="1"/>
  <c r="AG6" i="1"/>
  <c r="AG10" i="1"/>
  <c r="AG14" i="1"/>
  <c r="AG18" i="1"/>
  <c r="AG22" i="1"/>
  <c r="AG26" i="1"/>
  <c r="AG30" i="1"/>
  <c r="AG34" i="1"/>
  <c r="AG38" i="1"/>
  <c r="AG42" i="1"/>
  <c r="AG46" i="1"/>
  <c r="AG50" i="1"/>
  <c r="AG54" i="1"/>
  <c r="AG58" i="1"/>
  <c r="AG62" i="1"/>
  <c r="AG66" i="1"/>
  <c r="AG70" i="1"/>
  <c r="AG74" i="1"/>
  <c r="AG78" i="1"/>
  <c r="AG82" i="1"/>
  <c r="AG86" i="1"/>
  <c r="AG3" i="1"/>
  <c r="AG7" i="1"/>
  <c r="AG11" i="1"/>
  <c r="AG15" i="1"/>
  <c r="AG19" i="1"/>
  <c r="AG23" i="1"/>
  <c r="AG27" i="1"/>
  <c r="AG31" i="1"/>
  <c r="AG35" i="1"/>
  <c r="AG39" i="1"/>
  <c r="AG43" i="1"/>
  <c r="AG47" i="1"/>
  <c r="AG51" i="1"/>
  <c r="AG55" i="1"/>
  <c r="AG59" i="1"/>
  <c r="AG63" i="1"/>
  <c r="AG67" i="1"/>
  <c r="AG71" i="1"/>
  <c r="AG75" i="1"/>
  <c r="AG79" i="1"/>
  <c r="AG83" i="1"/>
  <c r="P39" i="7"/>
  <c r="P43" i="7"/>
  <c r="P47" i="7"/>
  <c r="P51" i="7"/>
  <c r="P55" i="7"/>
  <c r="P59" i="7"/>
  <c r="P63" i="7"/>
  <c r="P67" i="7"/>
  <c r="P69" i="7"/>
  <c r="P71" i="7"/>
  <c r="P73" i="7"/>
  <c r="P75" i="7"/>
  <c r="P77" i="7"/>
  <c r="P79" i="7"/>
  <c r="P81" i="7"/>
  <c r="P83" i="7"/>
  <c r="P87" i="7"/>
  <c r="P37" i="7"/>
  <c r="P41" i="7"/>
  <c r="P45" i="7"/>
  <c r="P49" i="7"/>
  <c r="P53" i="7"/>
  <c r="P57" i="7"/>
  <c r="P61" i="7"/>
  <c r="P65" i="7"/>
  <c r="P85" i="7"/>
  <c r="P42" i="7"/>
  <c r="P46" i="7"/>
  <c r="P50" i="7"/>
  <c r="P54" i="7"/>
  <c r="P58" i="7"/>
  <c r="P62" i="7"/>
  <c r="P64" i="7"/>
  <c r="P66" i="7"/>
  <c r="P68" i="7"/>
  <c r="P70" i="7"/>
  <c r="P72" i="7"/>
  <c r="P74" i="7"/>
  <c r="P76" i="7"/>
  <c r="P78" i="7"/>
  <c r="P80" i="7"/>
  <c r="P84" i="7"/>
  <c r="P86" i="7"/>
  <c r="P40" i="7"/>
  <c r="P44" i="7"/>
  <c r="P48" i="7"/>
  <c r="P52" i="7"/>
  <c r="P56" i="7"/>
  <c r="P60" i="7"/>
  <c r="S118" i="11" l="1"/>
  <c r="S77" i="11"/>
  <c r="S98" i="1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33" i="11"/>
  <c r="S8" i="11"/>
  <c r="S81" i="11"/>
  <c r="S78" i="1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F144" i="4" s="1"/>
  <c r="E145" i="4"/>
  <c r="F145" i="4" s="1"/>
  <c r="E5" i="4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O2" i="1" s="1"/>
  <c r="P19" i="3"/>
  <c r="N3" i="1" s="1"/>
  <c r="Q19" i="3"/>
  <c r="O3" i="1" s="1"/>
  <c r="P20" i="3"/>
  <c r="N4" i="1" s="1"/>
  <c r="Q20" i="3"/>
  <c r="O4" i="1" s="1"/>
  <c r="P21" i="3"/>
  <c r="N5" i="1" s="1"/>
  <c r="Q21" i="3"/>
  <c r="O5" i="1" s="1"/>
  <c r="P22" i="3"/>
  <c r="N6" i="1" s="1"/>
  <c r="Q22" i="3"/>
  <c r="O6" i="1" s="1"/>
  <c r="P23" i="3"/>
  <c r="N7" i="1" s="1"/>
  <c r="Q23" i="3"/>
  <c r="O7" i="1" s="1"/>
  <c r="P24" i="3"/>
  <c r="N8" i="1" s="1"/>
  <c r="Q24" i="3"/>
  <c r="O8" i="1" s="1"/>
  <c r="R24" i="3"/>
  <c r="P25" i="3"/>
  <c r="Q25" i="3"/>
  <c r="O9" i="1" s="1"/>
  <c r="R25" i="3"/>
  <c r="P26" i="3"/>
  <c r="N10" i="1" s="1"/>
  <c r="Q26" i="3"/>
  <c r="R26" i="3"/>
  <c r="P10" i="1" s="1"/>
  <c r="P27" i="3"/>
  <c r="Q27" i="3"/>
  <c r="R27" i="3"/>
  <c r="P11" i="1" s="1"/>
  <c r="P28" i="3"/>
  <c r="N12" i="1" s="1"/>
  <c r="Q28" i="3"/>
  <c r="R28" i="3"/>
  <c r="P12" i="1" s="1"/>
  <c r="P29" i="3"/>
  <c r="Q29" i="3"/>
  <c r="R29" i="3"/>
  <c r="P13" i="1" s="1"/>
  <c r="P30" i="3"/>
  <c r="N14" i="1" s="1"/>
  <c r="Q30" i="3"/>
  <c r="R30" i="3"/>
  <c r="P14" i="1" s="1"/>
  <c r="P31" i="3"/>
  <c r="Q31" i="3"/>
  <c r="R31" i="3"/>
  <c r="P15" i="1" s="1"/>
  <c r="P32" i="3"/>
  <c r="N16" i="1" s="1"/>
  <c r="Q32" i="3"/>
  <c r="R32" i="3"/>
  <c r="P16" i="1" s="1"/>
  <c r="P33" i="3"/>
  <c r="Q33" i="3"/>
  <c r="R33" i="3"/>
  <c r="P17" i="1" s="1"/>
  <c r="P34" i="3"/>
  <c r="N18" i="1" s="1"/>
  <c r="Q34" i="3"/>
  <c r="R34" i="3"/>
  <c r="P18" i="1" s="1"/>
  <c r="P35" i="3"/>
  <c r="Q35" i="3"/>
  <c r="R35" i="3"/>
  <c r="P19" i="1" s="1"/>
  <c r="P36" i="3"/>
  <c r="N20" i="1" s="1"/>
  <c r="Q36" i="3"/>
  <c r="R36" i="3"/>
  <c r="P20" i="1" s="1"/>
  <c r="P37" i="3"/>
  <c r="Q37" i="3"/>
  <c r="R37" i="3"/>
  <c r="P21" i="1" s="1"/>
  <c r="P38" i="3"/>
  <c r="N22" i="1" s="1"/>
  <c r="Q38" i="3"/>
  <c r="R38" i="3"/>
  <c r="P22" i="1" s="1"/>
  <c r="P39" i="3"/>
  <c r="Q39" i="3"/>
  <c r="R39" i="3"/>
  <c r="P23" i="1" s="1"/>
  <c r="P40" i="3"/>
  <c r="N24" i="1" s="1"/>
  <c r="Q40" i="3"/>
  <c r="R40" i="3"/>
  <c r="P24" i="1" s="1"/>
  <c r="P41" i="3"/>
  <c r="Q41" i="3"/>
  <c r="P42" i="3"/>
  <c r="Q42" i="3"/>
  <c r="R42" i="3"/>
  <c r="P26" i="1" s="1"/>
  <c r="P43" i="3"/>
  <c r="Q43" i="3"/>
  <c r="R43" i="3"/>
  <c r="P27" i="1" s="1"/>
  <c r="P44" i="3"/>
  <c r="Q44" i="3"/>
  <c r="R44" i="3"/>
  <c r="P28" i="1" s="1"/>
  <c r="P45" i="3"/>
  <c r="N29" i="1" s="1"/>
  <c r="Q45" i="3"/>
  <c r="P46" i="3"/>
  <c r="N30" i="1" s="1"/>
  <c r="Q46" i="3"/>
  <c r="R46" i="3"/>
  <c r="P30" i="1" s="1"/>
  <c r="P47" i="3"/>
  <c r="Q47" i="3"/>
  <c r="R47" i="3"/>
  <c r="P31" i="1" s="1"/>
  <c r="P48" i="3"/>
  <c r="N32" i="1" s="1"/>
  <c r="Q48" i="3"/>
  <c r="R48" i="3"/>
  <c r="P32" i="1" s="1"/>
  <c r="P49" i="3"/>
  <c r="Q49" i="3"/>
  <c r="P50" i="3"/>
  <c r="Q50" i="3"/>
  <c r="R50" i="3"/>
  <c r="P34" i="1" s="1"/>
  <c r="P51" i="3"/>
  <c r="Q51" i="3"/>
  <c r="R51" i="3"/>
  <c r="P35" i="1" s="1"/>
  <c r="P52" i="3"/>
  <c r="Q52" i="3"/>
  <c r="R52" i="3"/>
  <c r="P36" i="1" s="1"/>
  <c r="P53" i="3"/>
  <c r="N37" i="1" s="1"/>
  <c r="Q53" i="3"/>
  <c r="R53" i="3"/>
  <c r="P37" i="1" s="1"/>
  <c r="P54" i="3"/>
  <c r="Q54" i="3"/>
  <c r="R54" i="3"/>
  <c r="P38" i="1" s="1"/>
  <c r="P55" i="3"/>
  <c r="N39" i="1" s="1"/>
  <c r="Q55" i="3"/>
  <c r="R55" i="3"/>
  <c r="P39" i="1" s="1"/>
  <c r="P56" i="3"/>
  <c r="Q56" i="3"/>
  <c r="R56" i="3"/>
  <c r="P40" i="1" s="1"/>
  <c r="P57" i="3"/>
  <c r="N41" i="1" s="1"/>
  <c r="Q57" i="3"/>
  <c r="R57" i="3"/>
  <c r="P41" i="1" s="1"/>
  <c r="P58" i="3"/>
  <c r="Q58" i="3"/>
  <c r="R58" i="3"/>
  <c r="P42" i="1" s="1"/>
  <c r="P59" i="3"/>
  <c r="Q59" i="3"/>
  <c r="R59" i="3"/>
  <c r="P43" i="1" s="1"/>
  <c r="P60" i="3"/>
  <c r="Q60" i="3"/>
  <c r="R60" i="3"/>
  <c r="P44" i="1" s="1"/>
  <c r="P61" i="3"/>
  <c r="N45" i="1" s="1"/>
  <c r="Q61" i="3"/>
  <c r="R61" i="3"/>
  <c r="P45" i="1" s="1"/>
  <c r="P62" i="3"/>
  <c r="Q62" i="3"/>
  <c r="R62" i="3"/>
  <c r="P46" i="1" s="1"/>
  <c r="P63" i="3"/>
  <c r="N47" i="1" s="1"/>
  <c r="Q63" i="3"/>
  <c r="R63" i="3"/>
  <c r="P47" i="1" s="1"/>
  <c r="P64" i="3"/>
  <c r="Q64" i="3"/>
  <c r="R64" i="3"/>
  <c r="P48" i="1" s="1"/>
  <c r="P65" i="3"/>
  <c r="N49" i="1" s="1"/>
  <c r="Q65" i="3"/>
  <c r="R65" i="3"/>
  <c r="P49" i="1" s="1"/>
  <c r="P66" i="3"/>
  <c r="Q66" i="3"/>
  <c r="R66" i="3"/>
  <c r="P50" i="1" s="1"/>
  <c r="P67" i="3"/>
  <c r="Q67" i="3"/>
  <c r="R67" i="3"/>
  <c r="P51" i="1" s="1"/>
  <c r="P68" i="3"/>
  <c r="Q68" i="3"/>
  <c r="R68" i="3"/>
  <c r="P52" i="1" s="1"/>
  <c r="P69" i="3"/>
  <c r="N53" i="1" s="1"/>
  <c r="Q69" i="3"/>
  <c r="R69" i="3"/>
  <c r="P53" i="1" s="1"/>
  <c r="P70" i="3"/>
  <c r="Q70" i="3"/>
  <c r="R70" i="3"/>
  <c r="P54" i="1" s="1"/>
  <c r="P71" i="3"/>
  <c r="N55" i="1" s="1"/>
  <c r="Q71" i="3"/>
  <c r="R71" i="3"/>
  <c r="P55" i="1" s="1"/>
  <c r="P72" i="3"/>
  <c r="Q72" i="3"/>
  <c r="R72" i="3"/>
  <c r="P56" i="1" s="1"/>
  <c r="P73" i="3"/>
  <c r="N57" i="1" s="1"/>
  <c r="Q73" i="3"/>
  <c r="R73" i="3"/>
  <c r="P57" i="1" s="1"/>
  <c r="P74" i="3"/>
  <c r="Q74" i="3"/>
  <c r="R74" i="3"/>
  <c r="P58" i="1" s="1"/>
  <c r="P75" i="3"/>
  <c r="Q75" i="3"/>
  <c r="R75" i="3"/>
  <c r="P59" i="1" s="1"/>
  <c r="P76" i="3"/>
  <c r="Q76" i="3"/>
  <c r="R76" i="3"/>
  <c r="P60" i="1" s="1"/>
  <c r="P77" i="3"/>
  <c r="N61" i="1" s="1"/>
  <c r="Q77" i="3"/>
  <c r="R77" i="3"/>
  <c r="P61" i="1" s="1"/>
  <c r="P78" i="3"/>
  <c r="Q78" i="3"/>
  <c r="R78" i="3"/>
  <c r="P62" i="1" s="1"/>
  <c r="P79" i="3"/>
  <c r="N63" i="1" s="1"/>
  <c r="Q79" i="3"/>
  <c r="R79" i="3"/>
  <c r="P63" i="1" s="1"/>
  <c r="P80" i="3"/>
  <c r="Q80" i="3"/>
  <c r="R80" i="3"/>
  <c r="P64" i="1" s="1"/>
  <c r="P81" i="3"/>
  <c r="N65" i="1" s="1"/>
  <c r="Q81" i="3"/>
  <c r="R81" i="3"/>
  <c r="P65" i="1" s="1"/>
  <c r="P82" i="3"/>
  <c r="N66" i="1" s="1"/>
  <c r="Q82" i="3"/>
  <c r="R82" i="3"/>
  <c r="P66" i="1" s="1"/>
  <c r="P83" i="3"/>
  <c r="Q83" i="3"/>
  <c r="R83" i="3"/>
  <c r="P67" i="1" s="1"/>
  <c r="P84" i="3"/>
  <c r="Q84" i="3"/>
  <c r="R84" i="3"/>
  <c r="P68" i="1" s="1"/>
  <c r="P85" i="3"/>
  <c r="N69" i="1" s="1"/>
  <c r="Q85" i="3"/>
  <c r="R85" i="3"/>
  <c r="P69" i="1" s="1"/>
  <c r="P86" i="3"/>
  <c r="Q86" i="3"/>
  <c r="R86" i="3"/>
  <c r="P70" i="1" s="1"/>
  <c r="P87" i="3"/>
  <c r="N71" i="1" s="1"/>
  <c r="Q87" i="3"/>
  <c r="R87" i="3"/>
  <c r="P71" i="1" s="1"/>
  <c r="P88" i="3"/>
  <c r="Q88" i="3"/>
  <c r="R88" i="3"/>
  <c r="P72" i="1" s="1"/>
  <c r="P89" i="3"/>
  <c r="N73" i="1" s="1"/>
  <c r="Q89" i="3"/>
  <c r="R89" i="3"/>
  <c r="P73" i="1" s="1"/>
  <c r="P90" i="3"/>
  <c r="N74" i="1" s="1"/>
  <c r="Q90" i="3"/>
  <c r="R90" i="3"/>
  <c r="P74" i="1" s="1"/>
  <c r="P91" i="3"/>
  <c r="Q91" i="3"/>
  <c r="R91" i="3"/>
  <c r="P75" i="1" s="1"/>
  <c r="P92" i="3"/>
  <c r="Q92" i="3"/>
  <c r="R92" i="3"/>
  <c r="P76" i="1" s="1"/>
  <c r="P93" i="3"/>
  <c r="N77" i="1" s="1"/>
  <c r="Q93" i="3"/>
  <c r="R93" i="3"/>
  <c r="P77" i="1" s="1"/>
  <c r="P94" i="3"/>
  <c r="Q94" i="3"/>
  <c r="R94" i="3"/>
  <c r="P78" i="1" s="1"/>
  <c r="P95" i="3"/>
  <c r="N79" i="1" s="1"/>
  <c r="Q95" i="3"/>
  <c r="R95" i="3"/>
  <c r="P79" i="1" s="1"/>
  <c r="P96" i="3"/>
  <c r="Q96" i="3"/>
  <c r="R96" i="3"/>
  <c r="P80" i="1" s="1"/>
  <c r="P97" i="3"/>
  <c r="N81" i="1" s="1"/>
  <c r="Q97" i="3"/>
  <c r="P98" i="3"/>
  <c r="N82" i="1" s="1"/>
  <c r="Q98" i="3"/>
  <c r="R98" i="3"/>
  <c r="P82" i="1" s="1"/>
  <c r="P99" i="3"/>
  <c r="Q99" i="3"/>
  <c r="R99" i="3"/>
  <c r="P83" i="1" s="1"/>
  <c r="P100" i="3"/>
  <c r="N84" i="1" s="1"/>
  <c r="Q100" i="3"/>
  <c r="R100" i="3"/>
  <c r="P84" i="1" s="1"/>
  <c r="P101" i="3"/>
  <c r="N85" i="1" s="1"/>
  <c r="Q101" i="3"/>
  <c r="R101" i="3"/>
  <c r="P85" i="1" s="1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P103" i="3" s="1"/>
  <c r="L297" i="3"/>
  <c r="Q103" i="3" s="1"/>
  <c r="M297" i="3"/>
  <c r="R103" i="3" s="1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N29" i="4" l="1"/>
  <c r="N37" i="4"/>
  <c r="N45" i="4"/>
  <c r="N53" i="4"/>
  <c r="N69" i="4"/>
  <c r="N79" i="4"/>
  <c r="N32" i="4"/>
  <c r="N74" i="4"/>
  <c r="N33" i="4"/>
  <c r="N75" i="4"/>
  <c r="N50" i="4"/>
  <c r="N86" i="4"/>
  <c r="N60" i="4"/>
  <c r="N22" i="4"/>
  <c r="N30" i="4"/>
  <c r="N38" i="4"/>
  <c r="N46" i="4"/>
  <c r="N55" i="4"/>
  <c r="N71" i="4"/>
  <c r="N80" i="4"/>
  <c r="N8" i="4"/>
  <c r="N7" i="4" s="1"/>
  <c r="N6" i="4" s="1"/>
  <c r="N5" i="4" s="1"/>
  <c r="N40" i="4"/>
  <c r="N83" i="4"/>
  <c r="N41" i="4"/>
  <c r="N58" i="4"/>
  <c r="N34" i="4"/>
  <c r="N76" i="4"/>
  <c r="N51" i="4"/>
  <c r="N23" i="4"/>
  <c r="N31" i="4"/>
  <c r="N39" i="4"/>
  <c r="N47" i="4"/>
  <c r="N56" i="4"/>
  <c r="N73" i="4"/>
  <c r="N81" i="4"/>
  <c r="N24" i="4"/>
  <c r="N48" i="4"/>
  <c r="N57" i="4"/>
  <c r="N25" i="4"/>
  <c r="N49" i="4"/>
  <c r="N84" i="4"/>
  <c r="N85" i="4" s="1"/>
  <c r="N42" i="4"/>
  <c r="N35" i="4"/>
  <c r="N87" i="4"/>
  <c r="N26" i="4"/>
  <c r="N59" i="4"/>
  <c r="N43" i="4"/>
  <c r="N27" i="4"/>
  <c r="N77" i="4"/>
  <c r="N28" i="4"/>
  <c r="N36" i="4"/>
  <c r="N44" i="4"/>
  <c r="N52" i="4"/>
  <c r="N61" i="4"/>
  <c r="N62" i="4" s="1"/>
  <c r="N63" i="4" s="1"/>
  <c r="N64" i="4" s="1"/>
  <c r="N65" i="4" s="1"/>
  <c r="N66" i="4" s="1"/>
  <c r="N67" i="4" s="1"/>
  <c r="N68" i="4" s="1"/>
  <c r="N78" i="4"/>
  <c r="N88" i="4"/>
  <c r="Q102" i="3"/>
  <c r="R102" i="3"/>
  <c r="P86" i="1" s="1"/>
  <c r="P102" i="3"/>
  <c r="N86" i="1" s="1"/>
  <c r="S91" i="3"/>
  <c r="O75" i="1"/>
  <c r="S83" i="3"/>
  <c r="O67" i="1"/>
  <c r="S75" i="3"/>
  <c r="O59" i="1"/>
  <c r="S34" i="3"/>
  <c r="O18" i="1"/>
  <c r="S26" i="3"/>
  <c r="O10" i="1"/>
  <c r="S67" i="3"/>
  <c r="O51" i="1"/>
  <c r="S59" i="3"/>
  <c r="O43" i="1"/>
  <c r="S51" i="3"/>
  <c r="O35" i="1"/>
  <c r="S48" i="3"/>
  <c r="O32" i="1"/>
  <c r="O29" i="1"/>
  <c r="S99" i="3"/>
  <c r="O83" i="1"/>
  <c r="S96" i="3"/>
  <c r="O80" i="1"/>
  <c r="S88" i="3"/>
  <c r="O72" i="1"/>
  <c r="S80" i="3"/>
  <c r="O64" i="1"/>
  <c r="S72" i="3"/>
  <c r="O56" i="1"/>
  <c r="S64" i="3"/>
  <c r="O48" i="1"/>
  <c r="S56" i="3"/>
  <c r="O40" i="1"/>
  <c r="S42" i="3"/>
  <c r="O26" i="1"/>
  <c r="S39" i="3"/>
  <c r="O23" i="1"/>
  <c r="S31" i="3"/>
  <c r="O15" i="1"/>
  <c r="S61" i="3"/>
  <c r="O45" i="1"/>
  <c r="S53" i="3"/>
  <c r="O37" i="1"/>
  <c r="S36" i="3"/>
  <c r="O20" i="1"/>
  <c r="S28" i="3"/>
  <c r="O12" i="1"/>
  <c r="S25" i="3"/>
  <c r="P9" i="1"/>
  <c r="R97" i="3"/>
  <c r="P81" i="1" s="1"/>
  <c r="S77" i="3"/>
  <c r="O61" i="1"/>
  <c r="S66" i="3"/>
  <c r="O50" i="1"/>
  <c r="S50" i="3"/>
  <c r="O34" i="1"/>
  <c r="S47" i="3"/>
  <c r="O31" i="1"/>
  <c r="S44" i="3"/>
  <c r="O28" i="1"/>
  <c r="O25" i="1"/>
  <c r="S33" i="3"/>
  <c r="O17" i="1"/>
  <c r="R49" i="3"/>
  <c r="P33" i="1" s="1"/>
  <c r="S98" i="3"/>
  <c r="O82" i="1"/>
  <c r="S71" i="3"/>
  <c r="O55" i="1"/>
  <c r="S38" i="3"/>
  <c r="O22" i="1"/>
  <c r="S30" i="3"/>
  <c r="O14" i="1"/>
  <c r="R45" i="3"/>
  <c r="P29" i="1" s="1"/>
  <c r="S93" i="3"/>
  <c r="O77" i="1"/>
  <c r="S90" i="3"/>
  <c r="O74" i="1"/>
  <c r="S58" i="3"/>
  <c r="O42" i="1"/>
  <c r="S92" i="3"/>
  <c r="O76" i="1"/>
  <c r="S84" i="3"/>
  <c r="O68" i="1"/>
  <c r="S76" i="3"/>
  <c r="O60" i="1"/>
  <c r="S68" i="3"/>
  <c r="O52" i="1"/>
  <c r="S60" i="3"/>
  <c r="O44" i="1"/>
  <c r="S52" i="3"/>
  <c r="O36" i="1"/>
  <c r="O33" i="1"/>
  <c r="S35" i="3"/>
  <c r="O19" i="1"/>
  <c r="S27" i="3"/>
  <c r="O11" i="1"/>
  <c r="S24" i="3"/>
  <c r="P8" i="1"/>
  <c r="R41" i="3"/>
  <c r="P25" i="1" s="1"/>
  <c r="O86" i="1"/>
  <c r="S101" i="3"/>
  <c r="O85" i="1"/>
  <c r="S82" i="3"/>
  <c r="O66" i="1"/>
  <c r="S95" i="3"/>
  <c r="O79" i="1"/>
  <c r="S87" i="3"/>
  <c r="O71" i="1"/>
  <c r="S79" i="3"/>
  <c r="O63" i="1"/>
  <c r="S100" i="3"/>
  <c r="O84" i="1"/>
  <c r="S97" i="3"/>
  <c r="O81" i="1"/>
  <c r="S89" i="3"/>
  <c r="O73" i="1"/>
  <c r="S81" i="3"/>
  <c r="O65" i="1"/>
  <c r="S73" i="3"/>
  <c r="O57" i="1"/>
  <c r="S65" i="3"/>
  <c r="O49" i="1"/>
  <c r="S57" i="3"/>
  <c r="O41" i="1"/>
  <c r="S46" i="3"/>
  <c r="O30" i="1"/>
  <c r="S43" i="3"/>
  <c r="O27" i="1"/>
  <c r="S40" i="3"/>
  <c r="O24" i="1"/>
  <c r="S32" i="3"/>
  <c r="O16" i="1"/>
  <c r="S85" i="3"/>
  <c r="O69" i="1"/>
  <c r="S69" i="3"/>
  <c r="O53" i="1"/>
  <c r="S74" i="3"/>
  <c r="O58" i="1"/>
  <c r="S63" i="3"/>
  <c r="O47" i="1"/>
  <c r="S55" i="3"/>
  <c r="O39" i="1"/>
  <c r="S94" i="3"/>
  <c r="O78" i="1"/>
  <c r="S86" i="3"/>
  <c r="O70" i="1"/>
  <c r="S78" i="3"/>
  <c r="O62" i="1"/>
  <c r="S70" i="3"/>
  <c r="O54" i="1"/>
  <c r="S62" i="3"/>
  <c r="O46" i="1"/>
  <c r="S54" i="3"/>
  <c r="O38" i="1"/>
  <c r="S37" i="3"/>
  <c r="O21" i="1"/>
  <c r="S29" i="3"/>
  <c r="O13" i="1"/>
  <c r="R59" i="1"/>
  <c r="N59" i="1"/>
  <c r="Q78" i="1"/>
  <c r="N78" i="1"/>
  <c r="Q70" i="1"/>
  <c r="N70" i="1"/>
  <c r="Q62" i="1"/>
  <c r="N62" i="1"/>
  <c r="Q54" i="1"/>
  <c r="N54" i="1"/>
  <c r="Q46" i="1"/>
  <c r="N46" i="1"/>
  <c r="Q38" i="1"/>
  <c r="N38" i="1"/>
  <c r="Q21" i="1"/>
  <c r="N21" i="1"/>
  <c r="Q13" i="1"/>
  <c r="N13" i="1"/>
  <c r="R35" i="1"/>
  <c r="N35" i="1"/>
  <c r="R75" i="1"/>
  <c r="N75" i="1"/>
  <c r="S80" i="1"/>
  <c r="N80" i="1"/>
  <c r="S72" i="1"/>
  <c r="R72" i="1"/>
  <c r="N72" i="1"/>
  <c r="S64" i="1"/>
  <c r="N64" i="1"/>
  <c r="S56" i="1"/>
  <c r="N56" i="1"/>
  <c r="S48" i="1"/>
  <c r="N48" i="1"/>
  <c r="S40" i="1"/>
  <c r="N40" i="1"/>
  <c r="Q26" i="1"/>
  <c r="N26" i="1"/>
  <c r="Q23" i="1"/>
  <c r="N23" i="1"/>
  <c r="Q15" i="1"/>
  <c r="N15" i="1"/>
  <c r="R43" i="1"/>
  <c r="N43" i="1"/>
  <c r="N2" i="1"/>
  <c r="Q50" i="1"/>
  <c r="N50" i="1"/>
  <c r="Q34" i="1"/>
  <c r="N34" i="1"/>
  <c r="Q31" i="1"/>
  <c r="N31" i="1"/>
  <c r="Q28" i="1"/>
  <c r="N28" i="1"/>
  <c r="N25" i="1"/>
  <c r="Q17" i="1"/>
  <c r="N17" i="1"/>
  <c r="Q9" i="1"/>
  <c r="N9" i="1"/>
  <c r="R67" i="1"/>
  <c r="N67" i="1"/>
  <c r="Q58" i="1"/>
  <c r="N58" i="1"/>
  <c r="R83" i="1"/>
  <c r="N83" i="1"/>
  <c r="Q42" i="1"/>
  <c r="N42" i="1"/>
  <c r="Q76" i="1"/>
  <c r="N76" i="1"/>
  <c r="Q68" i="1"/>
  <c r="N68" i="1"/>
  <c r="Q60" i="1"/>
  <c r="N60" i="1"/>
  <c r="Q52" i="1"/>
  <c r="N52" i="1"/>
  <c r="Q44" i="1"/>
  <c r="N44" i="1"/>
  <c r="Q36" i="1"/>
  <c r="N36" i="1"/>
  <c r="N33" i="1"/>
  <c r="R19" i="1"/>
  <c r="N19" i="1"/>
  <c r="R11" i="1"/>
  <c r="N11" i="1"/>
  <c r="R51" i="1"/>
  <c r="N51" i="1"/>
  <c r="R27" i="1"/>
  <c r="N27" i="1"/>
  <c r="S32" i="1"/>
  <c r="Q18" i="1"/>
  <c r="Q10" i="1"/>
  <c r="Q69" i="1"/>
  <c r="Q61" i="1"/>
  <c r="Q53" i="1"/>
  <c r="Q45" i="1"/>
  <c r="Q37" i="1"/>
  <c r="Q20" i="1"/>
  <c r="Q12" i="1"/>
  <c r="Q77" i="1"/>
  <c r="Q85" i="1"/>
  <c r="Q66" i="1"/>
  <c r="Q82" i="1"/>
  <c r="Q79" i="1"/>
  <c r="Q71" i="1"/>
  <c r="Q63" i="1"/>
  <c r="Q55" i="1"/>
  <c r="Q47" i="1"/>
  <c r="Q39" i="1"/>
  <c r="Q22" i="1"/>
  <c r="Q14" i="1"/>
  <c r="Q74" i="1"/>
  <c r="Q84" i="1"/>
  <c r="Q73" i="1"/>
  <c r="Q65" i="1"/>
  <c r="Q57" i="1"/>
  <c r="Q49" i="1"/>
  <c r="Q41" i="1"/>
  <c r="Q30" i="1"/>
  <c r="S24" i="1"/>
  <c r="S16" i="1"/>
  <c r="S8" i="1"/>
  <c r="S85" i="1"/>
  <c r="Q83" i="1"/>
  <c r="R80" i="1"/>
  <c r="S77" i="1"/>
  <c r="Q75" i="1"/>
  <c r="S69" i="1"/>
  <c r="Q67" i="1"/>
  <c r="R64" i="1"/>
  <c r="S61" i="1"/>
  <c r="Q59" i="1"/>
  <c r="R56" i="1"/>
  <c r="S53" i="1"/>
  <c r="Q51" i="1"/>
  <c r="R48" i="1"/>
  <c r="S45" i="1"/>
  <c r="Q43" i="1"/>
  <c r="R40" i="1"/>
  <c r="S37" i="1"/>
  <c r="Q35" i="1"/>
  <c r="R32" i="1"/>
  <c r="Q27" i="1"/>
  <c r="R24" i="1"/>
  <c r="S21" i="1"/>
  <c r="Q19" i="1"/>
  <c r="R16" i="1"/>
  <c r="S13" i="1"/>
  <c r="Q11" i="1"/>
  <c r="R8" i="1"/>
  <c r="R85" i="1"/>
  <c r="S82" i="1"/>
  <c r="Q80" i="1"/>
  <c r="R77" i="1"/>
  <c r="S74" i="1"/>
  <c r="Q72" i="1"/>
  <c r="R69" i="1"/>
  <c r="S66" i="1"/>
  <c r="Q64" i="1"/>
  <c r="R61" i="1"/>
  <c r="S58" i="1"/>
  <c r="Q56" i="1"/>
  <c r="R53" i="1"/>
  <c r="S50" i="1"/>
  <c r="Q48" i="1"/>
  <c r="R45" i="1"/>
  <c r="S42" i="1"/>
  <c r="Q40" i="1"/>
  <c r="R37" i="1"/>
  <c r="S34" i="1"/>
  <c r="Q32" i="1"/>
  <c r="S26" i="1"/>
  <c r="Q24" i="1"/>
  <c r="R21" i="1"/>
  <c r="S18" i="1"/>
  <c r="Q16" i="1"/>
  <c r="R13" i="1"/>
  <c r="S10" i="1"/>
  <c r="Q8" i="1"/>
  <c r="R82" i="1"/>
  <c r="S79" i="1"/>
  <c r="R74" i="1"/>
  <c r="S71" i="1"/>
  <c r="R66" i="1"/>
  <c r="S63" i="1"/>
  <c r="R58" i="1"/>
  <c r="S55" i="1"/>
  <c r="R50" i="1"/>
  <c r="S47" i="1"/>
  <c r="R42" i="1"/>
  <c r="S39" i="1"/>
  <c r="R34" i="1"/>
  <c r="S31" i="1"/>
  <c r="R26" i="1"/>
  <c r="S23" i="1"/>
  <c r="R18" i="1"/>
  <c r="S15" i="1"/>
  <c r="R10" i="1"/>
  <c r="S84" i="1"/>
  <c r="R79" i="1"/>
  <c r="S76" i="1"/>
  <c r="R71" i="1"/>
  <c r="S68" i="1"/>
  <c r="R63" i="1"/>
  <c r="S60" i="1"/>
  <c r="R55" i="1"/>
  <c r="S52" i="1"/>
  <c r="R47" i="1"/>
  <c r="S44" i="1"/>
  <c r="R39" i="1"/>
  <c r="S36" i="1"/>
  <c r="R31" i="1"/>
  <c r="S28" i="1"/>
  <c r="R23" i="1"/>
  <c r="S20" i="1"/>
  <c r="R15" i="1"/>
  <c r="S12" i="1"/>
  <c r="R84" i="1"/>
  <c r="R76" i="1"/>
  <c r="S73" i="1"/>
  <c r="R68" i="1"/>
  <c r="S65" i="1"/>
  <c r="R60" i="1"/>
  <c r="S57" i="1"/>
  <c r="R52" i="1"/>
  <c r="S49" i="1"/>
  <c r="R44" i="1"/>
  <c r="S41" i="1"/>
  <c r="R36" i="1"/>
  <c r="R28" i="1"/>
  <c r="R20" i="1"/>
  <c r="S17" i="1"/>
  <c r="R12" i="1"/>
  <c r="S9" i="1"/>
  <c r="S78" i="1"/>
  <c r="R73" i="1"/>
  <c r="S70" i="1"/>
  <c r="R65" i="1"/>
  <c r="S62" i="1"/>
  <c r="R57" i="1"/>
  <c r="S54" i="1"/>
  <c r="R49" i="1"/>
  <c r="S46" i="1"/>
  <c r="R41" i="1"/>
  <c r="S38" i="1"/>
  <c r="S30" i="1"/>
  <c r="S22" i="1"/>
  <c r="R17" i="1"/>
  <c r="S14" i="1"/>
  <c r="R9" i="1"/>
  <c r="S83" i="1"/>
  <c r="R78" i="1"/>
  <c r="S75" i="1"/>
  <c r="R70" i="1"/>
  <c r="S67" i="1"/>
  <c r="R62" i="1"/>
  <c r="S59" i="1"/>
  <c r="R54" i="1"/>
  <c r="S51" i="1"/>
  <c r="R46" i="1"/>
  <c r="S43" i="1"/>
  <c r="R38" i="1"/>
  <c r="S35" i="1"/>
  <c r="R30" i="1"/>
  <c r="S27" i="1"/>
  <c r="R22" i="1"/>
  <c r="S19" i="1"/>
  <c r="R14" i="1"/>
  <c r="S11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N72" i="4" l="1"/>
  <c r="N70" i="4"/>
  <c r="N54" i="4"/>
  <c r="N21" i="4"/>
  <c r="S81" i="1"/>
  <c r="R13" i="3"/>
  <c r="R29" i="1"/>
  <c r="R86" i="1"/>
  <c r="R33" i="1"/>
  <c r="Q86" i="1"/>
  <c r="S33" i="1"/>
  <c r="R25" i="1"/>
  <c r="R15" i="3"/>
  <c r="R17" i="3"/>
  <c r="S29" i="1"/>
  <c r="R8" i="3"/>
  <c r="S49" i="3"/>
  <c r="R19" i="3"/>
  <c r="R3" i="1" s="1"/>
  <c r="R23" i="3"/>
  <c r="P7" i="1" s="1"/>
  <c r="R81" i="1"/>
  <c r="Q81" i="1"/>
  <c r="Q29" i="1"/>
  <c r="S86" i="1"/>
  <c r="Q33" i="1"/>
  <c r="R21" i="3"/>
  <c r="P5" i="1" s="1"/>
  <c r="Q5" i="1"/>
  <c r="S5" i="1"/>
  <c r="R9" i="3"/>
  <c r="S41" i="3"/>
  <c r="R16" i="3"/>
  <c r="R6" i="3"/>
  <c r="R20" i="3"/>
  <c r="Q4" i="1" s="1"/>
  <c r="R10" i="3"/>
  <c r="S45" i="3"/>
  <c r="R12" i="3"/>
  <c r="R18" i="3"/>
  <c r="R14" i="3"/>
  <c r="R7" i="3"/>
  <c r="Q25" i="1"/>
  <c r="S25" i="1"/>
  <c r="R22" i="3"/>
  <c r="R6" i="1" s="1"/>
  <c r="R11" i="3"/>
  <c r="R7" i="1" l="1"/>
  <c r="P3" i="1"/>
  <c r="S3" i="1"/>
  <c r="R5" i="1"/>
  <c r="S7" i="1"/>
  <c r="Q3" i="1"/>
  <c r="Q7" i="1"/>
  <c r="P2" i="1"/>
  <c r="R2" i="1"/>
  <c r="S2" i="1"/>
  <c r="Q2" i="1"/>
  <c r="S6" i="1"/>
  <c r="P6" i="1"/>
  <c r="S4" i="1"/>
  <c r="P4" i="1"/>
  <c r="R4" i="1"/>
  <c r="Q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AF1" authorId="0" shapeId="0" xr:uid="{6C987509-964A-40EA-93DB-4939C086083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E34C2929-1F13-4548-AD8C-3D9FB87F572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Արթուր Գրիգորյան</author>
  </authors>
  <commentList>
    <comment ref="B1" authorId="0" shapeId="0" xr:uid="{C7C5B8CB-7B15-574D-B96A-EED8E426D8A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Loans'!C2-'[Լավաշ_(DIF)_Դինամիկա.xlsx]Residents Loans'!D2</t>
        </r>
      </text>
    </comment>
    <comment ref="C1" authorId="0" shapeId="0" xr:uid="{F6AA3251-872F-1343-A845-CECE30B9892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Loans'!E2-'[Լավաշ_(DIF)_Դինամիկա.xlsx]Residents Loans'!F2</t>
        </r>
      </text>
    </comment>
    <comment ref="D1" authorId="0" shapeId="0" xr:uid="{8FCADC5F-C100-9043-983B-D4A949E3108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ԴՐԱՄՈՎ</t>
        </r>
      </text>
    </comment>
    <comment ref="E1" authorId="0" shapeId="0" xr:uid="{C61B3992-EC89-694A-BD51-531B7E1734C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ԱՐՏԱՐԺՈՒՅԹՈՎ</t>
        </r>
      </text>
    </comment>
    <comment ref="F1" authorId="0" shapeId="0" xr:uid="{75FC1AAB-22A4-5F49-BD56-7DB4C3B9FF85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G1" authorId="0" shapeId="0" xr:uid="{18422FD9-1C78-814C-AB0A-E56B8CB6FBC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H1" authorId="0" shapeId="0" xr:uid="{04CA386F-3077-2447-8740-FB9F26E1CFE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ԴՐԱՄ</t>
        </r>
      </text>
    </comment>
    <comment ref="I1" authorId="0" shapeId="0" xr:uid="{78263BD5-79D1-B748-9A0B-F94738471C4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ԱՐՏԱՐԺՈՒՅԹ</t>
        </r>
      </text>
    </comment>
    <comment ref="J1" authorId="0" shapeId="0" xr:uid="{279754C4-0A2B-9B4A-8994-EFED222729F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Քնարիրկց վերցված ՀՆԱ շարք, եռամսյակային հոսքեր</t>
        </r>
      </text>
    </comment>
    <comment ref="K1" authorId="0" shapeId="0" xr:uid="{26466222-3881-E349-9FF5-C14786EC3B6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lambda=1600</t>
        </r>
      </text>
    </comment>
    <comment ref="N1" authorId="0" shapeId="0" xr:uid="{B70203ED-026E-0A4B-A1F7-3F2F0529B2C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, lambda=1600</t>
        </r>
      </text>
    </comment>
    <comment ref="P1" authorId="0" shapeId="0" xr:uid="{FBB7AB0C-BBEC-D04A-A6FA-2719BB520A79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  <comment ref="Q1" authorId="0" shapeId="0" xr:uid="{41E97142-A60F-3A42-9E2E-F345132A00E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sided, 400000 lambda</t>
        </r>
      </text>
    </comment>
    <comment ref="S1" authorId="0" shapeId="0" xr:uid="{D1943481-B00D-2148-9E3C-F35460C531D3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 400000 lambda</t>
        </r>
      </text>
    </comment>
    <comment ref="T1" authorId="0" shapeId="0" xr:uid="{11864DBF-082C-D940-8B69-4A78DA0A9DF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ֆիզիկական անձանց+բանկի հետ կապված անձանց, փոխարժեքով չճշգրտված</t>
        </r>
      </text>
    </comment>
    <comment ref="U1" authorId="0" shapeId="0" xr:uid="{5E54C89D-DFC9-DE49-8AC9-9BEE96D335F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իրավաբանական+լիզինգ, ֆակտորինգ, փոխարժեքով չճշգրտված</t>
        </r>
      </text>
    </comment>
    <comment ref="V1" authorId="0" shapeId="0" xr:uid="{4E372382-DAB1-D948-97B2-0FE1B8D4D81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ֆիզիկական անձանց+բանկի հետ կապված անձանց, փոխարժեքով չճշգրտված</t>
        </r>
      </text>
    </comment>
    <comment ref="W1" authorId="0" shapeId="0" xr:uid="{04EA6CF8-E1A2-CF44-B13B-09F59D86E87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իրավաբանական+լիզինգ, ֆակտորինգ, փոխարժեքով չճշգրտված</t>
        </r>
      </text>
    </comment>
    <comment ref="X1" authorId="0" shapeId="0" xr:uid="{09B33859-7EBD-EB4E-B81B-E5936416B91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includes anhusali</t>
        </r>
      </text>
    </comment>
    <comment ref="Z1" authorId="0" shapeId="0" xr:uid="{1AAE3044-42D1-F94A-BA3A-06C1D405399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A1" authorId="0" shapeId="0" xr:uid="{1EF75978-4EC4-0B44-AB1D-21DDC10BD74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B1" authorId="0" shapeId="0" xr:uid="{43BAD9E9-0818-D340-8FFA-993FE3D3EB1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Աղբյուրը՝Z:\16-1\Ashot\FCI and Credit to GDP\With one-sided GDP trend\2024Q3\Raw data\Անհուսալի flow.xlsx,   I սյուն</t>
        </r>
      </text>
    </comment>
    <comment ref="AC1" authorId="0" shapeId="0" xr:uid="{E333DF17-90F9-C54F-8600-21B43825C5D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Qnarik Y:\16-1\Ashot\Financial Cycle Index\Codes and Data,
 ճշգրտել եմ Վիճակագրության Արգիշտիի հետ, եռամսյակային flow-եր են</t>
        </r>
      </text>
    </comment>
    <comment ref="AD1" authorId="0" shapeId="0" xr:uid="{49429304-519B-C34F-9F8A-3C304372E277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Cadastre.am,
</t>
        </r>
        <r>
          <rPr>
            <sz val="9"/>
            <color rgb="FF000000"/>
            <rFont val="Tahoma"/>
            <family val="2"/>
          </rPr>
          <t>մինչեւ 2003թ. Վերցված է Լավաշ ԴԻՖ դինամիկա ֆայլից</t>
        </r>
      </text>
    </comment>
    <comment ref="AE1" authorId="0" shapeId="0" xr:uid="{B98A6B5B-22B3-8846-BAC1-65DB592F8AFB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Աղբյուրը՝ 17-րդ ձեւ, նոր տրամադրված ֆիզիկական անձանց վարկերի flow-ի միջին կշված տոկոսադրույք</t>
        </r>
      </text>
    </comment>
    <comment ref="AF1" authorId="0" shapeId="0" xr:uid="{39DC9430-9678-6942-9753-FC1D7D0288F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Administrator:
Աղբյուրը՝ 17-րդ ձեւ, նոր տրամադրված իրավաբանական անձանց վարկերի flow-ի միջին կշված տոկոսադրույք, վերցված է Czech FCI ֆայլի New Loan volume and int rate շիթից</t>
        </r>
      </text>
    </comment>
    <comment ref="AG1" authorId="0" shapeId="0" xr:uid="{6D8C0329-CA62-494F-A729-3A2093CD29F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նոր տրամադրված վարկերի flow-ի միջին կշված տոկոսադրույք, վերցված է Czech FCI ֆայլի New Loan volume and int rate շիթից</t>
        </r>
      </text>
    </comment>
    <comment ref="AH1" authorId="0" shapeId="0" xr:uid="{CE5C8D52-08E9-DC4F-97F7-EEC163340DA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364-օրյա պետ. Պարտատոմսերի առաջնային շուկայի եկամտաբերություն (աղբյուրը ՝ԿԲ կայք)</t>
        </r>
      </text>
    </comment>
    <comment ref="AI1" authorId="0" shapeId="0" xr:uid="{624501B2-248C-144C-9294-963B73808A8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ԿԲ կայք, վերցված է Czech FCI-ի CAB&amp;FDI շիթից, J սյուն, ՏԱՐԵԿԱՆԱՑՎԱԾ Է, այսինքն, նախորդ 4 եռամսյակների գումար, մլն ԱՄՆ դոլար, դրամի վերածված չէ
Trade Balance/GDP հաշվելու համար ՀՆԱ-ն վերածել դոլարի</t>
        </r>
      </text>
    </comment>
    <comment ref="AN1" authorId="0" shapeId="0" xr:uid="{26BB5735-5D26-9B49-B48E-F3D6D63B4CB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O1" authorId="0" shapeId="0" xr:uid="{36CAA358-7084-C64A-AAEC-E7A68985EDD8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P1" authorId="0" shapeId="0" xr:uid="{DEE64054-44B3-D241-A22F-E743D2E9E2D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Q1" authorId="0" shapeId="0" xr:uid="{EB97A34D-4AAF-FD47-A60A-2170840A245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</t>
        </r>
      </text>
    </comment>
    <comment ref="AS1" authorId="0" shapeId="0" xr:uid="{A87458B2-4E82-5043-95DF-F0C587F03B3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ՏԱՐԵԿԱՆԱՑՎԱԾ Է, այսինքն նախորդ ձ եռամսյակների հոսքերի գումարը: Main Indicators-ից</t>
        </r>
      </text>
    </comment>
    <comment ref="AT1" authorId="0" shapeId="0" xr:uid="{504E5E06-7674-774E-8678-F7C952608F8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ոչ տոկոսային ծախսերի ՏԱՐԵԿԱՆԱՑՎԱԾ հոսքը, այսինքն՝ նախորդ 4 եռամսյակների հոսքերի գումարը:
Վերված է Main Indicators-ից</t>
        </r>
      </text>
    </comment>
    <comment ref="AU1" authorId="0" shapeId="0" xr:uid="{529834AA-85F0-264F-AC81-AB5DED9DB18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17-րդ ձեւ
Natural persons only</t>
        </r>
      </text>
    </comment>
    <comment ref="AV1" authorId="0" shapeId="0" xr:uid="{64F0F596-75AB-1240-8748-E1450F7E83A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(Net prov.+Loan stock*Deposit rate+non % cost*share of loans)/(Loans t-1+Anhusalit-1)</t>
        </r>
      </text>
    </comment>
    <comment ref="AW1" authorId="0" shapeId="0" xr:uid="{FC933901-7A0E-0843-B72F-74EDAC47F165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two sided, lambda=1600
</t>
        </r>
      </text>
    </comment>
    <comment ref="AZ1" authorId="0" shapeId="0" xr:uid="{CD0C6B1A-A0D2-F541-B09C-7A9FAA94724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F5_Asign_LLRF_SpecialRes
Աղբյուրը՝ 5-րդ ձեւ, հատուկ պահուստին մասհանումներ
ՏԱՐԵԿԱՆԱՑՎԱԾ հոսք</t>
        </r>
      </text>
    </comment>
    <comment ref="BC1" authorId="0" shapeId="0" xr:uid="{25DDE9E6-DC02-9740-9966-10CED10F145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ԿԲ կայքում՝ իրական հատվածի վիճակագրություն բաճնում կա ՍԳԻ ամսական ֆայլ: Էդ ֆայլում կա ՍԳԻ նախորդ ամսվա նկատմամբ (B սյուն): դրանից հանում ենք 100, բաժանում 100-ի, ստանում ենք նախորդ ամսվա նկատմամբ գնաճը: հետո 2000թ. Առաջին եռամսյակը դնում ենք 100, ու աճեցնում ամսական գնաճով:</t>
        </r>
      </text>
    </comment>
    <comment ref="BE1" authorId="0" shapeId="0" xr:uid="{AF92AD3C-E136-CB44-AC49-E8E726F0E97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եռամսյակային հոսքերի տրենդը՝ վերցված Քնարիկից</t>
        </r>
      </text>
    </comment>
    <comment ref="BH1" authorId="0" shapeId="0" xr:uid="{4F627947-F110-F14B-AF5A-FC744F48163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one sided lambda = 400000</t>
        </r>
      </text>
    </comment>
    <comment ref="BJ1" authorId="0" shapeId="0" xr:uid="{70DA49B2-3988-DA46-A163-8D9C6873763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սպառողական վարկերի գումարը</t>
        </r>
      </text>
    </comment>
    <comment ref="BK1" authorId="0" shapeId="0" xr:uid="{1CC0F947-965D-BA4D-ABD3-C052A6E01F1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հիփոթեքային վարկերի գումարը</t>
        </r>
      </text>
    </comment>
    <comment ref="BL1" authorId="0" shapeId="0" xr:uid="{98BB3A7D-1DF7-6B41-A5DB-1FA5CD7CA86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DIF, վարկեր իրավաբանական անձանց+լիզինգ ֆակտորինգ</t>
        </r>
      </text>
    </comment>
    <comment ref="X6" authorId="0" shapeId="0" xr:uid="{DDE0AB39-B1B5-F54B-B609-DF74762F984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Ներառում է միայն բանկերի DIF-ում առկա տեղեկատվությունը, Ֆիզ. Եւ Իրավաբանական անձանց վարկերը այդ ժամանակ խմբավորված են եղել վարկեր տնտեսությանը հոդվածի մեջ</t>
        </r>
      </text>
    </comment>
    <comment ref="J80" authorId="0" shapeId="0" xr:uid="{2B7893D4-34F1-CA40-A4DE-EFD400D7A39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armstat.am</t>
        </r>
      </text>
    </comment>
    <comment ref="AB81" authorId="0" shapeId="0" xr:uid="{0CB33A76-B398-A640-94EC-318CEC8C076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Նման մեծ թիվը հիմնականում պայմանավորված է ՎՏԲ-ի կողմից արտարժութային վարկերի հետհաշվեկշիռ դուրսգրմամբ՝ 15մլրդ գյուղվարկ (որից 11-ը՝ անտառտնտեսություն եւ փայտամթերումներ) եւ 8 մլրդ կեցություն եւ հանրային սնունդ</t>
        </r>
      </text>
    </comment>
    <comment ref="AD83" authorId="0" shapeId="0" xr:uid="{FFCF787F-12FF-2F4D-8736-90D4A4F9383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2019թ: 3-րդ եռամսյակում այս թիվը վերանայվել է մինչեւ 309 հզ:</t>
        </r>
      </text>
    </comment>
    <comment ref="AZ91" authorId="0" shapeId="0" xr:uid="{A5D1E7BF-2480-9F4F-8596-323DF7265DC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մայիսից մայիս</t>
        </r>
      </text>
    </comment>
    <comment ref="A92" authorId="0" shapeId="0" xr:uid="{276147DE-4DA6-DF44-B292-7529F2FA6258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Օգոստոս</t>
        </r>
      </text>
    </comment>
    <comment ref="Z92" authorId="0" shapeId="0" xr:uid="{99505B63-A062-A24D-9739-49E81C3CBA61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սեպտեմբերի 5-ի դրությամբ</t>
        </r>
      </text>
    </comment>
    <comment ref="A94" authorId="0" shapeId="0" xr:uid="{8D9D5AB8-4707-E04B-9258-02FEDB5B6D1E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փետրվարի դրությամբ</t>
        </r>
      </text>
    </comment>
    <comment ref="AD94" authorId="0" shapeId="0" xr:uid="{23BCB665-A0B6-4D41-BBAE-3D19C2F23C2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</t>
        </r>
      </text>
    </comment>
    <comment ref="AD95" authorId="0" shapeId="0" xr:uid="{B975871A-3F66-594E-B2E9-6C4EAA844A5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ապրիլ</t>
        </r>
      </text>
    </comment>
    <comment ref="AD98" authorId="1" shapeId="0" xr:uid="{DBFA826C-65B4-094D-A075-DF1843BC3CC7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հունվար</t>
        </r>
      </text>
    </comment>
    <comment ref="AB100" authorId="1" shapeId="0" xr:uid="{2FB1E608-193A-834A-8292-5FDD71124E9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from June 2022 to June 2023</t>
        </r>
      </text>
    </comment>
    <comment ref="AB101" authorId="1" shapeId="0" xr:uid="{DFAC9D6F-FD0F-5748-92E0-7BA4F61517BC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մոտարկված։ Ճշգրիտ թիվտ ՉԿԱ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<sst xmlns="http://schemas.openxmlformats.org/spreadsheetml/2006/main" count="2320" uniqueCount="1538">
  <si>
    <t>Date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</si>
  <si>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</si>
  <si>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</si>
  <si>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</si>
  <si>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</si>
  <si>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</si>
  <si>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</si>
  <si>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</si>
  <si>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</si>
  <si>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</si>
  <si>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</si>
  <si>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</si>
  <si>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</si>
  <si>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</si>
  <si>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</si>
  <si>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</si>
  <si>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</si>
  <si>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</si>
  <si>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</si>
  <si>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</si>
  <si>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</si>
  <si>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</si>
  <si>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</si>
  <si>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</si>
  <si>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</si>
  <si>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</si>
  <si>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</si>
  <si>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</si>
  <si>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</si>
  <si>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</si>
  <si>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</si>
  <si>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</si>
  <si>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</si>
  <si>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</si>
  <si>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</si>
  <si>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</si>
  <si>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</si>
  <si>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</si>
  <si>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</si>
  <si>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</si>
  <si>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</si>
  <si>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</si>
  <si>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</si>
  <si>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</si>
  <si>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</si>
  <si>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</si>
  <si>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</si>
  <si>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</si>
  <si>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</si>
  <si>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</si>
  <si>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</si>
  <si>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</si>
  <si>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</si>
  <si>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</si>
  <si>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</si>
  <si>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</si>
  <si>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</si>
  <si>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</si>
  <si>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</si>
  <si>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</si>
  <si>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</si>
  <si>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</si>
  <si>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</si>
  <si>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</si>
  <si>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</si>
  <si>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</si>
  <si>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</si>
  <si>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</si>
  <si>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</si>
  <si>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</si>
  <si>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</si>
  <si>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</si>
  <si>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</si>
  <si>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</si>
  <si>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</si>
  <si>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</si>
  <si>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</si>
  <si>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</si>
  <si>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</si>
  <si>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</si>
  <si>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</si>
  <si>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</si>
  <si>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</si>
  <si>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</si>
  <si>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</si>
  <si>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</si>
  <si>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</si>
  <si>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</si>
  <si>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</si>
  <si>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</si>
  <si>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</si>
  <si>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</si>
  <si>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</si>
  <si>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</si>
  <si>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</si>
  <si>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</si>
  <si>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</si>
  <si>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</si>
  <si>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</si>
  <si>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</si>
  <si>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</si>
  <si>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</si>
  <si>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</si>
  <si>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</si>
  <si>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</si>
  <si>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</si>
  <si>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</si>
  <si>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</si>
  <si>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</si>
  <si>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</si>
  <si>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</si>
  <si>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</si>
  <si>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</si>
  <si>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</si>
  <si>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</si>
  <si>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</si>
  <si>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</si>
  <si>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</si>
  <si>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</si>
  <si>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</si>
  <si>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</si>
  <si>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</si>
  <si>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</si>
  <si>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</si>
  <si>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</si>
  <si>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</si>
  <si>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</si>
  <si>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</si>
  <si>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</si>
  <si>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</si>
  <si>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</si>
  <si>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</si>
  <si>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</si>
  <si>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</si>
  <si>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</si>
  <si>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</si>
  <si>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</si>
  <si>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</si>
  <si>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</si>
  <si>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</si>
  <si>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</si>
  <si>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</si>
  <si>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</si>
  <si>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</si>
  <si>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</si>
  <si>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</si>
  <si>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</si>
  <si>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</si>
  <si>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</si>
  <si>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</si>
  <si>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</si>
  <si>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</si>
  <si>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</si>
  <si>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</si>
  <si>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</si>
  <si>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</si>
  <si>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</si>
  <si>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</si>
  <si>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</si>
  <si>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</si>
  <si>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</si>
  <si>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</si>
  <si>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</si>
  <si>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</si>
  <si>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</si>
  <si>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</si>
  <si>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</si>
  <si>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</si>
  <si>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</si>
  <si>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</si>
  <si>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</si>
  <si>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</si>
  <si>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</si>
  <si>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</si>
  <si>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</si>
  <si>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</si>
  <si>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</si>
  <si>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</si>
  <si>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</si>
  <si>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</si>
  <si>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</si>
  <si>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</si>
  <si>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</si>
  <si>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</si>
  <si>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</si>
  <si>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</si>
  <si>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</si>
  <si>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</si>
  <si>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</si>
  <si>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</si>
  <si>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</si>
  <si>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</si>
  <si>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</si>
  <si>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</si>
  <si>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</si>
  <si>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</si>
  <si>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</si>
  <si>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</si>
  <si>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</si>
  <si>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</si>
  <si>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</si>
  <si>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</si>
  <si>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</si>
  <si>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</si>
  <si>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</si>
  <si>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</si>
  <si>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</si>
  <si>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</si>
  <si>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</si>
  <si>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</si>
  <si>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</si>
  <si>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</si>
  <si>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</si>
  <si>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</si>
  <si>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</si>
  <si>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</si>
  <si>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</si>
  <si>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</si>
  <si>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</si>
  <si>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</si>
  <si>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</si>
  <si>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</si>
  <si>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</si>
  <si>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</si>
  <si>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</si>
  <si>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</si>
  <si>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</si>
  <si>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</si>
  <si>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</si>
  <si>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</si>
  <si>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</si>
  <si>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</si>
  <si>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</si>
  <si>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</si>
  <si>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</si>
  <si>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</si>
  <si>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</si>
  <si>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</si>
  <si>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</si>
  <si>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</si>
  <si>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</si>
  <si>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</si>
  <si>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</si>
  <si>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</si>
  <si>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</si>
  <si>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</si>
  <si>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</si>
  <si>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</si>
  <si>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</si>
  <si>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</si>
  <si>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</si>
  <si>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</si>
  <si>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</si>
  <si>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</si>
  <si>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</si>
  <si>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</si>
  <si>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</si>
  <si>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</si>
  <si>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</si>
  <si>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</si>
  <si>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</si>
  <si>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</si>
  <si>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</si>
  <si>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</si>
  <si>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</si>
  <si>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</si>
  <si>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</si>
  <si>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</si>
  <si>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</si>
  <si>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</si>
  <si>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</si>
  <si>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</si>
  <si>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</si>
  <si>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</si>
  <si>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</si>
  <si>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</si>
  <si>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</si>
  <si>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</si>
  <si>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</si>
  <si>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</si>
  <si>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</si>
  <si>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</si>
  <si>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</si>
  <si>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</si>
  <si>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</si>
  <si>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</si>
  <si>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</si>
  <si>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</si>
  <si>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</si>
  <si>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</si>
  <si>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</si>
  <si>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</si>
  <si>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</si>
  <si>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</si>
  <si>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</si>
  <si>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</si>
  <si>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</si>
  <si>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</si>
  <si>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</si>
  <si>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</si>
  <si>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</si>
  <si>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</si>
  <si>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</si>
  <si>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</si>
  <si>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</si>
  <si>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</si>
  <si>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</si>
  <si>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</si>
  <si>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</si>
  <si>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</si>
  <si>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</si>
  <si>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</si>
  <si>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</si>
  <si>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</si>
  <si>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</si>
  <si>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</si>
  <si>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</si>
  <si>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</si>
  <si>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</si>
  <si>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</si>
  <si>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</si>
  <si>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</si>
  <si>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</si>
  <si>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</si>
  <si>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</si>
  <si>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</si>
  <si>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</si>
  <si>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</si>
  <si>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</si>
  <si>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</si>
  <si>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</si>
  <si>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</si>
  <si>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</si>
  <si>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</si>
  <si>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</si>
  <si>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</si>
  <si>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</si>
  <si>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</si>
  <si>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</si>
  <si>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</si>
  <si>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</si>
  <si>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</si>
  <si>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</si>
  <si>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</si>
  <si>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</si>
  <si>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</si>
  <si>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</si>
  <si>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</si>
  <si>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</si>
  <si>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</si>
  <si>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</si>
  <si>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</si>
  <si>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</si>
  <si>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</si>
  <si>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</si>
  <si>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</si>
  <si>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</si>
  <si>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</si>
  <si>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</si>
  <si>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</si>
  <si>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</si>
  <si>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</si>
  <si>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</si>
  <si>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</si>
  <si>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</si>
  <si>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</si>
  <si>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</si>
  <si>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</si>
  <si>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</si>
  <si>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</si>
  <si>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</si>
  <si>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</si>
  <si>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</si>
  <si>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</si>
  <si>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</si>
  <si>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</si>
  <si>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</si>
  <si>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</si>
  <si>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</si>
  <si>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</si>
  <si>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</si>
  <si>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</si>
  <si>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</si>
  <si>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</si>
  <si>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</si>
  <si>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</si>
  <si>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</si>
  <si>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</si>
  <si>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</si>
  <si>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</si>
  <si>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</si>
  <si>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</si>
  <si>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</si>
  <si>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</si>
  <si>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</si>
  <si>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</si>
  <si>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</si>
  <si>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</si>
  <si>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</si>
  <si>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</si>
  <si>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</si>
  <si>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</si>
  <si>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</si>
  <si>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</si>
  <si>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</si>
  <si>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</si>
  <si>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</si>
  <si>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</si>
  <si>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</si>
  <si>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</si>
  <si>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</si>
  <si>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</si>
  <si>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</si>
  <si>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</si>
  <si>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</si>
  <si>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</si>
  <si>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</si>
  <si>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</si>
  <si>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</si>
  <si>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</si>
  <si>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</si>
  <si>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</si>
  <si>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</si>
  <si>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</si>
  <si>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</si>
  <si>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</si>
  <si>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</si>
  <si>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</si>
  <si>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</si>
  <si>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</si>
  <si>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</si>
  <si>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</si>
  <si>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</si>
  <si>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</si>
  <si>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</si>
  <si>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</si>
  <si>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</si>
  <si>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</si>
  <si>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</si>
  <si>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</si>
  <si>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</si>
  <si>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</si>
  <si>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</si>
  <si>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</si>
  <si>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</si>
  <si>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</si>
  <si>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</si>
  <si>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</si>
  <si>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</si>
  <si>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</si>
  <si>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</si>
  <si>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</si>
  <si>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</si>
  <si>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</si>
  <si>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</si>
  <si>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</si>
  <si>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</si>
  <si>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</si>
  <si>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</si>
  <si>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</si>
  <si>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</si>
  <si>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</si>
  <si>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</si>
  <si>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</si>
  <si>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</si>
  <si>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</si>
  <si>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</si>
  <si>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</si>
  <si>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</si>
  <si>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</si>
  <si>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</si>
  <si>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</si>
  <si>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</si>
  <si>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</si>
  <si>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</si>
  <si>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</si>
  <si>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</si>
  <si>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</si>
  <si>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</si>
  <si>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</si>
  <si>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</si>
  <si>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</si>
  <si>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</si>
  <si>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</si>
  <si>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</si>
  <si>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</si>
  <si>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</si>
  <si>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</si>
  <si>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</si>
  <si>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</si>
  <si>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</si>
  <si>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</si>
  <si>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</si>
  <si>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</si>
  <si>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</si>
  <si>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</si>
  <si>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</si>
  <si>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</si>
  <si>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</si>
  <si>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</si>
  <si>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</si>
  <si>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</si>
  <si>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</si>
  <si>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</si>
  <si>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</si>
  <si>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</si>
  <si>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</si>
  <si>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</si>
  <si>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</si>
  <si>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</si>
  <si>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</si>
  <si>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</si>
  <si>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</si>
  <si>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</si>
  <si>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</si>
  <si>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</si>
  <si>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</si>
  <si>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</si>
  <si>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</si>
  <si>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</si>
  <si>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</si>
  <si>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</si>
  <si>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</si>
  <si>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</si>
  <si>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</si>
  <si>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</si>
  <si>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</si>
  <si>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</si>
  <si>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</si>
  <si>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</si>
  <si>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</si>
  <si>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</si>
  <si>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</si>
  <si>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</si>
  <si>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</si>
  <si>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</si>
  <si>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</si>
  <si>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</si>
  <si>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</si>
  <si>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</si>
  <si>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</si>
  <si>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</si>
  <si>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</si>
  <si>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</si>
  <si>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</si>
  <si>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</si>
  <si>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</si>
  <si>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</si>
  <si>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</si>
  <si>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</si>
  <si>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</si>
  <si>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</si>
  <si>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</si>
  <si>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</si>
  <si>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</si>
  <si>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</si>
  <si>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</si>
  <si>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</si>
  <si>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</si>
  <si>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</si>
  <si>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</si>
  <si>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</si>
  <si>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</si>
  <si>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</si>
  <si>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</si>
  <si>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</si>
  <si>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</si>
  <si>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</si>
  <si>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</si>
  <si>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</si>
  <si>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</si>
  <si>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</si>
  <si>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</si>
  <si>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</si>
  <si>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</si>
  <si>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</si>
  <si>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</si>
  <si>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</si>
  <si>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</si>
  <si>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</si>
  <si>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</si>
  <si>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</si>
  <si>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</si>
  <si>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</si>
  <si>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</si>
  <si>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</si>
  <si>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</si>
  <si>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</si>
  <si>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</si>
  <si>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</si>
  <si>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</si>
  <si>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</si>
  <si>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</si>
  <si>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</si>
  <si>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</si>
  <si>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</si>
  <si>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</si>
  <si>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</si>
  <si>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</si>
  <si>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</si>
  <si>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</si>
  <si>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</si>
  <si>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Compared to the previous month</t>
  </si>
  <si>
    <t>CPI</t>
  </si>
  <si>
    <t xml:space="preserve">Food products (including alcoholic beverages and tobacco) </t>
  </si>
  <si>
    <t>Non-food products</t>
  </si>
  <si>
    <t>Services</t>
  </si>
  <si>
    <t>CPI, compared to December of the previous year</t>
  </si>
  <si>
    <t>CPI, compared to the same month of the previous year</t>
  </si>
  <si>
    <t>CPI, compared to the same period of the previous year, cummulative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</si>
  <si>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</si>
  <si>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</si>
  <si>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</si>
  <si>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</si>
  <si>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</si>
  <si>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</si>
  <si>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</si>
  <si>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</si>
  <si>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</si>
  <si>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</si>
  <si>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</si>
  <si>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</si>
  <si>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</si>
  <si>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</si>
  <si>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</si>
  <si>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</si>
  <si>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</si>
  <si>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</si>
  <si>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</si>
  <si>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</si>
  <si>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</si>
  <si>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</si>
  <si>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</si>
  <si>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</si>
  <si>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</si>
  <si>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</si>
  <si>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</si>
  <si>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</si>
  <si>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</si>
  <si>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</si>
  <si>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</si>
  <si>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</si>
  <si>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</si>
  <si>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</si>
  <si>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</si>
  <si>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</si>
  <si>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</si>
  <si>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</si>
  <si>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</si>
  <si>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</si>
  <si>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</si>
  <si>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</si>
  <si>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</si>
  <si>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</si>
  <si>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</si>
  <si>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</si>
  <si>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</si>
  <si>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</si>
  <si>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</si>
  <si>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</si>
  <si>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</si>
  <si>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</si>
  <si>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</si>
  <si>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</si>
  <si>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</si>
  <si>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</si>
  <si>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</si>
  <si>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</si>
  <si>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</si>
  <si>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</si>
  <si>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</si>
  <si>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</si>
  <si>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</si>
  <si>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</si>
  <si>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</si>
  <si>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</si>
  <si>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</si>
  <si>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</si>
  <si>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</si>
  <si>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</si>
  <si>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</si>
  <si>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</si>
  <si>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</si>
  <si>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</si>
  <si>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</si>
  <si>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</si>
  <si>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</si>
  <si>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</si>
  <si>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</si>
  <si>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</si>
  <si>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</si>
  <si>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</si>
  <si>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</si>
  <si>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</si>
  <si>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</si>
  <si>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</si>
  <si>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</si>
  <si>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</si>
  <si>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</si>
  <si>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</si>
  <si>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</si>
  <si>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</si>
  <si>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</si>
  <si>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</si>
  <si>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</si>
  <si>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</si>
  <si>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</si>
  <si>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</si>
  <si>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</si>
  <si>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</si>
  <si>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</si>
  <si>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</si>
  <si>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</si>
  <si>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</si>
  <si>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</si>
  <si>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</si>
  <si>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</si>
  <si>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</si>
  <si>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</si>
  <si>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</si>
  <si>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</si>
  <si>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</si>
  <si>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</si>
  <si>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</si>
  <si>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</si>
  <si>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</si>
  <si>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</si>
  <si>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</si>
  <si>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</si>
  <si>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</si>
  <si>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</si>
  <si>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</si>
  <si>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</si>
  <si>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</si>
  <si>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</si>
  <si>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</si>
  <si>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</si>
  <si>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</si>
  <si>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</si>
  <si>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</si>
  <si>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</si>
  <si>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</si>
  <si>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</si>
  <si>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</si>
  <si>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</si>
  <si>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</si>
  <si>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</si>
  <si>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</si>
  <si>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</si>
  <si>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</si>
  <si>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</si>
  <si>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</si>
  <si>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</si>
  <si>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</si>
  <si>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</si>
  <si>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</si>
  <si>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</si>
  <si>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</si>
  <si>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</si>
  <si>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</si>
  <si>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</si>
  <si>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</si>
  <si>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</si>
  <si>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</si>
  <si>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</si>
  <si>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</si>
  <si>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</si>
  <si>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</si>
  <si>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</si>
  <si>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</si>
  <si>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</si>
  <si>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</si>
  <si>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</si>
  <si>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</si>
  <si>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</si>
  <si>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</si>
  <si>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</si>
  <si>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</si>
  <si>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</si>
  <si>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</si>
  <si>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</si>
  <si>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</si>
  <si>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</si>
  <si>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</si>
  <si>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</si>
  <si>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</si>
  <si>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</si>
  <si>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</si>
  <si>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</si>
  <si>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</si>
  <si>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</si>
  <si>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</si>
  <si>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</si>
  <si>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</si>
  <si>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</si>
  <si>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</si>
  <si>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</si>
  <si>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</si>
  <si>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</si>
  <si>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</si>
  <si>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</si>
  <si>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</si>
  <si>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</si>
  <si>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</si>
  <si>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</si>
  <si>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</si>
  <si>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</si>
  <si>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</si>
  <si>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</si>
  <si>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</si>
  <si>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</si>
  <si>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</si>
  <si>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</si>
  <si>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</si>
  <si>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</si>
  <si>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</si>
  <si>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</si>
  <si>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</si>
  <si>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</si>
  <si>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</si>
  <si>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</si>
  <si>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</si>
  <si>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</si>
  <si>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</si>
  <si>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</si>
  <si>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</si>
  <si>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</si>
  <si>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</si>
  <si>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</si>
  <si>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</si>
  <si>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</si>
  <si>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</si>
  <si>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</si>
  <si>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</si>
  <si>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</si>
  <si>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</si>
  <si>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</si>
  <si>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</si>
  <si>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</si>
  <si>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</si>
  <si>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</si>
  <si>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</si>
  <si>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</si>
  <si>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</si>
  <si>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</si>
  <si>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</si>
  <si>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</si>
  <si>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</si>
  <si>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</si>
  <si>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</si>
  <si>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</si>
  <si>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</si>
  <si>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</si>
  <si>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</si>
  <si>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</si>
  <si>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</si>
  <si>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</si>
  <si>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</si>
  <si>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</si>
  <si>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</si>
  <si>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</si>
  <si>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</si>
  <si>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</si>
  <si>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</si>
  <si>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</si>
  <si>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</si>
  <si>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</si>
  <si>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</si>
  <si>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</si>
  <si>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</si>
  <si>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</si>
  <si>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</si>
  <si>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</si>
  <si>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</si>
  <si>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</si>
  <si>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</si>
  <si>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</si>
  <si>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</si>
  <si>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</si>
  <si>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</si>
  <si>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</si>
  <si>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</si>
  <si>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</si>
  <si>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</si>
  <si>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</si>
  <si>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</si>
  <si>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</si>
  <si>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</si>
  <si>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</si>
  <si>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</si>
  <si>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</si>
  <si>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</si>
  <si>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</si>
  <si>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</si>
  <si>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</si>
  <si>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</si>
  <si>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</si>
  <si>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</si>
  <si>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</si>
  <si>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</si>
  <si>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</si>
  <si>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</si>
  <si>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</si>
  <si>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</si>
  <si>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</si>
  <si>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</si>
  <si>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</si>
  <si>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</si>
  <si>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</si>
  <si>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</si>
  <si>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</si>
  <si>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</si>
  <si>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</si>
  <si>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</si>
  <si>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</si>
  <si>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</si>
  <si>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</si>
  <si>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</si>
  <si>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</si>
  <si>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</si>
  <si>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</si>
  <si>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</si>
  <si>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</si>
  <si>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</si>
  <si>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</si>
  <si>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</si>
  <si>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</si>
  <si>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</si>
  <si>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</si>
  <si>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</si>
  <si>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</si>
  <si>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</si>
  <si>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</si>
  <si>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</si>
  <si>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</si>
  <si>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</si>
  <si>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</si>
  <si>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</si>
  <si>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</si>
  <si>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</si>
  <si>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</si>
  <si>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</si>
  <si>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</si>
  <si>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</si>
  <si>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</si>
  <si>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</si>
  <si>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</si>
  <si>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</si>
  <si>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</si>
  <si>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</si>
  <si>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</si>
  <si>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Source: Statistical Committee of the Republic of Armenia</t>
  </si>
  <si>
    <t>*based on the revised weights of the consumption basket by the NSC of the RA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</si>
  <si>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</si>
  <si>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</si>
  <si>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</si>
  <si>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</si>
  <si>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</si>
  <si>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</si>
  <si>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</si>
  <si>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</si>
  <si>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</si>
  <si>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</si>
  <si>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</si>
  <si>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</si>
  <si>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</si>
  <si>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</si>
  <si>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</si>
  <si>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</si>
  <si>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</si>
  <si>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</si>
  <si>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</si>
  <si>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</si>
  <si>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</si>
  <si>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</si>
  <si>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</si>
  <si>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</si>
  <si>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</si>
  <si>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</si>
  <si>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</si>
  <si>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</si>
  <si>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</si>
  <si>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</si>
  <si>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</si>
  <si>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</si>
  <si>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</si>
  <si>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</si>
  <si>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</si>
  <si>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</si>
  <si>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</si>
  <si>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</si>
  <si>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</si>
  <si>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</si>
  <si>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</si>
  <si>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</si>
  <si>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</si>
  <si>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</si>
  <si>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</si>
  <si>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</si>
  <si>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</si>
  <si>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</si>
  <si>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</si>
  <si>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</si>
  <si>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</si>
  <si>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</si>
  <si>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</si>
  <si>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</si>
  <si>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</si>
  <si>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</si>
  <si>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</si>
  <si>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</si>
  <si>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</si>
  <si>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</si>
  <si>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</si>
  <si>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</si>
  <si>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</si>
  <si>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</si>
  <si>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</si>
  <si>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</si>
  <si>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</si>
  <si>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</si>
  <si>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</si>
  <si>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</si>
  <si>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</si>
  <si>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</si>
  <si>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</si>
  <si>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</si>
  <si>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</si>
  <si>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</si>
  <si>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</si>
  <si>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</si>
  <si>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</si>
  <si>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</si>
  <si>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</si>
  <si>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</si>
  <si>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</si>
  <si>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</si>
  <si>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</si>
  <si>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</si>
  <si>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</si>
  <si>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</si>
  <si>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</si>
  <si>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</si>
  <si>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</si>
  <si>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</si>
  <si>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</si>
  <si>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</si>
  <si>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</si>
  <si>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</si>
  <si>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</si>
  <si>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</si>
  <si>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</si>
  <si>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</si>
  <si>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</si>
  <si>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</si>
  <si>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</si>
  <si>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</si>
  <si>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2024Q2</t>
  </si>
  <si>
    <t>2024Q3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</si>
  <si>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</si>
  <si>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</si>
  <si>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</si>
  <si>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</si>
  <si>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</si>
  <si>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</si>
  <si>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</si>
  <si>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</si>
  <si>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</si>
  <si>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</si>
  <si>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</si>
  <si>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</si>
  <si>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</si>
  <si>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</si>
  <si>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</si>
  <si>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</si>
  <si>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</si>
  <si>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</si>
  <si>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</si>
  <si>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</si>
  <si>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</si>
  <si>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</si>
  <si>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</si>
  <si>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</si>
  <si>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</si>
  <si>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</si>
  <si>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</si>
  <si>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</si>
  <si>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</si>
  <si>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</si>
  <si>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</si>
  <si>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</si>
  <si>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</si>
  <si>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</si>
  <si>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</si>
  <si>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</si>
  <si>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</si>
  <si>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</si>
  <si>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</si>
  <si>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</si>
  <si>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</si>
  <si>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</si>
  <si>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</si>
  <si>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</si>
  <si>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</si>
  <si>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</si>
  <si>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</si>
  <si>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</si>
  <si>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</si>
  <si>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</si>
  <si>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</si>
  <si>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</si>
  <si>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</si>
  <si>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</si>
  <si>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</si>
  <si>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</si>
  <si>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</si>
  <si>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</si>
  <si>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</si>
  <si>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</si>
  <si>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</si>
  <si>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</si>
  <si>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</si>
  <si>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</si>
  <si>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</si>
  <si>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</si>
  <si>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</si>
  <si>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</si>
  <si>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</si>
  <si>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</si>
  <si>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</si>
  <si>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</si>
  <si>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</si>
  <si>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</si>
  <si>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</si>
  <si>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</si>
  <si>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</si>
  <si>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</si>
  <si>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</si>
  <si>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</si>
  <si>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</si>
  <si>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</si>
  <si>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</si>
  <si>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</si>
  <si>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</si>
  <si>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</si>
  <si>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</si>
  <si>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</si>
  <si>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</si>
  <si>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</si>
  <si>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</si>
  <si>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</si>
  <si>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</si>
  <si>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</si>
  <si>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</si>
  <si>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</si>
  <si>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</si>
  <si>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</si>
  <si>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CAR excess</t>
  </si>
  <si>
    <t>MP</t>
  </si>
  <si>
    <t>MP_capital</t>
  </si>
  <si>
    <t>MP_other</t>
  </si>
  <si>
    <t>MP_T</t>
  </si>
  <si>
    <t>MP_L</t>
  </si>
  <si>
    <t>Bank Resident Loans AMD</t>
  </si>
  <si>
    <t>Bank Resident Loans FX</t>
  </si>
  <si>
    <t>CO Total Credit AMD</t>
  </si>
  <si>
    <t>CO Total Credit FX</t>
  </si>
  <si>
    <t>Bank Anhusali AMD</t>
  </si>
  <si>
    <t>Bank Anhusali FX</t>
  </si>
  <si>
    <t>CO Anhusali AMD</t>
  </si>
  <si>
    <t>CO Anhusali FX</t>
  </si>
  <si>
    <t>NominalGDP flows</t>
  </si>
  <si>
    <t>Trend of Nominal GDP flows</t>
  </si>
  <si>
    <t>Trend of Nominal GDP from Qnarik</t>
  </si>
  <si>
    <t>Nominal GDP yearly</t>
  </si>
  <si>
    <t>Trend of Nominal GDP yearly</t>
  </si>
  <si>
    <t>Total Credit Restated</t>
  </si>
  <si>
    <t>Credit/GDP</t>
  </si>
  <si>
    <t>Trend of Credit/GDP</t>
  </si>
  <si>
    <t>Credit/GDP trend</t>
  </si>
  <si>
    <t>Trend of Credit/GDP trend</t>
  </si>
  <si>
    <t>Bank Household Credit Stock</t>
  </si>
  <si>
    <t>Bank Corporate Credit Stock</t>
  </si>
  <si>
    <t>CO Household Credit Stock</t>
  </si>
  <si>
    <t>CO Corporate Credit Stock</t>
  </si>
  <si>
    <t>Total Credit Stock</t>
  </si>
  <si>
    <t>Net flow quarterly</t>
  </si>
  <si>
    <t>Household Credit Flow</t>
  </si>
  <si>
    <t>Corporate Credit Flow</t>
  </si>
  <si>
    <t>Anhusali Flow</t>
  </si>
  <si>
    <t>Nominal GNDI</t>
  </si>
  <si>
    <t>REP</t>
  </si>
  <si>
    <t>Household loan rate</t>
  </si>
  <si>
    <t>Corporate loan rate</t>
  </si>
  <si>
    <t>Loan rate</t>
  </si>
  <si>
    <t>Tbill rate</t>
  </si>
  <si>
    <t>FX rate</t>
  </si>
  <si>
    <t>Household credit/GNDI</t>
  </si>
  <si>
    <t>Corporate credit/GDP</t>
  </si>
  <si>
    <t>Total credit/GDP</t>
  </si>
  <si>
    <t>Mortgage int rate AMD</t>
  </si>
  <si>
    <t>Mortgage int rate FX</t>
  </si>
  <si>
    <t>Consumer rate</t>
  </si>
  <si>
    <t>Total Assets</t>
  </si>
  <si>
    <t>Loans Ratio</t>
  </si>
  <si>
    <t>Yearly Net Provisions</t>
  </si>
  <si>
    <t>Yearly Non interest cost</t>
  </si>
  <si>
    <t>Deposit rate</t>
  </si>
  <si>
    <t>Loan Cost</t>
  </si>
  <si>
    <t>Trend of Loan Cost</t>
  </si>
  <si>
    <t>Household spread</t>
  </si>
  <si>
    <t>Corporate spread</t>
  </si>
  <si>
    <t>Provisions to special reserve</t>
  </si>
  <si>
    <t>Provisions/Average loans t-1</t>
  </si>
  <si>
    <t>PD1</t>
  </si>
  <si>
    <t>Real Credit</t>
  </si>
  <si>
    <t>Real GDP Trend from Qnarik</t>
  </si>
  <si>
    <t>Real GDP flows</t>
  </si>
  <si>
    <t>Real Credit/Real GDP trend</t>
  </si>
  <si>
    <t>Trend of Real credit/real GDP trend</t>
  </si>
  <si>
    <t>Gap of credit/GDP trend</t>
  </si>
  <si>
    <t>Consumer Loan Stock</t>
  </si>
  <si>
    <t>Mortgage Loan Stock</t>
  </si>
  <si>
    <t>Corporate loan stock</t>
  </si>
  <si>
    <t>Consumer Loan Flows</t>
  </si>
  <si>
    <t>Mortgage Loan Flows</t>
  </si>
  <si>
    <t>Corporate Loan Flows</t>
  </si>
  <si>
    <t>REP growth rate</t>
  </si>
  <si>
    <t>Mortgage flow growth rate</t>
  </si>
  <si>
    <t>Total loans/GDP</t>
  </si>
  <si>
    <t>Gap of Credit/GDP (Basel)</t>
  </si>
  <si>
    <t>Consumer stock</t>
  </si>
  <si>
    <t>Corporate stock</t>
  </si>
  <si>
    <t>REP y-o-y change%</t>
  </si>
  <si>
    <t>Trade Balance/GDP</t>
  </si>
  <si>
    <t>GDP nominal USD yearly</t>
  </si>
  <si>
    <t>Total loans/GDP Y-o-Y</t>
  </si>
  <si>
    <t>Credit to GDP GAP</t>
  </si>
  <si>
    <t>Consumer stock diff</t>
  </si>
  <si>
    <t>Mortgage stock diff</t>
  </si>
  <si>
    <t>Corporate stock diff</t>
  </si>
  <si>
    <t>Property prices y-o-y growt rate</t>
  </si>
  <si>
    <t>Credit spread: households</t>
  </si>
  <si>
    <t>Credit spread: non-financial corporations</t>
  </si>
  <si>
    <t>Trade account deficit/GDP</t>
  </si>
  <si>
    <t>Credit to smooth GDP gap</t>
  </si>
  <si>
    <t>2024 q3</t>
  </si>
  <si>
    <t>2024/9</t>
  </si>
  <si>
    <t>02.05.2024-11.06.2024</t>
  </si>
  <si>
    <t>12.06.2024-30.07.2024</t>
  </si>
  <si>
    <t>31.07.2024-10.09.2024</t>
  </si>
  <si>
    <t>11.09.2024-</t>
  </si>
  <si>
    <t>(Armstat)</t>
  </si>
  <si>
    <t>quarter</t>
  </si>
  <si>
    <t>Monthly Bulletin on Public Debt of the Republic of Armenia</t>
  </si>
  <si>
    <t>Armenia Government Budget Value</t>
  </si>
  <si>
    <t>Armenia Fiscal Expenditure</t>
  </si>
  <si>
    <t>Tradingeconomics</t>
  </si>
  <si>
    <t>Armenia Government Revenues</t>
  </si>
  <si>
    <t>GDP nominal</t>
  </si>
  <si>
    <t>Real_GDP (2012=100)</t>
  </si>
  <si>
    <t>Real_GDP_old</t>
  </si>
  <si>
    <t>Real GDP new</t>
  </si>
  <si>
    <t>Real_GDP_annual_growth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</si>
  <si>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</si>
  <si>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</si>
  <si>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</si>
  <si>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</si>
  <si>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</si>
  <si>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</si>
  <si>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</si>
  <si>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</si>
  <si>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</si>
  <si>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</si>
  <si>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</si>
  <si>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</si>
  <si>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</si>
  <si>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</si>
  <si>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</si>
  <si>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</si>
  <si>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</si>
  <si>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</si>
  <si>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</si>
  <si>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</si>
  <si>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</si>
  <si>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</si>
  <si>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</si>
  <si>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</si>
  <si>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</si>
  <si>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</si>
  <si>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</si>
  <si>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</si>
  <si>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</si>
  <si>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</si>
  <si>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</si>
  <si>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</si>
  <si>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</si>
  <si>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</si>
  <si>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</si>
  <si>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</si>
  <si>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</si>
  <si>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</si>
  <si>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</si>
  <si>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</si>
  <si>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</si>
  <si>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</si>
  <si>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</si>
  <si>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</si>
  <si>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</si>
  <si>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</si>
  <si>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</si>
  <si>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</si>
  <si>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</si>
  <si>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</si>
  <si>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</si>
  <si>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</si>
  <si>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</si>
  <si>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</si>
  <si>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</si>
  <si>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</si>
  <si>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</si>
  <si>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</si>
  <si>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</si>
  <si>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</si>
  <si>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</si>
  <si>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</si>
  <si>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</si>
  <si>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</si>
  <si>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</si>
  <si>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</si>
  <si>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</si>
  <si>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</si>
  <si>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</si>
  <si>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</si>
  <si>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</si>
  <si>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</si>
  <si>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</si>
  <si>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</si>
  <si>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</si>
  <si>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</si>
  <si>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</si>
  <si>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</si>
  <si>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</si>
  <si>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</si>
  <si>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</si>
  <si>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</si>
  <si>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</si>
  <si>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</si>
  <si>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</si>
  <si>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</si>
  <si>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</si>
  <si>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</si>
  <si>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</si>
  <si>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</si>
  <si>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</si>
  <si>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</si>
  <si>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</si>
  <si>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</si>
  <si>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</si>
  <si>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</si>
  <si>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</si>
  <si>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</si>
  <si>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</si>
  <si>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</si>
  <si>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</si>
  <si>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</si>
  <si>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</si>
  <si>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</si>
  <si>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</si>
  <si>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</si>
  <si>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</si>
  <si>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</si>
  <si>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</si>
  <si>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</si>
  <si>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</si>
  <si>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</si>
  <si>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</si>
  <si>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</si>
  <si>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</si>
  <si>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</si>
  <si>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</si>
  <si>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</si>
  <si>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</si>
  <si>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</si>
  <si>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</si>
  <si>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</si>
  <si>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</si>
  <si>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</si>
  <si>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</si>
  <si>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</si>
  <si>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</si>
  <si>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</si>
  <si>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</si>
  <si>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</si>
  <si>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</si>
  <si>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</si>
  <si>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</si>
  <si>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</si>
  <si>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</si>
  <si>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</si>
  <si>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</si>
  <si>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</si>
  <si>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</si>
  <si>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</si>
  <si>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</si>
  <si>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</si>
  <si>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</si>
  <si>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</si>
  <si>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</si>
  <si>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</si>
  <si>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</si>
  <si>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</si>
  <si>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</si>
  <si>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</si>
  <si>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</si>
  <si>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</si>
  <si>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</si>
  <si>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</si>
  <si>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</si>
  <si>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</si>
  <si>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</si>
  <si>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</si>
  <si>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</si>
  <si>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</si>
  <si>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</si>
  <si>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</si>
  <si>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</si>
  <si>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</si>
  <si>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</si>
  <si>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</si>
  <si>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</si>
  <si>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</si>
  <si>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</si>
  <si>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</si>
  <si>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</si>
  <si>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</si>
  <si>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</si>
  <si>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</si>
  <si>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</si>
  <si>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</si>
  <si>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</si>
  <si>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</si>
  <si>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</si>
  <si>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</si>
  <si>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</si>
  <si>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</si>
  <si>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</si>
  <si>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</si>
  <si>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</si>
  <si>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</si>
  <si>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</si>
  <si>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</si>
  <si>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</si>
  <si>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</si>
  <si>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</si>
  <si>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</si>
  <si>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</si>
  <si>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</si>
  <si>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</si>
  <si>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</si>
  <si>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</si>
  <si>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</si>
  <si>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</si>
  <si>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</si>
  <si>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</si>
  <si>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</si>
  <si>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</si>
  <si>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</si>
  <si>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</si>
  <si>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</si>
  <si>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</si>
  <si>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</si>
  <si>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</si>
  <si>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</si>
  <si>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</si>
  <si>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</si>
  <si>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</si>
  <si>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</si>
  <si>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</si>
  <si>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</si>
  <si>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</si>
  <si>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</si>
  <si>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</si>
  <si>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</si>
  <si>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</si>
  <si>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</si>
  <si>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</si>
  <si>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</si>
  <si>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</si>
  <si>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</si>
  <si>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</si>
  <si>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</si>
  <si>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</si>
  <si>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</si>
  <si>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</si>
  <si>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</si>
  <si>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</si>
  <si>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</si>
  <si>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</si>
  <si>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</si>
  <si>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</si>
  <si>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</si>
  <si>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REER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</si>
  <si>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</si>
  <si>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</si>
  <si>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</si>
  <si>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</si>
  <si>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</si>
  <si>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</si>
  <si>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</si>
  <si>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</si>
  <si>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</si>
  <si>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</si>
  <si>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</si>
  <si>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</si>
  <si>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</si>
  <si>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</si>
  <si>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</si>
  <si>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</si>
  <si>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</si>
  <si>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</si>
  <si>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</si>
  <si>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</si>
  <si>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</si>
  <si>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</si>
  <si>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</si>
  <si>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</si>
  <si>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</si>
  <si>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</si>
  <si>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</si>
  <si>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</si>
  <si>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</si>
  <si>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</si>
  <si>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VIXCLS</t>
  </si>
  <si>
    <t>CBOE Volatility Index: VIX, Index, Daily, Not Seasonally Adjusted</t>
  </si>
  <si>
    <t>observation_date</t>
  </si>
  <si>
    <t>Frequency: Daily, Close</t>
  </si>
  <si>
    <t>VIX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</si>
</sst>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0.0%"/>
    <numFmt numFmtId="176" formatCode="0.000%"/>
    <numFmt numFmtId="177" formatCode="_(* #,##0_);_(* \(#,##0\);_(* &quot;-&quot;??_);_(@_)"/>
    <numFmt numFmtId="178" formatCode="_(* #,##0.000_);_(* \(#,##0.000\);_(* &quot;-&quot;??_);_(@_)"/>
    <numFmt numFmtId="179" formatCode="yyyy\-mm\-dd;@"/>
    <numFmt numFmtId="180" formatCode="yyyy\-mm\-dd"/>
    <numFmt numFmtId="181" formatCode="mm/dd/yy;@"/>
  </numFmts>
  <fonts count="5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  <font>
      <sz val="10"/>
      <color rgb="FFFF0000"/>
      <name val="GHEA Grapalat"/>
      <family val="2"/>
    </font>
    <font>
      <sz val="10"/>
      <name val="GHEA Grapala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GHEA Grapalat"/>
      <family val="2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</borders>
  <cellStyleXfs count="21">
    <xf numFmtId="0" fontId="0" fillId="0" borderId="0"/>
    <xf numFmtId="0" fontId="10" fillId="0" borderId="0"/>
    <xf numFmtId="0" fontId="13" fillId="0" borderId="0"/>
    <xf numFmtId="166" fontId="13" fillId="0" borderId="0" applyFont="0" applyFill="0" applyBorder="0" applyAlignment="0" applyProtection="0"/>
    <xf numFmtId="0" fontId="10" fillId="0" borderId="0"/>
    <xf numFmtId="0" fontId="26" fillId="0" borderId="0"/>
    <xf numFmtId="0" fontId="29" fillId="0" borderId="0"/>
    <xf numFmtId="0" fontId="32" fillId="0" borderId="0"/>
    <xf numFmtId="0" fontId="31" fillId="0" borderId="0"/>
    <xf numFmtId="0" fontId="35" fillId="0" borderId="0"/>
    <xf numFmtId="0" fontId="13" fillId="0" borderId="0"/>
    <xf numFmtId="168" fontId="39" fillId="0" borderId="0"/>
    <xf numFmtId="169" fontId="40" fillId="0" borderId="0"/>
    <xf numFmtId="43" fontId="35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0" fontId="3" fillId="0" borderId="0"/>
    <xf numFmtId="43" fontId="31" fillId="0" borderId="0" applyFont="0" applyFill="0" applyBorder="0" applyAlignment="0" applyProtection="0"/>
  </cellStyleXfs>
  <cellXfs count="229">
    <xf numFmtId="0" fontId="0" fillId="0" borderId="0" xfId="0"/>
    <xf numFmtId="0" fontId="5" fillId="0" borderId="0" xfId="0" applyFont="1"/>
    <xf numFmtId="165" fontId="5" fillId="0" borderId="0" xfId="0" applyNumberFormat="1" applyFont="1"/>
    <xf numFmtId="49" fontId="6" fillId="2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 shrinkToFit="1"/>
    </xf>
    <xf numFmtId="14" fontId="7" fillId="2" borderId="1" xfId="0" applyNumberFormat="1" applyFont="1" applyFill="1" applyBorder="1" applyAlignment="1">
      <alignment horizontal="right" shrinkToFit="1"/>
    </xf>
    <xf numFmtId="0" fontId="8" fillId="2" borderId="1" xfId="0" applyFont="1" applyFill="1" applyBorder="1" applyAlignment="1">
      <alignment horizontal="right" shrinkToFit="1"/>
    </xf>
    <xf numFmtId="0" fontId="9" fillId="0" borderId="0" xfId="0" applyFont="1" applyAlignment="1">
      <alignment shrinkToFit="1"/>
    </xf>
    <xf numFmtId="0" fontId="9" fillId="0" borderId="0" xfId="0" applyFont="1" applyAlignment="1">
      <alignment horizontal="right" shrinkToFit="1"/>
    </xf>
    <xf numFmtId="14" fontId="11" fillId="0" borderId="0" xfId="1" applyNumberFormat="1" applyFont="1"/>
    <xf numFmtId="14" fontId="12" fillId="0" borderId="0" xfId="1" applyNumberFormat="1" applyFont="1"/>
    <xf numFmtId="0" fontId="14" fillId="0" borderId="0" xfId="2" applyFont="1"/>
    <xf numFmtId="4" fontId="13" fillId="0" borderId="0" xfId="2" applyNumberFormat="1"/>
    <xf numFmtId="0" fontId="13" fillId="0" borderId="0" xfId="2"/>
    <xf numFmtId="0" fontId="16" fillId="0" borderId="0" xfId="2" applyFont="1"/>
    <xf numFmtId="165" fontId="17" fillId="0" borderId="0" xfId="2" applyNumberFormat="1" applyFont="1" applyAlignment="1">
      <alignment horizontal="center"/>
    </xf>
    <xf numFmtId="0" fontId="17" fillId="0" borderId="0" xfId="2" applyFont="1" applyAlignment="1">
      <alignment horizontal="right"/>
    </xf>
    <xf numFmtId="165" fontId="17" fillId="0" borderId="2" xfId="2" applyNumberFormat="1" applyFont="1" applyBorder="1" applyAlignment="1">
      <alignment horizontal="center"/>
    </xf>
    <xf numFmtId="4" fontId="18" fillId="0" borderId="3" xfId="2" applyNumberFormat="1" applyFont="1" applyBorder="1"/>
    <xf numFmtId="4" fontId="13" fillId="0" borderId="4" xfId="2" applyNumberFormat="1" applyBorder="1"/>
    <xf numFmtId="4" fontId="13" fillId="0" borderId="5" xfId="2" applyNumberFormat="1" applyBorder="1"/>
    <xf numFmtId="165" fontId="13" fillId="0" borderId="2" xfId="2" applyNumberFormat="1" applyBorder="1"/>
    <xf numFmtId="49" fontId="19" fillId="0" borderId="2" xfId="2" applyNumberFormat="1" applyFont="1" applyBorder="1" applyAlignment="1">
      <alignment horizontal="center" vertical="center" wrapText="1"/>
    </xf>
    <xf numFmtId="165" fontId="18" fillId="0" borderId="2" xfId="2" applyNumberFormat="1" applyFont="1" applyBorder="1" applyAlignment="1">
      <alignment horizontal="left"/>
    </xf>
    <xf numFmtId="4" fontId="13" fillId="0" borderId="2" xfId="3" applyNumberFormat="1" applyFont="1" applyFill="1" applyBorder="1" applyAlignment="1">
      <alignment horizontal="right"/>
    </xf>
    <xf numFmtId="4" fontId="13" fillId="0" borderId="2" xfId="2" applyNumberFormat="1" applyBorder="1"/>
    <xf numFmtId="17" fontId="13" fillId="0" borderId="0" xfId="2" applyNumberFormat="1"/>
    <xf numFmtId="0" fontId="13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4" fillId="0" borderId="6" xfId="4" applyFont="1" applyBorder="1" applyAlignment="1">
      <alignment horizontal="center" vertical="center" wrapText="1"/>
    </xf>
    <xf numFmtId="0" fontId="24" fillId="0" borderId="2" xfId="4" applyFont="1" applyBorder="1" applyAlignment="1">
      <alignment horizontal="center" wrapText="1"/>
    </xf>
    <xf numFmtId="0" fontId="22" fillId="0" borderId="0" xfId="4" applyFont="1" applyAlignment="1">
      <alignment horizontal="center" wrapText="1"/>
    </xf>
    <xf numFmtId="0" fontId="22" fillId="0" borderId="2" xfId="4" applyFont="1" applyBorder="1" applyAlignment="1">
      <alignment horizontal="center" vertical="center" wrapText="1"/>
    </xf>
    <xf numFmtId="2" fontId="22" fillId="0" borderId="2" xfId="4" applyNumberFormat="1" applyFont="1" applyBorder="1" applyAlignment="1">
      <alignment horizontal="center" wrapText="1"/>
    </xf>
    <xf numFmtId="0" fontId="22" fillId="0" borderId="2" xfId="4" applyFont="1" applyBorder="1" applyAlignment="1">
      <alignment horizontal="center"/>
    </xf>
    <xf numFmtId="2" fontId="22" fillId="0" borderId="2" xfId="4" applyNumberFormat="1" applyFont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0" fontId="22" fillId="0" borderId="2" xfId="4" applyFont="1" applyBorder="1"/>
    <xf numFmtId="0" fontId="22" fillId="0" borderId="2" xfId="2" applyFont="1" applyBorder="1" applyAlignment="1">
      <alignment horizontal="center"/>
    </xf>
    <xf numFmtId="2" fontId="22" fillId="0" borderId="2" xfId="2" applyNumberFormat="1" applyFont="1" applyBorder="1" applyAlignment="1">
      <alignment horizontal="center"/>
    </xf>
    <xf numFmtId="167" fontId="23" fillId="0" borderId="2" xfId="2" applyNumberFormat="1" applyFont="1" applyBorder="1" applyAlignment="1">
      <alignment horizontal="center"/>
    </xf>
    <xf numFmtId="2" fontId="22" fillId="0" borderId="0" xfId="4" applyNumberFormat="1" applyFont="1"/>
    <xf numFmtId="167" fontId="22" fillId="0" borderId="2" xfId="2" applyNumberFormat="1" applyFont="1" applyBorder="1" applyAlignment="1">
      <alignment horizontal="center"/>
    </xf>
    <xf numFmtId="0" fontId="22" fillId="0" borderId="10" xfId="2" applyFont="1" applyBorder="1" applyAlignment="1">
      <alignment horizontal="center"/>
    </xf>
    <xf numFmtId="0" fontId="22" fillId="3" borderId="0" xfId="4" applyFont="1" applyFill="1"/>
    <xf numFmtId="164" fontId="27" fillId="4" borderId="11" xfId="5" applyNumberFormat="1" applyFont="1" applyFill="1" applyBorder="1" applyAlignment="1">
      <alignment horizontal="left"/>
    </xf>
    <xf numFmtId="164" fontId="27" fillId="5" borderId="11" xfId="5" applyNumberFormat="1" applyFont="1" applyFill="1" applyBorder="1" applyAlignment="1">
      <alignment horizontal="left"/>
    </xf>
    <xf numFmtId="0" fontId="27" fillId="4" borderId="0" xfId="5" applyFont="1" applyFill="1" applyAlignment="1">
      <alignment horizontal="left"/>
    </xf>
    <xf numFmtId="0" fontId="27" fillId="5" borderId="0" xfId="5" applyFont="1" applyFill="1" applyAlignment="1">
      <alignment horizontal="left"/>
    </xf>
    <xf numFmtId="0" fontId="0" fillId="3" borderId="0" xfId="0" applyFill="1"/>
    <xf numFmtId="3" fontId="5" fillId="0" borderId="0" xfId="0" applyNumberFormat="1" applyFont="1"/>
    <xf numFmtId="3" fontId="5" fillId="3" borderId="0" xfId="0" applyNumberFormat="1" applyFont="1" applyFill="1"/>
    <xf numFmtId="49" fontId="28" fillId="4" borderId="0" xfId="5" applyNumberFormat="1" applyFont="1" applyFill="1" applyAlignment="1">
      <alignment horizontal="left" vertical="center"/>
    </xf>
    <xf numFmtId="49" fontId="27" fillId="6" borderId="11" xfId="5" applyNumberFormat="1" applyFont="1" applyFill="1" applyBorder="1" applyAlignment="1">
      <alignment horizontal="left"/>
    </xf>
    <xf numFmtId="0" fontId="27" fillId="4" borderId="11" xfId="5" applyFont="1" applyFill="1" applyBorder="1" applyAlignment="1">
      <alignment horizontal="right"/>
    </xf>
    <xf numFmtId="0" fontId="26" fillId="0" borderId="0" xfId="5"/>
    <xf numFmtId="3" fontId="27" fillId="4" borderId="0" xfId="5" applyNumberFormat="1" applyFont="1" applyFill="1" applyAlignment="1">
      <alignment horizontal="left"/>
    </xf>
    <xf numFmtId="3" fontId="26" fillId="0" borderId="0" xfId="5" applyNumberFormat="1"/>
    <xf numFmtId="14" fontId="0" fillId="0" borderId="0" xfId="0" applyNumberFormat="1"/>
    <xf numFmtId="0" fontId="30" fillId="0" borderId="0" xfId="0" applyFont="1"/>
    <xf numFmtId="0" fontId="29" fillId="0" borderId="0" xfId="7" applyFont="1"/>
    <xf numFmtId="3" fontId="5" fillId="0" borderId="0" xfId="7" applyNumberFormat="1" applyFont="1"/>
    <xf numFmtId="3" fontId="5" fillId="0" borderId="0" xfId="8" applyNumberFormat="1" applyFont="1"/>
    <xf numFmtId="3" fontId="5" fillId="3" borderId="0" xfId="7" applyNumberFormat="1" applyFont="1" applyFill="1"/>
    <xf numFmtId="3" fontId="5" fillId="7" borderId="0" xfId="8" applyNumberFormat="1" applyFont="1" applyFill="1"/>
    <xf numFmtId="3" fontId="29" fillId="0" borderId="0" xfId="7" applyNumberFormat="1" applyFont="1"/>
    <xf numFmtId="0" fontId="36" fillId="0" borderId="0" xfId="9" applyFont="1"/>
    <xf numFmtId="0" fontId="9" fillId="0" borderId="0" xfId="9" applyFont="1"/>
    <xf numFmtId="167" fontId="9" fillId="0" borderId="0" xfId="9" applyNumberFormat="1" applyFont="1"/>
    <xf numFmtId="0" fontId="18" fillId="0" borderId="15" xfId="9" applyFont="1" applyBorder="1"/>
    <xf numFmtId="167" fontId="18" fillId="0" borderId="16" xfId="9" applyNumberFormat="1" applyFont="1" applyBorder="1" applyAlignment="1">
      <alignment horizontal="center" vertical="center" wrapText="1"/>
    </xf>
    <xf numFmtId="167" fontId="18" fillId="0" borderId="17" xfId="9" applyNumberFormat="1" applyFont="1" applyBorder="1" applyAlignment="1">
      <alignment horizontal="center" vertical="center" wrapText="1"/>
    </xf>
    <xf numFmtId="167" fontId="9" fillId="0" borderId="0" xfId="9" applyNumberFormat="1" applyFont="1" applyAlignment="1">
      <alignment vertical="center" wrapText="1"/>
    </xf>
    <xf numFmtId="167" fontId="18" fillId="0" borderId="15" xfId="9" applyNumberFormat="1" applyFont="1" applyBorder="1" applyAlignment="1">
      <alignment horizontal="center" vertical="center" wrapText="1"/>
    </xf>
    <xf numFmtId="167" fontId="18" fillId="0" borderId="18" xfId="9" applyNumberFormat="1" applyFont="1" applyBorder="1" applyAlignment="1">
      <alignment horizontal="center" vertical="center" wrapText="1"/>
    </xf>
    <xf numFmtId="0" fontId="9" fillId="0" borderId="0" xfId="9" applyFont="1" applyAlignment="1">
      <alignment wrapText="1"/>
    </xf>
    <xf numFmtId="0" fontId="18" fillId="0" borderId="19" xfId="9" applyFont="1" applyBorder="1"/>
    <xf numFmtId="167" fontId="18" fillId="0" borderId="20" xfId="9" applyNumberFormat="1" applyFont="1" applyBorder="1" applyAlignment="1">
      <alignment horizontal="center"/>
    </xf>
    <xf numFmtId="167" fontId="18" fillId="0" borderId="21" xfId="9" applyNumberFormat="1" applyFont="1" applyBorder="1" applyAlignment="1">
      <alignment horizontal="center"/>
    </xf>
    <xf numFmtId="167" fontId="9" fillId="0" borderId="0" xfId="9" applyNumberFormat="1" applyFont="1" applyAlignment="1">
      <alignment horizontal="center"/>
    </xf>
    <xf numFmtId="167" fontId="18" fillId="0" borderId="19" xfId="9" applyNumberFormat="1" applyFont="1" applyBorder="1" applyAlignment="1">
      <alignment horizontal="center"/>
    </xf>
    <xf numFmtId="167" fontId="18" fillId="0" borderId="22" xfId="9" applyNumberFormat="1" applyFont="1" applyBorder="1" applyAlignment="1">
      <alignment horizontal="center"/>
    </xf>
    <xf numFmtId="0" fontId="18" fillId="0" borderId="10" xfId="9" applyFont="1" applyBorder="1"/>
    <xf numFmtId="167" fontId="18" fillId="0" borderId="2" xfId="9" applyNumberFormat="1" applyFont="1" applyBorder="1" applyAlignment="1">
      <alignment horizontal="center"/>
    </xf>
    <xf numFmtId="167" fontId="18" fillId="0" borderId="23" xfId="9" applyNumberFormat="1" applyFont="1" applyBorder="1" applyAlignment="1">
      <alignment horizontal="center"/>
    </xf>
    <xf numFmtId="167" fontId="18" fillId="0" borderId="10" xfId="9" applyNumberFormat="1" applyFont="1" applyBorder="1" applyAlignment="1">
      <alignment horizontal="center"/>
    </xf>
    <xf numFmtId="167" fontId="18" fillId="0" borderId="5" xfId="9" applyNumberFormat="1" applyFont="1" applyBorder="1" applyAlignment="1">
      <alignment horizontal="center"/>
    </xf>
    <xf numFmtId="167" fontId="37" fillId="0" borderId="2" xfId="9" applyNumberFormat="1" applyFont="1" applyBorder="1" applyAlignment="1">
      <alignment horizontal="center"/>
    </xf>
    <xf numFmtId="167" fontId="18" fillId="0" borderId="10" xfId="9" applyNumberFormat="1" applyFont="1" applyBorder="1" applyAlignment="1">
      <alignment horizontal="left"/>
    </xf>
    <xf numFmtId="0" fontId="18" fillId="0" borderId="24" xfId="9" applyFont="1" applyBorder="1"/>
    <xf numFmtId="167" fontId="18" fillId="0" borderId="24" xfId="9" applyNumberFormat="1" applyFont="1" applyBorder="1" applyAlignment="1">
      <alignment horizontal="center"/>
    </xf>
    <xf numFmtId="167" fontId="18" fillId="0" borderId="7" xfId="9" applyNumberFormat="1" applyFont="1" applyBorder="1" applyAlignment="1">
      <alignment horizontal="center"/>
    </xf>
    <xf numFmtId="167" fontId="18" fillId="0" borderId="25" xfId="9" applyNumberFormat="1" applyFont="1" applyBorder="1" applyAlignment="1">
      <alignment horizontal="center"/>
    </xf>
    <xf numFmtId="167" fontId="18" fillId="0" borderId="6" xfId="9" applyNumberFormat="1" applyFont="1" applyBorder="1" applyAlignment="1">
      <alignment horizontal="center"/>
    </xf>
    <xf numFmtId="167" fontId="38" fillId="0" borderId="0" xfId="10" applyNumberFormat="1" applyFont="1"/>
    <xf numFmtId="167" fontId="18" fillId="0" borderId="6" xfId="10" applyNumberFormat="1" applyFont="1" applyBorder="1" applyAlignment="1">
      <alignment horizontal="center"/>
    </xf>
    <xf numFmtId="167" fontId="18" fillId="0" borderId="25" xfId="10" applyNumberFormat="1" applyFont="1" applyBorder="1" applyAlignment="1">
      <alignment horizontal="center"/>
    </xf>
    <xf numFmtId="167" fontId="18" fillId="0" borderId="24" xfId="10" applyNumberFormat="1" applyFont="1" applyBorder="1" applyAlignment="1">
      <alignment horizontal="center"/>
    </xf>
    <xf numFmtId="167" fontId="18" fillId="0" borderId="7" xfId="10" applyNumberFormat="1" applyFont="1" applyBorder="1" applyAlignment="1">
      <alignment horizontal="center"/>
    </xf>
    <xf numFmtId="0" fontId="13" fillId="0" borderId="0" xfId="10"/>
    <xf numFmtId="0" fontId="18" fillId="0" borderId="2" xfId="9" applyFont="1" applyBorder="1"/>
    <xf numFmtId="0" fontId="18" fillId="0" borderId="5" xfId="9" applyFont="1" applyBorder="1"/>
    <xf numFmtId="49" fontId="18" fillId="0" borderId="10" xfId="9" applyNumberFormat="1" applyFont="1" applyBorder="1" applyAlignment="1">
      <alignment horizontal="left"/>
    </xf>
    <xf numFmtId="169" fontId="18" fillId="8" borderId="2" xfId="11" applyNumberFormat="1" applyFont="1" applyFill="1" applyBorder="1" applyAlignment="1">
      <alignment horizontal="center" vertical="top"/>
    </xf>
    <xf numFmtId="49" fontId="18" fillId="0" borderId="26" xfId="9" applyNumberFormat="1" applyFont="1" applyBorder="1" applyAlignment="1">
      <alignment horizontal="left"/>
    </xf>
    <xf numFmtId="167" fontId="18" fillId="0" borderId="27" xfId="9" applyNumberFormat="1" applyFont="1" applyBorder="1" applyAlignment="1">
      <alignment horizontal="center"/>
    </xf>
    <xf numFmtId="0" fontId="35" fillId="0" borderId="0" xfId="9"/>
    <xf numFmtId="49" fontId="18" fillId="0" borderId="6" xfId="9" applyNumberFormat="1" applyFont="1" applyBorder="1" applyAlignment="1">
      <alignment horizontal="left"/>
    </xf>
    <xf numFmtId="169" fontId="18" fillId="8" borderId="6" xfId="11" applyNumberFormat="1" applyFont="1" applyFill="1" applyBorder="1" applyAlignment="1">
      <alignment horizontal="center" vertical="top"/>
    </xf>
    <xf numFmtId="49" fontId="18" fillId="0" borderId="2" xfId="9" applyNumberFormat="1" applyFont="1" applyBorder="1" applyAlignment="1">
      <alignment horizontal="left"/>
    </xf>
    <xf numFmtId="169" fontId="18" fillId="8" borderId="27" xfId="11" applyNumberFormat="1" applyFont="1" applyFill="1" applyBorder="1" applyAlignment="1">
      <alignment horizontal="center" vertical="top"/>
    </xf>
    <xf numFmtId="167" fontId="18" fillId="0" borderId="28" xfId="9" applyNumberFormat="1" applyFont="1" applyBorder="1" applyAlignment="1">
      <alignment horizontal="center"/>
    </xf>
    <xf numFmtId="167" fontId="18" fillId="0" borderId="29" xfId="9" applyNumberFormat="1" applyFont="1" applyBorder="1" applyAlignment="1">
      <alignment horizontal="center"/>
    </xf>
    <xf numFmtId="167" fontId="18" fillId="0" borderId="30" xfId="9" applyNumberFormat="1" applyFont="1" applyBorder="1" applyAlignment="1">
      <alignment horizontal="center"/>
    </xf>
    <xf numFmtId="0" fontId="18" fillId="0" borderId="0" xfId="9" applyFont="1"/>
    <xf numFmtId="167" fontId="18" fillId="0" borderId="0" xfId="9" applyNumberFormat="1" applyFont="1"/>
    <xf numFmtId="167" fontId="18" fillId="0" borderId="0" xfId="12" applyNumberFormat="1" applyFont="1"/>
    <xf numFmtId="43" fontId="9" fillId="0" borderId="0" xfId="13" applyFont="1"/>
    <xf numFmtId="0" fontId="18" fillId="0" borderId="28" xfId="9" applyFont="1" applyBorder="1" applyAlignment="1">
      <alignment horizontal="left"/>
    </xf>
    <xf numFmtId="164" fontId="41" fillId="9" borderId="31" xfId="0" applyNumberFormat="1" applyFont="1" applyFill="1" applyBorder="1" applyAlignment="1">
      <alignment horizontal="left"/>
    </xf>
    <xf numFmtId="3" fontId="42" fillId="0" borderId="0" xfId="6" applyNumberFormat="1" applyFont="1"/>
    <xf numFmtId="165" fontId="27" fillId="9" borderId="31" xfId="0" applyNumberFormat="1" applyFont="1" applyFill="1" applyBorder="1" applyAlignment="1">
      <alignment horizontal="left"/>
    </xf>
    <xf numFmtId="10" fontId="42" fillId="0" borderId="0" xfId="14" applyNumberFormat="1" applyFont="1"/>
    <xf numFmtId="165" fontId="27" fillId="4" borderId="31" xfId="0" applyNumberFormat="1" applyFont="1" applyFill="1" applyBorder="1" applyAlignment="1">
      <alignment horizontal="left"/>
    </xf>
    <xf numFmtId="0" fontId="43" fillId="10" borderId="32" xfId="15" applyFont="1" applyFill="1" applyBorder="1" applyAlignment="1">
      <alignment horizontal="center" vertical="center" wrapText="1"/>
    </xf>
    <xf numFmtId="0" fontId="18" fillId="0" borderId="2" xfId="15" applyFont="1" applyBorder="1" applyAlignment="1">
      <alignment horizontal="left" vertical="center"/>
    </xf>
    <xf numFmtId="0" fontId="4" fillId="0" borderId="0" xfId="15"/>
    <xf numFmtId="170" fontId="18" fillId="0" borderId="2" xfId="16" applyNumberFormat="1" applyFont="1" applyFill="1" applyBorder="1" applyAlignment="1">
      <alignment horizontal="right" vertical="center" wrapText="1"/>
    </xf>
    <xf numFmtId="170" fontId="18" fillId="0" borderId="2" xfId="16" applyNumberFormat="1" applyFont="1" applyFill="1" applyBorder="1" applyAlignment="1">
      <alignment horizontal="right" wrapText="1"/>
    </xf>
    <xf numFmtId="170" fontId="18" fillId="0" borderId="2" xfId="16" applyNumberFormat="1" applyFont="1" applyFill="1" applyBorder="1" applyAlignment="1">
      <alignment vertical="center" wrapText="1"/>
    </xf>
    <xf numFmtId="0" fontId="44" fillId="11" borderId="33" xfId="15" applyFont="1" applyFill="1" applyBorder="1" applyAlignment="1">
      <alignment wrapText="1"/>
    </xf>
    <xf numFmtId="0" fontId="45" fillId="0" borderId="0" xfId="15" applyFont="1"/>
    <xf numFmtId="0" fontId="44" fillId="11" borderId="34" xfId="15" applyFont="1" applyFill="1" applyBorder="1" applyAlignment="1">
      <alignment wrapText="1"/>
    </xf>
    <xf numFmtId="171" fontId="45" fillId="0" borderId="0" xfId="15" applyNumberFormat="1" applyFont="1"/>
    <xf numFmtId="171" fontId="45" fillId="0" borderId="35" xfId="15" applyNumberFormat="1" applyFont="1" applyBorder="1"/>
    <xf numFmtId="171" fontId="45" fillId="0" borderId="0" xfId="15" applyNumberFormat="1" applyFont="1" applyAlignment="1">
      <alignment horizontal="right"/>
    </xf>
    <xf numFmtId="171" fontId="45" fillId="0" borderId="35" xfId="15" applyNumberFormat="1" applyFont="1" applyBorder="1" applyAlignment="1">
      <alignment horizontal="right"/>
    </xf>
    <xf numFmtId="172" fontId="46" fillId="12" borderId="2" xfId="16" applyNumberFormat="1" applyFont="1" applyFill="1" applyBorder="1" applyAlignment="1" applyProtection="1">
      <alignment horizontal="left" wrapText="1"/>
      <protection locked="0"/>
    </xf>
    <xf numFmtId="172" fontId="47" fillId="0" borderId="2" xfId="16" applyNumberFormat="1" applyFont="1" applyFill="1" applyBorder="1" applyAlignment="1" applyProtection="1">
      <alignment horizontal="left" wrapText="1"/>
    </xf>
    <xf numFmtId="172" fontId="48" fillId="12" borderId="2" xfId="17" applyFont="1" applyFill="1" applyBorder="1" applyAlignment="1" applyProtection="1">
      <alignment horizontal="center"/>
    </xf>
    <xf numFmtId="173" fontId="46" fillId="0" borderId="2" xfId="16" applyNumberFormat="1" applyFont="1" applyBorder="1" applyAlignment="1">
      <alignment horizontal="right"/>
    </xf>
    <xf numFmtId="0" fontId="46" fillId="12" borderId="2" xfId="16" applyNumberFormat="1" applyFont="1" applyFill="1" applyBorder="1" applyAlignment="1" applyProtection="1">
      <alignment horizontal="center"/>
      <protection locked="0"/>
    </xf>
    <xf numFmtId="0" fontId="46" fillId="12" borderId="2" xfId="18" applyNumberFormat="1" applyFont="1" applyFill="1" applyBorder="1" applyAlignment="1" applyProtection="1">
      <alignment horizontal="center"/>
      <protection locked="0"/>
    </xf>
    <xf numFmtId="173" fontId="46" fillId="0" borderId="2" xfId="18" applyNumberFormat="1" applyFont="1" applyBorder="1" applyAlignment="1">
      <alignment horizontal="right"/>
    </xf>
    <xf numFmtId="0" fontId="46" fillId="12" borderId="3" xfId="18" applyNumberFormat="1" applyFont="1" applyFill="1" applyBorder="1" applyAlignment="1" applyProtection="1">
      <alignment horizontal="center"/>
      <protection locked="0"/>
    </xf>
    <xf numFmtId="173" fontId="46" fillId="0" borderId="3" xfId="18" applyNumberFormat="1" applyFont="1" applyBorder="1" applyAlignment="1">
      <alignment horizontal="right"/>
    </xf>
    <xf numFmtId="0" fontId="3" fillId="0" borderId="0" xfId="19"/>
    <xf numFmtId="0" fontId="3" fillId="0" borderId="0" xfId="19" applyAlignment="1">
      <alignment vertical="top" wrapText="1"/>
    </xf>
    <xf numFmtId="167" fontId="3" fillId="0" borderId="0" xfId="19" applyNumberFormat="1"/>
    <xf numFmtId="0" fontId="49" fillId="0" borderId="0" xfId="19" applyFont="1" applyAlignment="1">
      <alignment vertical="top" wrapText="1"/>
    </xf>
    <xf numFmtId="167" fontId="49" fillId="0" borderId="0" xfId="19" applyNumberFormat="1" applyFont="1"/>
    <xf numFmtId="167" fontId="50" fillId="0" borderId="0" xfId="19" applyNumberFormat="1" applyFont="1"/>
    <xf numFmtId="10" fontId="3" fillId="0" borderId="0" xfId="14" applyNumberFormat="1" applyFont="1"/>
    <xf numFmtId="0" fontId="51" fillId="13" borderId="2" xfId="0" applyFont="1" applyFill="1" applyBorder="1" applyAlignment="1">
      <alignment horizontal="left"/>
    </xf>
    <xf numFmtId="0" fontId="26" fillId="0" borderId="0" xfId="0" applyFont="1"/>
    <xf numFmtId="165" fontId="27" fillId="4" borderId="11" xfId="0" applyNumberFormat="1" applyFont="1" applyFill="1" applyBorder="1" applyAlignment="1">
      <alignment horizontal="left"/>
    </xf>
    <xf numFmtId="9" fontId="26" fillId="0" borderId="0" xfId="14" applyFont="1" applyFill="1" applyBorder="1"/>
    <xf numFmtId="165" fontId="27" fillId="4" borderId="36" xfId="0" applyNumberFormat="1" applyFont="1" applyFill="1" applyBorder="1" applyAlignment="1">
      <alignment horizontal="left"/>
    </xf>
    <xf numFmtId="3" fontId="26" fillId="0" borderId="0" xfId="0" applyNumberFormat="1" applyFont="1"/>
    <xf numFmtId="174" fontId="5" fillId="0" borderId="0" xfId="0" applyNumberFormat="1" applyFont="1"/>
    <xf numFmtId="2" fontId="5" fillId="0" borderId="0" xfId="0" applyNumberFormat="1" applyFont="1"/>
    <xf numFmtId="174" fontId="5" fillId="3" borderId="0" xfId="0" applyNumberFormat="1" applyFont="1" applyFill="1"/>
    <xf numFmtId="171" fontId="5" fillId="0" borderId="0" xfId="0" applyNumberFormat="1" applyFont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5" fillId="17" borderId="0" xfId="0" applyFont="1" applyFill="1"/>
    <xf numFmtId="0" fontId="5" fillId="18" borderId="0" xfId="0" applyFont="1" applyFill="1"/>
    <xf numFmtId="0" fontId="5" fillId="19" borderId="0" xfId="0" applyFont="1" applyFill="1"/>
    <xf numFmtId="0" fontId="2" fillId="0" borderId="0" xfId="19" applyFont="1"/>
    <xf numFmtId="0" fontId="5" fillId="20" borderId="0" xfId="0" applyFont="1" applyFill="1"/>
    <xf numFmtId="3" fontId="42" fillId="3" borderId="0" xfId="6" applyNumberFormat="1" applyFont="1" applyFill="1"/>
    <xf numFmtId="3" fontId="42" fillId="21" borderId="0" xfId="6" applyNumberFormat="1" applyFont="1" applyFill="1"/>
    <xf numFmtId="3" fontId="52" fillId="0" borderId="0" xfId="6" applyNumberFormat="1" applyFont="1"/>
    <xf numFmtId="3" fontId="52" fillId="3" borderId="0" xfId="6" applyNumberFormat="1" applyFont="1" applyFill="1"/>
    <xf numFmtId="3" fontId="42" fillId="3" borderId="2" xfId="6" applyNumberFormat="1" applyFont="1" applyFill="1" applyBorder="1"/>
    <xf numFmtId="164" fontId="27" fillId="4" borderId="31" xfId="0" applyNumberFormat="1" applyFont="1" applyFill="1" applyBorder="1" applyAlignment="1">
      <alignment horizontal="left"/>
    </xf>
    <xf numFmtId="175" fontId="42" fillId="0" borderId="0" xfId="14" applyNumberFormat="1" applyFont="1"/>
    <xf numFmtId="164" fontId="27" fillId="9" borderId="31" xfId="0" applyNumberFormat="1" applyFont="1" applyFill="1" applyBorder="1" applyAlignment="1">
      <alignment horizontal="left"/>
    </xf>
    <xf numFmtId="3" fontId="42" fillId="22" borderId="6" xfId="6" applyNumberFormat="1" applyFont="1" applyFill="1" applyBorder="1"/>
    <xf numFmtId="3" fontId="42" fillId="22" borderId="27" xfId="6" applyNumberFormat="1" applyFont="1" applyFill="1" applyBorder="1"/>
    <xf numFmtId="3" fontId="0" fillId="0" borderId="0" xfId="0" applyNumberFormat="1"/>
    <xf numFmtId="9" fontId="0" fillId="0" borderId="0" xfId="14" applyFont="1"/>
    <xf numFmtId="3" fontId="42" fillId="22" borderId="8" xfId="6" applyNumberFormat="1" applyFont="1" applyFill="1" applyBorder="1"/>
    <xf numFmtId="176" fontId="42" fillId="0" borderId="0" xfId="14" applyNumberFormat="1" applyFont="1"/>
    <xf numFmtId="10" fontId="42" fillId="0" borderId="0" xfId="14" applyNumberFormat="1" applyFont="1" applyFill="1"/>
    <xf numFmtId="176" fontId="42" fillId="3" borderId="0" xfId="14" applyNumberFormat="1" applyFont="1" applyFill="1"/>
    <xf numFmtId="175" fontId="52" fillId="0" borderId="0" xfId="14" applyNumberFormat="1" applyFont="1"/>
    <xf numFmtId="175" fontId="53" fillId="0" borderId="0" xfId="14" applyNumberFormat="1" applyFont="1"/>
    <xf numFmtId="10" fontId="0" fillId="0" borderId="0" xfId="0" applyNumberFormat="1"/>
    <xf numFmtId="10" fontId="0" fillId="0" borderId="0" xfId="14" applyNumberFormat="1" applyFont="1"/>
    <xf numFmtId="43" fontId="0" fillId="0" borderId="0" xfId="0" applyNumberFormat="1"/>
    <xf numFmtId="177" fontId="0" fillId="0" borderId="0" xfId="20" applyNumberFormat="1" applyFont="1"/>
    <xf numFmtId="178" fontId="0" fillId="0" borderId="0" xfId="0" applyNumberFormat="1"/>
    <xf numFmtId="10" fontId="5" fillId="0" borderId="0" xfId="14" applyNumberFormat="1" applyFont="1"/>
    <xf numFmtId="177" fontId="5" fillId="0" borderId="0" xfId="20" applyNumberFormat="1" applyFont="1"/>
    <xf numFmtId="165" fontId="5" fillId="3" borderId="0" xfId="0" applyNumberFormat="1" applyFont="1" applyFill="1"/>
    <xf numFmtId="165" fontId="21" fillId="0" borderId="2" xfId="0" applyNumberFormat="1" applyFont="1" applyBorder="1" applyAlignment="1">
      <alignment horizontal="left"/>
    </xf>
    <xf numFmtId="4" fontId="24" fillId="0" borderId="2" xfId="3" applyNumberFormat="1" applyFont="1" applyFill="1" applyBorder="1" applyAlignment="1">
      <alignment horizontal="right"/>
    </xf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179" fontId="48" fillId="12" borderId="2" xfId="17" applyNumberFormat="1" applyFont="1" applyFill="1" applyBorder="1" applyAlignment="1" applyProtection="1">
      <alignment horizontal="center"/>
    </xf>
    <xf numFmtId="0" fontId="1" fillId="0" borderId="0" xfId="19" applyFont="1"/>
    <xf numFmtId="14" fontId="3" fillId="0" borderId="0" xfId="19" applyNumberFormat="1" applyAlignment="1">
      <alignment vertical="top" wrapText="1"/>
    </xf>
    <xf numFmtId="0" fontId="1" fillId="0" borderId="0" xfId="15" applyFont="1"/>
    <xf numFmtId="14" fontId="43" fillId="10" borderId="32" xfId="15" applyNumberFormat="1" applyFont="1" applyFill="1" applyBorder="1" applyAlignment="1">
      <alignment horizontal="center" vertical="center" wrapText="1"/>
    </xf>
    <xf numFmtId="171" fontId="4" fillId="0" borderId="0" xfId="15" applyNumberFormat="1"/>
    <xf numFmtId="14" fontId="44" fillId="11" borderId="34" xfId="15" applyNumberFormat="1" applyFont="1" applyFill="1" applyBorder="1" applyAlignment="1">
      <alignment wrapText="1"/>
    </xf>
    <xf numFmtId="10" fontId="29" fillId="0" borderId="0" xfId="14" applyNumberFormat="1" applyFont="1"/>
    <xf numFmtId="3" fontId="5" fillId="3" borderId="0" xfId="8" applyNumberFormat="1" applyFont="1" applyFill="1"/>
    <xf numFmtId="167" fontId="57" fillId="0" borderId="0" xfId="0" applyNumberFormat="1" applyFont="1"/>
    <xf numFmtId="167" fontId="5" fillId="7" borderId="0" xfId="8" applyNumberFormat="1" applyFont="1" applyFill="1"/>
    <xf numFmtId="2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79" fontId="0" fillId="0" borderId="0" xfId="0" applyNumberFormat="1"/>
    <xf numFmtId="181" fontId="0" fillId="0" borderId="0" xfId="0" applyNumberFormat="1"/>
    <xf numFmtId="49" fontId="18" fillId="0" borderId="6" xfId="2" applyNumberFormat="1" applyFont="1" applyBorder="1" applyAlignment="1">
      <alignment horizontal="center" vertical="center" wrapText="1"/>
    </xf>
    <xf numFmtId="49" fontId="17" fillId="0" borderId="8" xfId="2" applyNumberFormat="1" applyFont="1" applyBorder="1" applyAlignment="1">
      <alignment horizontal="center" vertical="center" wrapText="1"/>
    </xf>
    <xf numFmtId="49" fontId="18" fillId="0" borderId="7" xfId="2" applyNumberFormat="1" applyFont="1" applyBorder="1" applyAlignment="1">
      <alignment horizontal="center" vertical="center" wrapText="1"/>
    </xf>
    <xf numFmtId="49" fontId="17" fillId="0" borderId="9" xfId="2" applyNumberFormat="1" applyFont="1" applyBorder="1" applyAlignment="1">
      <alignment horizontal="center" vertical="center" wrapText="1"/>
    </xf>
    <xf numFmtId="167" fontId="18" fillId="0" borderId="12" xfId="9" applyNumberFormat="1" applyFont="1" applyBorder="1" applyAlignment="1">
      <alignment horizontal="center"/>
    </xf>
    <xf numFmtId="167" fontId="18" fillId="0" borderId="13" xfId="9" applyNumberFormat="1" applyFont="1" applyBorder="1" applyAlignment="1">
      <alignment horizontal="center"/>
    </xf>
    <xf numFmtId="167" fontId="18" fillId="0" borderId="14" xfId="9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15" applyFont="1" applyAlignment="1">
      <alignment horizontal="center"/>
    </xf>
  </cellXfs>
  <cellStyles count="21">
    <cellStyle name="Comma" xfId="20" builtinId="3"/>
    <cellStyle name="Comma 2" xfId="3" xr:uid="{45C72D8E-A9B6-4A6D-8C9A-BD54D9633227}"/>
    <cellStyle name="Comma 2 2" xfId="18" xr:uid="{AF4D6825-742F-D448-80FC-459829E561BC}"/>
    <cellStyle name="Comma 3" xfId="13" xr:uid="{D4BBE81F-1762-3047-A40A-E93EF595B098}"/>
    <cellStyle name="Comma 3 2" xfId="17" xr:uid="{25C04941-2604-B547-9FAB-CFBB14534A72}"/>
    <cellStyle name="Comma 4" xfId="16" xr:uid="{33895D25-B46D-B942-9EB4-043A1D29895A}"/>
    <cellStyle name="Normal" xfId="0" builtinId="0"/>
    <cellStyle name="Normal 10" xfId="8" xr:uid="{DCDFEFAC-BA7B-4551-8AA3-E3CA3F8C9978}"/>
    <cellStyle name="Normal 2" xfId="2" xr:uid="{742A1FF2-CFC5-43EE-8F7B-08BA35BEF79C}"/>
    <cellStyle name="Normal 2 2" xfId="1" xr:uid="{D1412E3C-1184-4602-8E6D-E4048E626EFF}"/>
    <cellStyle name="Normal 2 3" xfId="5" xr:uid="{6513299E-BFC9-48B8-BC59-7D00E92172AD}"/>
    <cellStyle name="Normal 3" xfId="7" xr:uid="{A5923263-7CB7-41D2-BD90-76307B0E1EBC}"/>
    <cellStyle name="Normal 4" xfId="6" xr:uid="{AD9096D5-ECCD-4525-97A3-732660DDB031}"/>
    <cellStyle name="Normal 5" xfId="9" xr:uid="{1D72F0B7-75DC-C245-ABAD-E6B807399453}"/>
    <cellStyle name="Normal 6" xfId="15" xr:uid="{502B6725-4104-AF4F-AB57-C37A08462462}"/>
    <cellStyle name="Normal 6 2" xfId="19" xr:uid="{803A1A1D-8175-EB4C-8D62-688F90402F42}"/>
    <cellStyle name="Normal 7" xfId="12" xr:uid="{D73CE47D-4AB6-CE42-813C-B28B88187616}"/>
    <cellStyle name="Normal 8" xfId="10" xr:uid="{6FB155E3-4E61-CB4C-BED2-240A0C426E8C}"/>
    <cellStyle name="Normal_0cpi96" xfId="11" xr:uid="{2C20C41B-0EF7-F942-8DE2-4E875CD7230B}"/>
    <cellStyle name="Normal_January_2010_Bullettin" xfId="4" xr:uid="{D4B581A9-381E-4565-BB52-7A6A8074CA66}"/>
    <cellStyle name="Per cent" xfId="14" builtinId="5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3-2A47-9928-C081F6034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8-2F44-9A92-09957549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1564F-A140-5E4C-AF4E-DB35E5EE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CAE00E-EA6A-F543-BC7D-451026D1E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AUCTION/W_07_14/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yerz/Downloads/CARs%20new.xlsx" TargetMode="External"/><Relationship Id="rId1" Type="http://schemas.openxmlformats.org/officeDocument/2006/relationships/externalLinkPath" Target="/Users/victoryerz/Downloads/CARs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 refreshError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03-2008"/>
      <sheetName val="2009-2024"/>
      <sheetName val="Liquidity"/>
      <sheetName val="Total CAR"/>
      <sheetName val="CAR timeline"/>
    </sheetNames>
    <sheetDataSet>
      <sheetData sheetId="0" refreshError="1"/>
      <sheetData sheetId="1">
        <row r="183">
          <cell r="L183">
            <v>577995749.92111397</v>
          </cell>
          <cell r="M183">
            <v>268256150.85410601</v>
          </cell>
          <cell r="N183">
            <v>341598953.223827</v>
          </cell>
          <cell r="O183">
            <v>1335110662.1767499</v>
          </cell>
          <cell r="P183">
            <v>205504824.59</v>
          </cell>
          <cell r="Q183">
            <v>385685253.598827</v>
          </cell>
          <cell r="R183">
            <v>406953806.95615798</v>
          </cell>
          <cell r="S183">
            <v>410614206.37551099</v>
          </cell>
          <cell r="T183">
            <v>505942875.03201699</v>
          </cell>
          <cell r="U183">
            <v>91767586.771994099</v>
          </cell>
          <cell r="V183">
            <v>95090421.730747804</v>
          </cell>
          <cell r="W183">
            <v>279809639.81077302</v>
          </cell>
          <cell r="X183">
            <v>646747846.99172604</v>
          </cell>
          <cell r="Y183">
            <v>57014945.593340203</v>
          </cell>
          <cell r="Z183">
            <v>230377722.930015</v>
          </cell>
          <cell r="AA183">
            <v>931314443.44809401</v>
          </cell>
          <cell r="AB183">
            <v>420512755.35984999</v>
          </cell>
          <cell r="AC183">
            <v>120866207.383468</v>
          </cell>
          <cell r="AD183">
            <v>7311164052.7483168</v>
          </cell>
          <cell r="AG183">
            <v>98490074.939999998</v>
          </cell>
          <cell r="AH183">
            <v>48601627.219999999</v>
          </cell>
          <cell r="AI183">
            <v>51271408.259999998</v>
          </cell>
          <cell r="AJ183">
            <v>227096863.71000001</v>
          </cell>
          <cell r="AK183">
            <v>42347762.189999998</v>
          </cell>
          <cell r="AL183">
            <v>61942161.840000004</v>
          </cell>
          <cell r="AM183">
            <v>66414535.969999999</v>
          </cell>
          <cell r="AN183">
            <v>65425762.549999997</v>
          </cell>
          <cell r="AO183">
            <v>80201582.659999996</v>
          </cell>
          <cell r="AP183">
            <v>52456944.289999999</v>
          </cell>
          <cell r="AQ183">
            <v>35796273.899999999</v>
          </cell>
          <cell r="AR183">
            <v>56110635.770000003</v>
          </cell>
          <cell r="AS183">
            <v>117596479.65000001</v>
          </cell>
          <cell r="AT183">
            <v>34972085.68</v>
          </cell>
          <cell r="AU183">
            <v>36813249.899999999</v>
          </cell>
          <cell r="AV183">
            <v>156514055.13</v>
          </cell>
          <cell r="AW183">
            <v>85883609.290000007</v>
          </cell>
          <cell r="AX183">
            <v>46036136.770000003</v>
          </cell>
        </row>
        <row r="184">
          <cell r="L184">
            <v>566441572.203915</v>
          </cell>
          <cell r="M184">
            <v>264614522.158934</v>
          </cell>
          <cell r="N184">
            <v>335938954.70001101</v>
          </cell>
          <cell r="O184">
            <v>1347636774.5964501</v>
          </cell>
          <cell r="P184">
            <v>205102298.333197</v>
          </cell>
          <cell r="Q184">
            <v>385214499.62821299</v>
          </cell>
          <cell r="R184">
            <v>390847307.14326</v>
          </cell>
          <cell r="S184">
            <v>413623658.59096199</v>
          </cell>
          <cell r="T184">
            <v>511960852.95047897</v>
          </cell>
          <cell r="U184">
            <v>91942259.064263299</v>
          </cell>
          <cell r="V184">
            <v>99173284.6935267</v>
          </cell>
          <cell r="W184">
            <v>273895394.59237701</v>
          </cell>
          <cell r="X184">
            <v>621703683.20446599</v>
          </cell>
          <cell r="Y184">
            <v>51550506.109451398</v>
          </cell>
          <cell r="Z184">
            <v>229732167.98416901</v>
          </cell>
          <cell r="AA184">
            <v>924849219.09009099</v>
          </cell>
          <cell r="AB184">
            <v>433323819.38554502</v>
          </cell>
          <cell r="AC184">
            <v>131570768.57745101</v>
          </cell>
          <cell r="AD184">
            <v>7279121543.0067596</v>
          </cell>
          <cell r="AG184">
            <v>100412484.31</v>
          </cell>
          <cell r="AH184">
            <v>49528648.93</v>
          </cell>
          <cell r="AI184">
            <v>51606784.409999996</v>
          </cell>
          <cell r="AJ184">
            <v>230330083.41</v>
          </cell>
          <cell r="AK184">
            <v>43620193.719999999</v>
          </cell>
          <cell r="AL184">
            <v>64448724</v>
          </cell>
          <cell r="AM184">
            <v>67878347.519999996</v>
          </cell>
          <cell r="AN184">
            <v>68079746.170000002</v>
          </cell>
          <cell r="AO184">
            <v>82259185.079999998</v>
          </cell>
          <cell r="AP184">
            <v>53008466.030000001</v>
          </cell>
          <cell r="AQ184">
            <v>36157875.450000003</v>
          </cell>
          <cell r="AR184">
            <v>56987439.619999997</v>
          </cell>
          <cell r="AS184">
            <v>118294379.15000001</v>
          </cell>
          <cell r="AT184">
            <v>35320696.380000003</v>
          </cell>
          <cell r="AU184">
            <v>37528400.859999999</v>
          </cell>
          <cell r="AV184">
            <v>165198285.31</v>
          </cell>
          <cell r="AW184">
            <v>90674170.340000004</v>
          </cell>
          <cell r="AX184">
            <v>46705487.759999998</v>
          </cell>
        </row>
        <row r="185">
          <cell r="L185">
            <v>561025104.94252205</v>
          </cell>
          <cell r="M185">
            <v>261035541.355762</v>
          </cell>
          <cell r="N185">
            <v>328970726.76590902</v>
          </cell>
          <cell r="O185">
            <v>1327829119.50442</v>
          </cell>
          <cell r="P185">
            <v>208226985.62401801</v>
          </cell>
          <cell r="Q185">
            <v>387469428.026833</v>
          </cell>
          <cell r="R185">
            <v>417645772.432845</v>
          </cell>
          <cell r="S185">
            <v>417476942.93959099</v>
          </cell>
          <cell r="T185">
            <v>520074082.59253001</v>
          </cell>
          <cell r="U185">
            <v>95502677.126832798</v>
          </cell>
          <cell r="V185">
            <v>102771467.831367</v>
          </cell>
          <cell r="W185">
            <v>272994139.17986298</v>
          </cell>
          <cell r="X185">
            <v>631108218.76610005</v>
          </cell>
          <cell r="Y185">
            <v>49045229.3703079</v>
          </cell>
          <cell r="Z185">
            <v>232666851.73533699</v>
          </cell>
          <cell r="AA185">
            <v>931075035.81187606</v>
          </cell>
          <cell r="AB185">
            <v>434781757.14830798</v>
          </cell>
          <cell r="AC185">
            <v>143027427.39387</v>
          </cell>
          <cell r="AD185">
            <v>7322726508.5482922</v>
          </cell>
          <cell r="AG185">
            <v>96896471.650000006</v>
          </cell>
          <cell r="AH185">
            <v>48980548.729999997</v>
          </cell>
          <cell r="AI185">
            <v>52999618.899999999</v>
          </cell>
          <cell r="AJ185">
            <v>233550292.22999999</v>
          </cell>
          <cell r="AK185">
            <v>44756489.450000003</v>
          </cell>
          <cell r="AL185">
            <v>66477238.299999997</v>
          </cell>
          <cell r="AM185">
            <v>69876210.870000005</v>
          </cell>
          <cell r="AN185">
            <v>70256889.450000003</v>
          </cell>
          <cell r="AO185">
            <v>84615608.159999996</v>
          </cell>
          <cell r="AP185">
            <v>53373939.710000001</v>
          </cell>
          <cell r="AQ185">
            <v>36339062.289999999</v>
          </cell>
          <cell r="AR185">
            <v>58402331.710000001</v>
          </cell>
          <cell r="AS185">
            <v>119034135.63</v>
          </cell>
          <cell r="AT185">
            <v>35536357.579999998</v>
          </cell>
          <cell r="AU185">
            <v>37877500.520000003</v>
          </cell>
          <cell r="AV185">
            <v>189721763.41999999</v>
          </cell>
          <cell r="AW185">
            <v>94688649.709999993</v>
          </cell>
          <cell r="AX185">
            <v>47353257.719999999</v>
          </cell>
        </row>
        <row r="186">
          <cell r="L186">
            <v>550199557.90742397</v>
          </cell>
          <cell r="M186">
            <v>263569176.01354799</v>
          </cell>
          <cell r="N186">
            <v>324697934.98200798</v>
          </cell>
          <cell r="O186">
            <v>1322561543.4090199</v>
          </cell>
          <cell r="P186">
            <v>207633738.71678799</v>
          </cell>
          <cell r="Q186">
            <v>375802705.51909101</v>
          </cell>
          <cell r="R186">
            <v>420270587.42757601</v>
          </cell>
          <cell r="S186">
            <v>419088873.93298501</v>
          </cell>
          <cell r="T186">
            <v>522029699.26419502</v>
          </cell>
          <cell r="U186">
            <v>95515457.047424197</v>
          </cell>
          <cell r="V186">
            <v>101088589.38872699</v>
          </cell>
          <cell r="W186">
            <v>263998948.179636</v>
          </cell>
          <cell r="X186">
            <v>633265442.80825698</v>
          </cell>
          <cell r="Y186">
            <v>45484030.668727301</v>
          </cell>
          <cell r="Z186">
            <v>235386355.96393901</v>
          </cell>
          <cell r="AA186">
            <v>972631221.16515195</v>
          </cell>
          <cell r="AB186">
            <v>441067423.84693801</v>
          </cell>
          <cell r="AC186">
            <v>150869535.630337</v>
          </cell>
          <cell r="AD186">
            <v>7345160821.8717718</v>
          </cell>
          <cell r="AG186">
            <v>96259781.930000007</v>
          </cell>
          <cell r="AH186">
            <v>50056332.229999997</v>
          </cell>
          <cell r="AI186">
            <v>53683315.399999999</v>
          </cell>
          <cell r="AJ186">
            <v>236812973.22999999</v>
          </cell>
          <cell r="AK186">
            <v>46012754.030000001</v>
          </cell>
          <cell r="AL186">
            <v>67133227.530000001</v>
          </cell>
          <cell r="AM186">
            <v>71357425.700000003</v>
          </cell>
          <cell r="AN186">
            <v>71757025.170000002</v>
          </cell>
          <cell r="AO186">
            <v>86431612.569999993</v>
          </cell>
          <cell r="AP186">
            <v>53930169.130000003</v>
          </cell>
          <cell r="AQ186">
            <v>36263156.399999999</v>
          </cell>
          <cell r="AR186">
            <v>58505715.729999997</v>
          </cell>
          <cell r="AS186">
            <v>120485981.23</v>
          </cell>
          <cell r="AT186">
            <v>35699079.600000001</v>
          </cell>
          <cell r="AU186">
            <v>39338688.600000001</v>
          </cell>
          <cell r="AV186">
            <v>198373077.30000001</v>
          </cell>
          <cell r="AW186">
            <v>95939856.5</v>
          </cell>
          <cell r="AX186">
            <v>47981798.359999999</v>
          </cell>
        </row>
        <row r="187">
          <cell r="L187">
            <v>551699666.51907897</v>
          </cell>
          <cell r="M187">
            <v>266498341.03796899</v>
          </cell>
          <cell r="N187">
            <v>327473319.249897</v>
          </cell>
          <cell r="O187">
            <v>1324693586.56811</v>
          </cell>
          <cell r="P187">
            <v>213595758.132258</v>
          </cell>
          <cell r="Q187">
            <v>376804098.69457501</v>
          </cell>
          <cell r="R187">
            <v>420581894.35997099</v>
          </cell>
          <cell r="S187">
            <v>419999692.49555302</v>
          </cell>
          <cell r="T187">
            <v>530753202.74909902</v>
          </cell>
          <cell r="U187">
            <v>93881283.254252195</v>
          </cell>
          <cell r="V187">
            <v>98758668.769176006</v>
          </cell>
          <cell r="W187">
            <v>261212999.77248299</v>
          </cell>
          <cell r="X187">
            <v>641267178.95508599</v>
          </cell>
          <cell r="Y187">
            <v>45225292.5717595</v>
          </cell>
          <cell r="Z187">
            <v>239333853.59727299</v>
          </cell>
          <cell r="AA187">
            <v>1005083989.66987</v>
          </cell>
          <cell r="AB187">
            <v>441356890.976215</v>
          </cell>
          <cell r="AC187">
            <v>155498089.23216999</v>
          </cell>
          <cell r="AD187">
            <v>7413717806.6047955</v>
          </cell>
          <cell r="AG187">
            <v>98304192.420000002</v>
          </cell>
          <cell r="AH187">
            <v>51009795.030000001</v>
          </cell>
          <cell r="AI187">
            <v>54836139.969999999</v>
          </cell>
          <cell r="AJ187">
            <v>238677308.97</v>
          </cell>
          <cell r="AK187">
            <v>46422969.740000002</v>
          </cell>
          <cell r="AL187">
            <v>67827076.5</v>
          </cell>
          <cell r="AM187">
            <v>71046992.609999999</v>
          </cell>
          <cell r="AN187">
            <v>73077079</v>
          </cell>
          <cell r="AO187">
            <v>87387548.849999994</v>
          </cell>
          <cell r="AP187">
            <v>54406660.479999997</v>
          </cell>
          <cell r="AQ187">
            <v>36327293.649999999</v>
          </cell>
          <cell r="AR187">
            <v>58853255.289999999</v>
          </cell>
          <cell r="AS187">
            <v>119513225.18000001</v>
          </cell>
          <cell r="AT187">
            <v>35896001.259999998</v>
          </cell>
          <cell r="AU187">
            <v>39527463.030000001</v>
          </cell>
          <cell r="AV187">
            <v>207086924.16</v>
          </cell>
          <cell r="AW187">
            <v>96177704.129999995</v>
          </cell>
          <cell r="AX187">
            <v>48728331.240000002</v>
          </cell>
        </row>
        <row r="188">
          <cell r="L188">
            <v>558911754.43060601</v>
          </cell>
          <cell r="M188">
            <v>273020116.45802999</v>
          </cell>
          <cell r="N188">
            <v>335620657.83757597</v>
          </cell>
          <cell r="O188">
            <v>1371987356.0368199</v>
          </cell>
          <cell r="P188">
            <v>206962021.493909</v>
          </cell>
          <cell r="Q188">
            <v>389310140.290151</v>
          </cell>
          <cell r="R188">
            <v>422892457.39681798</v>
          </cell>
          <cell r="S188">
            <v>425565102.04499501</v>
          </cell>
          <cell r="T188">
            <v>543978702.51812696</v>
          </cell>
          <cell r="U188">
            <v>94406085.189090893</v>
          </cell>
          <cell r="V188">
            <v>101419694.35284799</v>
          </cell>
          <cell r="W188">
            <v>260364905.30378801</v>
          </cell>
          <cell r="X188">
            <v>649186354.223786</v>
          </cell>
          <cell r="Y188">
            <v>44435445.896060601</v>
          </cell>
          <cell r="Z188">
            <v>236989820.166439</v>
          </cell>
          <cell r="AA188">
            <v>1001035270.15576</v>
          </cell>
          <cell r="AB188">
            <v>441605842.71197999</v>
          </cell>
          <cell r="AC188">
            <v>165292455.179611</v>
          </cell>
          <cell r="AD188">
            <v>7522984181.6863966</v>
          </cell>
          <cell r="AG188">
            <v>100349433.56999999</v>
          </cell>
          <cell r="AH188">
            <v>52489643.700000003</v>
          </cell>
          <cell r="AI188">
            <v>55926666.329999998</v>
          </cell>
          <cell r="AJ188">
            <v>244092165.53</v>
          </cell>
          <cell r="AK188">
            <v>47702073.170000002</v>
          </cell>
          <cell r="AL188">
            <v>68965140.810000002</v>
          </cell>
          <cell r="AM188">
            <v>72571011</v>
          </cell>
          <cell r="AN188">
            <v>74422704.269999996</v>
          </cell>
          <cell r="AO188">
            <v>87436043.049999997</v>
          </cell>
          <cell r="AP188">
            <v>54787318.670000002</v>
          </cell>
          <cell r="AQ188">
            <v>36288010.93</v>
          </cell>
          <cell r="AR188">
            <v>59734109.630000003</v>
          </cell>
          <cell r="AS188">
            <v>123160252.23999999</v>
          </cell>
          <cell r="AT188">
            <v>36191934.729999997</v>
          </cell>
          <cell r="AU188">
            <v>36161750.57</v>
          </cell>
          <cell r="AV188">
            <v>219373628.27000001</v>
          </cell>
          <cell r="AW188">
            <v>96669938.870000005</v>
          </cell>
          <cell r="AX188">
            <v>50940232.049999997</v>
          </cell>
        </row>
        <row r="189">
          <cell r="L189">
            <v>559850830.64320803</v>
          </cell>
          <cell r="M189">
            <v>275343165.26158398</v>
          </cell>
          <cell r="N189">
            <v>333726698.759633</v>
          </cell>
          <cell r="O189">
            <v>1399037434.91114</v>
          </cell>
          <cell r="P189">
            <v>202282075.93275699</v>
          </cell>
          <cell r="Q189">
            <v>398241601.242522</v>
          </cell>
          <cell r="R189">
            <v>461488895.011877</v>
          </cell>
          <cell r="S189">
            <v>439792696.78885603</v>
          </cell>
          <cell r="T189">
            <v>556755609.26846194</v>
          </cell>
          <cell r="U189">
            <v>95611362.581671596</v>
          </cell>
          <cell r="V189">
            <v>103482893.590132</v>
          </cell>
          <cell r="W189">
            <v>259166950.33861199</v>
          </cell>
          <cell r="X189">
            <v>658005736.09396195</v>
          </cell>
          <cell r="Y189">
            <v>44290619.156598203</v>
          </cell>
          <cell r="Z189">
            <v>239725073.53993401</v>
          </cell>
          <cell r="AA189">
            <v>1018243467.48123</v>
          </cell>
          <cell r="AB189">
            <v>445112654.21819502</v>
          </cell>
          <cell r="AC189">
            <v>177155194.121185</v>
          </cell>
          <cell r="AD189">
            <v>7667312958.9415579</v>
          </cell>
          <cell r="AG189">
            <v>98302197.450000003</v>
          </cell>
          <cell r="AH189">
            <v>53874900.030000001</v>
          </cell>
          <cell r="AI189">
            <v>56283334.030000001</v>
          </cell>
          <cell r="AJ189">
            <v>249147633.94</v>
          </cell>
          <cell r="AK189">
            <v>48320737.450000003</v>
          </cell>
          <cell r="AL189">
            <v>69863128.579999998</v>
          </cell>
          <cell r="AM189">
            <v>73858990.480000004</v>
          </cell>
          <cell r="AN189">
            <v>75797666.319999993</v>
          </cell>
          <cell r="AO189">
            <v>90609786.280000001</v>
          </cell>
          <cell r="AP189">
            <v>55424282.450000003</v>
          </cell>
          <cell r="AQ189">
            <v>36298123.030000001</v>
          </cell>
          <cell r="AR189">
            <v>60446190.710000001</v>
          </cell>
          <cell r="AS189">
            <v>125219326.73</v>
          </cell>
          <cell r="AT189">
            <v>36486399.450000003</v>
          </cell>
          <cell r="AU189">
            <v>36291377.390000001</v>
          </cell>
          <cell r="AV189">
            <v>231125448.61000001</v>
          </cell>
          <cell r="AW189">
            <v>97133560.129999995</v>
          </cell>
          <cell r="AX189">
            <v>59840045.880000003</v>
          </cell>
        </row>
        <row r="190">
          <cell r="L190">
            <v>562709719.84609401</v>
          </cell>
          <cell r="M190">
            <v>284307203.67360699</v>
          </cell>
          <cell r="N190">
            <v>337523668.87639302</v>
          </cell>
          <cell r="O190">
            <v>1430682442.23717</v>
          </cell>
          <cell r="P190">
            <v>194271058.070117</v>
          </cell>
          <cell r="Q190">
            <v>403150457.20219898</v>
          </cell>
          <cell r="R190">
            <v>455194694.41437</v>
          </cell>
          <cell r="S190">
            <v>446195238.67123801</v>
          </cell>
          <cell r="T190">
            <v>567175872.55671299</v>
          </cell>
          <cell r="U190">
            <v>94821622.996187598</v>
          </cell>
          <cell r="V190">
            <v>105500670.388537</v>
          </cell>
          <cell r="W190">
            <v>258039601.96397799</v>
          </cell>
          <cell r="X190">
            <v>665188017.87912095</v>
          </cell>
          <cell r="Y190">
            <v>44501012.8291789</v>
          </cell>
          <cell r="Z190">
            <v>244466425.35170799</v>
          </cell>
          <cell r="AA190">
            <v>1067791128.40733</v>
          </cell>
          <cell r="AB190">
            <v>449151356.15701199</v>
          </cell>
          <cell r="AC190">
            <v>191477272.18598199</v>
          </cell>
          <cell r="AD190">
            <v>7802147463.7069349</v>
          </cell>
          <cell r="AG190">
            <v>99829151.769999996</v>
          </cell>
          <cell r="AH190">
            <v>55334292.899999999</v>
          </cell>
          <cell r="AI190">
            <v>56966105.939999998</v>
          </cell>
          <cell r="AJ190">
            <v>253684763.25999999</v>
          </cell>
          <cell r="AK190">
            <v>45877323.740000002</v>
          </cell>
          <cell r="AL190">
            <v>70611786.340000004</v>
          </cell>
          <cell r="AM190">
            <v>74708061.810000002</v>
          </cell>
          <cell r="AN190">
            <v>76817376.030000001</v>
          </cell>
          <cell r="AO190">
            <v>95152888.980000004</v>
          </cell>
          <cell r="AP190">
            <v>55857538.100000001</v>
          </cell>
          <cell r="AQ190">
            <v>36254235.479999997</v>
          </cell>
          <cell r="AR190">
            <v>61034010.420000002</v>
          </cell>
          <cell r="AS190">
            <v>128869851.58</v>
          </cell>
          <cell r="AT190">
            <v>36668844.549999997</v>
          </cell>
          <cell r="AU190">
            <v>37109549.350000001</v>
          </cell>
          <cell r="AV190">
            <v>244692730.87</v>
          </cell>
          <cell r="AW190">
            <v>97501646.260000005</v>
          </cell>
          <cell r="AX190">
            <v>60446071.649999999</v>
          </cell>
        </row>
        <row r="191">
          <cell r="L191">
            <v>557995605.24170601</v>
          </cell>
          <cell r="M191">
            <v>292363337.20956099</v>
          </cell>
          <cell r="N191">
            <v>329907435.91558802</v>
          </cell>
          <cell r="O191">
            <v>1488076838.9936399</v>
          </cell>
          <cell r="P191">
            <v>193141405.79830301</v>
          </cell>
          <cell r="Q191">
            <v>406728030.63590902</v>
          </cell>
          <cell r="R191">
            <v>461870227.91257602</v>
          </cell>
          <cell r="S191">
            <v>443488260.29563397</v>
          </cell>
          <cell r="T191">
            <v>576796855.42937601</v>
          </cell>
          <cell r="U191">
            <v>94980868.972424194</v>
          </cell>
          <cell r="V191">
            <v>109295753.710273</v>
          </cell>
          <cell r="W191">
            <v>251701551.405</v>
          </cell>
          <cell r="X191">
            <v>674442971.48786402</v>
          </cell>
          <cell r="Y191">
            <v>43829932.9327273</v>
          </cell>
          <cell r="Z191">
            <v>250197493.593106</v>
          </cell>
          <cell r="AA191">
            <v>1099565119.9052999</v>
          </cell>
          <cell r="AB191">
            <v>445348692.276932</v>
          </cell>
          <cell r="AC191">
            <v>200811590.75594199</v>
          </cell>
          <cell r="AD191">
            <v>7920541972.4718618</v>
          </cell>
          <cell r="AG191">
            <v>100267940.37</v>
          </cell>
          <cell r="AH191">
            <v>55728969.229999997</v>
          </cell>
          <cell r="AI191">
            <v>58273649.829999998</v>
          </cell>
          <cell r="AJ191">
            <v>258448382.93000001</v>
          </cell>
          <cell r="AK191">
            <v>46861495.670000002</v>
          </cell>
          <cell r="AL191">
            <v>72034366.120000005</v>
          </cell>
          <cell r="AM191">
            <v>76378014.099999994</v>
          </cell>
          <cell r="AN191">
            <v>77808448.730000004</v>
          </cell>
          <cell r="AO191">
            <v>97919468.760000005</v>
          </cell>
          <cell r="AP191">
            <v>56363138.270000003</v>
          </cell>
          <cell r="AQ191">
            <v>36234327.969999999</v>
          </cell>
          <cell r="AR191">
            <v>61569270.969999999</v>
          </cell>
          <cell r="AS191">
            <v>131351674.81</v>
          </cell>
          <cell r="AT191">
            <v>36704536.299999997</v>
          </cell>
          <cell r="AU191">
            <v>37892370.729999997</v>
          </cell>
          <cell r="AV191">
            <v>256594786.59999999</v>
          </cell>
          <cell r="AW191">
            <v>97640520.469999999</v>
          </cell>
          <cell r="AX191">
            <v>61018619.990000002</v>
          </cell>
        </row>
      </sheetData>
      <sheetData sheetId="2"/>
      <sheetData sheetId="3">
        <row r="254">
          <cell r="B254">
            <v>577995749.92111397</v>
          </cell>
          <cell r="C254">
            <v>268256150.85410601</v>
          </cell>
          <cell r="D254">
            <v>341598953.223827</v>
          </cell>
          <cell r="E254">
            <v>1335110662.1767499</v>
          </cell>
          <cell r="F254">
            <v>205504824.59</v>
          </cell>
          <cell r="G254">
            <v>385685253.598827</v>
          </cell>
          <cell r="H254">
            <v>406953806.95615798</v>
          </cell>
          <cell r="I254">
            <v>410614206.37551099</v>
          </cell>
          <cell r="J254">
            <v>505942875.03201699</v>
          </cell>
          <cell r="K254">
            <v>91767586.771994099</v>
          </cell>
          <cell r="L254">
            <v>95090421.730747804</v>
          </cell>
          <cell r="M254">
            <v>279809639.81077302</v>
          </cell>
          <cell r="N254">
            <v>646747846.99172604</v>
          </cell>
          <cell r="O254">
            <v>57014945.593340203</v>
          </cell>
          <cell r="P254">
            <v>230377722.930015</v>
          </cell>
          <cell r="Q254">
            <v>931314443.44809401</v>
          </cell>
          <cell r="R254">
            <v>420512755.35984999</v>
          </cell>
          <cell r="S254">
            <v>120866207.383468</v>
          </cell>
        </row>
        <row r="255">
          <cell r="B255">
            <v>566441572.203915</v>
          </cell>
          <cell r="C255">
            <v>264614522.158934</v>
          </cell>
          <cell r="D255">
            <v>335938954.70001101</v>
          </cell>
          <cell r="E255">
            <v>1347636774.5964501</v>
          </cell>
          <cell r="F255">
            <v>205102298.333197</v>
          </cell>
          <cell r="G255">
            <v>385214499.62821299</v>
          </cell>
          <cell r="H255">
            <v>390847307.14326</v>
          </cell>
          <cell r="I255">
            <v>413623658.59096199</v>
          </cell>
          <cell r="J255">
            <v>511960852.95047897</v>
          </cell>
          <cell r="K255">
            <v>91942259.064263299</v>
          </cell>
          <cell r="L255">
            <v>99173284.6935267</v>
          </cell>
          <cell r="M255">
            <v>273895394.59237701</v>
          </cell>
          <cell r="N255">
            <v>621703683.20446599</v>
          </cell>
          <cell r="O255">
            <v>51550506.109451398</v>
          </cell>
          <cell r="P255">
            <v>229732167.98416901</v>
          </cell>
          <cell r="Q255">
            <v>924849219.09009099</v>
          </cell>
          <cell r="R255">
            <v>433323819.38554502</v>
          </cell>
          <cell r="S255">
            <v>131570768.57745101</v>
          </cell>
        </row>
        <row r="256">
          <cell r="B256">
            <v>561025104.94252205</v>
          </cell>
          <cell r="C256">
            <v>261035541.355762</v>
          </cell>
          <cell r="D256">
            <v>328970726.76590902</v>
          </cell>
          <cell r="E256">
            <v>1327829119.50442</v>
          </cell>
          <cell r="F256">
            <v>208226985.62401801</v>
          </cell>
          <cell r="G256">
            <v>387469428.026833</v>
          </cell>
          <cell r="H256">
            <v>417645772.432845</v>
          </cell>
          <cell r="I256">
            <v>417476942.93959099</v>
          </cell>
          <cell r="J256">
            <v>520074082.59253001</v>
          </cell>
          <cell r="K256">
            <v>95502677.126832798</v>
          </cell>
          <cell r="L256">
            <v>102771467.831367</v>
          </cell>
          <cell r="M256">
            <v>272994139.17986298</v>
          </cell>
          <cell r="N256">
            <v>631108218.76610005</v>
          </cell>
          <cell r="O256">
            <v>49045229.3703079</v>
          </cell>
          <cell r="P256">
            <v>232666851.73533699</v>
          </cell>
          <cell r="Q256">
            <v>931075035.81187606</v>
          </cell>
          <cell r="R256">
            <v>434781757.14830798</v>
          </cell>
          <cell r="S256">
            <v>143027427.39387</v>
          </cell>
        </row>
        <row r="257">
          <cell r="B257">
            <v>550199557.90742397</v>
          </cell>
          <cell r="C257">
            <v>263569176.01354799</v>
          </cell>
          <cell r="D257">
            <v>324697934.98200798</v>
          </cell>
          <cell r="E257">
            <v>1322561543.4090199</v>
          </cell>
          <cell r="F257">
            <v>207633738.71678799</v>
          </cell>
          <cell r="G257">
            <v>375802705.51909101</v>
          </cell>
          <cell r="H257">
            <v>420270587.42757601</v>
          </cell>
          <cell r="I257">
            <v>419088873.93298501</v>
          </cell>
          <cell r="J257">
            <v>522029699.26419502</v>
          </cell>
          <cell r="K257">
            <v>95515457.047424197</v>
          </cell>
          <cell r="L257">
            <v>101088589.38872699</v>
          </cell>
          <cell r="M257">
            <v>263998948.179636</v>
          </cell>
          <cell r="N257">
            <v>633265442.80825698</v>
          </cell>
          <cell r="O257">
            <v>45484030.668727301</v>
          </cell>
          <cell r="P257">
            <v>235386355.96393901</v>
          </cell>
          <cell r="Q257">
            <v>972631221.16515195</v>
          </cell>
          <cell r="R257">
            <v>441067423.84693801</v>
          </cell>
          <cell r="S257">
            <v>150869535.630337</v>
          </cell>
        </row>
        <row r="258">
          <cell r="B258">
            <v>551699666.51907897</v>
          </cell>
          <cell r="C258">
            <v>266498341.03796899</v>
          </cell>
          <cell r="D258">
            <v>327473319.249897</v>
          </cell>
          <cell r="E258">
            <v>1324693586.56811</v>
          </cell>
          <cell r="F258">
            <v>213595758.132258</v>
          </cell>
          <cell r="G258">
            <v>376804098.69457501</v>
          </cell>
          <cell r="H258">
            <v>420581894.35997099</v>
          </cell>
          <cell r="I258">
            <v>419999692.49555302</v>
          </cell>
          <cell r="J258">
            <v>530753202.74909902</v>
          </cell>
          <cell r="K258">
            <v>93881283.254252195</v>
          </cell>
          <cell r="L258">
            <v>98758668.769176006</v>
          </cell>
          <cell r="M258">
            <v>261212999.77248299</v>
          </cell>
          <cell r="N258">
            <v>641267178.95508599</v>
          </cell>
          <cell r="O258">
            <v>45225292.5717595</v>
          </cell>
          <cell r="P258">
            <v>239333853.59727299</v>
          </cell>
          <cell r="Q258">
            <v>1005083989.66987</v>
          </cell>
          <cell r="R258">
            <v>441356890.976215</v>
          </cell>
          <cell r="S258">
            <v>155498089.23216999</v>
          </cell>
        </row>
        <row r="259">
          <cell r="B259">
            <v>558911754.43060601</v>
          </cell>
          <cell r="C259">
            <v>273020116.45802999</v>
          </cell>
          <cell r="D259">
            <v>335620657.83757597</v>
          </cell>
          <cell r="E259">
            <v>1371987356.0368199</v>
          </cell>
          <cell r="F259">
            <v>206962021.493909</v>
          </cell>
          <cell r="G259">
            <v>389310140.290151</v>
          </cell>
          <cell r="H259">
            <v>422892457.39681798</v>
          </cell>
          <cell r="I259">
            <v>425565102.04499501</v>
          </cell>
          <cell r="J259">
            <v>543978702.51812696</v>
          </cell>
          <cell r="K259">
            <v>94406085.189090893</v>
          </cell>
          <cell r="L259">
            <v>101419694.35284799</v>
          </cell>
          <cell r="M259">
            <v>260364905.30378801</v>
          </cell>
          <cell r="N259">
            <v>649186354.223786</v>
          </cell>
          <cell r="O259">
            <v>44435445.896060601</v>
          </cell>
          <cell r="P259">
            <v>236989820.166439</v>
          </cell>
          <cell r="Q259">
            <v>1001035270.15576</v>
          </cell>
          <cell r="R259">
            <v>441605842.71197999</v>
          </cell>
          <cell r="S259">
            <v>165292455.179611</v>
          </cell>
        </row>
        <row r="260">
          <cell r="B260">
            <v>559850830.64320803</v>
          </cell>
          <cell r="C260">
            <v>275343165.26158398</v>
          </cell>
          <cell r="D260">
            <v>333726698.759633</v>
          </cell>
          <cell r="E260">
            <v>1399037434.91114</v>
          </cell>
          <cell r="F260">
            <v>202282075.93275699</v>
          </cell>
          <cell r="G260">
            <v>398241601.242522</v>
          </cell>
          <cell r="H260">
            <v>461488895.011877</v>
          </cell>
          <cell r="I260">
            <v>439792696.78885603</v>
          </cell>
          <cell r="J260">
            <v>556755609.26846194</v>
          </cell>
          <cell r="K260">
            <v>95611362.581671596</v>
          </cell>
          <cell r="L260">
            <v>103482893.590132</v>
          </cell>
          <cell r="M260">
            <v>259166950.33861199</v>
          </cell>
          <cell r="N260">
            <v>658005736.09396195</v>
          </cell>
          <cell r="O260">
            <v>44290619.156598203</v>
          </cell>
          <cell r="P260">
            <v>239725073.53993401</v>
          </cell>
          <cell r="Q260">
            <v>1018243467.48123</v>
          </cell>
          <cell r="R260">
            <v>445112654.21819502</v>
          </cell>
          <cell r="S260">
            <v>177155194.121185</v>
          </cell>
        </row>
        <row r="261">
          <cell r="B261">
            <v>562709719.84609401</v>
          </cell>
          <cell r="C261">
            <v>284307203.67360699</v>
          </cell>
          <cell r="D261">
            <v>337523668.87639302</v>
          </cell>
          <cell r="E261">
            <v>1430682442.23717</v>
          </cell>
          <cell r="F261">
            <v>194271058.070117</v>
          </cell>
          <cell r="G261">
            <v>403150457.20219898</v>
          </cell>
          <cell r="H261">
            <v>455194694.41437</v>
          </cell>
          <cell r="I261">
            <v>446195238.67123801</v>
          </cell>
          <cell r="J261">
            <v>567175872.55671299</v>
          </cell>
          <cell r="K261">
            <v>94821622.996187598</v>
          </cell>
          <cell r="L261">
            <v>105500670.388537</v>
          </cell>
          <cell r="M261">
            <v>258039601.96397799</v>
          </cell>
          <cell r="N261">
            <v>665188017.87912095</v>
          </cell>
          <cell r="O261">
            <v>44501012.8291789</v>
          </cell>
          <cell r="P261">
            <v>244466425.35170799</v>
          </cell>
          <cell r="Q261">
            <v>1067791128.40733</v>
          </cell>
          <cell r="R261">
            <v>449151356.15701199</v>
          </cell>
          <cell r="S261">
            <v>191477272.18598199</v>
          </cell>
        </row>
        <row r="262">
          <cell r="B262">
            <v>557995605.24170601</v>
          </cell>
          <cell r="C262">
            <v>292363337.20956099</v>
          </cell>
          <cell r="D262">
            <v>329907435.91558802</v>
          </cell>
          <cell r="E262">
            <v>1488076838.9936399</v>
          </cell>
          <cell r="F262">
            <v>193141405.79830301</v>
          </cell>
          <cell r="G262">
            <v>406728030.63590902</v>
          </cell>
          <cell r="H262">
            <v>461870227.91257602</v>
          </cell>
          <cell r="I262">
            <v>443488260.29563397</v>
          </cell>
          <cell r="J262">
            <v>576796855.42937601</v>
          </cell>
          <cell r="K262">
            <v>94980868.972424194</v>
          </cell>
          <cell r="L262">
            <v>109295753.710273</v>
          </cell>
          <cell r="M262">
            <v>251701551.405</v>
          </cell>
          <cell r="N262">
            <v>674442971.48786402</v>
          </cell>
          <cell r="O262">
            <v>43829932.9327273</v>
          </cell>
          <cell r="P262">
            <v>250197493.593106</v>
          </cell>
          <cell r="Q262">
            <v>1099565119.9052999</v>
          </cell>
          <cell r="R262">
            <v>445348692.276932</v>
          </cell>
          <cell r="S262">
            <v>200811590.75594199</v>
          </cell>
        </row>
      </sheetData>
      <sheetData sheetId="4">
        <row r="254">
          <cell r="E254">
            <v>1.4999999999999999E-2</v>
          </cell>
          <cell r="F254">
            <v>0.15000000000000002</v>
          </cell>
          <cell r="I254">
            <v>45322</v>
          </cell>
          <cell r="J254">
            <v>1</v>
          </cell>
          <cell r="K254">
            <v>0</v>
          </cell>
          <cell r="L254">
            <v>0</v>
          </cell>
          <cell r="M254">
            <v>1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1</v>
          </cell>
          <cell r="W254">
            <v>0</v>
          </cell>
          <cell r="X254">
            <v>0</v>
          </cell>
          <cell r="Y254">
            <v>1</v>
          </cell>
          <cell r="Z254">
            <v>0</v>
          </cell>
          <cell r="AA254">
            <v>0</v>
          </cell>
        </row>
        <row r="255">
          <cell r="E255">
            <v>1.4999999999999999E-2</v>
          </cell>
          <cell r="F255">
            <v>0.15000000000000002</v>
          </cell>
          <cell r="I255">
            <v>45351</v>
          </cell>
          <cell r="J255">
            <v>1</v>
          </cell>
          <cell r="K255">
            <v>0</v>
          </cell>
          <cell r="L255">
            <v>0</v>
          </cell>
          <cell r="M255">
            <v>1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1</v>
          </cell>
          <cell r="W255">
            <v>0</v>
          </cell>
          <cell r="X255">
            <v>0</v>
          </cell>
          <cell r="Y255">
            <v>1</v>
          </cell>
          <cell r="Z255">
            <v>0</v>
          </cell>
          <cell r="AA255">
            <v>0</v>
          </cell>
        </row>
        <row r="256">
          <cell r="E256">
            <v>1.4999999999999999E-2</v>
          </cell>
          <cell r="F256">
            <v>0.15000000000000002</v>
          </cell>
          <cell r="I256">
            <v>45382</v>
          </cell>
          <cell r="J256">
            <v>1</v>
          </cell>
          <cell r="K256">
            <v>0</v>
          </cell>
          <cell r="L256">
            <v>0</v>
          </cell>
          <cell r="M256">
            <v>1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</v>
          </cell>
          <cell r="W256">
            <v>0</v>
          </cell>
          <cell r="X256">
            <v>0</v>
          </cell>
          <cell r="Y256">
            <v>1</v>
          </cell>
          <cell r="Z256">
            <v>0</v>
          </cell>
          <cell r="AA256">
            <v>0</v>
          </cell>
        </row>
        <row r="257">
          <cell r="E257">
            <v>1.4999999999999999E-2</v>
          </cell>
          <cell r="F257">
            <v>0.15000000000000002</v>
          </cell>
          <cell r="I257">
            <v>45412</v>
          </cell>
          <cell r="J257">
            <v>1</v>
          </cell>
          <cell r="K257">
            <v>0</v>
          </cell>
          <cell r="L257">
            <v>0</v>
          </cell>
          <cell r="M257">
            <v>1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1</v>
          </cell>
          <cell r="W257">
            <v>0</v>
          </cell>
          <cell r="X257">
            <v>0</v>
          </cell>
          <cell r="Y257">
            <v>1</v>
          </cell>
          <cell r="Z257">
            <v>0</v>
          </cell>
          <cell r="AA257">
            <v>0</v>
          </cell>
        </row>
        <row r="258">
          <cell r="E258">
            <v>1.4999999999999999E-2</v>
          </cell>
          <cell r="F258">
            <v>0.15000000000000002</v>
          </cell>
          <cell r="I258">
            <v>45443</v>
          </cell>
          <cell r="J258">
            <v>1</v>
          </cell>
          <cell r="K258">
            <v>0</v>
          </cell>
          <cell r="L258">
            <v>0</v>
          </cell>
          <cell r="M258">
            <v>1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1</v>
          </cell>
          <cell r="W258">
            <v>0</v>
          </cell>
          <cell r="X258">
            <v>0</v>
          </cell>
          <cell r="Y258">
            <v>1</v>
          </cell>
          <cell r="Z258">
            <v>0</v>
          </cell>
          <cell r="AA258">
            <v>0</v>
          </cell>
        </row>
        <row r="259">
          <cell r="E259">
            <v>1.4999999999999999E-2</v>
          </cell>
          <cell r="F259">
            <v>0.15000000000000002</v>
          </cell>
          <cell r="I259">
            <v>45473</v>
          </cell>
          <cell r="J259">
            <v>1</v>
          </cell>
          <cell r="K259">
            <v>0</v>
          </cell>
          <cell r="L259">
            <v>0</v>
          </cell>
          <cell r="M259">
            <v>1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1</v>
          </cell>
          <cell r="W259">
            <v>0</v>
          </cell>
          <cell r="X259">
            <v>0</v>
          </cell>
          <cell r="Y259">
            <v>1</v>
          </cell>
          <cell r="Z259">
            <v>0</v>
          </cell>
          <cell r="AA259">
            <v>0</v>
          </cell>
        </row>
        <row r="260">
          <cell r="E260">
            <v>1.4999999999999999E-2</v>
          </cell>
          <cell r="F260">
            <v>0.15000000000000002</v>
          </cell>
          <cell r="I260">
            <v>45504</v>
          </cell>
          <cell r="J260">
            <v>1</v>
          </cell>
          <cell r="K260">
            <v>0</v>
          </cell>
          <cell r="L260">
            <v>0</v>
          </cell>
          <cell r="M260">
            <v>1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1</v>
          </cell>
          <cell r="W260">
            <v>0</v>
          </cell>
          <cell r="X260">
            <v>0</v>
          </cell>
          <cell r="Y260">
            <v>1</v>
          </cell>
          <cell r="Z260">
            <v>0</v>
          </cell>
          <cell r="AA260">
            <v>0</v>
          </cell>
        </row>
        <row r="261">
          <cell r="E261">
            <v>1.4999999999999999E-2</v>
          </cell>
          <cell r="F261">
            <v>0.15000000000000002</v>
          </cell>
          <cell r="I261">
            <v>45535</v>
          </cell>
          <cell r="J261">
            <v>1</v>
          </cell>
          <cell r="K261">
            <v>0</v>
          </cell>
          <cell r="L261">
            <v>0</v>
          </cell>
          <cell r="M261">
            <v>1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1</v>
          </cell>
          <cell r="W261">
            <v>0</v>
          </cell>
          <cell r="X261">
            <v>0</v>
          </cell>
          <cell r="Y261">
            <v>1</v>
          </cell>
          <cell r="Z261">
            <v>0</v>
          </cell>
          <cell r="AA261">
            <v>0</v>
          </cell>
        </row>
        <row r="262">
          <cell r="E262">
            <v>1.4999999999999999E-2</v>
          </cell>
          <cell r="F262">
            <v>0.15000000000000002</v>
          </cell>
          <cell r="I262">
            <v>45565</v>
          </cell>
          <cell r="J262">
            <v>1</v>
          </cell>
          <cell r="K262">
            <v>0</v>
          </cell>
          <cell r="L262">
            <v>0</v>
          </cell>
          <cell r="M262">
            <v>1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1</v>
          </cell>
          <cell r="W262">
            <v>0</v>
          </cell>
          <cell r="X262">
            <v>0</v>
          </cell>
          <cell r="Y262">
            <v>1</v>
          </cell>
          <cell r="Z262">
            <v>0</v>
          </cell>
          <cell r="AA26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R88"/>
  <sheetViews>
    <sheetView tabSelected="1" zoomScale="133" zoomScaleNormal="75"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baseColWidth="10" defaultColWidth="9.1640625" defaultRowHeight="15"/>
  <cols>
    <col min="1" max="1" width="7.5" style="1" bestFit="1" customWidth="1"/>
    <col min="2" max="2" width="10.1640625" style="1" bestFit="1" customWidth="1"/>
    <col min="3" max="3" width="15.83203125" style="1" bestFit="1" customWidth="1"/>
    <col min="4" max="4" width="15.1640625" style="1" bestFit="1" customWidth="1"/>
    <col min="5" max="5" width="19.83203125" style="1" bestFit="1" customWidth="1"/>
    <col min="6" max="6" width="22.83203125" style="1" bestFit="1" customWidth="1"/>
    <col min="7" max="9" width="17.5" style="1" bestFit="1" customWidth="1"/>
    <col min="10" max="10" width="27.83203125" style="1" bestFit="1" customWidth="1"/>
    <col min="11" max="11" width="22.1640625" style="1" bestFit="1" customWidth="1"/>
    <col min="12" max="12" width="34.83203125" style="1" bestFit="1" customWidth="1"/>
    <col min="13" max="13" width="23.5" style="1" bestFit="1" customWidth="1"/>
    <col min="14" max="14" width="18.83203125" style="1" bestFit="1" customWidth="1"/>
    <col min="15" max="15" width="17.1640625" style="1" bestFit="1" customWidth="1"/>
    <col min="16" max="16" width="18.1640625" style="1" bestFit="1" customWidth="1"/>
    <col min="17" max="17" width="6.1640625" style="1" bestFit="1" customWidth="1"/>
    <col min="18" max="18" width="10.5" style="1" bestFit="1" customWidth="1"/>
    <col min="19" max="19" width="9.83203125" style="1" bestFit="1" customWidth="1"/>
    <col min="20" max="20" width="10.1640625" style="1" bestFit="1" customWidth="1"/>
    <col min="21" max="22" width="10.1640625" style="1" customWidth="1"/>
    <col min="23" max="23" width="13.1640625" style="1" bestFit="1" customWidth="1"/>
    <col min="24" max="24" width="14.83203125" style="1" bestFit="1" customWidth="1"/>
    <col min="25" max="25" width="12.1640625" style="1" bestFit="1" customWidth="1"/>
    <col min="26" max="26" width="14.83203125" style="1" bestFit="1" customWidth="1"/>
    <col min="27" max="27" width="13.5" style="1" bestFit="1" customWidth="1"/>
    <col min="28" max="28" width="20.83203125" style="1" bestFit="1" customWidth="1"/>
    <col min="29" max="29" width="17.5" style="1" bestFit="1" customWidth="1"/>
    <col min="30" max="30" width="17.1640625" style="1" bestFit="1" customWidth="1"/>
    <col min="31" max="31" width="6.1640625" style="1" bestFit="1" customWidth="1"/>
    <col min="32" max="32" width="13.5" style="1" bestFit="1" customWidth="1"/>
    <col min="33" max="33" width="13.1640625" style="1" bestFit="1" customWidth="1"/>
    <col min="34" max="34" width="7.1640625" style="1" bestFit="1" customWidth="1"/>
    <col min="35" max="35" width="10.5" style="1" bestFit="1" customWidth="1"/>
    <col min="36" max="36" width="16.83203125" style="1" bestFit="1" customWidth="1"/>
    <col min="37" max="37" width="15.1640625" style="1" bestFit="1" customWidth="1"/>
    <col min="38" max="38" width="23.1640625" style="1" bestFit="1" customWidth="1"/>
    <col min="39" max="39" width="18.5" style="1" bestFit="1" customWidth="1"/>
    <col min="40" max="40" width="10.83203125" style="1" bestFit="1" customWidth="1"/>
    <col min="41" max="41" width="9.83203125" style="1" bestFit="1" customWidth="1"/>
    <col min="42" max="42" width="6.83203125" style="1" bestFit="1" customWidth="1"/>
    <col min="43" max="43" width="6.5" bestFit="1" customWidth="1"/>
    <col min="44" max="44" width="4.5" style="1" bestFit="1" customWidth="1"/>
    <col min="45" max="16384" width="9.1640625" style="1"/>
  </cols>
  <sheetData>
    <row r="1" spans="1:44">
      <c r="A1" s="1" t="s">
        <v>347</v>
      </c>
      <c r="B1" s="166" t="s">
        <v>596</v>
      </c>
      <c r="C1" s="167" t="s">
        <v>599</v>
      </c>
      <c r="D1" s="167" t="s">
        <v>600</v>
      </c>
      <c r="E1" s="167" t="s">
        <v>1236</v>
      </c>
      <c r="F1" s="167" t="s">
        <v>1245</v>
      </c>
      <c r="G1" s="167" t="s">
        <v>1238</v>
      </c>
      <c r="H1" s="167" t="s">
        <v>1239</v>
      </c>
      <c r="I1" s="167" t="s">
        <v>1240</v>
      </c>
      <c r="J1" s="167" t="s">
        <v>1241</v>
      </c>
      <c r="K1" s="167" t="s">
        <v>1242</v>
      </c>
      <c r="L1" s="167" t="s">
        <v>1243</v>
      </c>
      <c r="M1" s="167" t="s">
        <v>1244</v>
      </c>
      <c r="N1" s="168" t="s">
        <v>956</v>
      </c>
      <c r="O1" s="168" t="s">
        <v>957</v>
      </c>
      <c r="P1" s="168" t="s">
        <v>958</v>
      </c>
      <c r="Q1" s="168" t="s">
        <v>166</v>
      </c>
      <c r="R1" s="168" t="s">
        <v>167</v>
      </c>
      <c r="S1" s="168" t="s">
        <v>168</v>
      </c>
      <c r="T1" s="168" t="s">
        <v>597</v>
      </c>
      <c r="U1" s="168" t="s">
        <v>1502</v>
      </c>
      <c r="V1" s="168" t="s">
        <v>1537</v>
      </c>
      <c r="W1" s="168" t="s">
        <v>337</v>
      </c>
      <c r="X1" s="170" t="s">
        <v>1153</v>
      </c>
      <c r="Y1" s="170" t="s">
        <v>1157</v>
      </c>
      <c r="Z1" s="171" t="s">
        <v>319</v>
      </c>
      <c r="AA1" s="171" t="s">
        <v>598</v>
      </c>
      <c r="AB1" s="171" t="s">
        <v>325</v>
      </c>
      <c r="AC1" s="171" t="s">
        <v>330</v>
      </c>
      <c r="AD1" s="171" t="s">
        <v>336</v>
      </c>
      <c r="AE1" s="171" t="s">
        <v>960</v>
      </c>
      <c r="AF1" s="169" t="s">
        <v>338</v>
      </c>
      <c r="AG1" s="169" t="s">
        <v>511</v>
      </c>
      <c r="AH1" s="169" t="s">
        <v>603</v>
      </c>
      <c r="AI1" s="169" t="s">
        <v>169</v>
      </c>
      <c r="AJ1" s="169" t="s">
        <v>1156</v>
      </c>
      <c r="AK1" s="169" t="s">
        <v>1154</v>
      </c>
      <c r="AL1" s="169" t="s">
        <v>1155</v>
      </c>
      <c r="AM1" s="169" t="s">
        <v>1144</v>
      </c>
      <c r="AN1" s="173" t="s">
        <v>1159</v>
      </c>
      <c r="AO1" s="173" t="s">
        <v>1160</v>
      </c>
      <c r="AP1" s="173" t="s">
        <v>1161</v>
      </c>
      <c r="AQ1" s="173" t="s">
        <v>1162</v>
      </c>
      <c r="AR1" s="173" t="s">
        <v>1158</v>
      </c>
    </row>
    <row r="2" spans="1:44">
      <c r="A2" s="2">
        <v>37711</v>
      </c>
      <c r="B2" s="53">
        <f>GDP!G18</f>
        <v>279363.28360000002</v>
      </c>
      <c r="C2" s="197">
        <f>FCyI_raw!P18</f>
        <v>6.1697178996412347E-2</v>
      </c>
      <c r="D2" s="197">
        <f>FCyI_raw!P18-FCyI_raw!Q18</f>
        <v>6.6165343979675481E-3</v>
      </c>
      <c r="E2" s="197">
        <f>FCyI_data!B2</f>
        <v>0.19452116181872792</v>
      </c>
      <c r="F2" s="162">
        <f>FCyI_data!C2</f>
        <v>1.0091194673649051E-2</v>
      </c>
      <c r="G2" s="198">
        <f>FCyI_data!D2</f>
        <v>0</v>
      </c>
      <c r="H2" s="198">
        <f>FCyI_data!E2</f>
        <v>0</v>
      </c>
      <c r="I2" s="198">
        <f>FCyI_data!F2</f>
        <v>0</v>
      </c>
      <c r="J2" s="197">
        <f>FCyI_data!G2</f>
        <v>5.5494163999999999E-2</v>
      </c>
      <c r="K2" s="197">
        <f>FCyI_data!H2</f>
        <v>-0.14329231283619023</v>
      </c>
      <c r="L2" s="197">
        <f>FCyI_data!I2</f>
        <v>-0.12100995784913335</v>
      </c>
      <c r="M2" s="197">
        <f>FCyI_data!J2</f>
        <v>0.18774683529464173</v>
      </c>
      <c r="N2" s="162">
        <f>'tb %'!P18</f>
        <v>0.13654185042735045</v>
      </c>
      <c r="O2" s="162">
        <f>'tb %'!Q18</f>
        <v>0.16146350000000001</v>
      </c>
      <c r="P2" s="162">
        <f>'tb %'!R18</f>
        <v>0.18197822766088734</v>
      </c>
      <c r="Q2" s="162">
        <f>AVERAGE('tb %'!P18:R18)</f>
        <v>0.15999452602941258</v>
      </c>
      <c r="R2" s="162">
        <f>'tb %'!R18-'tb %'!P18</f>
        <v>4.5436377233536884E-2</v>
      </c>
      <c r="S2" s="162">
        <f>'tb %'!P18+'tb %'!R18-2*'tb %'!Q18</f>
        <v>-4.4069219117622294E-3</v>
      </c>
      <c r="T2" s="164"/>
      <c r="U2" s="215">
        <f ca="1">REER!E2</f>
        <v>61.708928916266316</v>
      </c>
      <c r="V2" s="215">
        <f>VIX!I12</f>
        <v>29.15</v>
      </c>
      <c r="W2" s="165">
        <v>586.58333333333337</v>
      </c>
      <c r="X2" s="162">
        <f>Liquidity!X2</f>
        <v>0.33548187730779855</v>
      </c>
      <c r="Y2" s="162">
        <f>CAR!AT2</f>
        <v>0.20225985241369468</v>
      </c>
      <c r="Z2" s="54"/>
      <c r="AA2" s="54"/>
      <c r="AB2" s="164"/>
      <c r="AC2" s="53">
        <f>'Construction loans'!P3</f>
        <v>3442836.6666666665</v>
      </c>
      <c r="AD2" s="53">
        <v>93932.64</v>
      </c>
      <c r="AE2" s="164">
        <v>2.2321971006163201E-2</v>
      </c>
      <c r="AF2" s="165">
        <f>FCyI_raw!AI18</f>
        <v>-481.77380402093956</v>
      </c>
      <c r="AG2" s="163">
        <f>'Copper prices'!G191</f>
        <v>0.76300000000000023</v>
      </c>
      <c r="AH2" s="163">
        <f>CPI!T33</f>
        <v>70.739298708018296</v>
      </c>
      <c r="AI2" s="197">
        <f>'policy tool rates'!N5</f>
        <v>0.09</v>
      </c>
      <c r="AJ2" s="165">
        <f>GD!B7</f>
        <v>527.65415852303545</v>
      </c>
      <c r="AK2" s="165">
        <f>BOP!C42</f>
        <v>-55.082196414846237</v>
      </c>
      <c r="AL2" s="165">
        <f>GE!D8</f>
        <v>62534</v>
      </c>
      <c r="AM2" s="197">
        <f>Employment!U26</f>
        <v>0.20284857999672751</v>
      </c>
      <c r="AN2" s="1">
        <v>0</v>
      </c>
      <c r="AO2" s="1">
        <v>1</v>
      </c>
      <c r="AP2">
        <v>1</v>
      </c>
      <c r="AQ2">
        <v>0</v>
      </c>
      <c r="AR2">
        <v>1</v>
      </c>
    </row>
    <row r="3" spans="1:44">
      <c r="A3" s="2">
        <v>37802</v>
      </c>
      <c r="B3" s="53">
        <f>GDP!G19</f>
        <v>375920.39069999999</v>
      </c>
      <c r="C3" s="197">
        <f>FCyI_raw!P19</f>
        <v>6.0816864518289812E-2</v>
      </c>
      <c r="D3" s="197">
        <f>FCyI_raw!P19-FCyI_raw!Q19</f>
        <v>5.7449490662858094E-3</v>
      </c>
      <c r="E3" s="197">
        <f>FCyI_data!B3</f>
        <v>0.17006135579490644</v>
      </c>
      <c r="F3" s="162">
        <f>FCyI_data!C3</f>
        <v>9.5392185648369848E-3</v>
      </c>
      <c r="G3" s="198">
        <f>FCyI_data!D3</f>
        <v>1414983.4545907304</v>
      </c>
      <c r="H3" s="198">
        <f>FCyI_data!E3</f>
        <v>0</v>
      </c>
      <c r="I3" s="198">
        <f>FCyI_data!F3</f>
        <v>5957582.4194990993</v>
      </c>
      <c r="J3" s="197">
        <f>FCyI_data!G3</f>
        <v>7.8365188700000005E-2</v>
      </c>
      <c r="K3" s="197">
        <f>FCyI_data!H3</f>
        <v>-0.14329231283619023</v>
      </c>
      <c r="L3" s="197">
        <f>FCyI_data!I3</f>
        <v>-0.12100995784913335</v>
      </c>
      <c r="M3" s="197">
        <f>FCyI_data!J3</f>
        <v>0.19972133996698771</v>
      </c>
      <c r="N3" s="162">
        <f>'tb %'!P19</f>
        <v>0.13411010784313726</v>
      </c>
      <c r="O3" s="162">
        <f>'tb %'!Q19</f>
        <v>0.16544733333333334</v>
      </c>
      <c r="P3" s="162">
        <f>'tb %'!R19</f>
        <v>0.18596206099422066</v>
      </c>
      <c r="Q3" s="162">
        <f>AVERAGE('tb %'!P19:R19)</f>
        <v>0.16183983405689709</v>
      </c>
      <c r="R3" s="162">
        <f>'tb %'!R19-'tb %'!P19</f>
        <v>5.1851953151083402E-2</v>
      </c>
      <c r="S3" s="162">
        <f>'tb %'!P19+'tb %'!R19-2*'tb %'!Q19</f>
        <v>-1.0822497829308775E-2</v>
      </c>
      <c r="T3" s="164"/>
      <c r="U3" s="215">
        <f ca="1">REER!E3</f>
        <v>61.073650282969574</v>
      </c>
      <c r="V3" s="215">
        <f>VIX!I13</f>
        <v>19.52</v>
      </c>
      <c r="W3" s="165">
        <v>586.4233333333334</v>
      </c>
      <c r="X3" s="162">
        <f>Liquidity!X3</f>
        <v>0.35226737047377432</v>
      </c>
      <c r="Y3" s="162">
        <f>CAR!AT3</f>
        <v>0.17140779717657986</v>
      </c>
      <c r="Z3" s="54"/>
      <c r="AA3" s="54"/>
      <c r="AB3" s="164"/>
      <c r="AC3" s="53">
        <f>'Construction loans'!P4</f>
        <v>3781467.6666666665</v>
      </c>
      <c r="AD3" s="53">
        <v>100010.68000000001</v>
      </c>
      <c r="AE3" s="164">
        <v>2.2321971006163201E-2</v>
      </c>
      <c r="AF3" s="165">
        <f>FCyI_raw!AI19</f>
        <v>-534.93150447515131</v>
      </c>
      <c r="AG3" s="163">
        <f>'Copper prices'!G192</f>
        <v>0.74962539682539708</v>
      </c>
      <c r="AH3" s="163">
        <f>CPI!T34</f>
        <v>72.491089999646604</v>
      </c>
      <c r="AI3" s="197">
        <f>'policy tool rates'!N6</f>
        <v>0.09</v>
      </c>
      <c r="AJ3" s="165">
        <f>GD!B8</f>
        <v>544.4097295683739</v>
      </c>
      <c r="AK3" s="165">
        <f>BOP!C43</f>
        <v>-59.50981928726145</v>
      </c>
      <c r="AL3" s="165">
        <f>GE!D9</f>
        <v>86415.4</v>
      </c>
      <c r="AM3" s="197">
        <f>Employment!U27</f>
        <v>0.19799008015201561</v>
      </c>
      <c r="AN3" s="1">
        <v>0</v>
      </c>
      <c r="AO3" s="1">
        <v>0</v>
      </c>
      <c r="AP3">
        <v>0</v>
      </c>
      <c r="AQ3">
        <v>0</v>
      </c>
      <c r="AR3">
        <v>0</v>
      </c>
    </row>
    <row r="4" spans="1:44">
      <c r="A4" s="2">
        <v>37894</v>
      </c>
      <c r="B4" s="53">
        <f>GDP!G20</f>
        <v>554155.57750000001</v>
      </c>
      <c r="C4" s="197">
        <f>FCyI_raw!P20</f>
        <v>6.0691179965158104E-2</v>
      </c>
      <c r="D4" s="197">
        <f>FCyI_raw!P20-FCyI_raw!Q20</f>
        <v>5.6081946740903013E-3</v>
      </c>
      <c r="E4" s="197">
        <f>FCyI_data!B4</f>
        <v>0.10010361376626697</v>
      </c>
      <c r="F4" s="162">
        <f>FCyI_data!C4</f>
        <v>9.8755897745030907E-3</v>
      </c>
      <c r="G4" s="198">
        <f>FCyI_data!D4</f>
        <v>3095582.1269206554</v>
      </c>
      <c r="H4" s="198">
        <f>FCyI_data!E4</f>
        <v>0</v>
      </c>
      <c r="I4" s="198">
        <f>FCyI_data!F4</f>
        <v>13602223.140029609</v>
      </c>
      <c r="J4" s="197">
        <f>FCyI_data!G4</f>
        <v>8.1840299000000005E-2</v>
      </c>
      <c r="K4" s="197">
        <f>FCyI_data!H4</f>
        <v>-0.14329231283619023</v>
      </c>
      <c r="L4" s="197">
        <f>FCyI_data!I4</f>
        <v>-0.12100995784913335</v>
      </c>
      <c r="M4" s="197">
        <f>FCyI_data!J4</f>
        <v>0.19072439768823074</v>
      </c>
      <c r="N4" s="162">
        <f>'tb %'!P20</f>
        <v>0.10521968864136043</v>
      </c>
      <c r="O4" s="162">
        <f>'tb %'!Q20</f>
        <v>0.15862028571428571</v>
      </c>
      <c r="P4" s="162">
        <f>'tb %'!R20</f>
        <v>0.17913501337517304</v>
      </c>
      <c r="Q4" s="162">
        <f>AVERAGE('tb %'!P20:R20)</f>
        <v>0.14765832924360642</v>
      </c>
      <c r="R4" s="162">
        <f>'tb %'!R20-'tb %'!P20</f>
        <v>7.3915324733812612E-2</v>
      </c>
      <c r="S4" s="162">
        <f>'tb %'!P20+'tb %'!R20-2*'tb %'!Q20</f>
        <v>-3.2885869412037971E-2</v>
      </c>
      <c r="T4" s="164"/>
      <c r="U4" s="215">
        <f ca="1">REER!E4</f>
        <v>63.229978330263549</v>
      </c>
      <c r="V4" s="215">
        <f>VIX!I14</f>
        <v>22.72</v>
      </c>
      <c r="W4" s="165">
        <v>577.48666666666668</v>
      </c>
      <c r="X4" s="162">
        <f>Liquidity!X4</f>
        <v>0.34820963319019793</v>
      </c>
      <c r="Y4" s="162">
        <f>CAR!AT4</f>
        <v>0.17274648978896151</v>
      </c>
      <c r="Z4" s="54"/>
      <c r="AA4" s="54"/>
      <c r="AB4" s="164"/>
      <c r="AC4" s="53">
        <f>'Construction loans'!P5</f>
        <v>4388627.666666667</v>
      </c>
      <c r="AD4" s="53">
        <v>107539.46699999999</v>
      </c>
      <c r="AE4" s="164">
        <v>2.2321971006163201E-2</v>
      </c>
      <c r="AF4" s="165">
        <f>FCyI_raw!AI20</f>
        <v>-534.99369432077776</v>
      </c>
      <c r="AG4" s="163">
        <f>'Copper prices'!G193</f>
        <v>0.80331718750000025</v>
      </c>
      <c r="AH4" s="163">
        <f>CPI!T35</f>
        <v>68.898149750766294</v>
      </c>
      <c r="AI4" s="197">
        <f>'policy tool rates'!N7</f>
        <v>0.09</v>
      </c>
      <c r="AJ4" s="165">
        <f>GD!B9</f>
        <v>509.97230076513694</v>
      </c>
      <c r="AK4" s="165">
        <f>BOP!C44</f>
        <v>-16.178619823880922</v>
      </c>
      <c r="AL4" s="165">
        <f>GE!D10</f>
        <v>105041</v>
      </c>
      <c r="AM4" s="197">
        <f>Employment!U28</f>
        <v>0.19823809502650827</v>
      </c>
      <c r="AN4" s="1">
        <v>0</v>
      </c>
      <c r="AO4" s="1">
        <v>0</v>
      </c>
      <c r="AP4">
        <v>0</v>
      </c>
      <c r="AQ4">
        <v>0</v>
      </c>
      <c r="AR4">
        <v>0</v>
      </c>
    </row>
    <row r="5" spans="1:44">
      <c r="A5" s="2">
        <v>37986</v>
      </c>
      <c r="B5" s="53">
        <f>GDP!G21</f>
        <v>573667.67319999996</v>
      </c>
      <c r="C5" s="197">
        <f>FCyI_raw!P21</f>
        <v>6.0295918538540064E-2</v>
      </c>
      <c r="D5" s="197">
        <f>FCyI_raw!P21-FCyI_raw!Q21</f>
        <v>5.2530534318494665E-3</v>
      </c>
      <c r="E5" s="197">
        <f>FCyI_data!B5</f>
        <v>8.7257302235075773E-2</v>
      </c>
      <c r="F5" s="162">
        <f>FCyI_data!C5</f>
        <v>1.0081925146958812E-2</v>
      </c>
      <c r="G5" s="198">
        <f>FCyI_data!D5</f>
        <v>6130084.0007580891</v>
      </c>
      <c r="H5" s="198">
        <f>FCyI_data!E5</f>
        <v>0</v>
      </c>
      <c r="I5" s="198">
        <f>FCyI_data!F5</f>
        <v>19332160.52538307</v>
      </c>
      <c r="J5" s="197">
        <f>FCyI_data!G5</f>
        <v>5.9942962700000005E-2</v>
      </c>
      <c r="K5" s="197">
        <f>FCyI_data!H5</f>
        <v>-0.14329231283619023</v>
      </c>
      <c r="L5" s="197">
        <f>FCyI_data!I5</f>
        <v>-0.12100995784913335</v>
      </c>
      <c r="M5" s="197">
        <f>FCyI_data!J5</f>
        <v>0.18303577695727588</v>
      </c>
      <c r="N5" s="162">
        <f>'tb %'!P21</f>
        <v>9.9805777777777771E-2</v>
      </c>
      <c r="O5" s="162">
        <f>'tb %'!Q21</f>
        <v>7.1481500000000003E-2</v>
      </c>
      <c r="P5" s="162">
        <f>'tb %'!R21</f>
        <v>9.1996227660887331E-2</v>
      </c>
      <c r="Q5" s="162">
        <f>AVERAGE('tb %'!P21:R21)</f>
        <v>8.7761168479555021E-2</v>
      </c>
      <c r="R5" s="162">
        <f>'tb %'!R21-'tb %'!P21</f>
        <v>-7.8095501168904402E-3</v>
      </c>
      <c r="S5" s="162">
        <f>'tb %'!P21+'tb %'!R21-2*'tb %'!Q21</f>
        <v>4.8839005438665095E-2</v>
      </c>
      <c r="T5" s="197">
        <f>RoE!F5</f>
        <v>0.17759127794953314</v>
      </c>
      <c r="U5" s="215">
        <f ca="1">REER!E5</f>
        <v>62.30597509363789</v>
      </c>
      <c r="V5" s="215">
        <f>VIX!I15</f>
        <v>18.309999999999999</v>
      </c>
      <c r="W5" s="165">
        <v>564.55666666666662</v>
      </c>
      <c r="X5" s="162">
        <f>Liquidity!X5</f>
        <v>0.33079549185057144</v>
      </c>
      <c r="Y5" s="162">
        <f>CAR!AT5</f>
        <v>0.1585103466782504</v>
      </c>
      <c r="Z5" s="54"/>
      <c r="AA5" s="54"/>
      <c r="AB5" s="164"/>
      <c r="AC5" s="53">
        <f>'Construction loans'!P6</f>
        <v>4986759.333333333</v>
      </c>
      <c r="AD5" s="53">
        <v>111243.16800000001</v>
      </c>
      <c r="AE5" s="164">
        <v>2.2321971006163201E-2</v>
      </c>
      <c r="AF5" s="165">
        <f>FCyI_raw!AI21</f>
        <v>-547.92715123174628</v>
      </c>
      <c r="AG5" s="163">
        <f>'Copper prices'!G194</f>
        <v>0.93481935483870982</v>
      </c>
      <c r="AH5" s="163">
        <f>CPI!T36</f>
        <v>71.691890015613097</v>
      </c>
      <c r="AI5" s="197">
        <f>'policy tool rates'!N8</f>
        <v>0.09</v>
      </c>
      <c r="AJ5" s="165">
        <f>GD!B10</f>
        <v>534.17541427382832</v>
      </c>
      <c r="AK5" s="165">
        <f>BOP!C45</f>
        <v>-42.73937758819261</v>
      </c>
      <c r="AL5" s="165">
        <f>GE!D11</f>
        <v>66900</v>
      </c>
      <c r="AM5" s="197">
        <f>Employment!U29</f>
        <v>0.20853118664600162</v>
      </c>
      <c r="AN5" s="1">
        <v>0</v>
      </c>
      <c r="AO5" s="1">
        <v>0</v>
      </c>
      <c r="AP5">
        <v>0</v>
      </c>
      <c r="AQ5">
        <v>0</v>
      </c>
      <c r="AR5">
        <v>0</v>
      </c>
    </row>
    <row r="6" spans="1:44">
      <c r="A6" s="2">
        <v>38077</v>
      </c>
      <c r="B6" s="53">
        <f>GDP!G22</f>
        <v>301698.00449999998</v>
      </c>
      <c r="C6" s="197">
        <f>FCyI_raw!P22</f>
        <v>6.3752792635661235E-2</v>
      </c>
      <c r="D6" s="197">
        <f>FCyI_raw!P22-FCyI_raw!Q22</f>
        <v>7.9609289943537373E-3</v>
      </c>
      <c r="E6" s="197">
        <f>FCyI_data!B6</f>
        <v>1.8390449072182902E-2</v>
      </c>
      <c r="F6" s="162">
        <f>FCyI_data!C6</f>
        <v>1.1465574856047718E-2</v>
      </c>
      <c r="G6" s="198">
        <f>FCyI_data!D6</f>
        <v>11240452.054358706</v>
      </c>
      <c r="H6" s="198">
        <f>FCyI_data!E6</f>
        <v>0</v>
      </c>
      <c r="I6" s="198">
        <f>FCyI_data!F6</f>
        <v>59718446.921847671</v>
      </c>
      <c r="J6" s="197">
        <f>FCyI_data!G6</f>
        <v>5.5006412500000004E-2</v>
      </c>
      <c r="K6" s="197">
        <f>FCyI_data!H6</f>
        <v>-0.14505425434915886</v>
      </c>
      <c r="L6" s="197">
        <f>FCyI_data!I6</f>
        <v>-9.3767669450826902E-2</v>
      </c>
      <c r="M6" s="197">
        <f>FCyI_data!J6</f>
        <v>0.18986343358195612</v>
      </c>
      <c r="N6" s="162">
        <f>'tb %'!P22</f>
        <v>6.6186055555555554E-2</v>
      </c>
      <c r="O6" s="162">
        <f>'tb %'!Q22</f>
        <v>9.7205E-2</v>
      </c>
      <c r="P6" s="162">
        <f>'tb %'!R22</f>
        <v>0.11771972766088734</v>
      </c>
      <c r="Q6" s="162">
        <f>AVERAGE('tb %'!P22:R22)</f>
        <v>9.3703594405480969E-2</v>
      </c>
      <c r="R6" s="162">
        <f>'tb %'!R22-'tb %'!P22</f>
        <v>5.1533672105331788E-2</v>
      </c>
      <c r="S6" s="162">
        <f>'tb %'!P22+'tb %'!R22-2*'tb %'!Q22</f>
        <v>-1.0504216783557091E-2</v>
      </c>
      <c r="T6" s="197">
        <f>RoE!F6</f>
        <v>0.25097346217906935</v>
      </c>
      <c r="U6" s="215">
        <f ca="1">REER!E6</f>
        <v>62.134034872669339</v>
      </c>
      <c r="V6" s="215">
        <f>VIX!I16</f>
        <v>16.739999999999998</v>
      </c>
      <c r="W6" s="165">
        <v>565.22666666666657</v>
      </c>
      <c r="X6" s="162">
        <f>Liquidity!X6</f>
        <v>0.32403082235523639</v>
      </c>
      <c r="Y6" s="162">
        <f>CAR!AT6</f>
        <v>0.17252713862429048</v>
      </c>
      <c r="Z6" s="54"/>
      <c r="AA6" s="54"/>
      <c r="AB6" s="164"/>
      <c r="AC6" s="53">
        <f>'Construction loans'!P7</f>
        <v>5024665</v>
      </c>
      <c r="AD6" s="53">
        <v>118544.63399999999</v>
      </c>
      <c r="AE6" s="162">
        <v>2.2321971006163201E-2</v>
      </c>
      <c r="AF6" s="165">
        <f>FCyI_raw!AI22</f>
        <v>-585.92759211427926</v>
      </c>
      <c r="AG6" s="163">
        <f>'Copper prices'!G195</f>
        <v>1.2404278688524586</v>
      </c>
      <c r="AH6" s="163">
        <f>CPI!T37</f>
        <v>76.307123244025107</v>
      </c>
      <c r="AI6" s="197">
        <f>'policy tool rates'!N9</f>
        <v>0.09</v>
      </c>
      <c r="AJ6" s="165">
        <f>GD!B11</f>
        <v>515.96057869162985</v>
      </c>
      <c r="AK6" s="165">
        <f>BOP!C46</f>
        <v>-74.594048377102979</v>
      </c>
      <c r="AL6" s="165">
        <f>GE!D12</f>
        <v>72341.7</v>
      </c>
      <c r="AM6" s="197">
        <f>Employment!U30</f>
        <v>0.20521832026809145</v>
      </c>
      <c r="AN6" s="1">
        <v>0</v>
      </c>
      <c r="AO6" s="1">
        <v>0</v>
      </c>
      <c r="AP6">
        <v>0</v>
      </c>
      <c r="AQ6">
        <v>0</v>
      </c>
      <c r="AR6">
        <v>0</v>
      </c>
    </row>
    <row r="7" spans="1:44">
      <c r="A7" s="2">
        <v>38168</v>
      </c>
      <c r="B7" s="53">
        <f>GDP!G23</f>
        <v>414986.10590000002</v>
      </c>
      <c r="C7" s="197">
        <f>FCyI_raw!P23</f>
        <v>6.4420803793165338E-2</v>
      </c>
      <c r="D7" s="197">
        <f>FCyI_raw!P23-FCyI_raw!Q23</f>
        <v>7.8495619923334356E-3</v>
      </c>
      <c r="E7" s="197">
        <f>FCyI_data!B7</f>
        <v>-1.223056038817949E-2</v>
      </c>
      <c r="F7" s="162">
        <f>FCyI_data!C7</f>
        <v>1.1187505701184604E-2</v>
      </c>
      <c r="G7" s="198">
        <f>FCyI_data!D7</f>
        <v>15874446.837977193</v>
      </c>
      <c r="H7" s="198">
        <f>FCyI_data!E7</f>
        <v>0</v>
      </c>
      <c r="I7" s="198">
        <f>FCyI_data!F7</f>
        <v>98599728.609655589</v>
      </c>
      <c r="J7" s="197">
        <f>FCyI_data!G7</f>
        <v>3.9243987000000001E-2</v>
      </c>
      <c r="K7" s="197">
        <f>FCyI_data!H7</f>
        <v>-0.14164071838024389</v>
      </c>
      <c r="L7" s="197">
        <f>FCyI_data!I7</f>
        <v>-7.1483681412257652E-2</v>
      </c>
      <c r="M7" s="197">
        <f>FCyI_data!J7</f>
        <v>0.18388166575256598</v>
      </c>
      <c r="N7" s="162">
        <f>'tb %'!P23</f>
        <v>5.6279333333333327E-2</v>
      </c>
      <c r="O7" s="162">
        <f>'tb %'!Q23</f>
        <v>9.1385333333333332E-2</v>
      </c>
      <c r="P7" s="162">
        <f>'tb %'!R23</f>
        <v>0.11190006099422067</v>
      </c>
      <c r="Q7" s="162">
        <f>AVERAGE('tb %'!P23:R23)</f>
        <v>8.6521575886962451E-2</v>
      </c>
      <c r="R7" s="162">
        <f>'tb %'!R23-'tb %'!P23</f>
        <v>5.5620727660887347E-2</v>
      </c>
      <c r="S7" s="162">
        <f>'tb %'!P23+'tb %'!R23-2*'tb %'!Q23</f>
        <v>-1.4591272339112671E-2</v>
      </c>
      <c r="T7" s="197">
        <f>RoE!F7</f>
        <v>0.25399792181736131</v>
      </c>
      <c r="U7" s="215">
        <f ca="1">REER!E7</f>
        <v>65.745628330327634</v>
      </c>
      <c r="V7" s="215">
        <f>VIX!I17</f>
        <v>14.34</v>
      </c>
      <c r="W7" s="165">
        <v>551.14</v>
      </c>
      <c r="X7" s="162">
        <f>Liquidity!X7</f>
        <v>0.30937113998064525</v>
      </c>
      <c r="Y7" s="162">
        <f>CAR!AT7</f>
        <v>0.16685015355112215</v>
      </c>
      <c r="Z7" s="54"/>
      <c r="AA7" s="54"/>
      <c r="AB7" s="164"/>
      <c r="AC7" s="53">
        <f>'Construction loans'!P8</f>
        <v>5275383.1095500002</v>
      </c>
      <c r="AD7" s="53">
        <v>124009.2</v>
      </c>
      <c r="AE7" s="162">
        <v>2.4472802090233184E-2</v>
      </c>
      <c r="AF7" s="165">
        <f>FCyI_raw!AI23</f>
        <v>-598.87975055420611</v>
      </c>
      <c r="AG7" s="163">
        <f>'Copper prices'!G196</f>
        <v>1.2323499999999994</v>
      </c>
      <c r="AH7" s="163">
        <f>CPI!T38</f>
        <v>77.7994418078991</v>
      </c>
      <c r="AI7" s="197">
        <f>'policy tool rates'!N10</f>
        <v>0.06</v>
      </c>
      <c r="AJ7" s="165">
        <f>GD!B12</f>
        <v>493.31030576920278</v>
      </c>
      <c r="AK7" s="165">
        <f>BOP!C47</f>
        <v>-47.792245549623772</v>
      </c>
      <c r="AL7" s="165">
        <f>GE!D13</f>
        <v>88399.7</v>
      </c>
      <c r="AM7" s="197">
        <f>Employment!U31</f>
        <v>0.19351245959494798</v>
      </c>
      <c r="AN7" s="1">
        <v>0</v>
      </c>
      <c r="AO7" s="1">
        <v>0</v>
      </c>
      <c r="AP7">
        <v>0</v>
      </c>
      <c r="AQ7">
        <v>0</v>
      </c>
      <c r="AR7">
        <v>0</v>
      </c>
    </row>
    <row r="8" spans="1:44">
      <c r="A8" s="2">
        <v>38260</v>
      </c>
      <c r="B8" s="53">
        <f>GDP!G24</f>
        <v>625249.12639999995</v>
      </c>
      <c r="C8" s="197">
        <f>FCyI_raw!P24</f>
        <v>6.7782748329946352E-2</v>
      </c>
      <c r="D8" s="197">
        <f>FCyI_raw!P24-FCyI_raw!Q24</f>
        <v>9.8871247736223508E-3</v>
      </c>
      <c r="E8" s="197">
        <f>FCyI_data!B8</f>
        <v>3.138671779750557E-2</v>
      </c>
      <c r="F8" s="162">
        <f>FCyI_data!C8</f>
        <v>1.415533290185398E-2</v>
      </c>
      <c r="G8" s="198">
        <f>FCyI_data!D8</f>
        <v>21480886.679278128</v>
      </c>
      <c r="H8" s="198">
        <f>FCyI_data!E8</f>
        <v>0</v>
      </c>
      <c r="I8" s="198">
        <f>FCyI_data!F8</f>
        <v>137617994.83692029</v>
      </c>
      <c r="J8" s="197">
        <f>FCyI_data!G8</f>
        <v>-2.4239978700000001E-2</v>
      </c>
      <c r="K8" s="197">
        <f>FCyI_data!H8</f>
        <v>-0.13522504290954124</v>
      </c>
      <c r="L8" s="197">
        <f>FCyI_data!I8</f>
        <v>-6.8432727808162341E-2</v>
      </c>
      <c r="M8" s="197">
        <f>FCyI_data!J8</f>
        <v>0.18447871925873893</v>
      </c>
      <c r="N8" s="162">
        <f>'tb %'!P24</f>
        <v>4.9925388888888894E-2</v>
      </c>
      <c r="O8" s="162">
        <f>'tb %'!Q24</f>
        <v>7.3165319508448554E-2</v>
      </c>
      <c r="P8" s="162">
        <f>'tb %'!R24</f>
        <v>9.2446E-2</v>
      </c>
      <c r="Q8" s="162">
        <f>AVERAGE('tb %'!P24:R24)</f>
        <v>7.1845569465779149E-2</v>
      </c>
      <c r="R8" s="162">
        <f>'tb %'!R24-'tb %'!P24</f>
        <v>4.2520611111111106E-2</v>
      </c>
      <c r="S8" s="162">
        <f>'tb %'!P24+'tb %'!R24-2*'tb %'!Q24</f>
        <v>-3.9592501280082126E-3</v>
      </c>
      <c r="T8" s="197">
        <f>RoE!F8</f>
        <v>0.21843329087894975</v>
      </c>
      <c r="U8" s="215">
        <f ca="1">REER!E8</f>
        <v>68.877105350071304</v>
      </c>
      <c r="V8" s="215">
        <f>VIX!I18</f>
        <v>13.34</v>
      </c>
      <c r="W8" s="165">
        <v>518.98666666666668</v>
      </c>
      <c r="X8" s="162">
        <f>Liquidity!X8</f>
        <v>0.33996453858735465</v>
      </c>
      <c r="Y8" s="162">
        <f>CAR!AT8</f>
        <v>0.16365668345202522</v>
      </c>
      <c r="Z8" s="54"/>
      <c r="AA8" s="54"/>
      <c r="AB8" s="164"/>
      <c r="AC8" s="53">
        <f>'Construction loans'!P9</f>
        <v>5653119.7767233327</v>
      </c>
      <c r="AD8" s="53">
        <v>123600</v>
      </c>
      <c r="AE8" s="162">
        <v>2.4603295186468754E-2</v>
      </c>
      <c r="AF8" s="165">
        <f>FCyI_raw!AI24</f>
        <v>-655.444989722017</v>
      </c>
      <c r="AG8" s="163">
        <f>'Copper prices'!G197</f>
        <v>1.2847843750000005</v>
      </c>
      <c r="AH8" s="163">
        <f>CPI!T39</f>
        <v>74.676602023832402</v>
      </c>
      <c r="AI8" s="197">
        <f>'policy tool rates'!N11</f>
        <v>5.5E-2</v>
      </c>
      <c r="AJ8" s="165">
        <f>GD!B13</f>
        <v>483.04641000100361</v>
      </c>
      <c r="AK8" s="165">
        <f>BOP!C48</f>
        <v>-30.76191002373173</v>
      </c>
      <c r="AL8" s="165">
        <f>GE!D14</f>
        <v>110710</v>
      </c>
      <c r="AM8" s="197">
        <f>Employment!U32</f>
        <v>0.18940275495399436</v>
      </c>
      <c r="AN8" s="1">
        <v>0</v>
      </c>
      <c r="AO8" s="1">
        <v>0</v>
      </c>
      <c r="AP8">
        <v>0</v>
      </c>
      <c r="AQ8">
        <v>0</v>
      </c>
      <c r="AR8">
        <v>0</v>
      </c>
    </row>
    <row r="9" spans="1:44">
      <c r="A9" s="2">
        <v>38352</v>
      </c>
      <c r="B9" s="53">
        <f>GDP!G25</f>
        <v>627826.47</v>
      </c>
      <c r="C9" s="197">
        <f>FCyI_raw!P25</f>
        <v>7.0755720087355867E-2</v>
      </c>
      <c r="D9" s="197">
        <f>FCyI_raw!P25-FCyI_raw!Q25</f>
        <v>1.1181586431557665E-2</v>
      </c>
      <c r="E9" s="197">
        <f>FCyI_data!B9</f>
        <v>6.4922118228319281E-2</v>
      </c>
      <c r="F9" s="162">
        <f>FCyI_data!C9</f>
        <v>1.5200515399732377E-2</v>
      </c>
      <c r="G9" s="198">
        <f>FCyI_data!D9</f>
        <v>25872901.132934213</v>
      </c>
      <c r="H9" s="198">
        <f>FCyI_data!E9</f>
        <v>0</v>
      </c>
      <c r="I9" s="198">
        <f>FCyI_data!F9</f>
        <v>183549457.14727134</v>
      </c>
      <c r="J9" s="197">
        <f>FCyI_data!G9</f>
        <v>-5.5193290900000004E-2</v>
      </c>
      <c r="K9" s="197">
        <f>FCyI_data!H9</f>
        <v>-0.12732958530627847</v>
      </c>
      <c r="L9" s="197">
        <f>FCyI_data!I9</f>
        <v>-6.7199313474121947E-2</v>
      </c>
      <c r="M9" s="197">
        <f>FCyI_data!J9</f>
        <v>0.16915503167108323</v>
      </c>
      <c r="N9" s="162">
        <f>'tb %'!P25</f>
        <v>3.9987208333333329E-2</v>
      </c>
      <c r="O9" s="162">
        <f>'tb %'!Q25</f>
        <v>6.636199999999999E-2</v>
      </c>
      <c r="P9" s="162">
        <f>'tb %'!R25</f>
        <v>9.2683000000000001E-2</v>
      </c>
      <c r="Q9" s="162">
        <f>AVERAGE('tb %'!P25:R25)</f>
        <v>6.6344069444444445E-2</v>
      </c>
      <c r="R9" s="162">
        <f>'tb %'!R25-'tb %'!P25</f>
        <v>5.2695791666666672E-2</v>
      </c>
      <c r="S9" s="162">
        <f>'tb %'!P25+'tb %'!R25-2*'tb %'!Q25</f>
        <v>-5.3791666666663795E-5</v>
      </c>
      <c r="T9" s="197">
        <f>RoE!F9</f>
        <v>0.32586859079788028</v>
      </c>
      <c r="U9" s="215">
        <f ca="1">REER!E9</f>
        <v>67.124985970297629</v>
      </c>
      <c r="V9" s="215">
        <f>VIX!I19</f>
        <v>13.29</v>
      </c>
      <c r="W9" s="165">
        <v>498.45333333333332</v>
      </c>
      <c r="X9" s="162">
        <f>Liquidity!X9</f>
        <v>0.33016881595344749</v>
      </c>
      <c r="Y9" s="162">
        <f>CAR!AT9</f>
        <v>0.1883298672198975</v>
      </c>
      <c r="Z9" s="54"/>
      <c r="AA9" s="54"/>
      <c r="AB9" s="164"/>
      <c r="AC9" s="53">
        <f>'Construction loans'!P10</f>
        <v>5419070.3145866664</v>
      </c>
      <c r="AD9" s="53">
        <v>126200</v>
      </c>
      <c r="AE9" s="162">
        <v>2.6098604281497774E-2</v>
      </c>
      <c r="AF9" s="165">
        <f>FCyI_raw!AI25</f>
        <v>-645.18630679190528</v>
      </c>
      <c r="AG9" s="163">
        <f>'Copper prices'!G198</f>
        <v>1.3831822580645161</v>
      </c>
      <c r="AH9" s="163">
        <f>CPI!T40</f>
        <v>74.782970578165504</v>
      </c>
      <c r="AI9" s="197">
        <f>'policy tool rates'!N12</f>
        <v>0.04</v>
      </c>
      <c r="AJ9" s="165">
        <f>GD!B14</f>
        <v>504.30634160932607</v>
      </c>
      <c r="AK9" s="165">
        <f>BOP!C49</f>
        <v>74.306757696280897</v>
      </c>
      <c r="AL9" s="165">
        <f>GE!D15</f>
        <v>129645.3</v>
      </c>
      <c r="AM9" s="197">
        <f>Employment!U33</f>
        <v>0.19261904302132069</v>
      </c>
      <c r="AN9" s="1">
        <v>0</v>
      </c>
      <c r="AO9" s="1">
        <v>0</v>
      </c>
      <c r="AP9">
        <v>0</v>
      </c>
      <c r="AQ9">
        <v>0</v>
      </c>
      <c r="AR9">
        <v>0</v>
      </c>
    </row>
    <row r="10" spans="1:44">
      <c r="A10" s="2">
        <v>38442</v>
      </c>
      <c r="B10" s="53">
        <f>GDP!G26</f>
        <v>327135.60000000003</v>
      </c>
      <c r="C10" s="197">
        <f>FCyI_raw!P26</f>
        <v>7.2288361494239575E-2</v>
      </c>
      <c r="D10" s="197">
        <f>FCyI_raw!P26-FCyI_raw!Q26</f>
        <v>1.1012417525426373E-2</v>
      </c>
      <c r="E10" s="197">
        <f>FCyI_data!B10</f>
        <v>3.426003958562629E-2</v>
      </c>
      <c r="F10" s="162">
        <f>FCyI_data!C10</f>
        <v>1.3885765438426484E-2</v>
      </c>
      <c r="G10" s="198">
        <f>FCyI_data!D10</f>
        <v>27289940.187525876</v>
      </c>
      <c r="H10" s="198">
        <f>FCyI_data!E10</f>
        <v>0</v>
      </c>
      <c r="I10" s="198">
        <f>FCyI_data!F10</f>
        <v>145098048.17103621</v>
      </c>
      <c r="J10" s="197">
        <f>FCyI_data!G10</f>
        <v>-7.7624507800000006E-2</v>
      </c>
      <c r="K10" s="197">
        <f>FCyI_data!H10</f>
        <v>-0.13206530434622482</v>
      </c>
      <c r="L10" s="197">
        <f>FCyI_data!I10</f>
        <v>-5.8484786805220915E-2</v>
      </c>
      <c r="M10" s="197">
        <f>FCyI_data!J10</f>
        <v>0.16433537382207386</v>
      </c>
      <c r="N10" s="162">
        <f>'tb %'!P26</f>
        <v>4.1224555555555563E-2</v>
      </c>
      <c r="O10" s="162">
        <f>'tb %'!Q26</f>
        <v>5.2538666666666657E-2</v>
      </c>
      <c r="P10" s="162">
        <f>'tb %'!R26</f>
        <v>6.93E-2</v>
      </c>
      <c r="Q10" s="162">
        <f>AVERAGE('tb %'!P26:R26)</f>
        <v>5.4354407407407407E-2</v>
      </c>
      <c r="R10" s="162">
        <f>'tb %'!R26-'tb %'!P26</f>
        <v>2.8075444444444438E-2</v>
      </c>
      <c r="S10" s="162">
        <f>'tb %'!P26+'tb %'!R26-2*'tb %'!Q26</f>
        <v>5.447222222222256E-3</v>
      </c>
      <c r="T10" s="197">
        <f>RoE!F10</f>
        <v>0.30676663788423375</v>
      </c>
      <c r="U10" s="215">
        <f ca="1">REER!E10</f>
        <v>70.996214590329714</v>
      </c>
      <c r="V10" s="215">
        <f>VIX!I20</f>
        <v>14.02</v>
      </c>
      <c r="W10" s="165">
        <v>477.02666666666664</v>
      </c>
      <c r="X10" s="162">
        <f>Liquidity!X10</f>
        <v>0.31941256987787336</v>
      </c>
      <c r="Y10" s="162">
        <f>CAR!AT10</f>
        <v>0.23396259940449857</v>
      </c>
      <c r="Z10" s="54"/>
      <c r="AA10" s="54"/>
      <c r="AB10" s="164"/>
      <c r="AC10" s="53">
        <f>'Construction loans'!P11</f>
        <v>5559564.6039800001</v>
      </c>
      <c r="AD10" s="53">
        <v>135500</v>
      </c>
      <c r="AE10" s="162">
        <v>2.7817274733865784E-2</v>
      </c>
      <c r="AF10" s="165">
        <f>FCyI_raw!AI26</f>
        <v>-669.06435762906813</v>
      </c>
      <c r="AG10" s="163">
        <f>'Copper prices'!G199</f>
        <v>1.4456278688524591</v>
      </c>
      <c r="AH10" s="163">
        <f>CPI!T41</f>
        <v>79.658972768071393</v>
      </c>
      <c r="AI10" s="197">
        <f>'policy tool rates'!N13</f>
        <v>3.7499999999999999E-2</v>
      </c>
      <c r="AJ10" s="165">
        <f>GD!B15</f>
        <v>479.5724343064627</v>
      </c>
      <c r="AK10" s="165">
        <f>BOP!C50</f>
        <v>-69.525072253298163</v>
      </c>
      <c r="AL10" s="165">
        <f>GE!D16</f>
        <v>80736.7</v>
      </c>
      <c r="AM10" s="197">
        <f>Employment!U34</f>
        <v>0.18293142190095094</v>
      </c>
      <c r="AN10" s="1">
        <v>0</v>
      </c>
      <c r="AO10" s="1">
        <v>0</v>
      </c>
      <c r="AP10">
        <v>0</v>
      </c>
      <c r="AQ10">
        <v>0</v>
      </c>
      <c r="AR10">
        <v>0</v>
      </c>
    </row>
    <row r="11" spans="1:44">
      <c r="A11" s="2">
        <v>38533</v>
      </c>
      <c r="B11" s="53">
        <f>GDP!G27</f>
        <v>474747.6</v>
      </c>
      <c r="C11" s="197">
        <f>FCyI_raw!P27</f>
        <v>7.9492140755086704E-2</v>
      </c>
      <c r="D11" s="197">
        <f>FCyI_raw!P27-FCyI_raw!Q27</f>
        <v>1.5533776985514711E-2</v>
      </c>
      <c r="E11" s="197">
        <f>FCyI_data!B11</f>
        <v>8.4949887935547252E-2</v>
      </c>
      <c r="F11" s="162">
        <f>FCyI_data!C11</f>
        <v>1.8463535427445291E-2</v>
      </c>
      <c r="G11" s="198">
        <f>FCyI_data!D11</f>
        <v>25442206.705595128</v>
      </c>
      <c r="H11" s="198">
        <f>FCyI_data!E11</f>
        <v>0</v>
      </c>
      <c r="I11" s="198">
        <f>FCyI_data!F11</f>
        <v>86058811.804366708</v>
      </c>
      <c r="J11" s="197">
        <f>FCyI_data!G11</f>
        <v>-4.0048268499999998E-2</v>
      </c>
      <c r="K11" s="197">
        <f>FCyI_data!H11</f>
        <v>-0.12438403090862445</v>
      </c>
      <c r="L11" s="197">
        <f>FCyI_data!I11</f>
        <v>-6.0617005254982273E-2</v>
      </c>
      <c r="M11" s="197">
        <f>FCyI_data!J11</f>
        <v>0.15616874981572063</v>
      </c>
      <c r="N11" s="162">
        <f>'tb %'!P27</f>
        <v>4.5867096659079509E-2</v>
      </c>
      <c r="O11" s="162">
        <f>'tb %'!Q27</f>
        <v>5.3465833333333324E-2</v>
      </c>
      <c r="P11" s="162">
        <f>'tb %'!R27</f>
        <v>7.3701500000000003E-2</v>
      </c>
      <c r="Q11" s="162">
        <f>AVERAGE('tb %'!P27:R27)</f>
        <v>5.7678143330804281E-2</v>
      </c>
      <c r="R11" s="162">
        <f>'tb %'!R27-'tb %'!P27</f>
        <v>2.7834403340920494E-2</v>
      </c>
      <c r="S11" s="162">
        <f>'tb %'!P27+'tb %'!R27-2*'tb %'!Q27</f>
        <v>1.2636929992412865E-2</v>
      </c>
      <c r="T11" s="197">
        <f>RoE!F11</f>
        <v>0.27623123575249658</v>
      </c>
      <c r="U11" s="215">
        <f ca="1">REER!E11</f>
        <v>75.127051892595574</v>
      </c>
      <c r="V11" s="215">
        <f>VIX!I21</f>
        <v>12.04</v>
      </c>
      <c r="W11" s="165">
        <v>448.69666666666666</v>
      </c>
      <c r="X11" s="162">
        <f>Liquidity!X11</f>
        <v>0.30777717026014295</v>
      </c>
      <c r="Y11" s="162">
        <f>CAR!AT11</f>
        <v>0.18760756963955741</v>
      </c>
      <c r="Z11" s="53">
        <v>6454380</v>
      </c>
      <c r="AA11" s="53">
        <v>1078386.2373368053</v>
      </c>
      <c r="AB11" s="164"/>
      <c r="AC11" s="53">
        <f>'Construction loans'!P12</f>
        <v>6289087.333333333</v>
      </c>
      <c r="AD11" s="53">
        <v>151000</v>
      </c>
      <c r="AE11" s="162">
        <v>3.0262784271477491E-2</v>
      </c>
      <c r="AF11" s="165">
        <f>FCyI_raw!AI27</f>
        <v>-699.09406288579316</v>
      </c>
      <c r="AG11" s="163">
        <f>'Copper prices'!G200</f>
        <v>1.4847750000000002</v>
      </c>
      <c r="AH11" s="163">
        <f>CPI!T42</f>
        <v>77.950856035695907</v>
      </c>
      <c r="AI11" s="197">
        <f>'policy tool rates'!N14</f>
        <v>4.4999999999999998E-2</v>
      </c>
      <c r="AJ11" s="165">
        <f>GD!B16</f>
        <v>458.59906036162374</v>
      </c>
      <c r="AK11" s="165">
        <f>BOP!C51</f>
        <v>-69.581263759684248</v>
      </c>
      <c r="AL11" s="165">
        <f>GE!D17</f>
        <v>114614.7</v>
      </c>
      <c r="AM11" s="197">
        <f>Employment!U35</f>
        <v>0.16238202887725126</v>
      </c>
      <c r="AN11" s="1">
        <v>0</v>
      </c>
      <c r="AO11" s="1">
        <v>0</v>
      </c>
      <c r="AP11">
        <v>0</v>
      </c>
      <c r="AQ11">
        <v>0</v>
      </c>
      <c r="AR11">
        <v>0</v>
      </c>
    </row>
    <row r="12" spans="1:44">
      <c r="A12" s="2">
        <v>38625</v>
      </c>
      <c r="B12" s="53">
        <f>GDP!G28</f>
        <v>705065.9</v>
      </c>
      <c r="C12" s="197">
        <f>FCyI_raw!P28</f>
        <v>8.1000890624463709E-2</v>
      </c>
      <c r="D12" s="197">
        <f>FCyI_raw!P28-FCyI_raw!Q28</f>
        <v>1.4494077057585306E-2</v>
      </c>
      <c r="E12" s="197">
        <f>FCyI_data!B12</f>
        <v>9.4536741103754318E-2</v>
      </c>
      <c r="F12" s="162">
        <f>FCyI_data!C12</f>
        <v>1.7572124286212701E-2</v>
      </c>
      <c r="G12" s="198">
        <f>FCyI_data!D12</f>
        <v>22721800.962480471</v>
      </c>
      <c r="H12" s="198">
        <f>FCyI_data!E12</f>
        <v>347790.88591479883</v>
      </c>
      <c r="I12" s="198">
        <f>FCyI_data!F12</f>
        <v>24544270.653511286</v>
      </c>
      <c r="J12" s="197">
        <f>FCyI_data!G12</f>
        <v>-6.6922676200000001E-3</v>
      </c>
      <c r="K12" s="197">
        <f>FCyI_data!H12</f>
        <v>-0.11471135291033382</v>
      </c>
      <c r="L12" s="197">
        <f>FCyI_data!I12</f>
        <v>-6.0830045324550802E-2</v>
      </c>
      <c r="M12" s="197">
        <f>FCyI_data!J12</f>
        <v>0.14413247186589867</v>
      </c>
      <c r="N12" s="162">
        <f>'tb %'!P28</f>
        <v>3.7295944444444444E-2</v>
      </c>
      <c r="O12" s="162">
        <f>'tb %'!Q28</f>
        <v>5.1908999999999997E-2</v>
      </c>
      <c r="P12" s="162">
        <f>'tb %'!R28</f>
        <v>5.3790500000000005E-2</v>
      </c>
      <c r="Q12" s="162">
        <f>AVERAGE('tb %'!P28:R28)</f>
        <v>4.7665148148148151E-2</v>
      </c>
      <c r="R12" s="162">
        <f>'tb %'!R28-'tb %'!P28</f>
        <v>1.6494555555555561E-2</v>
      </c>
      <c r="S12" s="162">
        <f>'tb %'!P28+'tb %'!R28-2*'tb %'!Q28</f>
        <v>-1.2731555555555552E-2</v>
      </c>
      <c r="T12" s="197">
        <f>RoE!F12</f>
        <v>0.25989058616729399</v>
      </c>
      <c r="U12" s="215">
        <f ca="1">REER!E12</f>
        <v>73.070299558020864</v>
      </c>
      <c r="V12" s="215">
        <f>VIX!I22</f>
        <v>11.92</v>
      </c>
      <c r="W12" s="165">
        <v>452.68</v>
      </c>
      <c r="X12" s="162">
        <f>Liquidity!X12</f>
        <v>0.30605011731355958</v>
      </c>
      <c r="Y12" s="162">
        <f>CAR!AT12</f>
        <v>0.19346351055708477</v>
      </c>
      <c r="Z12" s="53">
        <v>8537812</v>
      </c>
      <c r="AA12" s="53">
        <v>1426482.3201870706</v>
      </c>
      <c r="AB12" s="164"/>
      <c r="AC12" s="53">
        <f>'Construction loans'!P13</f>
        <v>7141805.3898500009</v>
      </c>
      <c r="AD12" s="53">
        <v>163600</v>
      </c>
      <c r="AE12" s="162">
        <v>3.1338935049671619E-2</v>
      </c>
      <c r="AF12" s="165">
        <f>FCyI_raw!AI28</f>
        <v>-695.86462631623726</v>
      </c>
      <c r="AG12" s="163">
        <f>'Copper prices'!G201</f>
        <v>1.6361890625000008</v>
      </c>
      <c r="AH12" s="163">
        <f>CPI!T43</f>
        <v>73.304778523634496</v>
      </c>
      <c r="AI12" s="197">
        <f>'policy tool rates'!N15</f>
        <v>3.7499999999999999E-2</v>
      </c>
      <c r="AJ12" s="165">
        <f>GD!B17</f>
        <v>464.58164533175898</v>
      </c>
      <c r="AK12" s="165">
        <f>BOP!C52</f>
        <v>5.2971121877952783</v>
      </c>
      <c r="AL12" s="165">
        <f>GE!D18</f>
        <v>132015.9</v>
      </c>
      <c r="AM12" s="197">
        <f>Employment!U36</f>
        <v>0.14466573932775359</v>
      </c>
      <c r="AN12" s="1">
        <v>0</v>
      </c>
      <c r="AO12" s="1">
        <v>0</v>
      </c>
      <c r="AP12">
        <v>0</v>
      </c>
      <c r="AQ12">
        <v>0</v>
      </c>
      <c r="AR12">
        <v>0</v>
      </c>
    </row>
    <row r="13" spans="1:44">
      <c r="A13" s="2">
        <v>38717</v>
      </c>
      <c r="B13" s="53">
        <f>GDP!G29</f>
        <v>735931.8</v>
      </c>
      <c r="C13" s="197">
        <f>FCyI_raw!P29</f>
        <v>8.6725485280985906E-2</v>
      </c>
      <c r="D13" s="197">
        <f>FCyI_raw!P29-FCyI_raw!Q29</f>
        <v>1.7122078034729801E-2</v>
      </c>
      <c r="E13" s="197">
        <f>FCyI_data!B13</f>
        <v>0.15375925201743224</v>
      </c>
      <c r="F13" s="162">
        <f>FCyI_data!C13</f>
        <v>2.1226916516147235E-2</v>
      </c>
      <c r="G13" s="198">
        <f>FCyI_data!D13</f>
        <v>20687814.171675935</v>
      </c>
      <c r="H13" s="198">
        <f>FCyI_data!E13</f>
        <v>1124219.3587441891</v>
      </c>
      <c r="I13" s="198">
        <f>FCyI_data!F13</f>
        <v>-31647996.981781691</v>
      </c>
      <c r="J13" s="197">
        <f>FCyI_data!G13</f>
        <v>-2.5824439999999997E-3</v>
      </c>
      <c r="K13" s="197">
        <f>FCyI_data!H13</f>
        <v>-0.10852403369083286</v>
      </c>
      <c r="L13" s="197">
        <f>FCyI_data!I13</f>
        <v>-5.8809219707071231E-2</v>
      </c>
      <c r="M13" s="197">
        <f>FCyI_data!J13</f>
        <v>0.14975102361126852</v>
      </c>
      <c r="N13" s="162">
        <f>'tb %'!P29</f>
        <v>3.758425E-2</v>
      </c>
      <c r="O13" s="162">
        <f>'tb %'!Q29</f>
        <v>5.1868499999999998E-2</v>
      </c>
      <c r="P13" s="162">
        <f>'tb %'!R29</f>
        <v>8.8225999999999999E-2</v>
      </c>
      <c r="Q13" s="162">
        <f>AVERAGE('tb %'!P29:R29)</f>
        <v>5.9226250000000001E-2</v>
      </c>
      <c r="R13" s="162">
        <f>'tb %'!R29-'tb %'!P29</f>
        <v>5.0641749999999999E-2</v>
      </c>
      <c r="S13" s="162">
        <f>'tb %'!P29+'tb %'!R29-2*'tb %'!Q29</f>
        <v>2.2073250000000016E-2</v>
      </c>
      <c r="T13" s="197">
        <f>RoE!F13</f>
        <v>0.15247996028981378</v>
      </c>
      <c r="U13" s="215">
        <f ca="1">REER!E13</f>
        <v>75.255643762582451</v>
      </c>
      <c r="V13" s="215">
        <f>VIX!I23</f>
        <v>12.07</v>
      </c>
      <c r="W13" s="165">
        <v>452.34666666666664</v>
      </c>
      <c r="X13" s="162">
        <f>Liquidity!X13</f>
        <v>0.29141087477393912</v>
      </c>
      <c r="Y13" s="162">
        <f>CAR!AT13</f>
        <v>0.19354908027182341</v>
      </c>
      <c r="Z13" s="53">
        <v>11105554</v>
      </c>
      <c r="AA13" s="53">
        <v>1855496.0494425038</v>
      </c>
      <c r="AB13" s="164"/>
      <c r="AC13" s="53">
        <f>'Construction loans'!P14</f>
        <v>7744711.1258233329</v>
      </c>
      <c r="AD13" s="53">
        <v>173700</v>
      </c>
      <c r="AE13" s="162">
        <v>3.3366110754120833E-2</v>
      </c>
      <c r="AF13" s="165">
        <f>FCyI_raw!AI29</f>
        <v>-782.59364247268263</v>
      </c>
      <c r="AG13" s="163">
        <f>'Copper prices'!G202</f>
        <v>1.9362596774193548</v>
      </c>
      <c r="AH13" s="163">
        <f>CPI!T44</f>
        <v>74.587763980396502</v>
      </c>
      <c r="AI13" s="197">
        <f>'policy tool rates'!N16</f>
        <v>0.03</v>
      </c>
      <c r="AJ13" s="165">
        <f>GD!B18</f>
        <v>457.90389448247333</v>
      </c>
      <c r="AK13" s="165">
        <f>BOP!C53</f>
        <v>9.9094699271762465</v>
      </c>
      <c r="AL13" s="165">
        <f>GE!D19</f>
        <v>161215.5</v>
      </c>
      <c r="AM13" s="197">
        <f>Employment!U37</f>
        <v>0.14083737710163469</v>
      </c>
      <c r="AN13" s="1">
        <v>0</v>
      </c>
      <c r="AO13" s="1">
        <v>0</v>
      </c>
      <c r="AP13">
        <v>0</v>
      </c>
      <c r="AQ13">
        <v>0</v>
      </c>
      <c r="AR13">
        <v>0</v>
      </c>
    </row>
    <row r="14" spans="1:44">
      <c r="A14" s="2">
        <v>38807</v>
      </c>
      <c r="B14" s="53">
        <f>GDP!G30</f>
        <v>370000.4</v>
      </c>
      <c r="C14" s="197">
        <f>FCyI_raw!P30</f>
        <v>9.069247625663529E-2</v>
      </c>
      <c r="D14" s="197">
        <f>FCyI_raw!P30-FCyI_raw!Q30</f>
        <v>1.7806488349296393E-2</v>
      </c>
      <c r="E14" s="197">
        <f>FCyI_data!B14</f>
        <v>0.1647744694818718</v>
      </c>
      <c r="F14" s="162">
        <f>FCyI_data!C14</f>
        <v>2.0220826990609772E-2</v>
      </c>
      <c r="G14" s="198">
        <f>FCyI_data!D14</f>
        <v>20390089.315466434</v>
      </c>
      <c r="H14" s="198">
        <f>FCyI_data!E14</f>
        <v>2260608.039829202</v>
      </c>
      <c r="I14" s="198">
        <f>FCyI_data!F14</f>
        <v>-26209564.656054437</v>
      </c>
      <c r="J14" s="197">
        <f>FCyI_data!G14</f>
        <v>-6.1239886600000001E-4</v>
      </c>
      <c r="K14" s="197">
        <f>FCyI_data!H14</f>
        <v>-1.3592561071344628E-2</v>
      </c>
      <c r="L14" s="197">
        <f>FCyI_data!I14</f>
        <v>-5.0026314772482428E-2</v>
      </c>
      <c r="M14" s="197">
        <f>FCyI_data!J14</f>
        <v>0.15266559826610149</v>
      </c>
      <c r="N14" s="162">
        <f>'tb %'!P30</f>
        <v>4.2058249999999998E-2</v>
      </c>
      <c r="O14" s="162">
        <f>'tb %'!Q30</f>
        <v>4.9107000000000005E-2</v>
      </c>
      <c r="P14" s="162">
        <f>'tb %'!R30</f>
        <v>8.5825543478260866E-2</v>
      </c>
      <c r="Q14" s="162">
        <f>AVERAGE('tb %'!P30:R30)</f>
        <v>5.8996931159420285E-2</v>
      </c>
      <c r="R14" s="162">
        <f>'tb %'!R30-'tb %'!P30</f>
        <v>4.3767293478260867E-2</v>
      </c>
      <c r="S14" s="162">
        <f>'tb %'!P30+'tb %'!R30-2*'tb %'!Q30</f>
        <v>2.9669793478260861E-2</v>
      </c>
      <c r="T14" s="197">
        <f>RoE!F14</f>
        <v>0.15518107544896279</v>
      </c>
      <c r="U14" s="215">
        <f ca="1">REER!E14</f>
        <v>74.277666589196699</v>
      </c>
      <c r="V14" s="215">
        <f>VIX!I24</f>
        <v>11.39</v>
      </c>
      <c r="W14" s="165">
        <v>450.94666666666672</v>
      </c>
      <c r="X14" s="162">
        <f>Liquidity!X14</f>
        <v>0.30325194219431362</v>
      </c>
      <c r="Y14" s="162">
        <f>CAR!AT14</f>
        <v>0.2004927733872551</v>
      </c>
      <c r="Z14" s="53">
        <v>13261886</v>
      </c>
      <c r="AA14" s="53">
        <v>2215772.1335790046</v>
      </c>
      <c r="AB14" s="164"/>
      <c r="AC14" s="53">
        <f>'Construction loans'!P15</f>
        <v>7750122.6534033334</v>
      </c>
      <c r="AD14" s="53">
        <v>184700</v>
      </c>
      <c r="AE14" s="162">
        <v>3.5658216902318504E-2</v>
      </c>
      <c r="AF14" s="165">
        <f>FCyI_raw!AI30</f>
        <v>-823.10026676522648</v>
      </c>
      <c r="AG14" s="163">
        <f>'Copper prices'!G203</f>
        <v>2.2317274193548391</v>
      </c>
      <c r="AH14" s="163">
        <f>CPI!T45</f>
        <v>78.034363964834199</v>
      </c>
      <c r="AI14" s="197">
        <f>'policy tool rates'!N17</f>
        <v>3.7499999999999999E-2</v>
      </c>
      <c r="AJ14" s="165">
        <f>GD!B19</f>
        <v>465.87269408373822</v>
      </c>
      <c r="AK14" s="165">
        <f>BOP!C54</f>
        <v>-102.35899201030509</v>
      </c>
      <c r="AL14" s="165">
        <f>GE!D20</f>
        <v>101706.4</v>
      </c>
      <c r="AM14" s="197">
        <f>Employment!U38</f>
        <v>0.14129868049747474</v>
      </c>
      <c r="AN14" s="1">
        <v>0</v>
      </c>
      <c r="AO14" s="1">
        <v>0</v>
      </c>
      <c r="AP14">
        <v>0</v>
      </c>
      <c r="AQ14">
        <v>0</v>
      </c>
      <c r="AR14">
        <v>0</v>
      </c>
    </row>
    <row r="15" spans="1:44">
      <c r="A15" s="2">
        <v>38898</v>
      </c>
      <c r="B15" s="53">
        <f>GDP!G31</f>
        <v>565444.79999999993</v>
      </c>
      <c r="C15" s="197">
        <f>FCyI_raw!P31</f>
        <v>9.5102676536995959E-2</v>
      </c>
      <c r="D15" s="197">
        <f>FCyI_raw!P31-FCyI_raw!Q31</f>
        <v>1.8717099207692364E-2</v>
      </c>
      <c r="E15" s="197">
        <f>FCyI_data!B15</f>
        <v>0.14405953156199258</v>
      </c>
      <c r="F15" s="162">
        <f>FCyI_data!C15</f>
        <v>2.2085404987005633E-2</v>
      </c>
      <c r="G15" s="198">
        <f>FCyI_data!D15</f>
        <v>24116254.410517067</v>
      </c>
      <c r="H15" s="198">
        <f>FCyI_data!E15</f>
        <v>4025348.2451599175</v>
      </c>
      <c r="I15" s="198">
        <f>FCyI_data!F15</f>
        <v>5839984.1206272542</v>
      </c>
      <c r="J15" s="197">
        <f>FCyI_data!G15</f>
        <v>-2.2786860999999999E-2</v>
      </c>
      <c r="K15" s="197">
        <f>FCyI_data!H15</f>
        <v>-0.10081313311317297</v>
      </c>
      <c r="L15" s="197">
        <f>FCyI_data!I15</f>
        <v>-5.0210666536388227E-2</v>
      </c>
      <c r="M15" s="197">
        <f>FCyI_data!J15</f>
        <v>0.15264294702873632</v>
      </c>
      <c r="N15" s="162">
        <f>'tb %'!P31</f>
        <v>4.827759913293872E-2</v>
      </c>
      <c r="O15" s="162">
        <f>'tb %'!Q31</f>
        <v>6.4560333333333345E-2</v>
      </c>
      <c r="P15" s="162">
        <f>'tb %'!R31</f>
        <v>9.8780000000000007E-2</v>
      </c>
      <c r="Q15" s="162">
        <f>AVERAGE('tb %'!P31:R31)</f>
        <v>7.0539310822090695E-2</v>
      </c>
      <c r="R15" s="162">
        <f>'tb %'!R31-'tb %'!P31</f>
        <v>5.0502400867061287E-2</v>
      </c>
      <c r="S15" s="162">
        <f>'tb %'!P31+'tb %'!R31-2*'tb %'!Q31</f>
        <v>1.7936932466272038E-2</v>
      </c>
      <c r="T15" s="197">
        <f>RoE!F15</f>
        <v>0.16243634607201302</v>
      </c>
      <c r="U15" s="215">
        <f ca="1">REER!E15</f>
        <v>77.784032034851435</v>
      </c>
      <c r="V15" s="215">
        <f>VIX!I25</f>
        <v>13.08</v>
      </c>
      <c r="W15" s="165">
        <v>436.7833333333333</v>
      </c>
      <c r="X15" s="162">
        <f>Liquidity!X15</f>
        <v>0.26219029386609594</v>
      </c>
      <c r="Y15" s="162">
        <f>CAR!AT15</f>
        <v>0.20206711936123972</v>
      </c>
      <c r="Z15" s="53">
        <v>17026009</v>
      </c>
      <c r="AA15" s="53">
        <v>2844675.0551366019</v>
      </c>
      <c r="AB15" s="164"/>
      <c r="AC15" s="53">
        <f>'Construction loans'!P16</f>
        <v>8884002.6660600007</v>
      </c>
      <c r="AD15" s="53">
        <v>189100</v>
      </c>
      <c r="AE15" s="162">
        <v>3.7812851150197085E-2</v>
      </c>
      <c r="AF15" s="165">
        <f>FCyI_raw!AI31</f>
        <v>-869.22431435004842</v>
      </c>
      <c r="AG15" s="163">
        <f>'Copper prices'!G204</f>
        <v>3.2993354838709674</v>
      </c>
      <c r="AH15" s="163">
        <f>CPI!T46</f>
        <v>79.302166161752893</v>
      </c>
      <c r="AI15" s="197">
        <f>'policy tool rates'!N18</f>
        <v>0.04</v>
      </c>
      <c r="AJ15" s="165">
        <f>GD!B20</f>
        <v>474.5351755279338</v>
      </c>
      <c r="AK15" s="165">
        <f>BOP!C55</f>
        <v>-49.444077145193205</v>
      </c>
      <c r="AL15" s="165">
        <f>GE!D21</f>
        <v>139568.6</v>
      </c>
      <c r="AM15" s="197">
        <f>Employment!U39</f>
        <v>0.13896652147150551</v>
      </c>
      <c r="AN15" s="1">
        <v>0</v>
      </c>
      <c r="AO15" s="1">
        <v>0</v>
      </c>
      <c r="AP15">
        <v>0</v>
      </c>
      <c r="AQ15">
        <v>0</v>
      </c>
      <c r="AR15">
        <v>0</v>
      </c>
    </row>
    <row r="16" spans="1:44">
      <c r="A16" s="2">
        <v>38990</v>
      </c>
      <c r="B16" s="53">
        <f>GDP!G32</f>
        <v>790806.10000000009</v>
      </c>
      <c r="C16" s="197">
        <f>FCyI_raw!P32</f>
        <v>9.6103527340462735E-2</v>
      </c>
      <c r="D16" s="197">
        <f>FCyI_raw!P32-FCyI_raw!Q32</f>
        <v>1.6517803476367929E-2</v>
      </c>
      <c r="E16" s="197">
        <f>FCyI_data!B16</f>
        <v>8.3040211174846723E-2</v>
      </c>
      <c r="F16" s="162">
        <f>FCyI_data!C16</f>
        <v>2.2114353945689072E-2</v>
      </c>
      <c r="G16" s="198">
        <f>FCyI_data!D16</f>
        <v>26005676.815748513</v>
      </c>
      <c r="H16" s="198">
        <f>FCyI_data!E16</f>
        <v>5575530.1100160666</v>
      </c>
      <c r="I16" s="198">
        <f>FCyI_data!F16</f>
        <v>64735638.492527634</v>
      </c>
      <c r="J16" s="197">
        <f>FCyI_data!G16</f>
        <v>-2.4768079099999996E-2</v>
      </c>
      <c r="K16" s="197">
        <f>FCyI_data!H16</f>
        <v>-7.7977320089031119E-2</v>
      </c>
      <c r="L16" s="197">
        <f>FCyI_data!I16</f>
        <v>-4.303435377453059E-2</v>
      </c>
      <c r="M16" s="197">
        <f>FCyI_data!J16</f>
        <v>0.15425825723911521</v>
      </c>
      <c r="N16" s="162">
        <f>'tb %'!P32</f>
        <v>4.9332336405529947E-2</v>
      </c>
      <c r="O16" s="162">
        <f>'tb %'!Q32</f>
        <v>6.4769532212885159E-2</v>
      </c>
      <c r="P16" s="162">
        <f>'tb %'!R32</f>
        <v>9.5756162162162164E-2</v>
      </c>
      <c r="Q16" s="162">
        <f>AVERAGE('tb %'!P32:R32)</f>
        <v>6.9952676926859095E-2</v>
      </c>
      <c r="R16" s="162">
        <f>'tb %'!R32-'tb %'!P32</f>
        <v>4.6423825756632217E-2</v>
      </c>
      <c r="S16" s="162">
        <f>'tb %'!P32+'tb %'!R32-2*'tb %'!Q32</f>
        <v>1.5549434141921809E-2</v>
      </c>
      <c r="T16" s="197">
        <f>RoE!F16</f>
        <v>0.16067327859888769</v>
      </c>
      <c r="U16" s="215">
        <f ca="1">REER!E16</f>
        <v>85.749657524955737</v>
      </c>
      <c r="V16" s="215">
        <f>VIX!I26</f>
        <v>11.98</v>
      </c>
      <c r="W16" s="165">
        <v>402.3866666666666</v>
      </c>
      <c r="X16" s="162">
        <f>Liquidity!X16</f>
        <v>0.28253647900594159</v>
      </c>
      <c r="Y16" s="162">
        <f>CAR!AT16</f>
        <v>0.22231681138478493</v>
      </c>
      <c r="Z16" s="53">
        <v>19907567</v>
      </c>
      <c r="AA16" s="53">
        <v>3326120.598982451</v>
      </c>
      <c r="AB16" s="164"/>
      <c r="AC16" s="53">
        <f>'Construction loans'!P17</f>
        <v>9057415.0504100006</v>
      </c>
      <c r="AD16" s="53">
        <v>207000</v>
      </c>
      <c r="AE16" s="162">
        <v>3.6585635192227413E-2</v>
      </c>
      <c r="AF16" s="165">
        <f>FCyI_raw!AI32</f>
        <v>-961.70852424728537</v>
      </c>
      <c r="AG16" s="163">
        <f>'Copper prices'!G205</f>
        <v>3.5010435483870963</v>
      </c>
      <c r="AH16" s="163">
        <f>CPI!T47</f>
        <v>78.171013303424203</v>
      </c>
      <c r="AI16" s="197">
        <f>'policy tool rates'!N19</f>
        <v>4.1250000000000002E-2</v>
      </c>
      <c r="AJ16" s="165">
        <f>GD!B21</f>
        <v>443.74424239248458</v>
      </c>
      <c r="AK16" s="165">
        <f>BOP!C56</f>
        <v>-57.124408170759239</v>
      </c>
      <c r="AL16" s="165">
        <f>GE!D22</f>
        <v>151966.39999999999</v>
      </c>
      <c r="AM16" s="197">
        <f>Employment!U40</f>
        <v>0.13423269441548275</v>
      </c>
      <c r="AN16" s="1">
        <v>0</v>
      </c>
      <c r="AO16" s="1">
        <v>0</v>
      </c>
      <c r="AP16">
        <v>0</v>
      </c>
      <c r="AQ16">
        <v>0</v>
      </c>
      <c r="AR16">
        <v>0</v>
      </c>
    </row>
    <row r="17" spans="1:44">
      <c r="A17" s="2">
        <v>39082</v>
      </c>
      <c r="B17" s="53">
        <f>GDP!G33</f>
        <v>812645.09999999986</v>
      </c>
      <c r="C17" s="197">
        <f>FCyI_raw!P33</f>
        <v>0.10448778362384263</v>
      </c>
      <c r="D17" s="197">
        <f>FCyI_raw!P33-FCyI_raw!Q33</f>
        <v>2.0954496041782733E-2</v>
      </c>
      <c r="E17" s="197">
        <f>FCyI_data!B17</f>
        <v>6.6884422119560361E-2</v>
      </c>
      <c r="F17" s="162">
        <f>FCyI_data!C17</f>
        <v>2.7069006673027807E-2</v>
      </c>
      <c r="G17" s="198">
        <f>FCyI_data!D17</f>
        <v>28824195.600416139</v>
      </c>
      <c r="H17" s="198">
        <f>FCyI_data!E17</f>
        <v>6913207.729204284</v>
      </c>
      <c r="I17" s="198">
        <f>FCyI_data!F17</f>
        <v>79615606.410200864</v>
      </c>
      <c r="J17" s="197">
        <f>FCyI_data!G17</f>
        <v>3.59677814E-3</v>
      </c>
      <c r="K17" s="197">
        <f>FCyI_data!H17</f>
        <v>-8.6773444961432855E-2</v>
      </c>
      <c r="L17" s="197">
        <f>FCyI_data!I17</f>
        <v>-4.7100006893981611E-2</v>
      </c>
      <c r="M17" s="197">
        <f>FCyI_data!J17</f>
        <v>0.15205227220266951</v>
      </c>
      <c r="N17" s="162">
        <f>'tb %'!P33</f>
        <v>5.4834108906467109E-2</v>
      </c>
      <c r="O17" s="162">
        <f>'tb %'!Q33</f>
        <v>6.6861000000000004E-2</v>
      </c>
      <c r="P17" s="162">
        <f>'tb %'!R33</f>
        <v>9.3691999999999998E-2</v>
      </c>
      <c r="Q17" s="162">
        <f>AVERAGE('tb %'!P33:R33)</f>
        <v>7.1795702968822372E-2</v>
      </c>
      <c r="R17" s="162">
        <f>'tb %'!R33-'tb %'!P33</f>
        <v>3.8857891093532888E-2</v>
      </c>
      <c r="S17" s="162">
        <f>'tb %'!P33+'tb %'!R33-2*'tb %'!Q33</f>
        <v>1.4804108906467106E-2</v>
      </c>
      <c r="T17" s="197">
        <f>RoE!F17</f>
        <v>0.15848486526393649</v>
      </c>
      <c r="U17" s="215">
        <f ca="1">REER!E17</f>
        <v>88.123981492779947</v>
      </c>
      <c r="V17" s="215">
        <f>VIX!I27</f>
        <v>11.56</v>
      </c>
      <c r="W17" s="165">
        <v>374.03999999999996</v>
      </c>
      <c r="X17" s="162">
        <f>Liquidity!X17</f>
        <v>0.27065445615188177</v>
      </c>
      <c r="Y17" s="162">
        <f>CAR!AT17</f>
        <v>0.22085401987016237</v>
      </c>
      <c r="Z17" s="53">
        <v>23770050</v>
      </c>
      <c r="AA17" s="53">
        <v>3971457.3329750849</v>
      </c>
      <c r="AB17" s="164"/>
      <c r="AC17" s="53">
        <f>'Construction loans'!P18</f>
        <v>10629354.400736667</v>
      </c>
      <c r="AD17" s="53">
        <v>221900</v>
      </c>
      <c r="AE17" s="162">
        <v>4.0634713555784921E-2</v>
      </c>
      <c r="AF17" s="165">
        <f>FCyI_raw!AI33</f>
        <v>-1035.2545693281702</v>
      </c>
      <c r="AG17" s="163">
        <f>'Copper prices'!G206</f>
        <v>3.2066032258064521</v>
      </c>
      <c r="AH17" s="163">
        <f>CPI!T48</f>
        <v>78.831485106609406</v>
      </c>
      <c r="AI17" s="197">
        <f>'policy tool rates'!N20</f>
        <v>4.4999999999999998E-2</v>
      </c>
      <c r="AJ17" s="165">
        <f>GD!B22</f>
        <v>441.43277040034002</v>
      </c>
      <c r="AK17" s="165">
        <f>BOP!C57</f>
        <v>55.996042873887063</v>
      </c>
      <c r="AL17" s="165">
        <f>GE!D23</f>
        <v>172985</v>
      </c>
      <c r="AM17" s="197">
        <f>Employment!U41</f>
        <v>0.13129878884227028</v>
      </c>
      <c r="AN17" s="1">
        <v>0</v>
      </c>
      <c r="AO17" s="1">
        <v>0</v>
      </c>
      <c r="AP17">
        <v>0</v>
      </c>
      <c r="AQ17">
        <v>0</v>
      </c>
      <c r="AR17">
        <v>0</v>
      </c>
    </row>
    <row r="18" spans="1:44">
      <c r="A18" s="2">
        <v>39172</v>
      </c>
      <c r="B18" s="53">
        <f>GDP!G34</f>
        <v>414861.39999999997</v>
      </c>
      <c r="C18" s="197">
        <f>FCyI_raw!P34</f>
        <v>0.11607384978148552</v>
      </c>
      <c r="D18" s="197">
        <f>FCyI_raw!P34-FCyI_raw!Q34</f>
        <v>2.7537210883763527E-2</v>
      </c>
      <c r="E18" s="197">
        <f>FCyI_data!B18</f>
        <v>0.12882375850387695</v>
      </c>
      <c r="F18" s="162">
        <f>FCyI_data!C18</f>
        <v>3.2634689932735481E-2</v>
      </c>
      <c r="G18" s="198">
        <f>FCyI_data!D18</f>
        <v>32769782.324364409</v>
      </c>
      <c r="H18" s="198">
        <f>FCyI_data!E18</f>
        <v>8189304.4841821771</v>
      </c>
      <c r="I18" s="198">
        <f>FCyI_data!F18</f>
        <v>67205674.913030684</v>
      </c>
      <c r="J18" s="197">
        <f>FCyI_data!G18</f>
        <v>1.9363833100000002E-2</v>
      </c>
      <c r="K18" s="197">
        <f>FCyI_data!H18</f>
        <v>-8.8800947417900442E-2</v>
      </c>
      <c r="L18" s="197">
        <f>FCyI_data!I18</f>
        <v>-4.4564972269479322E-2</v>
      </c>
      <c r="M18" s="197">
        <f>FCyI_data!J18</f>
        <v>0.16236972856501239</v>
      </c>
      <c r="N18" s="162">
        <f>'tb %'!P34</f>
        <v>5.8939999999999999E-2</v>
      </c>
      <c r="O18" s="162">
        <f>'tb %'!Q34</f>
        <v>6.876433333333333E-2</v>
      </c>
      <c r="P18" s="162">
        <f>'tb %'!R34</f>
        <v>7.9896000000000009E-2</v>
      </c>
      <c r="Q18" s="162">
        <f>AVERAGE('tb %'!P34:R34)</f>
        <v>6.9200111111111115E-2</v>
      </c>
      <c r="R18" s="162">
        <f>'tb %'!R34-'tb %'!P34</f>
        <v>2.0956000000000009E-2</v>
      </c>
      <c r="S18" s="162">
        <f>'tb %'!P34+'tb %'!R34-2*'tb %'!Q34</f>
        <v>1.3073333333333548E-3</v>
      </c>
      <c r="T18" s="197">
        <f>RoE!F18</f>
        <v>0.15490720192448618</v>
      </c>
      <c r="U18" s="215">
        <f ca="1">REER!E18</f>
        <v>89.007219231626351</v>
      </c>
      <c r="V18" s="215">
        <f>VIX!I28</f>
        <v>14.64</v>
      </c>
      <c r="W18" s="165">
        <v>359.44000000000005</v>
      </c>
      <c r="X18" s="162">
        <f>Liquidity!X18</f>
        <v>0.2700107585197522</v>
      </c>
      <c r="Y18" s="162">
        <f>CAR!AT18</f>
        <v>0.2242445206533652</v>
      </c>
      <c r="Z18" s="53">
        <v>27713815.48</v>
      </c>
      <c r="AA18" s="53">
        <v>4630374.5979821002</v>
      </c>
      <c r="AB18" s="164"/>
      <c r="AC18" s="53">
        <f>'Construction loans'!P19</f>
        <v>12296063.466666667</v>
      </c>
      <c r="AD18" s="53">
        <v>236300</v>
      </c>
      <c r="AE18" s="162">
        <v>4.5237484521916171E-2</v>
      </c>
      <c r="AF18" s="165">
        <f>FCyI_raw!AI34</f>
        <v>-1198.450532040348</v>
      </c>
      <c r="AG18" s="163">
        <f>'Copper prices'!G207</f>
        <v>2.7150098360655743</v>
      </c>
      <c r="AH18" s="163">
        <f>CPI!T49</f>
        <v>81.809934579210804</v>
      </c>
      <c r="AI18" s="197">
        <f>'policy tool rates'!N21</f>
        <v>4.6249999999999999E-2</v>
      </c>
      <c r="AJ18" s="165">
        <f>GD!B23</f>
        <v>444.33408313722845</v>
      </c>
      <c r="AK18" s="165">
        <f>BOP!C58</f>
        <v>-246.54644541434004</v>
      </c>
      <c r="AL18" s="165">
        <f>GE!D24</f>
        <v>125593.7</v>
      </c>
      <c r="AM18" s="197">
        <f>Employment!U42</f>
        <v>0.12906053256414093</v>
      </c>
      <c r="AN18" s="1">
        <v>0</v>
      </c>
      <c r="AO18" s="1">
        <v>0</v>
      </c>
      <c r="AP18">
        <v>0</v>
      </c>
      <c r="AQ18">
        <v>0</v>
      </c>
      <c r="AR18">
        <v>0</v>
      </c>
    </row>
    <row r="19" spans="1:44">
      <c r="A19" s="2">
        <v>39263</v>
      </c>
      <c r="B19" s="53">
        <f>GDP!G35</f>
        <v>622876.50000000012</v>
      </c>
      <c r="C19" s="197">
        <f>FCyI_raw!P35</f>
        <v>0.12720530175396466</v>
      </c>
      <c r="D19" s="197">
        <f>FCyI_raw!P35-FCyI_raw!Q35</f>
        <v>3.282096523521566E-2</v>
      </c>
      <c r="E19" s="197">
        <f>FCyI_data!B19</f>
        <v>0.21256050606329113</v>
      </c>
      <c r="F19" s="162">
        <f>FCyI_data!C19</f>
        <v>3.8104552728193006E-2</v>
      </c>
      <c r="G19" s="198">
        <f>FCyI_data!D19</f>
        <v>38259874.840145543</v>
      </c>
      <c r="H19" s="198">
        <f>FCyI_data!E19</f>
        <v>9451528.6323594563</v>
      </c>
      <c r="I19" s="198">
        <f>FCyI_data!F19</f>
        <v>68687988.443198979</v>
      </c>
      <c r="J19" s="197">
        <f>FCyI_data!G19</f>
        <v>5.85872349E-2</v>
      </c>
      <c r="K19" s="197">
        <f>FCyI_data!H19</f>
        <v>-8.0224303342061029E-2</v>
      </c>
      <c r="L19" s="197">
        <f>FCyI_data!I19</f>
        <v>-3.9320020841701567E-2</v>
      </c>
      <c r="M19" s="197">
        <f>FCyI_data!J19</f>
        <v>0.16726987817261088</v>
      </c>
      <c r="N19" s="162">
        <f>'tb %'!P35</f>
        <v>5.9858000000000001E-2</v>
      </c>
      <c r="O19" s="162">
        <f>'tb %'!Q35</f>
        <v>6.5858333333333338E-2</v>
      </c>
      <c r="P19" s="162">
        <f>'tb %'!R35</f>
        <v>6.7365999999999995E-2</v>
      </c>
      <c r="Q19" s="162">
        <f>AVERAGE('tb %'!P35:R35)</f>
        <v>6.4360777777777781E-2</v>
      </c>
      <c r="R19" s="162">
        <f>'tb %'!R35-'tb %'!P35</f>
        <v>7.5079999999999938E-3</v>
      </c>
      <c r="S19" s="162">
        <f>'tb %'!P35+'tb %'!R35-2*'tb %'!Q35</f>
        <v>-4.4926666666666726E-3</v>
      </c>
      <c r="T19" s="197">
        <f>RoE!F19</f>
        <v>0.15357268988713688</v>
      </c>
      <c r="U19" s="215">
        <f ca="1">REER!E19</f>
        <v>91.964110627669172</v>
      </c>
      <c r="V19" s="215">
        <f>VIX!I29</f>
        <v>16.23</v>
      </c>
      <c r="W19" s="165">
        <v>353.96666666666664</v>
      </c>
      <c r="X19" s="162">
        <f>Liquidity!X19</f>
        <v>0.22426800312096848</v>
      </c>
      <c r="Y19" s="162">
        <f>CAR!AT19</f>
        <v>0.19953327414186395</v>
      </c>
      <c r="Z19" s="53">
        <v>35158958</v>
      </c>
      <c r="AA19" s="53">
        <v>5874295.6606680686</v>
      </c>
      <c r="AB19" s="164"/>
      <c r="AC19" s="53">
        <f>'Construction loans'!P20</f>
        <v>14477815.066666668</v>
      </c>
      <c r="AD19" s="53">
        <v>258800</v>
      </c>
      <c r="AE19" s="162">
        <v>5.0805581504475311E-2</v>
      </c>
      <c r="AF19" s="165">
        <f>FCyI_raw!AI35</f>
        <v>-1347.4560891444939</v>
      </c>
      <c r="AG19" s="163">
        <f>'Copper prices'!G208</f>
        <v>3.4612777777777772</v>
      </c>
      <c r="AH19" s="163">
        <f>CPI!T50</f>
        <v>82.682972020202797</v>
      </c>
      <c r="AI19" s="197">
        <f>'policy tool rates'!N22</f>
        <v>4.7500000000000001E-2</v>
      </c>
      <c r="AJ19" s="165">
        <f>GD!B24</f>
        <v>429.10857568760179</v>
      </c>
      <c r="AK19" s="165">
        <f>BOP!C59</f>
        <v>-100.75046032273417</v>
      </c>
      <c r="AL19" s="165">
        <f>GE!D25</f>
        <v>168579.3</v>
      </c>
      <c r="AM19" s="197">
        <f>Employment!U43</f>
        <v>0.1279395533115463</v>
      </c>
      <c r="AN19" s="1">
        <v>0</v>
      </c>
      <c r="AO19" s="1">
        <v>0</v>
      </c>
      <c r="AP19">
        <v>0</v>
      </c>
      <c r="AQ19">
        <v>0</v>
      </c>
      <c r="AR19">
        <v>0</v>
      </c>
    </row>
    <row r="20" spans="1:44">
      <c r="A20" s="2">
        <v>39355</v>
      </c>
      <c r="B20" s="53">
        <f>GDP!G36</f>
        <v>915268.79999999993</v>
      </c>
      <c r="C20" s="197">
        <f>FCyI_raw!P36</f>
        <v>0.14847415251589913</v>
      </c>
      <c r="D20" s="197">
        <f>FCyI_raw!P36-FCyI_raw!Q36</f>
        <v>4.6264765469038127E-2</v>
      </c>
      <c r="E20" s="197">
        <f>FCyI_data!B20</f>
        <v>0.43791553202998434</v>
      </c>
      <c r="F20" s="162">
        <f>FCyI_data!C20</f>
        <v>5.5540830574092565E-2</v>
      </c>
      <c r="G20" s="198">
        <f>FCyI_data!D20</f>
        <v>52088906.29447782</v>
      </c>
      <c r="H20" s="198">
        <f>FCyI_data!E20</f>
        <v>11906179.939013353</v>
      </c>
      <c r="I20" s="198">
        <f>FCyI_data!F20</f>
        <v>42156219.237290502</v>
      </c>
      <c r="J20" s="197">
        <f>FCyI_data!G20</f>
        <v>7.6086056499999999E-2</v>
      </c>
      <c r="K20" s="197">
        <f>FCyI_data!H20</f>
        <v>3.1342041303884557E-2</v>
      </c>
      <c r="L20" s="197">
        <f>FCyI_data!I20</f>
        <v>-3.2657480075630851E-2</v>
      </c>
      <c r="M20" s="197">
        <f>FCyI_data!J20</f>
        <v>0.17261248146287939</v>
      </c>
      <c r="N20" s="162">
        <f>'tb %'!P36</f>
        <v>5.9434333333333332E-2</v>
      </c>
      <c r="O20" s="162">
        <f>'tb %'!Q36</f>
        <v>6.5215833333333334E-2</v>
      </c>
      <c r="P20" s="162">
        <f>'tb %'!R36</f>
        <v>6.7187999999999998E-2</v>
      </c>
      <c r="Q20" s="162">
        <f>AVERAGE('tb %'!P36:R36)</f>
        <v>6.3946055555555562E-2</v>
      </c>
      <c r="R20" s="162">
        <f>'tb %'!R36-'tb %'!P36</f>
        <v>7.7536666666666657E-3</v>
      </c>
      <c r="S20" s="162">
        <f>'tb %'!P36+'tb %'!R36-2*'tb %'!Q36</f>
        <v>-3.8093333333333312E-3</v>
      </c>
      <c r="T20" s="197">
        <f>RoE!F20</f>
        <v>0.15467611484212099</v>
      </c>
      <c r="U20" s="215">
        <f ca="1">REER!E20</f>
        <v>91.079691130717919</v>
      </c>
      <c r="V20" s="215">
        <f>VIX!I30</f>
        <v>18</v>
      </c>
      <c r="W20" s="165">
        <v>337.83</v>
      </c>
      <c r="X20" s="162">
        <f>Liquidity!X20</f>
        <v>0.20041529002585554</v>
      </c>
      <c r="Y20" s="162">
        <f>CAR!AT20</f>
        <v>0.18050535725329692</v>
      </c>
      <c r="Z20" s="53">
        <v>45981845</v>
      </c>
      <c r="AA20" s="53">
        <v>7682564.2145882631</v>
      </c>
      <c r="AB20" s="164"/>
      <c r="AC20" s="53">
        <f>'Construction loans'!P21</f>
        <v>15949385.266666666</v>
      </c>
      <c r="AD20" s="53">
        <v>270300</v>
      </c>
      <c r="AE20" s="162">
        <v>5.7616392881677768E-2</v>
      </c>
      <c r="AF20" s="165">
        <f>FCyI_raw!AI36</f>
        <v>-1541.1550669729836</v>
      </c>
      <c r="AG20" s="163">
        <f>'Copper prices'!G209</f>
        <v>3.4640682539682546</v>
      </c>
      <c r="AH20" s="163">
        <f>CPI!T51</f>
        <v>79.856355146034701</v>
      </c>
      <c r="AI20" s="197">
        <f>'policy tool rates'!N23</f>
        <v>4.4999999999999998E-2</v>
      </c>
      <c r="AJ20" s="165">
        <f>GD!B25</f>
        <v>442.19668533554091</v>
      </c>
      <c r="AK20" s="165">
        <f>BOP!C60</f>
        <v>-134.03775958767301</v>
      </c>
      <c r="AL20" s="165">
        <f>GE!D26</f>
        <v>189273.7</v>
      </c>
      <c r="AM20" s="197">
        <f>Employment!U44</f>
        <v>0.11650130009503115</v>
      </c>
      <c r="AN20" s="1">
        <v>0</v>
      </c>
      <c r="AO20" s="1">
        <v>0</v>
      </c>
      <c r="AP20">
        <v>0</v>
      </c>
      <c r="AQ20">
        <v>0</v>
      </c>
      <c r="AR20">
        <v>0</v>
      </c>
    </row>
    <row r="21" spans="1:44">
      <c r="A21" s="2">
        <v>39447</v>
      </c>
      <c r="B21" s="53">
        <f>GDP!G37</f>
        <v>934967.70000000007</v>
      </c>
      <c r="C21" s="197">
        <f>FCyI_raw!P37</f>
        <v>0.16596173629502639</v>
      </c>
      <c r="D21" s="197">
        <f>FCyI_raw!P37-FCyI_raw!Q37</f>
        <v>5.4672127137909393E-2</v>
      </c>
      <c r="E21" s="197">
        <f>FCyI_data!B21</f>
        <v>0.4971149376240207</v>
      </c>
      <c r="F21" s="162">
        <f>FCyI_data!C21</f>
        <v>6.8138187626130817E-2</v>
      </c>
      <c r="G21" s="198">
        <f>FCyI_data!D21</f>
        <v>69704964.42477937</v>
      </c>
      <c r="H21" s="198">
        <f>FCyI_data!E21</f>
        <v>14768728.214147318</v>
      </c>
      <c r="I21" s="198">
        <f>FCyI_data!F21</f>
        <v>99973687.433540046</v>
      </c>
      <c r="J21" s="197">
        <f>FCyI_data!G21</f>
        <v>8.9019126800000001E-2</v>
      </c>
      <c r="K21" s="197">
        <f>FCyI_data!H21</f>
        <v>-7.3507341451977792E-2</v>
      </c>
      <c r="L21" s="197">
        <f>FCyI_data!I21</f>
        <v>-3.2846382704915356E-2</v>
      </c>
      <c r="M21" s="197">
        <f>FCyI_data!J21</f>
        <v>0.19422268472208565</v>
      </c>
      <c r="N21" s="162">
        <f>'tb %'!P37</f>
        <v>6.5294000000000005E-2</v>
      </c>
      <c r="O21" s="162">
        <f>'tb %'!Q37</f>
        <v>7.145583333333333E-2</v>
      </c>
      <c r="P21" s="162">
        <f>'tb %'!R37</f>
        <v>9.4456999999999999E-2</v>
      </c>
      <c r="Q21" s="162">
        <f>AVERAGE('tb %'!P37:R37)</f>
        <v>7.7068944444444454E-2</v>
      </c>
      <c r="R21" s="162">
        <f>'tb %'!R37-'tb %'!P37</f>
        <v>2.9162999999999994E-2</v>
      </c>
      <c r="S21" s="162">
        <f>'tb %'!P37+'tb %'!R37-2*'tb %'!Q37</f>
        <v>1.6839333333333345E-2</v>
      </c>
      <c r="T21" s="197">
        <f>RoE!F21</f>
        <v>0.14769787716889807</v>
      </c>
      <c r="U21" s="215">
        <f ca="1">REER!E21</f>
        <v>100</v>
      </c>
      <c r="V21" s="215">
        <f>VIX!I31</f>
        <v>22.5</v>
      </c>
      <c r="W21" s="165">
        <v>317.07666666666665</v>
      </c>
      <c r="X21" s="162">
        <f>Liquidity!X21</f>
        <v>0.18663893974144227</v>
      </c>
      <c r="Y21" s="162">
        <f>CAR!AT21</f>
        <v>0.15613771759630166</v>
      </c>
      <c r="Z21" s="53">
        <v>53582564.879999995</v>
      </c>
      <c r="AA21" s="53">
        <v>8952478.8636241499</v>
      </c>
      <c r="AB21" s="164"/>
      <c r="AC21" s="53">
        <f>'Construction loans'!P22</f>
        <v>20214524.666666668</v>
      </c>
      <c r="AD21" s="53">
        <v>282600</v>
      </c>
      <c r="AE21" s="162">
        <v>6.4406504008883314E-2</v>
      </c>
      <c r="AF21" s="165">
        <f>FCyI_raw!AI37</f>
        <v>-1906.8454033353701</v>
      </c>
      <c r="AG21" s="163">
        <f>'Copper prices'!G210</f>
        <v>3.2696312499999984</v>
      </c>
      <c r="AH21" s="163">
        <f>CPI!T52</f>
        <v>83.859674658061394</v>
      </c>
      <c r="AI21" s="197">
        <f>'policy tool rates'!N24</f>
        <v>0.05</v>
      </c>
      <c r="AJ21" s="165">
        <f>GD!B26</f>
        <v>457.88370776437762</v>
      </c>
      <c r="AK21" s="165">
        <f>BOP!C61</f>
        <v>-195.93621705326495</v>
      </c>
      <c r="AL21" s="165">
        <f>GE!D27</f>
        <v>263311.8</v>
      </c>
      <c r="AM21" s="197">
        <f>Employment!U45</f>
        <v>0.1086763512106895</v>
      </c>
      <c r="AN21" s="1">
        <v>0</v>
      </c>
      <c r="AO21" s="1">
        <v>1</v>
      </c>
      <c r="AP21">
        <v>1</v>
      </c>
      <c r="AQ21">
        <v>0</v>
      </c>
      <c r="AR21">
        <v>1</v>
      </c>
    </row>
    <row r="22" spans="1:44">
      <c r="A22" s="2">
        <v>39538</v>
      </c>
      <c r="B22" s="53">
        <f>GDP!G38</f>
        <v>469131</v>
      </c>
      <c r="C22" s="197">
        <f>FCyI_raw!P38</f>
        <v>0.18368001475395623</v>
      </c>
      <c r="D22" s="197">
        <f>FCyI_raw!P38-FCyI_raw!Q38</f>
        <v>6.2195172850634237E-2</v>
      </c>
      <c r="E22" s="197">
        <f>FCyI_data!B22</f>
        <v>0.48867452703224945</v>
      </c>
      <c r="F22" s="162">
        <f>FCyI_data!C22</f>
        <v>7.6012459354747694E-2</v>
      </c>
      <c r="G22" s="198">
        <f>FCyI_data!D22</f>
        <v>88299040.028981373</v>
      </c>
      <c r="H22" s="198">
        <f>FCyI_data!E22</f>
        <v>17633513.267235577</v>
      </c>
      <c r="I22" s="198">
        <f>FCyI_data!F22</f>
        <v>135220576.46129447</v>
      </c>
      <c r="J22" s="197">
        <f>FCyI_data!G22</f>
        <v>8.5892001400000015E-2</v>
      </c>
      <c r="K22" s="197">
        <f>FCyI_data!H22</f>
        <v>-7.0398825667857823E-2</v>
      </c>
      <c r="L22" s="197">
        <f>FCyI_data!I22</f>
        <v>-2.6437767631665082E-2</v>
      </c>
      <c r="M22" s="197">
        <f>FCyI_data!J22</f>
        <v>0.20024496565293443</v>
      </c>
      <c r="N22" s="162">
        <f>'tb %'!P38</f>
        <v>6.8918200501253135E-2</v>
      </c>
      <c r="O22" s="162">
        <f>'tb %'!Q38</f>
        <v>8.2521442938131628E-2</v>
      </c>
      <c r="P22" s="162">
        <f>'tb %'!R38</f>
        <v>0.10423639194051443</v>
      </c>
      <c r="Q22" s="162">
        <f>AVERAGE('tb %'!P38:R38)</f>
        <v>8.5225345126633059E-2</v>
      </c>
      <c r="R22" s="162">
        <f>'tb %'!R38-'tb %'!P38</f>
        <v>3.5318191439261293E-2</v>
      </c>
      <c r="S22" s="162">
        <f>'tb %'!P38+'tb %'!R38-2*'tb %'!Q38</f>
        <v>8.1117065655043064E-3</v>
      </c>
      <c r="T22" s="197">
        <f>RoE!F22</f>
        <v>0.14185165697340996</v>
      </c>
      <c r="U22" s="215">
        <f ca="1">REER!E22</f>
        <v>96.066298327816057</v>
      </c>
      <c r="V22" s="215">
        <f>VIX!I32</f>
        <v>25.61</v>
      </c>
      <c r="W22" s="165">
        <v>308.05333333333334</v>
      </c>
      <c r="X22" s="162">
        <f>Liquidity!X22</f>
        <v>0.15323590411026936</v>
      </c>
      <c r="Y22" s="162">
        <f>CAR!AT22</f>
        <v>0.13294005707656831</v>
      </c>
      <c r="Z22" s="53">
        <v>59327163.198510006</v>
      </c>
      <c r="AA22" s="53">
        <v>9912276.0502957348</v>
      </c>
      <c r="AB22" s="164"/>
      <c r="AC22" s="53">
        <f>'Construction loans'!P23</f>
        <v>23640639.933333334</v>
      </c>
      <c r="AD22" s="53">
        <v>286700</v>
      </c>
      <c r="AE22" s="162">
        <v>7.0553530952350382E-2</v>
      </c>
      <c r="AF22" s="165">
        <f>FCyI_raw!AI38</f>
        <v>-2099.3634023829045</v>
      </c>
      <c r="AG22" s="163">
        <f>'Copper prices'!G211</f>
        <v>3.5233216666666669</v>
      </c>
      <c r="AH22" s="163">
        <f>CPI!T53</f>
        <v>88.262820012629405</v>
      </c>
      <c r="AI22" s="197">
        <f>'policy tool rates'!N25</f>
        <v>5.8749999999999997E-2</v>
      </c>
      <c r="AJ22" s="165">
        <f>GD!B27</f>
        <v>501.09572572157799</v>
      </c>
      <c r="AK22" s="165">
        <f>BOP!C62</f>
        <v>-393.50279202047204</v>
      </c>
      <c r="AL22" s="165">
        <f>GE!D28</f>
        <v>145077.5</v>
      </c>
      <c r="AM22" s="197">
        <f>Employment!U46</f>
        <v>0.22086019588318762</v>
      </c>
      <c r="AN22" s="1">
        <v>2</v>
      </c>
      <c r="AO22" s="1">
        <v>1</v>
      </c>
      <c r="AP22">
        <v>3</v>
      </c>
      <c r="AQ22">
        <v>0</v>
      </c>
      <c r="AR22">
        <v>3</v>
      </c>
    </row>
    <row r="23" spans="1:44">
      <c r="A23" s="2">
        <v>39629</v>
      </c>
      <c r="B23" s="53">
        <f>GDP!G39</f>
        <v>683115.2</v>
      </c>
      <c r="C23" s="197">
        <f>FCyI_raw!P39</f>
        <v>0.20089365895097724</v>
      </c>
      <c r="D23" s="197">
        <f>FCyI_raw!P39-FCyI_raw!Q39</f>
        <v>6.8300484451661231E-2</v>
      </c>
      <c r="E23" s="197">
        <f>FCyI_data!B23</f>
        <v>0.49126476547983611</v>
      </c>
      <c r="F23" s="162">
        <f>FCyI_data!C23</f>
        <v>8.3548772049949094E-2</v>
      </c>
      <c r="G23" s="198">
        <f>FCyI_data!D23</f>
        <v>107828306.92030182</v>
      </c>
      <c r="H23" s="198">
        <f>FCyI_data!E23</f>
        <v>20710229.751730755</v>
      </c>
      <c r="I23" s="198">
        <f>FCyI_data!F23</f>
        <v>140190747.72467434</v>
      </c>
      <c r="J23" s="197">
        <f>FCyI_data!G23</f>
        <v>0.108076898</v>
      </c>
      <c r="K23" s="197">
        <f>FCyI_data!H23</f>
        <v>-6.3784919541079829E-2</v>
      </c>
      <c r="L23" s="197">
        <f>FCyI_data!I23</f>
        <v>-2.6734093029347442E-2</v>
      </c>
      <c r="M23" s="197">
        <f>FCyI_data!J23</f>
        <v>0.21548144314673526</v>
      </c>
      <c r="N23" s="162">
        <f>'tb %'!P39</f>
        <v>7.0631000000000013E-2</v>
      </c>
      <c r="O23" s="162">
        <f>'tb %'!Q39</f>
        <v>7.6798962962962958E-2</v>
      </c>
      <c r="P23" s="162">
        <f>'tb %'!R39</f>
        <v>0.10328428089084568</v>
      </c>
      <c r="Q23" s="162">
        <f>AVERAGE('tb %'!P39:R39)</f>
        <v>8.3571414617936213E-2</v>
      </c>
      <c r="R23" s="162">
        <f>'tb %'!R39-'tb %'!P39</f>
        <v>3.2653280890845668E-2</v>
      </c>
      <c r="S23" s="162">
        <f>'tb %'!P39+'tb %'!R39-2*'tb %'!Q39</f>
        <v>2.0317354964919765E-2</v>
      </c>
      <c r="T23" s="197">
        <f>RoE!F23</f>
        <v>0.13166143877212952</v>
      </c>
      <c r="U23" s="215">
        <f ca="1">REER!E23</f>
        <v>97.036973097589851</v>
      </c>
      <c r="V23" s="215">
        <f>VIX!I33</f>
        <v>23.95</v>
      </c>
      <c r="W23" s="165">
        <v>307.11000000000007</v>
      </c>
      <c r="X23" s="162">
        <f>Liquidity!X23</f>
        <v>0.12068318014096194</v>
      </c>
      <c r="Y23" s="162">
        <f>CAR!AT23</f>
        <v>0.12697354977533137</v>
      </c>
      <c r="Z23" s="53">
        <v>71722894.810000002</v>
      </c>
      <c r="AA23" s="53">
        <v>11983332.661705596</v>
      </c>
      <c r="AB23" s="162">
        <f>'Mortgage rate'!J5</f>
        <v>0.1953407821787948</v>
      </c>
      <c r="AC23" s="53">
        <f>'Construction loans'!P24</f>
        <v>29692297.828173667</v>
      </c>
      <c r="AD23" s="53">
        <v>303300</v>
      </c>
      <c r="AE23" s="162">
        <v>7.9631850428972181E-2</v>
      </c>
      <c r="AF23" s="165">
        <f>FCyI_raw!AI39</f>
        <v>-2416.3129166434346</v>
      </c>
      <c r="AG23" s="163">
        <f>'Copper prices'!G212</f>
        <v>3.7874435483870967</v>
      </c>
      <c r="AH23" s="163">
        <f>CPI!T54</f>
        <v>91.000867871044605</v>
      </c>
      <c r="AI23" s="197">
        <f>'policy tool rates'!N26</f>
        <v>6.5000000000000002E-2</v>
      </c>
      <c r="AJ23" s="165">
        <f>GD!B28</f>
        <v>495.70901360313132</v>
      </c>
      <c r="AK23" s="165">
        <f>BOP!C63</f>
        <v>-316.63904727803151</v>
      </c>
      <c r="AL23" s="165">
        <f>GE!D29</f>
        <v>201469.3</v>
      </c>
      <c r="AM23" s="197">
        <f>Employment!U47</f>
        <v>0.21463078382603343</v>
      </c>
      <c r="AN23" s="1">
        <v>0</v>
      </c>
      <c r="AO23" s="1">
        <v>0</v>
      </c>
      <c r="AP23">
        <v>0</v>
      </c>
      <c r="AQ23">
        <v>0</v>
      </c>
      <c r="AR23">
        <v>0</v>
      </c>
    </row>
    <row r="24" spans="1:44">
      <c r="A24" s="2">
        <v>39721</v>
      </c>
      <c r="B24" s="53">
        <f>GDP!G40</f>
        <v>1056298.5</v>
      </c>
      <c r="C24" s="197">
        <f>FCyI_raw!P40</f>
        <v>0.21410559051700001</v>
      </c>
      <c r="D24" s="197">
        <f>FCyI_raw!P40-FCyI_raw!Q40</f>
        <v>7.0048617113276007E-2</v>
      </c>
      <c r="E24" s="197">
        <f>FCyI_data!B24</f>
        <v>0.38239509011417394</v>
      </c>
      <c r="F24" s="162">
        <f>FCyI_data!C24</f>
        <v>9.3887789653838316E-2</v>
      </c>
      <c r="G24" s="198">
        <f>FCyI_data!D24</f>
        <v>120039781.85373002</v>
      </c>
      <c r="H24" s="198">
        <f>FCyI_data!E24</f>
        <v>22208462.966319457</v>
      </c>
      <c r="I24" s="198">
        <f>FCyI_data!F24</f>
        <v>136382938.44541055</v>
      </c>
      <c r="J24" s="197">
        <f>FCyI_data!G24</f>
        <v>0.105410688</v>
      </c>
      <c r="K24" s="197">
        <f>FCyI_data!H24</f>
        <v>-6.7248050979717727E-2</v>
      </c>
      <c r="L24" s="197">
        <f>FCyI_data!I24</f>
        <v>-1.9813685609829851E-2</v>
      </c>
      <c r="M24" s="197">
        <f>FCyI_data!J24</f>
        <v>0.2296351162989039</v>
      </c>
      <c r="N24" s="162">
        <f>'tb %'!P40</f>
        <v>7.9726416666666661E-2</v>
      </c>
      <c r="O24" s="162">
        <f>'tb %'!Q40</f>
        <v>8.1021244396848616E-2</v>
      </c>
      <c r="P24" s="162">
        <f>'tb %'!R40</f>
        <v>0.10574468085106384</v>
      </c>
      <c r="Q24" s="162">
        <f>AVERAGE('tb %'!P40:R40)</f>
        <v>8.8830780638193052E-2</v>
      </c>
      <c r="R24" s="162">
        <f>'tb %'!R40-'tb %'!P40</f>
        <v>2.6018264184397177E-2</v>
      </c>
      <c r="S24" s="162">
        <f>'tb %'!P40+'tb %'!R40-2*'tb %'!Q40</f>
        <v>2.3428608724033267E-2</v>
      </c>
      <c r="T24" s="197">
        <f>RoE!F24</f>
        <v>0.12499891477318313</v>
      </c>
      <c r="U24" s="215">
        <f ca="1">REER!E24</f>
        <v>104.65803274112035</v>
      </c>
      <c r="V24" s="215">
        <f>VIX!I34</f>
        <v>39.39</v>
      </c>
      <c r="W24" s="165">
        <v>302.30333333333328</v>
      </c>
      <c r="X24" s="162">
        <f>Liquidity!X24</f>
        <v>0.10235153947242151</v>
      </c>
      <c r="Y24" s="162">
        <f>CAR!AT24</f>
        <v>0.13400826676716859</v>
      </c>
      <c r="Z24" s="53">
        <v>81031249</v>
      </c>
      <c r="AA24" s="53">
        <v>13538555.789372761</v>
      </c>
      <c r="AB24" s="162">
        <f>'Mortgage rate'!J6</f>
        <v>0.14502906224692663</v>
      </c>
      <c r="AC24" s="53">
        <f>'Construction loans'!P25</f>
        <v>36330940.272799999</v>
      </c>
      <c r="AD24" s="53">
        <v>301000</v>
      </c>
      <c r="AE24" s="162">
        <v>8.2528303319049812E-2</v>
      </c>
      <c r="AF24" s="165">
        <f>FCyI_raw!AI40</f>
        <v>-2824.1361874507365</v>
      </c>
      <c r="AG24" s="163">
        <f>'Copper prices'!G213</f>
        <v>3.4150888888888895</v>
      </c>
      <c r="AH24" s="163">
        <f>CPI!T55</f>
        <v>88.766398130766703</v>
      </c>
      <c r="AI24" s="197">
        <f>'policy tool rates'!N27</f>
        <v>7.2499999999999995E-2</v>
      </c>
      <c r="AJ24" s="165">
        <f>GD!B29</f>
        <v>498.27198063004664</v>
      </c>
      <c r="AK24" s="165">
        <f>BOP!C64</f>
        <v>-437.51850587278841</v>
      </c>
      <c r="AL24" s="165">
        <f>GE!D30</f>
        <v>234767.39999999997</v>
      </c>
      <c r="AM24" s="197">
        <f>Employment!U48</f>
        <v>0.19121130833902533</v>
      </c>
      <c r="AN24" s="1">
        <v>0</v>
      </c>
      <c r="AO24" s="1">
        <v>0</v>
      </c>
      <c r="AP24">
        <v>0</v>
      </c>
      <c r="AQ24">
        <v>0</v>
      </c>
      <c r="AR24">
        <v>0</v>
      </c>
    </row>
    <row r="25" spans="1:44">
      <c r="A25" s="2">
        <v>39813</v>
      </c>
      <c r="B25" s="53">
        <f>GDP!G41</f>
        <v>880076.1</v>
      </c>
      <c r="C25" s="197">
        <f>FCyI_raw!P41</f>
        <v>0.22165238438205426</v>
      </c>
      <c r="D25" s="197">
        <f>FCyI_raw!P41-FCyI_raw!Q41</f>
        <v>6.643157557090526E-2</v>
      </c>
      <c r="E25" s="197">
        <f>FCyI_data!B25</f>
        <v>0.31821688397926318</v>
      </c>
      <c r="F25" s="162">
        <f>FCyI_data!C25</f>
        <v>8.4875757551003711E-2</v>
      </c>
      <c r="G25" s="198">
        <f>FCyI_data!D25</f>
        <v>114360777.4390271</v>
      </c>
      <c r="H25" s="198">
        <f>FCyI_data!E25</f>
        <v>15195234.54432027</v>
      </c>
      <c r="I25" s="198">
        <f>FCyI_data!F25</f>
        <v>47911112.572536767</v>
      </c>
      <c r="J25" s="197">
        <f>FCyI_data!G25</f>
        <v>7.7890569999999992E-2</v>
      </c>
      <c r="K25" s="197">
        <f>FCyI_data!H25</f>
        <v>-7.5067073240781004E-2</v>
      </c>
      <c r="L25" s="197">
        <f>FCyI_data!I25</f>
        <v>-2.0871616483136166E-2</v>
      </c>
      <c r="M25" s="197">
        <f>FCyI_data!J25</f>
        <v>0.25147285973317263</v>
      </c>
      <c r="N25" s="162">
        <f>'tb %'!P41</f>
        <v>8.7888261111111102E-2</v>
      </c>
      <c r="O25" s="162">
        <f>'tb %'!Q41</f>
        <v>9.4150656462585025E-2</v>
      </c>
      <c r="P25" s="162">
        <f>'tb %'!R41</f>
        <v>0.11727284042553192</v>
      </c>
      <c r="Q25" s="162">
        <f>AVERAGE('tb %'!P41:R41)</f>
        <v>9.9770585999742686E-2</v>
      </c>
      <c r="R25" s="162">
        <f>'tb %'!R41-'tb %'!P41</f>
        <v>2.9384579314420817E-2</v>
      </c>
      <c r="S25" s="162">
        <f>'tb %'!P41+'tb %'!R41-2*'tb %'!Q41</f>
        <v>1.685978861147297E-2</v>
      </c>
      <c r="T25" s="197">
        <f>RoE!F25</f>
        <v>0.13391005086213895</v>
      </c>
      <c r="U25" s="215">
        <f ca="1">REER!E25</f>
        <v>109.76415663520767</v>
      </c>
      <c r="V25" s="215">
        <f>VIX!I35</f>
        <v>40</v>
      </c>
      <c r="W25" s="165">
        <v>306.41000000000003</v>
      </c>
      <c r="X25" s="162">
        <f>Liquidity!X25</f>
        <v>8.5167785834802501E-2</v>
      </c>
      <c r="Y25" s="162">
        <f>CAR!AT25</f>
        <v>0.14142938064742186</v>
      </c>
      <c r="Z25" s="53">
        <v>83620888</v>
      </c>
      <c r="AA25" s="53">
        <v>6914117.6539500002</v>
      </c>
      <c r="AB25" s="162">
        <f>'Mortgage rate'!J7</f>
        <v>0.14221443107827214</v>
      </c>
      <c r="AC25" s="53">
        <f>'Construction loans'!P26</f>
        <v>40211510.942999996</v>
      </c>
      <c r="AD25" s="53">
        <v>292000</v>
      </c>
      <c r="AE25" s="162">
        <v>8.5970784315245477E-2</v>
      </c>
      <c r="AF25" s="165">
        <f>FCyI_raw!AI41</f>
        <v>-3127.4858959152575</v>
      </c>
      <c r="AG25" s="163">
        <f>'Copper prices'!G214</f>
        <v>1.7621793650793653</v>
      </c>
      <c r="AH25" s="163">
        <f>CPI!T56</f>
        <v>89.553397099313003</v>
      </c>
      <c r="AI25" s="197">
        <f>'policy tool rates'!N28</f>
        <v>7.7499999999999999E-2</v>
      </c>
      <c r="AJ25" s="165">
        <f>GD!B30</f>
        <v>530.64560092456804</v>
      </c>
      <c r="AK25" s="165">
        <f>BOP!C65</f>
        <v>-511.22388853678945</v>
      </c>
      <c r="AL25" s="165">
        <f>GE!D31</f>
        <v>248224.40000000002</v>
      </c>
      <c r="AM25" s="197">
        <f>Employment!U49</f>
        <v>0.1732134654544534</v>
      </c>
      <c r="AN25" s="1">
        <v>0</v>
      </c>
      <c r="AO25" s="1">
        <v>0</v>
      </c>
      <c r="AP25">
        <v>0</v>
      </c>
      <c r="AQ25">
        <v>0</v>
      </c>
      <c r="AR25">
        <v>0</v>
      </c>
    </row>
    <row r="26" spans="1:44">
      <c r="A26" s="2">
        <v>39903</v>
      </c>
      <c r="B26" s="53">
        <f>GDP!G42</f>
        <v>439029.19999999995</v>
      </c>
      <c r="C26" s="197">
        <f>FCyI_raw!P42</f>
        <v>0.23213166322151355</v>
      </c>
      <c r="D26" s="197">
        <f>FCyI_raw!P42-FCyI_raw!Q42</f>
        <v>6.5708107114307551E-2</v>
      </c>
      <c r="E26" s="197">
        <f>FCyI_data!B26</f>
        <v>0.26149819689051212</v>
      </c>
      <c r="F26" s="162">
        <f>FCyI_data!C26</f>
        <v>7.8108444182035663E-2</v>
      </c>
      <c r="G26" s="198">
        <f>FCyI_data!D26</f>
        <v>69019657.551885486</v>
      </c>
      <c r="H26" s="198">
        <f>FCyI_data!E26</f>
        <v>3091303.8502132073</v>
      </c>
      <c r="I26" s="198">
        <f>FCyI_data!F26</f>
        <v>-2437724.9331467152</v>
      </c>
      <c r="J26" s="197">
        <f>FCyI_data!G26</f>
        <v>1.6573346100000001E-2</v>
      </c>
      <c r="K26" s="197">
        <f>FCyI_data!H26</f>
        <v>-8.1329259218534483E-2</v>
      </c>
      <c r="L26" s="197">
        <f>FCyI_data!I26</f>
        <v>-2.8699485211335501E-2</v>
      </c>
      <c r="M26" s="197">
        <f>FCyI_data!J26</f>
        <v>0.2495442799556345</v>
      </c>
      <c r="N26" s="162">
        <f>'tb %'!P42</f>
        <v>9.9619205935078323E-2</v>
      </c>
      <c r="O26" s="162">
        <f>'tb %'!Q42</f>
        <v>0.1048655</v>
      </c>
      <c r="P26" s="162">
        <f>'tb %'!R42</f>
        <v>0.128801</v>
      </c>
      <c r="Q26" s="162">
        <f>AVERAGE('tb %'!P42:R42)</f>
        <v>0.11109523531169278</v>
      </c>
      <c r="R26" s="162">
        <f>'tb %'!R42-'tb %'!P42</f>
        <v>2.9181794064921676E-2</v>
      </c>
      <c r="S26" s="162">
        <f>'tb %'!P42+'tb %'!R42-2*'tb %'!Q42</f>
        <v>1.8689205935078335E-2</v>
      </c>
      <c r="T26" s="197">
        <f>RoE!F26</f>
        <v>9.5964303081786287E-2</v>
      </c>
      <c r="U26" s="215">
        <f ca="1">REER!E26</f>
        <v>95.521654482699603</v>
      </c>
      <c r="V26" s="215">
        <f>VIX!I36</f>
        <v>44.14</v>
      </c>
      <c r="W26" s="165">
        <v>325.56</v>
      </c>
      <c r="X26" s="162">
        <f>Liquidity!X26</f>
        <v>0.13908703700721795</v>
      </c>
      <c r="Y26" s="162">
        <f>CAR!AT26</f>
        <v>0.12628887487555518</v>
      </c>
      <c r="Z26" s="53">
        <v>86367095</v>
      </c>
      <c r="AA26" s="53">
        <v>3074293.7035999997</v>
      </c>
      <c r="AB26" s="162">
        <f>'Mortgage rate'!J8</f>
        <v>0.16803473198376426</v>
      </c>
      <c r="AC26" s="53">
        <f>'Construction loans'!P27</f>
        <v>39875377.633333333</v>
      </c>
      <c r="AD26" s="53">
        <v>289800</v>
      </c>
      <c r="AE26" s="162">
        <v>8.5398984542842005E-2</v>
      </c>
      <c r="AF26" s="165">
        <f>FCyI_raw!AI42</f>
        <v>-3046.1682165549128</v>
      </c>
      <c r="AG26" s="163">
        <f>'Copper prices'!G215</f>
        <v>1.5832650000000001</v>
      </c>
      <c r="AH26" s="163">
        <f>CPI!T57</f>
        <v>90.029139241070993</v>
      </c>
      <c r="AI26" s="197">
        <f>'policy tool rates'!N29</f>
        <v>7.0000000000000007E-2</v>
      </c>
      <c r="AJ26" s="165">
        <f>GD!B31</f>
        <v>602.3730519760079</v>
      </c>
      <c r="AK26" s="165">
        <f>BOP!C66</f>
        <v>-328.61945218545281</v>
      </c>
      <c r="AL26" s="165">
        <f>GE!D32</f>
        <v>165340.5</v>
      </c>
      <c r="AM26" s="197">
        <f>Employment!U50</f>
        <v>0.25209493975692981</v>
      </c>
      <c r="AN26" s="1">
        <v>0</v>
      </c>
      <c r="AO26" s="1">
        <v>0</v>
      </c>
      <c r="AP26">
        <v>0</v>
      </c>
      <c r="AQ26">
        <v>0</v>
      </c>
      <c r="AR26">
        <v>0</v>
      </c>
    </row>
    <row r="27" spans="1:44">
      <c r="A27" s="2">
        <v>39994</v>
      </c>
      <c r="B27" s="53">
        <f>GDP!G43</f>
        <v>555120.5</v>
      </c>
      <c r="C27" s="197">
        <f>FCyI_raw!P43</f>
        <v>0.21498435286532649</v>
      </c>
      <c r="D27" s="197">
        <f>FCyI_raw!P43-FCyI_raw!Q43</f>
        <v>4.0153597421992482E-2</v>
      </c>
      <c r="E27" s="197">
        <f>FCyI_data!B27</f>
        <v>0.12945735501259192</v>
      </c>
      <c r="F27" s="162">
        <f>FCyI_data!C27</f>
        <v>3.8806496358726239E-2</v>
      </c>
      <c r="G27" s="198">
        <f>FCyI_data!D27</f>
        <v>7850592.5475414693</v>
      </c>
      <c r="H27" s="198">
        <f>FCyI_data!E27</f>
        <v>-12219439.34238866</v>
      </c>
      <c r="I27" s="198">
        <f>FCyI_data!F27</f>
        <v>-66934042.260559797</v>
      </c>
      <c r="J27" s="197">
        <f>FCyI_data!G27</f>
        <v>-4.5235579799999995E-2</v>
      </c>
      <c r="K27" s="197">
        <f>FCyI_data!H27</f>
        <v>-8.2045063298042481E-2</v>
      </c>
      <c r="L27" s="197">
        <f>FCyI_data!I27</f>
        <v>-2.6317211332243517E-2</v>
      </c>
      <c r="M27" s="197">
        <f>FCyI_data!J27</f>
        <v>0.25301794118498461</v>
      </c>
      <c r="N27" s="162">
        <f>'tb %'!P43</f>
        <v>0.10957740054766252</v>
      </c>
      <c r="O27" s="162">
        <f>'tb %'!Q43</f>
        <v>0.1342975655149935</v>
      </c>
      <c r="P27" s="162">
        <f>'tb %'!R43</f>
        <v>0.15515499999999999</v>
      </c>
      <c r="Q27" s="162">
        <f>AVERAGE('tb %'!P43:R43)</f>
        <v>0.13300998868755201</v>
      </c>
      <c r="R27" s="162">
        <f>'tb %'!R43-'tb %'!P43</f>
        <v>4.5577599452337469E-2</v>
      </c>
      <c r="S27" s="162">
        <f>'tb %'!P43+'tb %'!R43-2*'tb %'!Q43</f>
        <v>-3.8627304823244946E-3</v>
      </c>
      <c r="T27" s="197">
        <f>RoE!F27</f>
        <v>6.6188056579607038E-2</v>
      </c>
      <c r="U27" s="215">
        <f ca="1">REER!E27</f>
        <v>92.468775840974914</v>
      </c>
      <c r="V27" s="215">
        <f>VIX!I37</f>
        <v>26.35</v>
      </c>
      <c r="W27" s="165">
        <v>370.53</v>
      </c>
      <c r="X27" s="162">
        <f>Liquidity!X27</f>
        <v>0.17550259385960756</v>
      </c>
      <c r="Y27" s="162">
        <f>CAR!AT27</f>
        <v>0.1435816285208264</v>
      </c>
      <c r="Z27" s="53">
        <v>83108252.40959999</v>
      </c>
      <c r="AA27" s="53">
        <v>2768462.4918500003</v>
      </c>
      <c r="AB27" s="162">
        <f>'Mortgage rate'!J9</f>
        <v>0.1627851525152802</v>
      </c>
      <c r="AC27" s="53">
        <f>'Construction loans'!P28</f>
        <v>43410653.793900006</v>
      </c>
      <c r="AD27" s="53">
        <v>259300</v>
      </c>
      <c r="AE27" s="162">
        <v>8.2161577419148965E-2</v>
      </c>
      <c r="AF27" s="165">
        <f>FCyI_raw!AI43</f>
        <v>-2834.8227278604813</v>
      </c>
      <c r="AG27" s="163">
        <f>'Copper prices'!G216</f>
        <v>2.1462063492063499</v>
      </c>
      <c r="AH27" s="163">
        <f>CPI!T58</f>
        <v>94.037519839712203</v>
      </c>
      <c r="AI27" s="197">
        <f>'policy tool rates'!N30</f>
        <v>7.1874999999999994E-2</v>
      </c>
      <c r="AJ27" s="165">
        <f>GD!B32</f>
        <v>829.58059198631963</v>
      </c>
      <c r="AK27" s="165">
        <f>BOP!C67</f>
        <v>-301.15481584823897</v>
      </c>
      <c r="AL27" s="165">
        <f>GE!D33</f>
        <v>220164.09999999998</v>
      </c>
      <c r="AM27" s="197">
        <f>Employment!U51</f>
        <v>0.23945743456490104</v>
      </c>
      <c r="AN27" s="1">
        <v>0</v>
      </c>
      <c r="AO27" s="1">
        <v>0</v>
      </c>
      <c r="AP27">
        <v>0</v>
      </c>
      <c r="AQ27">
        <v>0</v>
      </c>
      <c r="AR27">
        <v>0</v>
      </c>
    </row>
    <row r="28" spans="1:44">
      <c r="A28" s="2">
        <v>40086</v>
      </c>
      <c r="B28" s="53">
        <f>GDP!G44</f>
        <v>847261.5</v>
      </c>
      <c r="C28" s="197">
        <f>FCyI_raw!P44</f>
        <v>0.25002967833855333</v>
      </c>
      <c r="D28" s="197">
        <f>FCyI_raw!P44-FCyI_raw!Q44</f>
        <v>6.4067348788202333E-2</v>
      </c>
      <c r="E28" s="197">
        <f>FCyI_data!B28</f>
        <v>0.24107756563836902</v>
      </c>
      <c r="F28" s="162">
        <f>FCyI_data!C28</f>
        <v>4.2201165048928874E-2</v>
      </c>
      <c r="G28" s="198">
        <f>FCyI_data!D28</f>
        <v>-50465745.59959811</v>
      </c>
      <c r="H28" s="198">
        <f>FCyI_data!E28</f>
        <v>-26591066.420383144</v>
      </c>
      <c r="I28" s="198">
        <f>FCyI_data!F28</f>
        <v>-78319354.280929446</v>
      </c>
      <c r="J28" s="197">
        <f>FCyI_data!G28</f>
        <v>-7.9368099999999997E-2</v>
      </c>
      <c r="K28" s="197">
        <f>FCyI_data!H28</f>
        <v>-7.6206886572300361E-2</v>
      </c>
      <c r="L28" s="197">
        <f>FCyI_data!I28</f>
        <v>-1.8856033419863874E-2</v>
      </c>
      <c r="M28" s="197">
        <f>FCyI_data!J28</f>
        <v>0.25948028006386054</v>
      </c>
      <c r="N28" s="162">
        <f>'tb %'!P44</f>
        <v>7.6035444444444433E-2</v>
      </c>
      <c r="O28" s="162">
        <f>'tb %'!Q44</f>
        <v>0.1068076952991453</v>
      </c>
      <c r="P28" s="162">
        <f>'tb %'!R44</f>
        <v>0.13334300000000002</v>
      </c>
      <c r="Q28" s="162">
        <f>AVERAGE('tb %'!P44:R44)</f>
        <v>0.10539537991452992</v>
      </c>
      <c r="R28" s="162">
        <f>'tb %'!R44-'tb %'!P44</f>
        <v>5.7307555555555584E-2</v>
      </c>
      <c r="S28" s="162">
        <f>'tb %'!P44+'tb %'!R44-2*'tb %'!Q44</f>
        <v>-4.2369461538461495E-3</v>
      </c>
      <c r="T28" s="197">
        <f>RoE!F28</f>
        <v>3.4273531284577427E-2</v>
      </c>
      <c r="U28" s="215">
        <f ca="1">REER!E28</f>
        <v>87.6613104236623</v>
      </c>
      <c r="V28" s="215">
        <f>VIX!I38</f>
        <v>25.61</v>
      </c>
      <c r="W28" s="165">
        <v>372.64333333333326</v>
      </c>
      <c r="X28" s="162">
        <f>Liquidity!X28</f>
        <v>0.20895689621365734</v>
      </c>
      <c r="Y28" s="162">
        <f>CAR!AT28</f>
        <v>0.14856949763828017</v>
      </c>
      <c r="Z28" s="53">
        <v>83370314.168200001</v>
      </c>
      <c r="AA28" s="53">
        <v>4998103.105455</v>
      </c>
      <c r="AB28" s="162">
        <f>'Mortgage rate'!J10</f>
        <v>0.15403407286467694</v>
      </c>
      <c r="AC28" s="53">
        <f>'Construction loans'!P29</f>
        <v>47915408.616400003</v>
      </c>
      <c r="AD28" s="53">
        <v>255000</v>
      </c>
      <c r="AE28" s="162">
        <v>8.9419187102140099E-2</v>
      </c>
      <c r="AF28" s="165">
        <f>FCyI_raw!AI44</f>
        <v>-2541.9245044414693</v>
      </c>
      <c r="AG28" s="163">
        <f>'Copper prices'!G217</f>
        <v>2.6759406249999986</v>
      </c>
      <c r="AH28" s="163">
        <f>CPI!T59</f>
        <v>91.780275209669497</v>
      </c>
      <c r="AI28" s="197">
        <f>'policy tool rates'!N31</f>
        <v>5.5833333333333332E-2</v>
      </c>
      <c r="AJ28" s="165">
        <f>GD!B33</f>
        <v>1014.5347309125432</v>
      </c>
      <c r="AK28" s="165">
        <f>BOP!C68</f>
        <v>-293.11441077394693</v>
      </c>
      <c r="AL28" s="165">
        <f>GE!D34</f>
        <v>256338.30000000005</v>
      </c>
      <c r="AM28" s="197">
        <f>Employment!U52</f>
        <v>0.24454816447064145</v>
      </c>
      <c r="AN28" s="1">
        <v>0</v>
      </c>
      <c r="AO28" s="1">
        <v>0</v>
      </c>
      <c r="AP28">
        <v>0</v>
      </c>
      <c r="AQ28">
        <v>0</v>
      </c>
      <c r="AR28">
        <v>0</v>
      </c>
    </row>
    <row r="29" spans="1:44">
      <c r="A29" s="2">
        <v>40178</v>
      </c>
      <c r="B29" s="53">
        <f>GDP!G45</f>
        <v>810170.09999999986</v>
      </c>
      <c r="C29" s="197">
        <f>FCyI_raw!P45</f>
        <v>0.26221282558333053</v>
      </c>
      <c r="D29" s="197">
        <f>FCyI_raw!P45-FCyI_raw!Q45</f>
        <v>6.4919743597206536E-2</v>
      </c>
      <c r="E29" s="197">
        <f>FCyI_data!B29</f>
        <v>0.28596146672441214</v>
      </c>
      <c r="F29" s="162">
        <f>FCyI_data!C29</f>
        <v>4.0000750657574913E-2</v>
      </c>
      <c r="G29" s="198">
        <f>FCyI_data!D29</f>
        <v>-63834334.917272091</v>
      </c>
      <c r="H29" s="198">
        <f>FCyI_data!E29</f>
        <v>-24097020.592879701</v>
      </c>
      <c r="I29" s="198">
        <f>FCyI_data!F29</f>
        <v>-11152661.011620581</v>
      </c>
      <c r="J29" s="197">
        <f>FCyI_data!G29</f>
        <v>-3.7318793000000003E-2</v>
      </c>
      <c r="K29" s="197">
        <f>FCyI_data!H29</f>
        <v>-7.4652533264583779E-2</v>
      </c>
      <c r="L29" s="197">
        <f>FCyI_data!I29</f>
        <v>-1.5754290115688172E-2</v>
      </c>
      <c r="M29" s="197">
        <f>FCyI_data!J29</f>
        <v>0.25658113911513136</v>
      </c>
      <c r="N29" s="162">
        <f>'tb %'!P45</f>
        <v>8.2983183673469393E-2</v>
      </c>
      <c r="O29" s="162">
        <f>'tb %'!Q45</f>
        <v>0.12842020939277174</v>
      </c>
      <c r="P29" s="162">
        <f>'tb %'!R45</f>
        <v>0.1462508647798742</v>
      </c>
      <c r="Q29" s="162">
        <f>AVERAGE('tb %'!P45:R45)</f>
        <v>0.1192180859487051</v>
      </c>
      <c r="R29" s="162">
        <f>'tb %'!R45-'tb %'!P45</f>
        <v>6.3267681106404808E-2</v>
      </c>
      <c r="S29" s="162">
        <f>'tb %'!P45+'tb %'!R45-2*'tb %'!Q45</f>
        <v>-2.760637033219987E-2</v>
      </c>
      <c r="T29" s="197">
        <f>RoE!F29</f>
        <v>3.3640082087581354E-2</v>
      </c>
      <c r="U29" s="215">
        <f ca="1">REER!E29</f>
        <v>87.359791147615553</v>
      </c>
      <c r="V29" s="215">
        <f>VIX!I39</f>
        <v>21.68</v>
      </c>
      <c r="W29" s="165">
        <v>384.40000000000003</v>
      </c>
      <c r="X29" s="162">
        <f>Liquidity!X29</f>
        <v>0.19731331787090237</v>
      </c>
      <c r="Y29" s="162">
        <f>CAR!AT29</f>
        <v>0.15101942994400333</v>
      </c>
      <c r="Z29" s="53">
        <v>83959875.960799992</v>
      </c>
      <c r="AA29" s="53">
        <v>7369728.3242422007</v>
      </c>
      <c r="AB29" s="162">
        <f>'Mortgage rate'!J11</f>
        <v>0.14499949219527036</v>
      </c>
      <c r="AC29" s="53">
        <f>'Construction loans'!P30</f>
        <v>51940096.040466666</v>
      </c>
      <c r="AD29" s="53">
        <v>268500</v>
      </c>
      <c r="AE29" s="162">
        <v>9.1763135091930514E-2</v>
      </c>
      <c r="AF29" s="165">
        <f>FCyI_raw!AI45</f>
        <v>-2366.2822624661371</v>
      </c>
      <c r="AG29" s="163">
        <f>'Copper prices'!G218</f>
        <v>3.0407904761904767</v>
      </c>
      <c r="AH29" s="163">
        <f>CPI!T60</f>
        <v>93.9185843042724</v>
      </c>
      <c r="AI29" s="197">
        <f>'policy tool rates'!N32</f>
        <v>0.05</v>
      </c>
      <c r="AJ29" s="165">
        <f>GD!B34</f>
        <v>1086.4019383946866</v>
      </c>
      <c r="AK29" s="165">
        <f>BOP!C69</f>
        <v>-502.61233252268676</v>
      </c>
      <c r="AL29" s="165">
        <f>GE!D35</f>
        <v>305742.40000000002</v>
      </c>
      <c r="AM29" s="197">
        <f>Employment!U53</f>
        <v>0.20872094385526474</v>
      </c>
      <c r="AN29" s="1">
        <v>0</v>
      </c>
      <c r="AO29" s="1">
        <v>1</v>
      </c>
      <c r="AP29">
        <v>1</v>
      </c>
      <c r="AQ29">
        <v>0</v>
      </c>
      <c r="AR29">
        <v>1</v>
      </c>
    </row>
    <row r="30" spans="1:44">
      <c r="A30" s="2">
        <v>40268</v>
      </c>
      <c r="B30" s="53">
        <f>GDP!G46</f>
        <v>470555.80000000005</v>
      </c>
      <c r="C30" s="197">
        <f>FCyI_raw!P46</f>
        <v>0.27638410213027181</v>
      </c>
      <c r="D30" s="197">
        <f>FCyI_raw!P46-FCyI_raw!Q46</f>
        <v>6.7394050667560823E-2</v>
      </c>
      <c r="E30" s="197">
        <f>FCyI_data!B30</f>
        <v>0.29408190987523319</v>
      </c>
      <c r="F30" s="162">
        <f>FCyI_data!C30</f>
        <v>4.4218424621826263E-2</v>
      </c>
      <c r="G30" s="198">
        <f>FCyI_data!D30</f>
        <v>-23544656.401553541</v>
      </c>
      <c r="H30" s="198">
        <f>FCyI_data!E30</f>
        <v>-15372605.036623806</v>
      </c>
      <c r="I30" s="198">
        <f>FCyI_data!F30</f>
        <v>64108685.704086542</v>
      </c>
      <c r="J30" s="197">
        <f>FCyI_data!G30</f>
        <v>-6.5586435E-3</v>
      </c>
      <c r="K30" s="197">
        <f>FCyI_data!H30</f>
        <v>-7.8679480562519902E-2</v>
      </c>
      <c r="L30" s="197">
        <f>FCyI_data!I30</f>
        <v>-1.1374191386402763E-2</v>
      </c>
      <c r="M30" s="197">
        <f>FCyI_data!J30</f>
        <v>0.26836505056521093</v>
      </c>
      <c r="N30" s="162">
        <f>'tb %'!P46</f>
        <v>8.8015761851425275E-2</v>
      </c>
      <c r="O30" s="162">
        <f>'tb %'!Q46</f>
        <v>0.13447813332563108</v>
      </c>
      <c r="P30" s="162">
        <f>'tb %'!R46</f>
        <v>0.15915872955974841</v>
      </c>
      <c r="Q30" s="162">
        <f>AVERAGE('tb %'!P46:R46)</f>
        <v>0.12721754157893492</v>
      </c>
      <c r="R30" s="162">
        <f>'tb %'!R46-'tb %'!P46</f>
        <v>7.1142967708323138E-2</v>
      </c>
      <c r="S30" s="162">
        <f>'tb %'!P46+'tb %'!R46-2*'tb %'!Q46</f>
        <v>-2.1781775240088452E-2</v>
      </c>
      <c r="T30" s="197">
        <f>RoE!F30</f>
        <v>5.0094177665145456E-2</v>
      </c>
      <c r="U30" s="215">
        <f ca="1">REER!E30</f>
        <v>87.666927453465803</v>
      </c>
      <c r="V30" s="215">
        <f>VIX!I40</f>
        <v>17.59</v>
      </c>
      <c r="W30" s="165">
        <v>384.07666666666665</v>
      </c>
      <c r="X30" s="162">
        <f>Liquidity!X30</f>
        <v>0.19144429260051768</v>
      </c>
      <c r="Y30" s="162">
        <f>CAR!AT30</f>
        <v>0.14495684535103109</v>
      </c>
      <c r="Z30" s="53">
        <v>85140165.825599998</v>
      </c>
      <c r="AA30" s="53">
        <v>4967865.8682699995</v>
      </c>
      <c r="AB30" s="162">
        <f>'Mortgage rate'!J12</f>
        <v>0.14000675329776199</v>
      </c>
      <c r="AC30" s="53">
        <f>'Construction loans'!P31</f>
        <v>54654652.115500003</v>
      </c>
      <c r="AD30" s="53">
        <v>274100</v>
      </c>
      <c r="AE30" s="162">
        <v>9.4023277908801203E-2</v>
      </c>
      <c r="AF30" s="165">
        <f>FCyI_raw!AI46</f>
        <v>-2417.4730639501249</v>
      </c>
      <c r="AG30" s="163">
        <f>'Copper prices'!G219</f>
        <v>3.2999033898305088</v>
      </c>
      <c r="AH30" s="163">
        <f>CPI!T61</f>
        <v>98.242168325588494</v>
      </c>
      <c r="AI30" s="197">
        <f>'policy tool rates'!N33</f>
        <v>5.7500000000000002E-2</v>
      </c>
      <c r="AJ30" s="165">
        <f>GD!B35</f>
        <v>1141.5904298364944</v>
      </c>
      <c r="AK30" s="165">
        <f>BOP!C70</f>
        <v>-387.57651867297955</v>
      </c>
      <c r="AL30" s="165">
        <f>GE!D36</f>
        <v>192391.8</v>
      </c>
      <c r="AM30" s="197">
        <f>Employment!U54</f>
        <v>0.22519979582350075</v>
      </c>
      <c r="AN30" s="1">
        <v>0</v>
      </c>
      <c r="AO30" s="1">
        <v>0</v>
      </c>
      <c r="AP30">
        <v>0</v>
      </c>
      <c r="AQ30">
        <v>0</v>
      </c>
      <c r="AR30">
        <v>0</v>
      </c>
    </row>
    <row r="31" spans="1:44">
      <c r="A31" s="2">
        <v>40359</v>
      </c>
      <c r="B31" s="53">
        <f>GDP!G47</f>
        <v>606073.69999999995</v>
      </c>
      <c r="C31" s="197">
        <f>FCyI_raw!P47</f>
        <v>0.27494827159806368</v>
      </c>
      <c r="D31" s="197">
        <f>FCyI_raw!P47-FCyI_raw!Q47</f>
        <v>5.5392426501330666E-2</v>
      </c>
      <c r="E31" s="197">
        <f>FCyI_data!B31</f>
        <v>0.31020005726450628</v>
      </c>
      <c r="F31" s="162">
        <f>FCyI_data!C31</f>
        <v>3.6712685302476206E-2</v>
      </c>
      <c r="G31" s="198">
        <f>FCyI_data!D31</f>
        <v>41893360.042165935</v>
      </c>
      <c r="H31" s="198">
        <f>FCyI_data!E31</f>
        <v>-1784515.6428873092</v>
      </c>
      <c r="I31" s="198">
        <f>FCyI_data!F31</f>
        <v>211507704.58556157</v>
      </c>
      <c r="J31" s="197">
        <f>FCyI_data!G31</f>
        <v>3.04961898E-2</v>
      </c>
      <c r="K31" s="197">
        <f>FCyI_data!H31</f>
        <v>-7.5135444097826562E-2</v>
      </c>
      <c r="L31" s="197">
        <f>FCyI_data!I31</f>
        <v>-6.2607333619017075E-3</v>
      </c>
      <c r="M31" s="197">
        <f>FCyI_data!J31</f>
        <v>0.26932684718831329</v>
      </c>
      <c r="N31" s="162">
        <f>'tb %'!P47</f>
        <v>0.11362407623223485</v>
      </c>
      <c r="O31" s="162">
        <f>'tb %'!Q47</f>
        <v>0.14493446491228068</v>
      </c>
      <c r="P31" s="162">
        <f>'tb %'!R47</f>
        <v>0.15120133333333333</v>
      </c>
      <c r="Q31" s="162">
        <f>AVERAGE('tb %'!P47:R47)</f>
        <v>0.13658662482594963</v>
      </c>
      <c r="R31" s="162">
        <f>'tb %'!R47-'tb %'!P47</f>
        <v>3.757725710109848E-2</v>
      </c>
      <c r="S31" s="162">
        <f>'tb %'!P47+'tb %'!R47-2*'tb %'!Q47</f>
        <v>-2.5043520258993202E-2</v>
      </c>
      <c r="T31" s="197">
        <f>RoE!F31</f>
        <v>7.6372994185889206E-2</v>
      </c>
      <c r="U31" s="215">
        <f ca="1">REER!E31</f>
        <v>100.53935364366198</v>
      </c>
      <c r="V31" s="215">
        <f>VIX!I41</f>
        <v>34.54</v>
      </c>
      <c r="W31" s="165">
        <v>384.32969696969695</v>
      </c>
      <c r="X31" s="162">
        <f>Liquidity!X31</f>
        <v>0.15368104662946733</v>
      </c>
      <c r="Y31" s="162">
        <f>CAR!AT31</f>
        <v>0.15494258054500493</v>
      </c>
      <c r="Z31" s="53">
        <v>83483241.338699996</v>
      </c>
      <c r="AA31" s="53">
        <v>7158954.5246881517</v>
      </c>
      <c r="AB31" s="162">
        <f>'Mortgage rate'!J13</f>
        <v>0.13882833859428362</v>
      </c>
      <c r="AC31" s="53">
        <f>'Construction loans'!P32</f>
        <v>59235868.923966669</v>
      </c>
      <c r="AD31" s="53">
        <v>283000</v>
      </c>
      <c r="AE31" s="162">
        <v>9.365968688537181E-2</v>
      </c>
      <c r="AF31" s="165">
        <f>FCyI_raw!AI47</f>
        <v>-2461.7697313190847</v>
      </c>
      <c r="AG31" s="163">
        <f>'Copper prices'!G220</f>
        <v>3.191720634920634</v>
      </c>
      <c r="AH31" s="163">
        <f>CPI!T62</f>
        <v>100.464193724738</v>
      </c>
      <c r="AI31" s="197">
        <f>'policy tool rates'!N34</f>
        <v>6.9166666666666668E-2</v>
      </c>
      <c r="AJ31" s="165">
        <f>GD!B36</f>
        <v>1071.8919153569186</v>
      </c>
      <c r="AK31" s="165">
        <f>BOP!C71</f>
        <v>-328.0905794874601</v>
      </c>
      <c r="AL31" s="165">
        <f>GE!D37</f>
        <v>238391.5</v>
      </c>
      <c r="AM31" s="197">
        <f>Employment!U55</f>
        <v>0.25028113941264019</v>
      </c>
      <c r="AN31" s="1">
        <v>0</v>
      </c>
      <c r="AO31" s="1">
        <v>1</v>
      </c>
      <c r="AP31">
        <v>1</v>
      </c>
      <c r="AQ31">
        <v>0</v>
      </c>
      <c r="AR31">
        <v>1</v>
      </c>
    </row>
    <row r="32" spans="1:44">
      <c r="A32" s="2">
        <v>40451</v>
      </c>
      <c r="B32" s="53">
        <f>GDP!G48</f>
        <v>798927.7</v>
      </c>
      <c r="C32" s="197">
        <f>FCyI_raw!P48</f>
        <v>0.29609593499043191</v>
      </c>
      <c r="D32" s="197">
        <f>FCyI_raw!P48-FCyI_raw!Q48</f>
        <v>6.4929191179789902E-2</v>
      </c>
      <c r="E32" s="197">
        <f>FCyI_data!B32</f>
        <v>0.18361393365312506</v>
      </c>
      <c r="F32" s="162">
        <f>FCyI_data!C32</f>
        <v>4.8533988165895464E-2</v>
      </c>
      <c r="G32" s="198">
        <f>FCyI_data!D32</f>
        <v>97246356.33424741</v>
      </c>
      <c r="H32" s="198">
        <f>FCyI_data!E32</f>
        <v>8274516.6725736298</v>
      </c>
      <c r="I32" s="198">
        <f>FCyI_data!F32</f>
        <v>274920649.4472329</v>
      </c>
      <c r="J32" s="197">
        <f>FCyI_data!G32</f>
        <v>7.0038589900000003E-3</v>
      </c>
      <c r="K32" s="197">
        <f>FCyI_data!H32</f>
        <v>-7.8239628748880088E-2</v>
      </c>
      <c r="L32" s="197">
        <f>FCyI_data!I32</f>
        <v>2.3728795863004054E-3</v>
      </c>
      <c r="M32" s="197">
        <f>FCyI_data!J32</f>
        <v>0.26174430004772054</v>
      </c>
      <c r="N32" s="162">
        <f>'tb %'!P48</f>
        <v>9.8185385804989186E-2</v>
      </c>
      <c r="O32" s="162">
        <f>'tb %'!Q48</f>
        <v>0.13485466666666668</v>
      </c>
      <c r="P32" s="162">
        <f>'tb %'!R48</f>
        <v>0.15950542147752769</v>
      </c>
      <c r="Q32" s="162">
        <f>AVERAGE('tb %'!P48:R48)</f>
        <v>0.13084849131639453</v>
      </c>
      <c r="R32" s="162">
        <f>'tb %'!R48-'tb %'!P48</f>
        <v>6.1320035672538506E-2</v>
      </c>
      <c r="S32" s="162">
        <f>'tb %'!P48+'tb %'!R48-2*'tb %'!Q48</f>
        <v>-1.2018526050816492E-2</v>
      </c>
      <c r="T32" s="197">
        <f>RoE!F32</f>
        <v>0.10173047090703255</v>
      </c>
      <c r="U32" s="215">
        <f ca="1">REER!E32</f>
        <v>101.16981414475397</v>
      </c>
      <c r="V32" s="215">
        <f>VIX!I42</f>
        <v>23.7</v>
      </c>
      <c r="W32" s="165">
        <v>365.5107142857143</v>
      </c>
      <c r="X32" s="162">
        <f>Liquidity!X32</f>
        <v>0.15554284046257968</v>
      </c>
      <c r="Y32" s="162">
        <f>CAR!AT32</f>
        <v>0.13422635814441422</v>
      </c>
      <c r="Z32" s="53">
        <v>85202143.955699995</v>
      </c>
      <c r="AA32" s="53">
        <v>6544487.4846739992</v>
      </c>
      <c r="AB32" s="162">
        <f>'Mortgage rate'!J14</f>
        <v>0.13754828659968063</v>
      </c>
      <c r="AC32" s="53">
        <f>'Construction loans'!P33</f>
        <v>62626793.129666664</v>
      </c>
      <c r="AD32" s="53">
        <v>270200</v>
      </c>
      <c r="AE32" s="162">
        <v>9.5631230692458061E-2</v>
      </c>
      <c r="AF32" s="165">
        <f>FCyI_raw!AI48</f>
        <v>-2454.0357442912314</v>
      </c>
      <c r="AG32" s="163">
        <f>'Copper prices'!G221</f>
        <v>3.2979419354838706</v>
      </c>
      <c r="AH32" s="163">
        <f>CPI!T63</f>
        <v>99.179444598606807</v>
      </c>
      <c r="AI32" s="197">
        <f>'policy tool rates'!N35</f>
        <v>7.2499999999999995E-2</v>
      </c>
      <c r="AJ32" s="165">
        <f>GD!B37</f>
        <v>1135.6901546724494</v>
      </c>
      <c r="AK32" s="165">
        <f>BOP!C72</f>
        <v>-236.93276621305995</v>
      </c>
      <c r="AL32" s="165">
        <f>GE!D38</f>
        <v>238314.00000000006</v>
      </c>
      <c r="AM32" s="197">
        <f>Employment!U56</f>
        <v>0.22179496836425677</v>
      </c>
      <c r="AN32" s="1">
        <v>1</v>
      </c>
      <c r="AO32" s="1">
        <v>0</v>
      </c>
      <c r="AP32">
        <v>1</v>
      </c>
      <c r="AQ32">
        <v>0</v>
      </c>
      <c r="AR32">
        <v>1</v>
      </c>
    </row>
    <row r="33" spans="1:44">
      <c r="A33" s="2">
        <v>40543</v>
      </c>
      <c r="B33" s="53">
        <f>GDP!G49</f>
        <v>834358.9</v>
      </c>
      <c r="C33" s="197">
        <f>FCyI_raw!P49</f>
        <v>0.31641431771261624</v>
      </c>
      <c r="D33" s="197">
        <f>FCyI_raw!P49-FCyI_raw!Q49</f>
        <v>7.2767976298359238E-2</v>
      </c>
      <c r="E33" s="197">
        <f>FCyI_data!B33</f>
        <v>0.1711587410337374</v>
      </c>
      <c r="F33" s="162">
        <f>FCyI_data!C33</f>
        <v>6.305831524110167E-2</v>
      </c>
      <c r="G33" s="198">
        <f>FCyI_data!D33</f>
        <v>142037251.93199611</v>
      </c>
      <c r="H33" s="198">
        <f>FCyI_data!E33</f>
        <v>16160592.705991697</v>
      </c>
      <c r="I33" s="198">
        <f>FCyI_data!F33</f>
        <v>268783528.14792335</v>
      </c>
      <c r="J33" s="197">
        <f>FCyI_data!G33</f>
        <v>-2.8476887100000001E-2</v>
      </c>
      <c r="K33" s="197">
        <f>FCyI_data!H33</f>
        <v>-6.6103112721647095E-2</v>
      </c>
      <c r="L33" s="197">
        <f>FCyI_data!I33</f>
        <v>6.5454741830060781E-3</v>
      </c>
      <c r="M33" s="197">
        <f>FCyI_data!J33</f>
        <v>0.23558512451248484</v>
      </c>
      <c r="N33" s="162">
        <f>'tb %'!P49</f>
        <v>9.2965918650793636E-2</v>
      </c>
      <c r="O33" s="162">
        <f>'tb %'!Q49</f>
        <v>0.14376066666666668</v>
      </c>
      <c r="P33" s="162">
        <f>'tb %'!R49</f>
        <v>0.15655558573876382</v>
      </c>
      <c r="Q33" s="162">
        <f>AVERAGE('tb %'!P49:R49)</f>
        <v>0.13109405701874138</v>
      </c>
      <c r="R33" s="162">
        <f>'tb %'!R49-'tb %'!P49</f>
        <v>6.3589667087970189E-2</v>
      </c>
      <c r="S33" s="162">
        <f>'tb %'!P49+'tb %'!R49-2*'tb %'!Q49</f>
        <v>-3.7999828943775904E-2</v>
      </c>
      <c r="T33" s="197">
        <f>RoE!F33</f>
        <v>0.10225910994504409</v>
      </c>
      <c r="U33" s="215">
        <f ca="1">REER!E33</f>
        <v>101.88861985951175</v>
      </c>
      <c r="V33" s="215">
        <f>VIX!I43</f>
        <v>17.75</v>
      </c>
      <c r="W33" s="165">
        <v>360.72632575757581</v>
      </c>
      <c r="X33" s="162">
        <f>Liquidity!X33</f>
        <v>0.14947394372523723</v>
      </c>
      <c r="Y33" s="162">
        <f>CAR!AT33</f>
        <v>9.2545333742095878E-2</v>
      </c>
      <c r="Z33" s="53">
        <v>88114469.745900005</v>
      </c>
      <c r="AA33" s="53">
        <v>15714435.994599901</v>
      </c>
      <c r="AB33" s="162">
        <f>'Mortgage rate'!J15</f>
        <v>0.12821950869819385</v>
      </c>
      <c r="AC33" s="53">
        <f>'Construction loans'!P34</f>
        <v>71189810.748400003</v>
      </c>
      <c r="AD33" s="53">
        <v>260700</v>
      </c>
      <c r="AE33" s="162">
        <v>9.9580202658885619E-2</v>
      </c>
      <c r="AF33" s="165">
        <f>FCyI_raw!AI49</f>
        <v>-2326.4898461714793</v>
      </c>
      <c r="AG33" s="163">
        <f>'Copper prices'!G222</f>
        <v>3.9360328124999988</v>
      </c>
      <c r="AH33" s="163">
        <f>CPI!T64</f>
        <v>102.114193351067</v>
      </c>
      <c r="AI33" s="197">
        <f>'policy tool rates'!N36</f>
        <v>7.2499999999999995E-2</v>
      </c>
      <c r="AJ33" s="165">
        <f>GD!B38</f>
        <v>1178.5336169609361</v>
      </c>
      <c r="AK33" s="165">
        <f>BOP!C73</f>
        <v>-308.83147355778692</v>
      </c>
      <c r="AL33" s="165">
        <f>GE!D39</f>
        <v>306766.89999999991</v>
      </c>
      <c r="AM33" s="197">
        <f>Employment!U57</f>
        <v>0.22431208029553057</v>
      </c>
      <c r="AN33" s="1">
        <v>0</v>
      </c>
      <c r="AO33" s="1">
        <v>0</v>
      </c>
      <c r="AP33">
        <v>0</v>
      </c>
      <c r="AQ33">
        <v>0</v>
      </c>
      <c r="AR33">
        <v>0</v>
      </c>
    </row>
    <row r="34" spans="1:44">
      <c r="A34" s="2">
        <v>40633</v>
      </c>
      <c r="B34" s="53">
        <f>GDP!G50</f>
        <v>479643.2</v>
      </c>
      <c r="C34" s="197">
        <f>FCyI_raw!P50</f>
        <v>0.33457869059834233</v>
      </c>
      <c r="D34" s="197">
        <f>FCyI_raw!P50-FCyI_raw!Q50</f>
        <v>7.785640747343231E-2</v>
      </c>
      <c r="E34" s="197">
        <f>FCyI_data!B34</f>
        <v>0.19704241317876314</v>
      </c>
      <c r="F34" s="162">
        <f>FCyI_data!C34</f>
        <v>7.0205042574982945E-2</v>
      </c>
      <c r="G34" s="198">
        <f>FCyI_data!D34</f>
        <v>154233243.60395077</v>
      </c>
      <c r="H34" s="198">
        <f>FCyI_data!E34</f>
        <v>16736162.5420001</v>
      </c>
      <c r="I34" s="198">
        <f>FCyI_data!F34</f>
        <v>276053715.73072243</v>
      </c>
      <c r="J34" s="197">
        <f>FCyI_data!G34</f>
        <v>-3.0673023399999999E-2</v>
      </c>
      <c r="K34" s="197">
        <f>FCyI_data!H34</f>
        <v>-7.4361257905482217E-2</v>
      </c>
      <c r="L34" s="197">
        <f>FCyI_data!I34</f>
        <v>7.8691962904451074E-3</v>
      </c>
      <c r="M34" s="197">
        <f>FCyI_data!J34</f>
        <v>0.22369735303537222</v>
      </c>
      <c r="N34" s="162">
        <f>'tb %'!P50</f>
        <v>8.0862201851851848E-2</v>
      </c>
      <c r="O34" s="162">
        <f>'tb %'!Q50</f>
        <v>0.136819</v>
      </c>
      <c r="P34" s="162">
        <f>'tb %'!R50</f>
        <v>0.15360574999999999</v>
      </c>
      <c r="Q34" s="162">
        <f>AVERAGE('tb %'!P50:R50)</f>
        <v>0.12376231728395061</v>
      </c>
      <c r="R34" s="162">
        <f>'tb %'!R50-'tb %'!P50</f>
        <v>7.2743548148148138E-2</v>
      </c>
      <c r="S34" s="162">
        <f>'tb %'!P50+'tb %'!R50-2*'tb %'!Q50</f>
        <v>-3.9170048148148173E-2</v>
      </c>
      <c r="T34" s="197">
        <f>RoE!F34</f>
        <v>0.11098567446543135</v>
      </c>
      <c r="U34" s="215">
        <f ca="1">REER!E34</f>
        <v>97.555537546968637</v>
      </c>
      <c r="V34" s="215">
        <f>VIX!I44</f>
        <v>17.739999999999998</v>
      </c>
      <c r="W34" s="165">
        <v>366.14318037518041</v>
      </c>
      <c r="X34" s="162">
        <f>Liquidity!X34</f>
        <v>0.14176323043857694</v>
      </c>
      <c r="Y34" s="162">
        <f>CAR!AT34</f>
        <v>8.3178663819039017E-2</v>
      </c>
      <c r="Z34" s="53">
        <v>90637383.586300001</v>
      </c>
      <c r="AA34" s="53">
        <v>7444247.1907253992</v>
      </c>
      <c r="AB34" s="162">
        <f>'Mortgage rate'!J16</f>
        <v>0.12678788758045292</v>
      </c>
      <c r="AC34" s="53">
        <f>'Construction loans'!P35</f>
        <v>76454416.581133336</v>
      </c>
      <c r="AD34" s="53">
        <v>257700</v>
      </c>
      <c r="AE34" s="162">
        <v>9.9042143517450068E-2</v>
      </c>
      <c r="AF34" s="165">
        <f>FCyI_raw!AI50</f>
        <v>-2279.7152120719902</v>
      </c>
      <c r="AG34" s="163">
        <f>'Copper prices'!G223</f>
        <v>4.3905606557377039</v>
      </c>
      <c r="AH34" s="163">
        <f>CPI!T65</f>
        <v>109.11921449721601</v>
      </c>
      <c r="AI34" s="197">
        <f>'policy tool rates'!N37</f>
        <v>7.4166666666666672E-2</v>
      </c>
      <c r="AJ34" s="165">
        <f>GD!B39</f>
        <v>1225.5844042063445</v>
      </c>
      <c r="AK34" s="165">
        <f>BOP!C74</f>
        <v>-380.11625378925601</v>
      </c>
      <c r="AL34" s="165">
        <f>GE!D40</f>
        <v>194680.4</v>
      </c>
      <c r="AM34" s="197">
        <f>Employment!U58</f>
        <v>0.2663585456339122</v>
      </c>
      <c r="AN34" s="1">
        <v>1</v>
      </c>
      <c r="AO34" s="1">
        <v>1</v>
      </c>
      <c r="AP34">
        <v>2</v>
      </c>
      <c r="AQ34">
        <v>0</v>
      </c>
      <c r="AR34">
        <v>2</v>
      </c>
    </row>
    <row r="35" spans="1:44">
      <c r="A35" s="2">
        <v>40724</v>
      </c>
      <c r="B35" s="53">
        <f>GDP!G51</f>
        <v>626872.19999999995</v>
      </c>
      <c r="C35" s="197">
        <f>FCyI_raw!P51</f>
        <v>0.34883972759761178</v>
      </c>
      <c r="D35" s="197">
        <f>FCyI_raw!P51-FCyI_raw!Q51</f>
        <v>7.8837716447033801E-2</v>
      </c>
      <c r="E35" s="197">
        <f>FCyI_data!B35</f>
        <v>0.25604524050437183</v>
      </c>
      <c r="F35" s="162">
        <f>FCyI_data!C35</f>
        <v>7.431883849383486E-2</v>
      </c>
      <c r="G35" s="198">
        <f>FCyI_data!D35</f>
        <v>161087842.42128468</v>
      </c>
      <c r="H35" s="198">
        <f>FCyI_data!E35</f>
        <v>15590731.339797899</v>
      </c>
      <c r="I35" s="198">
        <f>FCyI_data!F35</f>
        <v>260493771.2477113</v>
      </c>
      <c r="J35" s="197">
        <f>FCyI_data!G35</f>
        <v>-3.1366416799999998E-2</v>
      </c>
      <c r="K35" s="197">
        <f>FCyI_data!H35</f>
        <v>-6.8366768819133089E-2</v>
      </c>
      <c r="L35" s="197">
        <f>FCyI_data!I35</f>
        <v>1.2314551099612464E-2</v>
      </c>
      <c r="M35" s="197">
        <f>FCyI_data!J35</f>
        <v>0.21681231717310051</v>
      </c>
      <c r="N35" s="162">
        <f>'tb %'!P51</f>
        <v>9.2917623308557282E-2</v>
      </c>
      <c r="O35" s="162">
        <f>'tb %'!Q51</f>
        <v>0.13870375000000001</v>
      </c>
      <c r="P35" s="162">
        <f>'tb %'!R51</f>
        <v>0.15454938709677418</v>
      </c>
      <c r="Q35" s="162">
        <f>AVERAGE('tb %'!P51:R51)</f>
        <v>0.12872358680177717</v>
      </c>
      <c r="R35" s="162">
        <f>'tb %'!R51-'tb %'!P51</f>
        <v>6.1631763788216901E-2</v>
      </c>
      <c r="S35" s="162">
        <f>'tb %'!P51+'tb %'!R51-2*'tb %'!Q51</f>
        <v>-2.9940489594668551E-2</v>
      </c>
      <c r="T35" s="197">
        <f>RoE!F35</f>
        <v>0.11750300481065996</v>
      </c>
      <c r="U35" s="215">
        <f ca="1">REER!E35</f>
        <v>93.315520615535362</v>
      </c>
      <c r="V35" s="215">
        <f>VIX!I45</f>
        <v>16.52</v>
      </c>
      <c r="W35" s="165">
        <v>374.17992063492062</v>
      </c>
      <c r="X35" s="162">
        <f>Liquidity!X35</f>
        <v>0.12299786085173001</v>
      </c>
      <c r="Y35" s="162">
        <f>CAR!AT35</f>
        <v>7.2100264782979498E-2</v>
      </c>
      <c r="Z35" s="53">
        <v>94927817.748199999</v>
      </c>
      <c r="AA35" s="53">
        <v>10381346.601891078</v>
      </c>
      <c r="AB35" s="162">
        <f>'Mortgage rate'!J17</f>
        <v>0.12478768998388362</v>
      </c>
      <c r="AC35" s="53">
        <f>'Construction loans'!P36</f>
        <v>84079148.988533333</v>
      </c>
      <c r="AD35" s="53">
        <v>256800</v>
      </c>
      <c r="AE35" s="162">
        <v>0.10455085227796898</v>
      </c>
      <c r="AF35" s="165">
        <f>FCyI_raw!AI51</f>
        <v>-2275.4974173243068</v>
      </c>
      <c r="AG35" s="163">
        <f>'Copper prices'!G224</f>
        <v>4.1538854838709671</v>
      </c>
      <c r="AH35" s="163">
        <f>CPI!T66</f>
        <v>109.300189786958</v>
      </c>
      <c r="AI35" s="197">
        <f>'policy tool rates'!N38</f>
        <v>8.4166666666666667E-2</v>
      </c>
      <c r="AJ35" s="165">
        <f>GD!B40</f>
        <v>1247.9680511067204</v>
      </c>
      <c r="AK35" s="165">
        <f>BOP!C75</f>
        <v>-321.15273419913456</v>
      </c>
      <c r="AL35" s="165">
        <f>GE!D41</f>
        <v>243922.4</v>
      </c>
      <c r="AM35" s="197">
        <f>Employment!U59</f>
        <v>0.2447717839167807</v>
      </c>
      <c r="AN35" s="1">
        <v>0</v>
      </c>
      <c r="AO35" s="1">
        <v>0</v>
      </c>
      <c r="AP35">
        <v>0</v>
      </c>
      <c r="AQ35">
        <v>0</v>
      </c>
      <c r="AR35">
        <v>0</v>
      </c>
    </row>
    <row r="36" spans="1:44">
      <c r="A36" s="2">
        <v>40816</v>
      </c>
      <c r="B36" s="53">
        <f>GDP!G52</f>
        <v>851917.79999999993</v>
      </c>
      <c r="C36" s="197">
        <f>FCyI_raw!P52</f>
        <v>0.36451547263604173</v>
      </c>
      <c r="D36" s="197">
        <f>FCyI_raw!P52-FCyI_raw!Q52</f>
        <v>8.0929844489706748E-2</v>
      </c>
      <c r="E36" s="197">
        <f>FCyI_data!B36</f>
        <v>0.22999580580213652</v>
      </c>
      <c r="F36" s="162">
        <f>FCyI_data!C36</f>
        <v>8.0908101652939546E-2</v>
      </c>
      <c r="G36" s="198">
        <f>FCyI_data!D36</f>
        <v>171479771.69019461</v>
      </c>
      <c r="H36" s="198">
        <f>FCyI_data!E36</f>
        <v>17223286.043928899</v>
      </c>
      <c r="I36" s="198">
        <f>FCyI_data!F36</f>
        <v>229753779.8648566</v>
      </c>
      <c r="J36" s="197">
        <f>FCyI_data!G36</f>
        <v>-2.8329717500000001E-2</v>
      </c>
      <c r="K36" s="197">
        <f>FCyI_data!H36</f>
        <v>-6.9027537652441823E-2</v>
      </c>
      <c r="L36" s="197">
        <f>FCyI_data!I36</f>
        <v>1.5531280495861832E-2</v>
      </c>
      <c r="M36" s="197">
        <f>FCyI_data!J36</f>
        <v>0.20520422953252071</v>
      </c>
      <c r="N36" s="162">
        <f>'tb %'!P52</f>
        <v>8.1242333333333347E-2</v>
      </c>
      <c r="O36" s="162">
        <f>'tb %'!Q52</f>
        <v>0.13785461252115058</v>
      </c>
      <c r="P36" s="162">
        <f>'tb %'!R52</f>
        <v>0.15517225000000001</v>
      </c>
      <c r="Q36" s="162">
        <f>AVERAGE('tb %'!P52:R52)</f>
        <v>0.1247563986181613</v>
      </c>
      <c r="R36" s="162">
        <f>'tb %'!R52-'tb %'!P52</f>
        <v>7.3929916666666665E-2</v>
      </c>
      <c r="S36" s="162">
        <f>'tb %'!P52+'tb %'!R52-2*'tb %'!Q52</f>
        <v>-3.9294641708967792E-2</v>
      </c>
      <c r="T36" s="197">
        <f>RoE!F36</f>
        <v>0.10326304365541177</v>
      </c>
      <c r="U36" s="215">
        <f ca="1">REER!E36</f>
        <v>97.27573350934064</v>
      </c>
      <c r="V36" s="215">
        <f>VIX!I46</f>
        <v>42.96</v>
      </c>
      <c r="W36" s="165">
        <v>368.78280193236714</v>
      </c>
      <c r="X36" s="162">
        <f>Liquidity!X36</f>
        <v>0.1402654657954259</v>
      </c>
      <c r="Y36" s="162">
        <f>CAR!AT36</f>
        <v>6.8988394021516408E-2</v>
      </c>
      <c r="Z36" s="53">
        <v>103288573.66350001</v>
      </c>
      <c r="AA36" s="53">
        <v>9716181.7925991211</v>
      </c>
      <c r="AB36" s="162">
        <f>'Mortgage rate'!J18</f>
        <v>0.12703977562664651</v>
      </c>
      <c r="AC36" s="53">
        <f>'Construction loans'!P37</f>
        <v>87640417.429733321</v>
      </c>
      <c r="AD36" s="53">
        <v>256500</v>
      </c>
      <c r="AE36" s="162">
        <v>0.10541144744282942</v>
      </c>
      <c r="AF36" s="165">
        <f>FCyI_raw!AI52</f>
        <v>-2207.112681362305</v>
      </c>
      <c r="AG36" s="163">
        <f>'Copper prices'!G225</f>
        <v>4.0752968749999994</v>
      </c>
      <c r="AH36" s="163">
        <f>CPI!T67</f>
        <v>104.877313187154</v>
      </c>
      <c r="AI36" s="197">
        <f>'policy tool rates'!N39</f>
        <v>8.5000000000000006E-2</v>
      </c>
      <c r="AJ36" s="165">
        <f>GD!B41</f>
        <v>1293.7967189958802</v>
      </c>
      <c r="AK36" s="165">
        <f>BOP!C76</f>
        <v>-140.09681822692073</v>
      </c>
      <c r="AL36" s="165">
        <f>GE!D42</f>
        <v>259199.3</v>
      </c>
      <c r="AM36" s="197">
        <f>Employment!U60</f>
        <v>0.21448214277691663</v>
      </c>
      <c r="AN36" s="1">
        <v>0</v>
      </c>
      <c r="AO36" s="1">
        <v>0</v>
      </c>
      <c r="AP36">
        <v>0</v>
      </c>
      <c r="AQ36">
        <v>0</v>
      </c>
      <c r="AR36">
        <v>0</v>
      </c>
    </row>
    <row r="37" spans="1:44">
      <c r="A37" s="2">
        <v>40908</v>
      </c>
      <c r="B37" s="53">
        <f>GDP!G53</f>
        <v>878849</v>
      </c>
      <c r="C37" s="197">
        <f>FCyI_raw!P53</f>
        <v>0.38098327280383926</v>
      </c>
      <c r="D37" s="197">
        <f>FCyI_raw!P53-FCyI_raw!Q53</f>
        <v>8.3472107321084232E-2</v>
      </c>
      <c r="E37" s="197">
        <f>FCyI_data!B37</f>
        <v>0.22723302307141369</v>
      </c>
      <c r="F37" s="162">
        <f>FCyI_data!C37</f>
        <v>8.536648078924608E-2</v>
      </c>
      <c r="G37" s="198">
        <f>FCyI_data!D37</f>
        <v>140360684.62847269</v>
      </c>
      <c r="H37" s="198">
        <f>FCyI_data!E37</f>
        <v>4332735.6265575066</v>
      </c>
      <c r="I37" s="198">
        <f>FCyI_data!F37</f>
        <v>235312114.5071454</v>
      </c>
      <c r="J37" s="197">
        <f>FCyI_data!G37</f>
        <v>-2.5471366500000002E-2</v>
      </c>
      <c r="K37" s="197">
        <f>FCyI_data!H37</f>
        <v>-6.7715109084478753E-2</v>
      </c>
      <c r="L37" s="197">
        <f>FCyI_data!I37</f>
        <v>1.473749034305194E-2</v>
      </c>
      <c r="M37" s="197">
        <f>FCyI_data!J37</f>
        <v>0.201268000649441</v>
      </c>
      <c r="N37" s="162">
        <f>'tb %'!P53</f>
        <v>9.2404937707641188E-2</v>
      </c>
      <c r="O37" s="162">
        <f>'tb %'!Q53</f>
        <v>0.13854374999999999</v>
      </c>
      <c r="P37" s="162">
        <f>'tb %'!R53</f>
        <v>0.15828249999999999</v>
      </c>
      <c r="Q37" s="162">
        <f>AVERAGE('tb %'!P53:R53)</f>
        <v>0.1297437292358804</v>
      </c>
      <c r="R37" s="162">
        <f>'tb %'!R53-'tb %'!P53</f>
        <v>6.5877562292358804E-2</v>
      </c>
      <c r="S37" s="162">
        <f>'tb %'!P53+'tb %'!R53-2*'tb %'!Q53</f>
        <v>-2.6400062292358806E-2</v>
      </c>
      <c r="T37" s="197">
        <f>RoE!F37</f>
        <v>8.7227464773119143E-2</v>
      </c>
      <c r="U37" s="215">
        <f ca="1">REER!E37</f>
        <v>98.028965014275897</v>
      </c>
      <c r="V37" s="215">
        <f>VIX!I47</f>
        <v>23.4</v>
      </c>
      <c r="W37" s="165">
        <v>381.74681818181813</v>
      </c>
      <c r="X37" s="162">
        <f>Liquidity!X37</f>
        <v>0.13663550679058187</v>
      </c>
      <c r="Y37" s="162">
        <f>CAR!AT37</f>
        <v>5.7379955811095992E-2</v>
      </c>
      <c r="Z37" s="53">
        <v>109998731.46360001</v>
      </c>
      <c r="AA37" s="53">
        <v>11159416.599020002</v>
      </c>
      <c r="AB37" s="162">
        <f>'Mortgage rate'!J19</f>
        <v>0.12756199341132657</v>
      </c>
      <c r="AC37" s="53">
        <f>'Construction loans'!P38</f>
        <v>89825472.321600005</v>
      </c>
      <c r="AD37" s="53">
        <v>256400</v>
      </c>
      <c r="AE37" s="162">
        <v>0.12012075655516154</v>
      </c>
      <c r="AF37" s="165">
        <f>FCyI_raw!AI53</f>
        <v>-2175.6299876852472</v>
      </c>
      <c r="AG37" s="163">
        <f>'Copper prices'!G226</f>
        <v>3.4093555555555555</v>
      </c>
      <c r="AH37" s="163">
        <f>CPI!T68</f>
        <v>107.30331484304401</v>
      </c>
      <c r="AI37" s="197">
        <f>'policy tool rates'!N40</f>
        <v>0.08</v>
      </c>
      <c r="AJ37" s="165">
        <f>GD!B42</f>
        <v>1356.7982525373886</v>
      </c>
      <c r="AK37" s="165">
        <f>BOP!C77</f>
        <v>-217.50395401764285</v>
      </c>
      <c r="AL37" s="165">
        <f>GE!D43</f>
        <v>315697.80000000005</v>
      </c>
      <c r="AM37" s="197">
        <f>Employment!U61</f>
        <v>0.20030035108012603</v>
      </c>
      <c r="AN37" s="1">
        <v>0</v>
      </c>
      <c r="AO37" s="1">
        <v>0</v>
      </c>
      <c r="AP37">
        <v>0</v>
      </c>
      <c r="AQ37">
        <v>0</v>
      </c>
      <c r="AR37">
        <v>0</v>
      </c>
    </row>
    <row r="38" spans="1:44">
      <c r="A38" s="2">
        <v>40999</v>
      </c>
      <c r="B38" s="53">
        <f>GDP!G54</f>
        <v>504522.8967508038</v>
      </c>
      <c r="C38" s="197">
        <f>FCyI_raw!P54</f>
        <v>0.38999805136462207</v>
      </c>
      <c r="D38" s="197">
        <f>FCyI_raw!P54-FCyI_raw!Q54</f>
        <v>7.8858068635681067E-2</v>
      </c>
      <c r="E38" s="197">
        <f>FCyI_data!B38</f>
        <v>0.16440076552970218</v>
      </c>
      <c r="F38" s="162">
        <f>FCyI_data!C38</f>
        <v>8.0206447977633211E-2</v>
      </c>
      <c r="G38" s="198">
        <f>FCyI_data!D38</f>
        <v>146105054.42864341</v>
      </c>
      <c r="H38" s="198">
        <f>FCyI_data!E38</f>
        <v>2074238.2660363019</v>
      </c>
      <c r="I38" s="198">
        <f>FCyI_data!F38</f>
        <v>220617066.77452922</v>
      </c>
      <c r="J38" s="197">
        <f>FCyI_data!G38</f>
        <v>-5.0506048599999999E-2</v>
      </c>
      <c r="K38" s="197">
        <f>FCyI_data!H38</f>
        <v>-7.2330386855232104E-2</v>
      </c>
      <c r="L38" s="197">
        <f>FCyI_data!I38</f>
        <v>1.4204068915530832E-2</v>
      </c>
      <c r="M38" s="197">
        <f>FCyI_data!J38</f>
        <v>0.20399845730771488</v>
      </c>
      <c r="N38" s="162">
        <f>'tb %'!P54</f>
        <v>9.3738805555555541E-2</v>
      </c>
      <c r="O38" s="162">
        <f>'tb %'!Q54</f>
        <v>0.13985550139664804</v>
      </c>
      <c r="P38" s="162">
        <f>'tb %'!R54</f>
        <v>0.157528</v>
      </c>
      <c r="Q38" s="162">
        <f>AVERAGE('tb %'!P54:R54)</f>
        <v>0.13037410231740118</v>
      </c>
      <c r="R38" s="162">
        <f>'tb %'!R54-'tb %'!P54</f>
        <v>6.3789194444444461E-2</v>
      </c>
      <c r="S38" s="162">
        <f>'tb %'!P54+'tb %'!R54-2*'tb %'!Q54</f>
        <v>-2.8444197237740554E-2</v>
      </c>
      <c r="T38" s="197">
        <f>RoE!F38</f>
        <v>8.4224522268673455E-2</v>
      </c>
      <c r="U38" s="215">
        <f ca="1">REER!E38</f>
        <v>95.362977506248484</v>
      </c>
      <c r="V38" s="215">
        <f>VIX!I48</f>
        <v>15.5</v>
      </c>
      <c r="W38" s="165">
        <v>388.429564553094</v>
      </c>
      <c r="X38" s="162">
        <f>Liquidity!X38</f>
        <v>0.11855400711161659</v>
      </c>
      <c r="Y38" s="162">
        <f>CAR!AT38</f>
        <v>5.3714799282923199E-2</v>
      </c>
      <c r="Z38" s="53">
        <v>112386164.855</v>
      </c>
      <c r="AA38" s="53">
        <v>7660103.6780285798</v>
      </c>
      <c r="AB38" s="162">
        <f>'Mortgage rate'!J20</f>
        <v>0.12440065570715003</v>
      </c>
      <c r="AC38" s="53">
        <f>'Construction loans'!P39</f>
        <v>96923816.547000006</v>
      </c>
      <c r="AD38" s="53">
        <v>249900</v>
      </c>
      <c r="AE38" s="162">
        <v>0.12874657560632902</v>
      </c>
      <c r="AF38" s="165">
        <f>FCyI_raw!AI54</f>
        <v>-2199.5930305693728</v>
      </c>
      <c r="AG38" s="163">
        <f>'Copper prices'!G227</f>
        <v>3.7895032786885245</v>
      </c>
      <c r="AH38" s="163">
        <f>CPI!T69</f>
        <v>112.763944171733</v>
      </c>
      <c r="AI38" s="197">
        <f>'policy tool rates'!N41</f>
        <v>0.08</v>
      </c>
      <c r="AJ38" s="165">
        <f>GD!B43</f>
        <v>1393.5642698426941</v>
      </c>
      <c r="AK38" s="165">
        <f>BOP!C78</f>
        <v>-394.70312301778722</v>
      </c>
      <c r="AL38" s="165">
        <f>GE!D44</f>
        <v>194802.3</v>
      </c>
      <c r="AM38" s="197">
        <f>Employment!U62</f>
        <v>0.25547164186272392</v>
      </c>
      <c r="AN38" s="1">
        <v>0</v>
      </c>
      <c r="AO38" s="1">
        <v>1</v>
      </c>
      <c r="AP38">
        <v>1</v>
      </c>
      <c r="AQ38">
        <v>0</v>
      </c>
      <c r="AR38">
        <v>1</v>
      </c>
    </row>
    <row r="39" spans="1:44">
      <c r="A39" s="2">
        <v>41090</v>
      </c>
      <c r="B39" s="53">
        <f>GDP!G55</f>
        <v>671932.19212171983</v>
      </c>
      <c r="C39" s="197">
        <f>FCyI_raw!P55</f>
        <v>0.42322524451834798</v>
      </c>
      <c r="D39" s="197">
        <f>FCyI_raw!P55-FCyI_raw!Q55</f>
        <v>9.6786630712677957E-2</v>
      </c>
      <c r="E39" s="197">
        <f>FCyI_data!B39</f>
        <v>0.26725846846709156</v>
      </c>
      <c r="F39" s="162">
        <f>FCyI_data!C39</f>
        <v>9.9781801501901801E-2</v>
      </c>
      <c r="G39" s="198">
        <f>FCyI_data!D39</f>
        <v>141528538.07916349</v>
      </c>
      <c r="H39" s="198">
        <f>FCyI_data!E39</f>
        <v>706619.96908730268</v>
      </c>
      <c r="I39" s="198">
        <f>FCyI_data!F39</f>
        <v>132807841.9095602</v>
      </c>
      <c r="J39" s="197">
        <f>FCyI_data!G39</f>
        <v>-3.3385773200000003E-2</v>
      </c>
      <c r="K39" s="197">
        <f>FCyI_data!H39</f>
        <v>-6.5728775768667674E-2</v>
      </c>
      <c r="L39" s="197">
        <f>FCyI_data!I39</f>
        <v>1.6844508665018895E-2</v>
      </c>
      <c r="M39" s="197">
        <f>FCyI_data!J39</f>
        <v>0.20838481693581726</v>
      </c>
      <c r="N39" s="162">
        <f>'tb %'!P55</f>
        <v>8.7835972222222211E-2</v>
      </c>
      <c r="O39" s="162">
        <f>'tb %'!Q55</f>
        <v>0.14122806818181818</v>
      </c>
      <c r="P39" s="162">
        <f>'tb %'!R55</f>
        <v>0.15788216926838444</v>
      </c>
      <c r="Q39" s="162">
        <f>AVERAGE('tb %'!P55:R55)</f>
        <v>0.12898206989080827</v>
      </c>
      <c r="R39" s="162">
        <f>'tb %'!R55-'tb %'!P55</f>
        <v>7.0046197046162231E-2</v>
      </c>
      <c r="S39" s="162">
        <f>'tb %'!P55+'tb %'!R55-2*'tb %'!Q55</f>
        <v>-3.67379948730297E-2</v>
      </c>
      <c r="T39" s="197">
        <f>RoE!F39</f>
        <v>7.2419329300456622E-2</v>
      </c>
      <c r="U39" s="215">
        <f ca="1">REER!E39</f>
        <v>92.219199424795107</v>
      </c>
      <c r="V39" s="215">
        <f>VIX!I49</f>
        <v>17.079999999999998</v>
      </c>
      <c r="W39" s="165">
        <v>418.01</v>
      </c>
      <c r="X39" s="162">
        <f>Liquidity!X39</f>
        <v>9.9330013429460129E-2</v>
      </c>
      <c r="Y39" s="162">
        <f>CAR!AT39</f>
        <v>4.5238400372623833E-2</v>
      </c>
      <c r="Z39" s="53">
        <v>120677964.398</v>
      </c>
      <c r="AA39" s="53">
        <v>12396000.825300002</v>
      </c>
      <c r="AB39" s="162">
        <f>'Mortgage rate'!J21</f>
        <v>0.12466524042124659</v>
      </c>
      <c r="AC39" s="53">
        <f>'Construction loans'!P40</f>
        <v>99590323.074333325</v>
      </c>
      <c r="AD39" s="53">
        <v>257400</v>
      </c>
      <c r="AE39" s="162">
        <v>0.13883539762565505</v>
      </c>
      <c r="AF39" s="165">
        <f>FCyI_raw!AI55</f>
        <v>-2223.6738512374586</v>
      </c>
      <c r="AG39" s="163">
        <f>'Copper prices'!G228</f>
        <v>3.5440904761904748</v>
      </c>
      <c r="AH39" s="163">
        <f>CPI!T70</f>
        <v>110.43223946236201</v>
      </c>
      <c r="AI39" s="197">
        <f>'policy tool rates'!N42</f>
        <v>0.08</v>
      </c>
      <c r="AJ39" s="165">
        <f>GD!B44</f>
        <v>1508.2022796653644</v>
      </c>
      <c r="AK39" s="165">
        <f>BOP!C79</f>
        <v>-328.00723576513496</v>
      </c>
      <c r="AL39" s="165">
        <f>GE!D45</f>
        <v>252752.3</v>
      </c>
      <c r="AM39" s="197">
        <f>Employment!U63</f>
        <v>0.21621339364912559</v>
      </c>
      <c r="AN39" s="1">
        <v>0</v>
      </c>
      <c r="AO39" s="1">
        <v>0</v>
      </c>
      <c r="AP39">
        <v>0</v>
      </c>
      <c r="AQ39">
        <v>0</v>
      </c>
      <c r="AR39">
        <v>0</v>
      </c>
    </row>
    <row r="40" spans="1:44">
      <c r="A40" s="2">
        <v>41182</v>
      </c>
      <c r="B40" s="53">
        <f>GDP!G56</f>
        <v>929599.33511717664</v>
      </c>
      <c r="C40" s="197">
        <f>FCyI_raw!P56</f>
        <v>0.4284621089979973</v>
      </c>
      <c r="D40" s="197">
        <f>FCyI_raw!P56-FCyI_raw!Q56</f>
        <v>8.7400863978696286E-2</v>
      </c>
      <c r="E40" s="197">
        <f>FCyI_data!B40</f>
        <v>0.23632867206904762</v>
      </c>
      <c r="F40" s="162">
        <f>FCyI_data!C40</f>
        <v>9.2036089815648092E-2</v>
      </c>
      <c r="G40" s="198">
        <f>FCyI_data!D40</f>
        <v>164938023.2367934</v>
      </c>
      <c r="H40" s="198">
        <f>FCyI_data!E40</f>
        <v>2757184.0138753057</v>
      </c>
      <c r="I40" s="198">
        <f>FCyI_data!F40</f>
        <v>191949465.43045604</v>
      </c>
      <c r="J40" s="197">
        <f>FCyI_data!G40</f>
        <v>-1.5255447799999999E-2</v>
      </c>
      <c r="K40" s="197">
        <f>FCyI_data!H40</f>
        <v>-6.3946206877907141E-2</v>
      </c>
      <c r="L40" s="197">
        <f>FCyI_data!I40</f>
        <v>1.7506287625912456E-2</v>
      </c>
      <c r="M40" s="197">
        <f>FCyI_data!J40</f>
        <v>0.20348820202498288</v>
      </c>
      <c r="N40" s="162">
        <f>'tb %'!P56</f>
        <v>9.252111111111111E-2</v>
      </c>
      <c r="O40" s="162">
        <f>'tb %'!Q56</f>
        <v>0.14558145454545457</v>
      </c>
      <c r="P40" s="162">
        <f>'tb %'!R56</f>
        <v>0.15855764285714286</v>
      </c>
      <c r="Q40" s="162">
        <f>AVERAGE('tb %'!P56:R56)</f>
        <v>0.13222006950456952</v>
      </c>
      <c r="R40" s="162">
        <f>'tb %'!R56-'tb %'!P56</f>
        <v>6.6036531746031746E-2</v>
      </c>
      <c r="S40" s="162">
        <f>'tb %'!P56+'tb %'!R56-2*'tb %'!Q56</f>
        <v>-4.0084155122655174E-2</v>
      </c>
      <c r="T40" s="197">
        <f>RoE!F40</f>
        <v>9.9890512201085066E-2</v>
      </c>
      <c r="U40" s="215">
        <f ca="1">REER!E40</f>
        <v>91.788361473297954</v>
      </c>
      <c r="V40" s="215">
        <f>VIX!I50</f>
        <v>15.73</v>
      </c>
      <c r="W40" s="165">
        <v>410.66063637354256</v>
      </c>
      <c r="X40" s="162">
        <f>Liquidity!X40</f>
        <v>0.11017026173164654</v>
      </c>
      <c r="Y40" s="162">
        <f>CAR!AT40</f>
        <v>4.8800219139124697E-2</v>
      </c>
      <c r="Z40" s="53">
        <v>123352763.743</v>
      </c>
      <c r="AA40" s="53">
        <v>14950689.624057001</v>
      </c>
      <c r="AB40" s="162">
        <f>'Mortgage rate'!J22</f>
        <v>0.12684638632498088</v>
      </c>
      <c r="AC40" s="53">
        <f>'Construction loans'!P41</f>
        <v>101443510.12433334</v>
      </c>
      <c r="AD40" s="53">
        <v>261600</v>
      </c>
      <c r="AE40" s="162">
        <v>0.13856124122808919</v>
      </c>
      <c r="AF40" s="165">
        <f>FCyI_raw!AI56</f>
        <v>-2153.0564289591657</v>
      </c>
      <c r="AG40" s="163">
        <f>'Copper prices'!G229</f>
        <v>3.5110190476190475</v>
      </c>
      <c r="AH40" s="163">
        <f>CPI!T71</f>
        <v>107.439325850312</v>
      </c>
      <c r="AI40" s="197">
        <f>'policy tool rates'!N43</f>
        <v>0.08</v>
      </c>
      <c r="AJ40" s="165">
        <f>GD!B45</f>
        <v>1511.3421135445051</v>
      </c>
      <c r="AK40" s="165">
        <f>BOP!C80</f>
        <v>-80.491141176033807</v>
      </c>
      <c r="AL40" s="165">
        <f>GE!D46</f>
        <v>262054.30000000005</v>
      </c>
      <c r="AM40" s="197">
        <f>Employment!U64</f>
        <v>0.19590020828079852</v>
      </c>
      <c r="AN40" s="1">
        <v>0</v>
      </c>
      <c r="AO40" s="1">
        <v>0</v>
      </c>
      <c r="AP40">
        <v>0</v>
      </c>
      <c r="AQ40">
        <v>0</v>
      </c>
      <c r="AR40">
        <v>0</v>
      </c>
    </row>
    <row r="41" spans="1:44">
      <c r="A41" s="2">
        <v>41274</v>
      </c>
      <c r="B41" s="53">
        <f>GDP!G57</f>
        <v>933888.30000097689</v>
      </c>
      <c r="C41" s="197">
        <f>FCyI_raw!P57</f>
        <v>0.45037180388962633</v>
      </c>
      <c r="D41" s="197">
        <f>FCyI_raw!P57-FCyI_raw!Q57</f>
        <v>9.4016270298549309E-2</v>
      </c>
      <c r="E41" s="197">
        <f>FCyI_data!B41</f>
        <v>0.21037589784145405</v>
      </c>
      <c r="F41" s="162">
        <f>FCyI_data!C41</f>
        <v>9.6516087455544131E-2</v>
      </c>
      <c r="G41" s="198">
        <f>FCyI_data!D41</f>
        <v>202593786.0891273</v>
      </c>
      <c r="H41" s="198">
        <f>FCyI_data!E41</f>
        <v>9964198.738033995</v>
      </c>
      <c r="I41" s="198">
        <f>FCyI_data!F41</f>
        <v>228998065.9917773</v>
      </c>
      <c r="J41" s="197">
        <f>FCyI_data!G41</f>
        <v>-2.1512482200000001E-3</v>
      </c>
      <c r="K41" s="197">
        <f>FCyI_data!H41</f>
        <v>-6.4313266880242331E-2</v>
      </c>
      <c r="L41" s="197">
        <f>FCyI_data!I41</f>
        <v>1.5209726503116971E-2</v>
      </c>
      <c r="M41" s="197">
        <f>FCyI_data!J41</f>
        <v>0.21041307903340184</v>
      </c>
      <c r="N41" s="162">
        <f>'tb %'!P57</f>
        <v>9.9569666666666667E-2</v>
      </c>
      <c r="O41" s="162">
        <f>'tb %'!Q57</f>
        <v>0.14534316666666666</v>
      </c>
      <c r="P41" s="162">
        <f>'tb %'!R57</f>
        <v>0.15882377589453858</v>
      </c>
      <c r="Q41" s="162">
        <f>AVERAGE('tb %'!P57:R57)</f>
        <v>0.13457886974262398</v>
      </c>
      <c r="R41" s="162">
        <f>'tb %'!R57-'tb %'!P57</f>
        <v>5.9254109227871915E-2</v>
      </c>
      <c r="S41" s="162">
        <f>'tb %'!P57+'tb %'!R57-2*'tb %'!Q57</f>
        <v>-3.2292890772128102E-2</v>
      </c>
      <c r="T41" s="197">
        <f>RoE!F41</f>
        <v>0.11412462286381429</v>
      </c>
      <c r="U41" s="215">
        <f ca="1">REER!E41</f>
        <v>92.750708984370021</v>
      </c>
      <c r="V41" s="215">
        <f>VIX!I51</f>
        <v>18.02</v>
      </c>
      <c r="W41" s="165">
        <v>404.78999999999996</v>
      </c>
      <c r="X41" s="162">
        <f>Liquidity!X41</f>
        <v>0.11400880768609836</v>
      </c>
      <c r="Y41" s="162">
        <f>CAR!AT41</f>
        <v>4.574614687070766E-2</v>
      </c>
      <c r="Z41" s="53">
        <v>127384007.49599999</v>
      </c>
      <c r="AA41" s="53">
        <v>13826111.423064958</v>
      </c>
      <c r="AB41" s="162">
        <f>'Mortgage rate'!J23</f>
        <v>0.12487274205924079</v>
      </c>
      <c r="AC41" s="53">
        <f>'Construction loans'!P42</f>
        <v>101165523.82270665</v>
      </c>
      <c r="AD41" s="53">
        <v>265300</v>
      </c>
      <c r="AE41" s="162">
        <v>0.14155250519166204</v>
      </c>
      <c r="AF41" s="165">
        <f>FCyI_raw!AI57</f>
        <v>-2214.0070637740882</v>
      </c>
      <c r="AG41" s="163">
        <f>'Copper prices'!G230</f>
        <v>3.6013666666666673</v>
      </c>
      <c r="AH41" s="163">
        <f>CPI!T72</f>
        <v>110.979358110628</v>
      </c>
      <c r="AI41" s="197">
        <f>'policy tool rates'!N44</f>
        <v>0.08</v>
      </c>
      <c r="AJ41" s="165">
        <f>GD!B46</f>
        <v>1524.4645552940788</v>
      </c>
      <c r="AK41" s="165">
        <f>BOP!C81</f>
        <v>-254.73044461966606</v>
      </c>
      <c r="AL41" s="165">
        <f>GE!D47</f>
        <v>327335.5</v>
      </c>
      <c r="AM41" s="197">
        <f>Employment!U65</f>
        <v>0.19073656656445842</v>
      </c>
      <c r="AN41" s="1">
        <v>0</v>
      </c>
      <c r="AO41" s="1">
        <v>1</v>
      </c>
      <c r="AP41">
        <v>1</v>
      </c>
      <c r="AQ41">
        <v>0</v>
      </c>
      <c r="AR41">
        <v>1</v>
      </c>
    </row>
    <row r="42" spans="1:44">
      <c r="A42" s="2">
        <v>41364</v>
      </c>
      <c r="B42" s="53">
        <f>GDP!G58</f>
        <v>541106.81666383147</v>
      </c>
      <c r="C42" s="197">
        <f>FCyI_raw!P58</f>
        <v>0.44761818208746168</v>
      </c>
      <c r="D42" s="197">
        <f>FCyI_raw!P58-FCyI_raw!Q58</f>
        <v>7.7235486004796683E-2</v>
      </c>
      <c r="E42" s="197">
        <f>FCyI_data!B42</f>
        <v>0.20675383424733407</v>
      </c>
      <c r="F42" s="162">
        <f>FCyI_data!C42</f>
        <v>8.1917330243732711E-2</v>
      </c>
      <c r="G42" s="198">
        <f>FCyI_data!D42</f>
        <v>264602383.4755919</v>
      </c>
      <c r="H42" s="198">
        <f>FCyI_data!E42</f>
        <v>10274152.770919204</v>
      </c>
      <c r="I42" s="198">
        <f>FCyI_data!F42</f>
        <v>208523005.18714046</v>
      </c>
      <c r="J42" s="197">
        <f>FCyI_data!G42</f>
        <v>9.0835771400000001E-3</v>
      </c>
      <c r="K42" s="197">
        <f>FCyI_data!H42</f>
        <v>-6.7940563327334891E-2</v>
      </c>
      <c r="L42" s="197">
        <f>FCyI_data!I42</f>
        <v>1.7114441370009587E-2</v>
      </c>
      <c r="M42" s="197">
        <f>FCyI_data!J42</f>
        <v>0.20911328710747909</v>
      </c>
      <c r="N42" s="162">
        <f>'tb %'!P58</f>
        <v>9.5297499999999993E-2</v>
      </c>
      <c r="O42" s="162">
        <f>'tb %'!Q58</f>
        <v>0.14777366666666666</v>
      </c>
      <c r="P42" s="162">
        <f>'tb %'!R58</f>
        <v>0.161998</v>
      </c>
      <c r="Q42" s="162">
        <f>AVERAGE('tb %'!P58:R58)</f>
        <v>0.13502305555555558</v>
      </c>
      <c r="R42" s="162">
        <f>'tb %'!R58-'tb %'!P58</f>
        <v>6.670050000000001E-2</v>
      </c>
      <c r="S42" s="162">
        <f>'tb %'!P58+'tb %'!R58-2*'tb %'!Q58</f>
        <v>-3.8251833333333318E-2</v>
      </c>
      <c r="T42" s="197">
        <f>RoE!F42</f>
        <v>0.10154677368245342</v>
      </c>
      <c r="U42" s="215">
        <f ca="1">REER!E42</f>
        <v>92.518253827989867</v>
      </c>
      <c r="V42" s="215">
        <f>VIX!I52</f>
        <v>12.7</v>
      </c>
      <c r="W42" s="165">
        <v>411.48</v>
      </c>
      <c r="X42" s="162">
        <f>Liquidity!X42</f>
        <v>0.11867393087868891</v>
      </c>
      <c r="Y42" s="162">
        <f>CAR!AT42</f>
        <v>4.2262356986583684E-2</v>
      </c>
      <c r="Z42" s="53">
        <v>130419817.942</v>
      </c>
      <c r="AA42" s="53">
        <v>8205928.9067504015</v>
      </c>
      <c r="AB42" s="162">
        <f>'Mortgage rate'!J24</f>
        <v>0.12233967060610153</v>
      </c>
      <c r="AC42" s="53">
        <f>'Construction loans'!P43</f>
        <v>101554331.63700001</v>
      </c>
      <c r="AD42" s="53">
        <v>269800</v>
      </c>
      <c r="AE42" s="162">
        <v>0.1475437787557479</v>
      </c>
      <c r="AF42" s="165">
        <f>FCyI_raw!AI58</f>
        <v>-2210.908942760751</v>
      </c>
      <c r="AG42" s="163">
        <f>'Copper prices'!G231</f>
        <v>3.6117983333333319</v>
      </c>
      <c r="AH42" s="163">
        <f>CPI!T73</f>
        <v>116.151586339677</v>
      </c>
      <c r="AI42" s="197">
        <f>'policy tool rates'!N45</f>
        <v>0.08</v>
      </c>
      <c r="AJ42" s="165">
        <f>GD!B47</f>
        <v>1534.7153751318847</v>
      </c>
      <c r="AK42" s="165">
        <f>BOP!C82</f>
        <v>-323.6971521879243</v>
      </c>
      <c r="AL42" s="165">
        <f>GE!D48</f>
        <v>210471.2</v>
      </c>
      <c r="AM42" s="197">
        <f>Employment!U66</f>
        <v>0.20722277954441945</v>
      </c>
      <c r="AN42" s="1">
        <v>0</v>
      </c>
      <c r="AO42" s="1">
        <v>1</v>
      </c>
      <c r="AP42">
        <v>1</v>
      </c>
      <c r="AQ42">
        <v>0</v>
      </c>
      <c r="AR42">
        <v>1</v>
      </c>
    </row>
    <row r="43" spans="1:44">
      <c r="A43" s="2">
        <v>41455</v>
      </c>
      <c r="B43" s="53">
        <f>GDP!G59</f>
        <v>677786.47554050933</v>
      </c>
      <c r="C43" s="197">
        <f>FCyI_raw!P59</f>
        <v>0.45425719364993</v>
      </c>
      <c r="D43" s="197">
        <f>FCyI_raw!P59-FCyI_raw!Q59</f>
        <v>7.0311621968455029E-2</v>
      </c>
      <c r="E43" s="197">
        <f>FCyI_data!B43</f>
        <v>7.6471992795359656E-2</v>
      </c>
      <c r="F43" s="162">
        <f>FCyI_data!C43</f>
        <v>7.2355672379275648E-2</v>
      </c>
      <c r="G43" s="198">
        <f>FCyI_data!D43</f>
        <v>251329942.00289035</v>
      </c>
      <c r="H43" s="198">
        <f>FCyI_data!E43</f>
        <v>8367052.9789488912</v>
      </c>
      <c r="I43" s="198">
        <f>FCyI_data!F43</f>
        <v>214619285.57566404</v>
      </c>
      <c r="J43" s="197">
        <f>FCyI_data!G43</f>
        <v>1.9890775499999999E-2</v>
      </c>
      <c r="K43" s="197">
        <f>FCyI_data!H43</f>
        <v>-5.9064178971082959E-2</v>
      </c>
      <c r="L43" s="197">
        <f>FCyI_data!I43</f>
        <v>1.2256282275995858E-2</v>
      </c>
      <c r="M43" s="197">
        <f>FCyI_data!J43</f>
        <v>0.2013874379486684</v>
      </c>
      <c r="N43" s="162">
        <f>'tb %'!P59</f>
        <v>9.0943930555555552E-2</v>
      </c>
      <c r="O43" s="162">
        <f>'tb %'!Q59</f>
        <v>0.13692446666666666</v>
      </c>
      <c r="P43" s="162">
        <f>'tb %'!R59</f>
        <v>0.15633</v>
      </c>
      <c r="Q43" s="162">
        <f>AVERAGE('tb %'!P59:R59)</f>
        <v>0.12806613240740741</v>
      </c>
      <c r="R43" s="162">
        <f>'tb %'!R59-'tb %'!P59</f>
        <v>6.5386069444444445E-2</v>
      </c>
      <c r="S43" s="162">
        <f>'tb %'!P59+'tb %'!R59-2*'tb %'!Q59</f>
        <v>-2.6575002777777773E-2</v>
      </c>
      <c r="T43" s="197">
        <f>RoE!F43</f>
        <v>0.10058717827577628</v>
      </c>
      <c r="U43" s="215">
        <f ca="1">REER!E43</f>
        <v>94.416706608051115</v>
      </c>
      <c r="V43" s="215">
        <f>VIX!I53</f>
        <v>16.86</v>
      </c>
      <c r="W43" s="165">
        <v>412.7</v>
      </c>
      <c r="X43" s="162">
        <f>Liquidity!X43</f>
        <v>0.12000405472990758</v>
      </c>
      <c r="Y43" s="162">
        <f>CAR!AT43</f>
        <v>4.1219893192156201E-2</v>
      </c>
      <c r="Z43" s="53">
        <v>132772555.96199998</v>
      </c>
      <c r="AA43" s="53">
        <v>12216382.45787942</v>
      </c>
      <c r="AB43" s="162">
        <f>'Mortgage rate'!J25</f>
        <v>0.12406865440520976</v>
      </c>
      <c r="AC43" s="53">
        <f>'Construction loans'!P44</f>
        <v>103723650.87366666</v>
      </c>
      <c r="AD43" s="53">
        <v>272000</v>
      </c>
      <c r="AE43" s="162">
        <v>0.15342347178359766</v>
      </c>
      <c r="AF43" s="165">
        <f>FCyI_raw!AI59</f>
        <v>-2152.3845894365472</v>
      </c>
      <c r="AG43" s="163">
        <f>'Copper prices'!G232</f>
        <v>3.2554781249999989</v>
      </c>
      <c r="AH43" s="163">
        <f>CPI!T74</f>
        <v>116.16009618650099</v>
      </c>
      <c r="AI43" s="197">
        <f>'policy tool rates'!N46</f>
        <v>0.08</v>
      </c>
      <c r="AJ43" s="165">
        <f>GD!B48</f>
        <v>1502.8520339127963</v>
      </c>
      <c r="AK43" s="165">
        <f>BOP!C83</f>
        <v>-178.95864954805211</v>
      </c>
      <c r="AL43" s="165">
        <f>GE!D49</f>
        <v>270015.39999999997</v>
      </c>
      <c r="AM43" s="197">
        <f>Employment!U67</f>
        <v>0.19790387544412225</v>
      </c>
      <c r="AN43" s="1">
        <v>0</v>
      </c>
      <c r="AO43" s="1">
        <v>0</v>
      </c>
      <c r="AP43">
        <v>0</v>
      </c>
      <c r="AQ43">
        <v>0</v>
      </c>
      <c r="AR43">
        <v>0</v>
      </c>
    </row>
    <row r="44" spans="1:44">
      <c r="A44" s="2">
        <v>41547</v>
      </c>
      <c r="B44" s="53">
        <f>GDP!G60</f>
        <v>945311.0450897686</v>
      </c>
      <c r="C44" s="197">
        <f>FCyI_raw!P60</f>
        <v>0.4629578964709658</v>
      </c>
      <c r="D44" s="197">
        <f>FCyI_raw!P60-FCyI_raw!Q60</f>
        <v>6.5726834094932796E-2</v>
      </c>
      <c r="E44" s="197">
        <f>FCyI_data!B44</f>
        <v>7.8006970754172844E-2</v>
      </c>
      <c r="F44" s="162">
        <f>FCyI_data!C44</f>
        <v>6.8339813251224568E-2</v>
      </c>
      <c r="G44" s="198">
        <f>FCyI_data!D44</f>
        <v>174825237.9402808</v>
      </c>
      <c r="H44" s="198">
        <f>FCyI_data!E44</f>
        <v>2299176.2032420859</v>
      </c>
      <c r="I44" s="198">
        <f>FCyI_data!F44</f>
        <v>69817438.215452552</v>
      </c>
      <c r="J44" s="197">
        <f>FCyI_data!G44</f>
        <v>1.7499788299999999E-2</v>
      </c>
      <c r="K44" s="197">
        <f>FCyI_data!H44</f>
        <v>-6.145743999777345E-2</v>
      </c>
      <c r="L44" s="197">
        <f>FCyI_data!I44</f>
        <v>1.1032342897767292E-2</v>
      </c>
      <c r="M44" s="197">
        <f>FCyI_data!J44</f>
        <v>0.2021205002205301</v>
      </c>
      <c r="N44" s="162">
        <f>'tb %'!P60</f>
        <v>8.9355999999999991E-2</v>
      </c>
      <c r="O44" s="162">
        <f>'tb %'!Q60</f>
        <v>0.1327325</v>
      </c>
      <c r="P44" s="162">
        <f>'tb %'!R60</f>
        <v>0.1496305</v>
      </c>
      <c r="Q44" s="162">
        <f>AVERAGE('tb %'!P60:R60)</f>
        <v>0.12390633333333334</v>
      </c>
      <c r="R44" s="162">
        <f>'tb %'!R60-'tb %'!P60</f>
        <v>6.0274500000000009E-2</v>
      </c>
      <c r="S44" s="162">
        <f>'tb %'!P60+'tb %'!R60-2*'tb %'!Q60</f>
        <v>-2.6478500000000016E-2</v>
      </c>
      <c r="T44" s="197">
        <f>RoE!F44</f>
        <v>8.9023360046126279E-2</v>
      </c>
      <c r="U44" s="215">
        <f ca="1">REER!E44</f>
        <v>97.317105300928787</v>
      </c>
      <c r="V44" s="215">
        <f>VIX!I54</f>
        <v>16.600000000000001</v>
      </c>
      <c r="W44" s="165">
        <v>407.09333333333331</v>
      </c>
      <c r="X44" s="162">
        <f>Liquidity!X44</f>
        <v>0.11193584135789322</v>
      </c>
      <c r="Y44" s="162">
        <f>CAR!AT44</f>
        <v>4.4919467454034218E-2</v>
      </c>
      <c r="Z44" s="53">
        <v>138830377.27399999</v>
      </c>
      <c r="AA44" s="53">
        <v>14094096.825591441</v>
      </c>
      <c r="AB44" s="162">
        <f>'Mortgage rate'!J26</f>
        <v>0.12502121250646789</v>
      </c>
      <c r="AC44" s="53">
        <f>'Construction loans'!P45</f>
        <v>101610077.51366667</v>
      </c>
      <c r="AD44" s="53">
        <v>272563.63636363635</v>
      </c>
      <c r="AE44" s="162">
        <v>0.15212102949018974</v>
      </c>
      <c r="AF44" s="165">
        <f>FCyI_raw!AI60</f>
        <v>-2196.8915305079563</v>
      </c>
      <c r="AG44" s="163">
        <f>'Copper prices'!G233</f>
        <v>3.2281796875</v>
      </c>
      <c r="AH44" s="163">
        <f>CPI!T75</f>
        <v>116.746584156284</v>
      </c>
      <c r="AI44" s="197">
        <f>'policy tool rates'!N47</f>
        <v>8.2500000000000004E-2</v>
      </c>
      <c r="AJ44" s="165">
        <f>GD!B49</f>
        <v>1812.8438247954866</v>
      </c>
      <c r="AK44" s="165">
        <f>BOP!C84</f>
        <v>-38.972254891975581</v>
      </c>
      <c r="AL44" s="165">
        <f>GE!D50</f>
        <v>277810.20000000007</v>
      </c>
      <c r="AM44" s="197">
        <f>Employment!U68</f>
        <v>0.1854756364024342</v>
      </c>
      <c r="AN44" s="1">
        <v>0</v>
      </c>
      <c r="AO44" s="1">
        <v>0</v>
      </c>
      <c r="AP44">
        <v>0</v>
      </c>
      <c r="AQ44">
        <v>0</v>
      </c>
      <c r="AR44">
        <v>0</v>
      </c>
    </row>
    <row r="45" spans="1:44">
      <c r="A45" s="2">
        <v>41639</v>
      </c>
      <c r="B45" s="53">
        <f>GDP!G61</f>
        <v>981780.54323192115</v>
      </c>
      <c r="C45" s="197">
        <f>FCyI_raw!P61</f>
        <v>0.47560818653393527</v>
      </c>
      <c r="D45" s="197">
        <f>FCyI_raw!P61-FCyI_raw!Q61</f>
        <v>6.5060332066275262E-2</v>
      </c>
      <c r="E45" s="197">
        <f>FCyI_data!B45</f>
        <v>6.083329697529849E-2</v>
      </c>
      <c r="F45" s="162">
        <f>FCyI_data!C45</f>
        <v>7.2641607584613466E-2</v>
      </c>
      <c r="G45" s="198">
        <f>FCyI_data!D45</f>
        <v>120537483.41599095</v>
      </c>
      <c r="H45" s="198">
        <f>FCyI_data!E45</f>
        <v>-888849.72386030108</v>
      </c>
      <c r="I45" s="198">
        <f>FCyI_data!F45</f>
        <v>40530608.527676582</v>
      </c>
      <c r="J45" s="197">
        <f>FCyI_data!G45</f>
        <v>1.7028011999999999E-2</v>
      </c>
      <c r="K45" s="197">
        <f>FCyI_data!H45</f>
        <v>-6.1161576761865344E-2</v>
      </c>
      <c r="L45" s="197">
        <f>FCyI_data!I45</f>
        <v>1.0351708054605765E-2</v>
      </c>
      <c r="M45" s="197">
        <f>FCyI_data!J45</f>
        <v>0.20818691871644168</v>
      </c>
      <c r="N45" s="162">
        <f>'tb %'!P61</f>
        <v>8.5680972222222221E-2</v>
      </c>
      <c r="O45" s="162">
        <f>'tb %'!Q61</f>
        <v>0.11070605531038542</v>
      </c>
      <c r="P45" s="162">
        <f>'tb %'!R61</f>
        <v>0.116385</v>
      </c>
      <c r="Q45" s="162">
        <f>AVERAGE('tb %'!P61:R61)</f>
        <v>0.10425734251086921</v>
      </c>
      <c r="R45" s="162">
        <f>'tb %'!R61-'tb %'!P61</f>
        <v>3.0704027777777781E-2</v>
      </c>
      <c r="S45" s="162">
        <f>'tb %'!P61+'tb %'!R61-2*'tb %'!Q61</f>
        <v>-1.9346138398548623E-2</v>
      </c>
      <c r="T45" s="197">
        <f>RoE!F45</f>
        <v>9.234967497547375E-2</v>
      </c>
      <c r="U45" s="215">
        <f ca="1">REER!E45</f>
        <v>95.965184510368942</v>
      </c>
      <c r="V45" s="215">
        <f>VIX!I55</f>
        <v>13.72</v>
      </c>
      <c r="W45" s="165">
        <v>404.19333333333333</v>
      </c>
      <c r="X45" s="162">
        <f>Liquidity!X45</f>
        <v>0.13171230717020468</v>
      </c>
      <c r="Y45" s="162">
        <f>CAR!AT45</f>
        <v>4.6226162792100477E-2</v>
      </c>
      <c r="Z45" s="53">
        <v>143197247.102</v>
      </c>
      <c r="AA45" s="53">
        <v>13305543.768025</v>
      </c>
      <c r="AB45" s="162">
        <f>'Mortgage rate'!J27</f>
        <v>0.12397034396429951</v>
      </c>
      <c r="AC45" s="53">
        <f>'Construction loans'!P46</f>
        <v>104397386.95433332</v>
      </c>
      <c r="AD45" s="53">
        <v>273327.27272727271</v>
      </c>
      <c r="AE45" s="162">
        <v>0.15537516812369015</v>
      </c>
      <c r="AF45" s="165">
        <f>FCyI_raw!AI61</f>
        <v>-2319.6419688038068</v>
      </c>
      <c r="AG45" s="163">
        <f>'Copper prices'!G234</f>
        <v>3.2756703124999991</v>
      </c>
      <c r="AH45" s="163">
        <f>CPI!T76</f>
        <v>118.124634637466</v>
      </c>
      <c r="AI45" s="197">
        <f>'policy tool rates'!N48</f>
        <v>8.2500000000000004E-2</v>
      </c>
      <c r="AJ45" s="165">
        <f>GD!B50</f>
        <v>1655.0918159620132</v>
      </c>
      <c r="AK45" s="165">
        <f>BOP!C85</f>
        <v>-269.91102712857628</v>
      </c>
      <c r="AL45" s="165">
        <f>GE!D51</f>
        <v>412279.19999999995</v>
      </c>
      <c r="AM45" s="197">
        <f>Employment!U69</f>
        <v>0.19736882171391079</v>
      </c>
      <c r="AN45" s="1">
        <v>0</v>
      </c>
      <c r="AO45" s="1">
        <v>0</v>
      </c>
      <c r="AP45">
        <v>0</v>
      </c>
      <c r="AQ45">
        <v>0</v>
      </c>
      <c r="AR45">
        <v>0</v>
      </c>
    </row>
    <row r="46" spans="1:44">
      <c r="A46" s="2">
        <v>41729</v>
      </c>
      <c r="B46" s="53">
        <f>GDP!G62</f>
        <v>557390.90729522391</v>
      </c>
      <c r="C46" s="197">
        <f>FCyI_raw!P62</f>
        <v>0.48049983948961544</v>
      </c>
      <c r="D46" s="197">
        <f>FCyI_raw!P62-FCyI_raw!Q62</f>
        <v>5.7166586175005418E-2</v>
      </c>
      <c r="E46" s="197">
        <f>FCyI_data!B46</f>
        <v>6.4302907282830279E-2</v>
      </c>
      <c r="F46" s="162">
        <f>FCyI_data!C46</f>
        <v>6.1552156659438251E-2</v>
      </c>
      <c r="G46" s="198">
        <f>FCyI_data!D46</f>
        <v>-54408714.364098907</v>
      </c>
      <c r="H46" s="198">
        <f>FCyI_data!E46</f>
        <v>-1104064.7979407087</v>
      </c>
      <c r="I46" s="198">
        <f>FCyI_data!F46</f>
        <v>-1554481.0926280022</v>
      </c>
      <c r="J46" s="197">
        <f>FCyI_data!G46</f>
        <v>1.4873653899999999E-2</v>
      </c>
      <c r="K46" s="197">
        <f>FCyI_data!H46</f>
        <v>-6.4957238542437484E-2</v>
      </c>
      <c r="L46" s="197">
        <f>FCyI_data!I46</f>
        <v>1.1345306178864131E-2</v>
      </c>
      <c r="M46" s="197">
        <f>FCyI_data!J46</f>
        <v>0.20568782414217313</v>
      </c>
      <c r="N46" s="162">
        <f>'tb %'!P62</f>
        <v>7.9597111111111118E-2</v>
      </c>
      <c r="O46" s="162">
        <f>'tb %'!Q62</f>
        <v>9.5915500000000001E-2</v>
      </c>
      <c r="P46" s="162">
        <f>'tb %'!R62</f>
        <v>0.109932</v>
      </c>
      <c r="Q46" s="162">
        <f>AVERAGE('tb %'!P62:R62)</f>
        <v>9.5148203703703693E-2</v>
      </c>
      <c r="R46" s="162">
        <f>'tb %'!R62-'tb %'!P62</f>
        <v>3.0334888888888883E-2</v>
      </c>
      <c r="S46" s="162">
        <f>'tb %'!P62+'tb %'!R62-2*'tb %'!Q62</f>
        <v>-2.3018888888888811E-3</v>
      </c>
      <c r="T46" s="197">
        <f>RoE!F46</f>
        <v>9.7674156834319736E-2</v>
      </c>
      <c r="U46" s="215">
        <f ca="1">REER!E46</f>
        <v>93.997783569393007</v>
      </c>
      <c r="V46" s="215">
        <f>VIX!I56</f>
        <v>13.88</v>
      </c>
      <c r="W46" s="165">
        <v>411.52333333333331</v>
      </c>
      <c r="X46" s="162">
        <f>Liquidity!X46</f>
        <v>0.13864658826256429</v>
      </c>
      <c r="Y46" s="162">
        <f>CAR!AT46</f>
        <v>4.3311934047354866E-2</v>
      </c>
      <c r="Z46" s="53">
        <v>145136071.521</v>
      </c>
      <c r="AA46" s="53">
        <v>8496263.1967468001</v>
      </c>
      <c r="AB46" s="162">
        <f>'Mortgage rate'!J28</f>
        <v>0.12046133923970455</v>
      </c>
      <c r="AC46" s="53">
        <f>'Construction loans'!P47</f>
        <v>111763322.98033333</v>
      </c>
      <c r="AD46" s="53">
        <v>273404.54545454547</v>
      </c>
      <c r="AE46" s="162">
        <v>0.16166560858104023</v>
      </c>
      <c r="AF46" s="165">
        <f>FCyI_raw!AI62</f>
        <v>-2307.2161608282036</v>
      </c>
      <c r="AG46" s="163">
        <f>'Copper prices'!G235</f>
        <v>3.1897833333333336</v>
      </c>
      <c r="AH46" s="163">
        <f>CPI!T77</f>
        <v>121.53049761676201</v>
      </c>
      <c r="AI46" s="197">
        <f>'policy tool rates'!N49</f>
        <v>7.6249999999999998E-2</v>
      </c>
      <c r="AJ46" s="165">
        <f>GD!B51</f>
        <v>1679.6777670568927</v>
      </c>
      <c r="AK46" s="165">
        <f>BOP!C86</f>
        <v>-478.80367427230908</v>
      </c>
      <c r="AL46" s="165">
        <f>GE!D52</f>
        <v>241116.5</v>
      </c>
      <c r="AM46" s="197">
        <f>Employment!U70</f>
        <v>0.22145127592100022</v>
      </c>
      <c r="AN46" s="1">
        <v>0</v>
      </c>
      <c r="AO46" s="1">
        <v>0</v>
      </c>
      <c r="AP46">
        <v>0</v>
      </c>
      <c r="AQ46">
        <v>0</v>
      </c>
      <c r="AR46">
        <v>0</v>
      </c>
    </row>
    <row r="47" spans="1:44">
      <c r="A47" s="2">
        <v>41820</v>
      </c>
      <c r="B47" s="53">
        <f>GDP!G63</f>
        <v>691821.28778468212</v>
      </c>
      <c r="C47" s="197">
        <f>FCyI_raw!P63</f>
        <v>0.4880136262339686</v>
      </c>
      <c r="D47" s="197">
        <f>FCyI_raw!P63-FCyI_raw!Q63</f>
        <v>5.2203134217687575E-2</v>
      </c>
      <c r="E47" s="197">
        <f>FCyI_data!B47</f>
        <v>6.3763819282313339E-2</v>
      </c>
      <c r="F47" s="162">
        <f>FCyI_data!C47</f>
        <v>5.5750224676927473E-2</v>
      </c>
      <c r="G47" s="198">
        <f>FCyI_data!D47</f>
        <v>17022867.391073823</v>
      </c>
      <c r="H47" s="198">
        <f>FCyI_data!E47</f>
        <v>1786842.5311044008</v>
      </c>
      <c r="I47" s="198">
        <f>FCyI_data!F47</f>
        <v>18772432.937593937</v>
      </c>
      <c r="J47" s="197">
        <f>FCyI_data!G47</f>
        <v>1.2861812800000001E-2</v>
      </c>
      <c r="K47" s="197">
        <f>FCyI_data!H47</f>
        <v>-6.1238530096116323E-2</v>
      </c>
      <c r="L47" s="197">
        <f>FCyI_data!I47</f>
        <v>1.5627586840079408E-2</v>
      </c>
      <c r="M47" s="197">
        <f>FCyI_data!J47</f>
        <v>0.20420402030282261</v>
      </c>
      <c r="N47" s="162">
        <f>'tb %'!P63</f>
        <v>7.8375194444444449E-2</v>
      </c>
      <c r="O47" s="162">
        <f>'tb %'!Q63</f>
        <v>9.9352666666666659E-2</v>
      </c>
      <c r="P47" s="162">
        <f>'tb %'!R63</f>
        <v>0.11541300000000002</v>
      </c>
      <c r="Q47" s="162">
        <f>AVERAGE('tb %'!P63:R63)</f>
        <v>9.7713620370370388E-2</v>
      </c>
      <c r="R47" s="162">
        <f>'tb %'!R63-'tb %'!P63</f>
        <v>3.7037805555555567E-2</v>
      </c>
      <c r="S47" s="162">
        <f>'tb %'!P63+'tb %'!R63-2*'tb %'!Q63</f>
        <v>-4.9171388888888667E-3</v>
      </c>
      <c r="T47" s="197">
        <f>RoE!F47</f>
        <v>0.10027590381586721</v>
      </c>
      <c r="U47" s="215">
        <f ca="1">REER!E47</f>
        <v>94.202797401929431</v>
      </c>
      <c r="V47" s="215">
        <f>VIX!I57</f>
        <v>11.57</v>
      </c>
      <c r="W47" s="165">
        <v>411.38333333333327</v>
      </c>
      <c r="X47" s="162">
        <f>Liquidity!X47</f>
        <v>0.12364685861600547</v>
      </c>
      <c r="Y47" s="162">
        <f>CAR!AT47</f>
        <v>4.1623598913061104E-2</v>
      </c>
      <c r="Z47" s="53">
        <v>150774738.766</v>
      </c>
      <c r="AA47" s="53">
        <v>15065433.222110281</v>
      </c>
      <c r="AB47" s="162">
        <f>'Mortgage rate'!J29</f>
        <v>0.12496089451196156</v>
      </c>
      <c r="AC47" s="53">
        <f>'Construction loans'!P48</f>
        <v>111236048.32599999</v>
      </c>
      <c r="AD47" s="53">
        <v>273590.90909090912</v>
      </c>
      <c r="AE47" s="162">
        <v>0.16546761523587578</v>
      </c>
      <c r="AF47" s="165">
        <f>FCyI_raw!AI63</f>
        <v>-2318.6026340747044</v>
      </c>
      <c r="AG47" s="163">
        <f>'Copper prices'!G236</f>
        <v>3.0891793650793651</v>
      </c>
      <c r="AH47" s="163">
        <f>CPI!T78</f>
        <v>119.979845924502</v>
      </c>
      <c r="AI47" s="197">
        <f>'policy tool rates'!N50</f>
        <v>7.3749999999999996E-2</v>
      </c>
      <c r="AJ47" s="165">
        <f>GD!B52</f>
        <v>1662.7908072455784</v>
      </c>
      <c r="AK47" s="165">
        <f>BOP!C87</f>
        <v>-198.75689184867429</v>
      </c>
      <c r="AL47" s="165">
        <f>GE!D53</f>
        <v>281346.5</v>
      </c>
      <c r="AM47" s="197">
        <f>Employment!U71</f>
        <v>0.21735902686741104</v>
      </c>
      <c r="AN47" s="1">
        <v>0</v>
      </c>
      <c r="AO47" s="1">
        <v>0</v>
      </c>
      <c r="AP47">
        <v>0</v>
      </c>
      <c r="AQ47">
        <v>0</v>
      </c>
      <c r="AR47">
        <v>0</v>
      </c>
    </row>
    <row r="48" spans="1:44">
      <c r="A48" s="2">
        <v>41912</v>
      </c>
      <c r="B48" s="53">
        <f>GDP!G64</f>
        <v>995988.56229056756</v>
      </c>
      <c r="C48" s="197">
        <f>FCyI_raw!P64</f>
        <v>0.49364973411564178</v>
      </c>
      <c r="D48" s="197">
        <f>FCyI_raw!P64-FCyI_raw!Q64</f>
        <v>4.5781664835016778E-2</v>
      </c>
      <c r="E48" s="197">
        <f>FCyI_data!B48</f>
        <v>6.9284819669006792E-2</v>
      </c>
      <c r="F48" s="162">
        <f>FCyI_data!C48</f>
        <v>5.1283607842424583E-2</v>
      </c>
      <c r="G48" s="198">
        <f>FCyI_data!D48</f>
        <v>234376965.79700494</v>
      </c>
      <c r="H48" s="198">
        <f>FCyI_data!E48</f>
        <v>2537022.5641678125</v>
      </c>
      <c r="I48" s="198">
        <f>FCyI_data!F48</f>
        <v>86567299.834685564</v>
      </c>
      <c r="J48" s="197">
        <f>FCyI_data!G48</f>
        <v>1.10933687E-2</v>
      </c>
      <c r="K48" s="197">
        <f>FCyI_data!H48</f>
        <v>-6.3705292218756343E-2</v>
      </c>
      <c r="L48" s="197">
        <f>FCyI_data!I48</f>
        <v>1.5107365915106336E-2</v>
      </c>
      <c r="M48" s="197">
        <f>FCyI_data!J48</f>
        <v>0.20612018869023627</v>
      </c>
      <c r="N48" s="162">
        <f>'tb %'!P64</f>
        <v>7.4414925925925926E-2</v>
      </c>
      <c r="O48" s="162">
        <f>'tb %'!Q64</f>
        <v>9.851983333333332E-2</v>
      </c>
      <c r="P48" s="162">
        <f>'tb %'!R64</f>
        <v>0.11597650000000001</v>
      </c>
      <c r="Q48" s="162">
        <f>AVERAGE('tb %'!P64:R64)</f>
        <v>9.6303753086419752E-2</v>
      </c>
      <c r="R48" s="162">
        <f>'tb %'!R64-'tb %'!P64</f>
        <v>4.1561574074074084E-2</v>
      </c>
      <c r="S48" s="162">
        <f>'tb %'!P64+'tb %'!R64-2*'tb %'!Q64</f>
        <v>-6.6482407407406907E-3</v>
      </c>
      <c r="T48" s="197">
        <f>RoE!F48</f>
        <v>8.4830942226742465E-2</v>
      </c>
      <c r="U48" s="215">
        <f ca="1">REER!E48</f>
        <v>100.68948623288856</v>
      </c>
      <c r="V48" s="215">
        <f>VIX!I58</f>
        <v>16.309999999999999</v>
      </c>
      <c r="W48" s="165">
        <v>408.28000000000003</v>
      </c>
      <c r="X48" s="162">
        <f>Liquidity!X48</f>
        <v>0.11785417204639623</v>
      </c>
      <c r="Y48" s="162">
        <f>CAR!AT48</f>
        <v>4.143339465311513E-2</v>
      </c>
      <c r="Z48" s="53">
        <v>154621599.079</v>
      </c>
      <c r="AA48" s="53">
        <v>13993260.520315476</v>
      </c>
      <c r="AB48" s="162">
        <f>'Mortgage rate'!J30</f>
        <v>0.1191524068196147</v>
      </c>
      <c r="AC48" s="53">
        <f>'Construction loans'!P49</f>
        <v>113441164.07866667</v>
      </c>
      <c r="AD48" s="53">
        <v>273718.18181818182</v>
      </c>
      <c r="AE48" s="162">
        <v>0.16534181338495563</v>
      </c>
      <c r="AF48" s="165">
        <f>FCyI_raw!AI64</f>
        <v>-2379.20962641602</v>
      </c>
      <c r="AG48" s="163">
        <f>'Copper prices'!G237</f>
        <v>3.1672546875000003</v>
      </c>
      <c r="AH48" s="163">
        <f>CPI!T79</f>
        <v>117.79782359105999</v>
      </c>
      <c r="AI48" s="197">
        <f>'policy tool rates'!N51</f>
        <v>6.8750000000000006E-2</v>
      </c>
      <c r="AJ48" s="165">
        <f>GD!B53</f>
        <v>1632.6452852017853</v>
      </c>
      <c r="AK48" s="165">
        <f>BOP!C88</f>
        <v>-154.51588577872485</v>
      </c>
      <c r="AL48" s="165">
        <f>GE!D54</f>
        <v>322382.19999999995</v>
      </c>
      <c r="AM48" s="197">
        <f>Employment!U72</f>
        <v>0.21138534913547774</v>
      </c>
      <c r="AN48" s="1">
        <v>0</v>
      </c>
      <c r="AO48" s="1">
        <v>0</v>
      </c>
      <c r="AP48">
        <v>0</v>
      </c>
      <c r="AQ48">
        <v>0</v>
      </c>
      <c r="AR48">
        <v>0</v>
      </c>
    </row>
    <row r="49" spans="1:44">
      <c r="A49" s="2">
        <v>42004</v>
      </c>
      <c r="B49" s="53">
        <f>GDP!G65</f>
        <v>1015148.0594768589</v>
      </c>
      <c r="C49" s="197">
        <f>FCyI_raw!P65</f>
        <v>0.4941268279749696</v>
      </c>
      <c r="D49" s="197">
        <f>FCyI_raw!P65-FCyI_raw!Q65</f>
        <v>3.4951726749014589E-2</v>
      </c>
      <c r="E49" s="197">
        <f>FCyI_data!B49</f>
        <v>0.16735060734438711</v>
      </c>
      <c r="F49" s="162">
        <f>FCyI_data!C49</f>
        <v>4.5000088269944838E-2</v>
      </c>
      <c r="G49" s="198">
        <f>FCyI_data!D49</f>
        <v>252394903.20735312</v>
      </c>
      <c r="H49" s="198">
        <f>FCyI_data!E49</f>
        <v>5273958.6389998049</v>
      </c>
      <c r="I49" s="198">
        <f>FCyI_data!F49</f>
        <v>26357987.150452852</v>
      </c>
      <c r="J49" s="197">
        <f>FCyI_data!G49</f>
        <v>9.6926867700000002E-3</v>
      </c>
      <c r="K49" s="197">
        <f>FCyI_data!H49</f>
        <v>-5.3840678864516517E-2</v>
      </c>
      <c r="L49" s="197">
        <f>FCyI_data!I49</f>
        <v>1.6187222989450217E-2</v>
      </c>
      <c r="M49" s="197">
        <f>FCyI_data!J49</f>
        <v>0.19141317701607125</v>
      </c>
      <c r="N49" s="162">
        <f>'tb %'!P65</f>
        <v>7.0937749999999994E-2</v>
      </c>
      <c r="O49" s="162">
        <f>'tb %'!Q65</f>
        <v>9.9113000000000007E-2</v>
      </c>
      <c r="P49" s="162">
        <f>'tb %'!R65</f>
        <v>0.12149499999999999</v>
      </c>
      <c r="Q49" s="162">
        <f>AVERAGE('tb %'!P65:R65)</f>
        <v>9.718191666666666E-2</v>
      </c>
      <c r="R49" s="162">
        <f>'tb %'!R65-'tb %'!P65</f>
        <v>5.0557249999999998E-2</v>
      </c>
      <c r="S49" s="162">
        <f>'tb %'!P65+'tb %'!R65-2*'tb %'!Q65</f>
        <v>-5.7932500000000275E-3</v>
      </c>
      <c r="T49" s="197">
        <f>RoE!F49</f>
        <v>4.5512099582099584E-2</v>
      </c>
      <c r="U49" s="215">
        <f ca="1">REER!E49</f>
        <v>97.437968852724111</v>
      </c>
      <c r="V49" s="215">
        <f>VIX!I59</f>
        <v>19.2</v>
      </c>
      <c r="W49" s="165">
        <v>474.97</v>
      </c>
      <c r="X49" s="162">
        <f>Liquidity!X49</f>
        <v>0.10510619785043182</v>
      </c>
      <c r="Y49" s="162">
        <f>CAR!AT49</f>
        <v>2.4724517055813234E-2</v>
      </c>
      <c r="Z49" s="53">
        <v>172432350.072</v>
      </c>
      <c r="AA49" s="53">
        <v>15520379.368011963</v>
      </c>
      <c r="AB49" s="162">
        <f>'Mortgage rate'!J31</f>
        <v>0.11986832817180997</v>
      </c>
      <c r="AC49" s="53">
        <f>'Construction loans'!P50</f>
        <v>119850154.02066667</v>
      </c>
      <c r="AD49" s="53">
        <v>273809.09090909088</v>
      </c>
      <c r="AE49" s="162">
        <v>0.17615611727463981</v>
      </c>
      <c r="AF49" s="165">
        <f>FCyI_raw!AI65</f>
        <v>-2166.8882319279564</v>
      </c>
      <c r="AG49" s="163">
        <f>'Copper prices'!G238</f>
        <v>2.9799333333333329</v>
      </c>
      <c r="AH49" s="163">
        <f>CPI!T80</f>
        <v>121.80289861975</v>
      </c>
      <c r="AI49" s="197">
        <f>'policy tool rates'!N52</f>
        <v>6.7500000000000004E-2</v>
      </c>
      <c r="AJ49" s="165">
        <f>GD!B54</f>
        <v>1900.6261891046511</v>
      </c>
      <c r="AK49" s="165">
        <f>BOP!C89</f>
        <v>-67.715111403311539</v>
      </c>
      <c r="AL49" s="165">
        <f>GE!D55</f>
        <v>423910.40000000014</v>
      </c>
      <c r="AM49" s="197">
        <f>Employment!U73</f>
        <v>0.21945532616062807</v>
      </c>
      <c r="AN49" s="1">
        <v>0</v>
      </c>
      <c r="AO49" s="1">
        <v>0</v>
      </c>
      <c r="AP49">
        <v>0</v>
      </c>
      <c r="AQ49">
        <v>0</v>
      </c>
      <c r="AR49">
        <v>0</v>
      </c>
    </row>
    <row r="50" spans="1:44">
      <c r="A50" s="2">
        <v>42094</v>
      </c>
      <c r="B50" s="53">
        <f>GDP!G66</f>
        <v>576298.0637185605</v>
      </c>
      <c r="C50" s="197">
        <f>FCyI_raw!P66</f>
        <v>0.47986874811874897</v>
      </c>
      <c r="D50" s="197">
        <f>FCyI_raw!P66-FCyI_raw!Q66</f>
        <v>1.1100340466755954E-2</v>
      </c>
      <c r="E50" s="197">
        <f>FCyI_data!B50</f>
        <v>0.10168549488420919</v>
      </c>
      <c r="F50" s="162">
        <f>FCyI_data!C50</f>
        <v>2.0642027994133116E-2</v>
      </c>
      <c r="G50" s="198">
        <f>FCyI_data!D50</f>
        <v>296833601.52753127</v>
      </c>
      <c r="H50" s="198">
        <f>FCyI_data!E50</f>
        <v>4514119.4105478004</v>
      </c>
      <c r="I50" s="198">
        <f>FCyI_data!F50</f>
        <v>63497075.704793692</v>
      </c>
      <c r="J50" s="197">
        <f>FCyI_data!G50</f>
        <v>8.9252359500000007E-3</v>
      </c>
      <c r="K50" s="197">
        <f>FCyI_data!H50</f>
        <v>-5.9281644549445303E-2</v>
      </c>
      <c r="L50" s="197">
        <f>FCyI_data!I50</f>
        <v>1.5195242035133588E-2</v>
      </c>
      <c r="M50" s="197">
        <f>FCyI_data!J50</f>
        <v>0.1800773652873115</v>
      </c>
      <c r="N50" s="162">
        <f>'tb %'!P66</f>
        <v>0.14423377380952379</v>
      </c>
      <c r="O50" s="162">
        <f>'tb %'!Q66</f>
        <v>0.14046600000000001</v>
      </c>
      <c r="P50" s="162">
        <f>'tb %'!R66</f>
        <v>0.160103</v>
      </c>
      <c r="Q50" s="162">
        <f>AVERAGE('tb %'!P66:R66)</f>
        <v>0.14826759126984126</v>
      </c>
      <c r="R50" s="162">
        <f>'tb %'!R66-'tb %'!P66</f>
        <v>1.5869226190476204E-2</v>
      </c>
      <c r="S50" s="162">
        <f>'tb %'!P66+'tb %'!R66-2*'tb %'!Q66</f>
        <v>2.3404773809523771E-2</v>
      </c>
      <c r="T50" s="197">
        <f>RoE!F50</f>
        <v>2.025463037827931E-2</v>
      </c>
      <c r="U50" s="215">
        <f ca="1">REER!E50</f>
        <v>102.91618748633992</v>
      </c>
      <c r="V50" s="215">
        <f>VIX!I60</f>
        <v>15.29</v>
      </c>
      <c r="W50" s="165">
        <v>471.13</v>
      </c>
      <c r="X50" s="162">
        <f>Liquidity!X50</f>
        <v>9.3729826178809872E-2</v>
      </c>
      <c r="Y50" s="162">
        <f>CAR!AT50</f>
        <v>2.8692442806774084E-2</v>
      </c>
      <c r="Z50" s="53">
        <v>169431212.57999998</v>
      </c>
      <c r="AA50" s="53">
        <v>8046786.8119199993</v>
      </c>
      <c r="AB50" s="162">
        <f>'Mortgage rate'!J32</f>
        <v>0.12304003725716131</v>
      </c>
      <c r="AC50" s="53">
        <f>'Construction loans'!P51</f>
        <v>117885187.112</v>
      </c>
      <c r="AD50" s="53">
        <v>274081.818181818</v>
      </c>
      <c r="AE50" s="162">
        <v>0.17023557355599145</v>
      </c>
      <c r="AF50" s="165">
        <f>FCyI_raw!AI66</f>
        <v>-1996.109443063873</v>
      </c>
      <c r="AG50" s="163">
        <f>'Copper prices'!G239</f>
        <v>2.6436916666666672</v>
      </c>
      <c r="AH50" s="163">
        <f>CPI!T81</f>
        <v>127.766695354069</v>
      </c>
      <c r="AI50" s="197">
        <f>'policy tool rates'!N53</f>
        <v>9.7500000000000003E-2</v>
      </c>
      <c r="AJ50" s="165">
        <f>GD!B55</f>
        <v>1974.0070622847054</v>
      </c>
      <c r="AK50" s="165">
        <f>BOP!C90</f>
        <v>-255.79224306363972</v>
      </c>
      <c r="AL50" s="165">
        <f>GE!D56</f>
        <v>272011.59999999998</v>
      </c>
      <c r="AM50" s="197">
        <f>Employment!U74</f>
        <v>0.24712227864155448</v>
      </c>
      <c r="AN50" s="1">
        <v>0</v>
      </c>
      <c r="AO50" s="1">
        <v>0</v>
      </c>
      <c r="AP50">
        <v>0</v>
      </c>
      <c r="AQ50">
        <v>0</v>
      </c>
      <c r="AR50">
        <v>0</v>
      </c>
    </row>
    <row r="51" spans="1:44">
      <c r="A51" s="2">
        <v>42185</v>
      </c>
      <c r="B51" s="53">
        <f>GDP!G67</f>
        <v>722954.78099273657</v>
      </c>
      <c r="C51" s="197">
        <f>FCyI_raw!P67</f>
        <v>0.47266935081014499</v>
      </c>
      <c r="D51" s="197">
        <f>FCyI_raw!P67-FCyI_raw!Q67</f>
        <v>-4.5659057014920124E-3</v>
      </c>
      <c r="E51" s="197">
        <f>FCyI_data!B51</f>
        <v>6.8631572391725904E-2</v>
      </c>
      <c r="F51" s="162">
        <f>FCyI_data!C51</f>
        <v>5.4958284526462897E-3</v>
      </c>
      <c r="G51" s="198">
        <f>FCyI_data!D51</f>
        <v>87938166.101374507</v>
      </c>
      <c r="H51" s="198">
        <f>FCyI_data!E51</f>
        <v>-2164756.3542512953</v>
      </c>
      <c r="I51" s="198">
        <f>FCyI_data!F51</f>
        <v>14199861.159830093</v>
      </c>
      <c r="J51" s="197">
        <f>FCyI_data!G51</f>
        <v>8.7268572000000003E-3</v>
      </c>
      <c r="K51" s="197">
        <f>FCyI_data!H51</f>
        <v>-5.9710758867887015E-2</v>
      </c>
      <c r="L51" s="197">
        <f>FCyI_data!I51</f>
        <v>1.2440547759660775E-2</v>
      </c>
      <c r="M51" s="197">
        <f>FCyI_data!J51</f>
        <v>0.15806343481146867</v>
      </c>
      <c r="N51" s="162">
        <f>'tb %'!P67</f>
        <v>0.12574416666666663</v>
      </c>
      <c r="O51" s="162">
        <f>'tb %'!Q67</f>
        <v>0.14336055684454754</v>
      </c>
      <c r="P51" s="162">
        <f>'tb %'!R67</f>
        <v>0.15966536296296296</v>
      </c>
      <c r="Q51" s="162">
        <f>AVERAGE('tb %'!P67:R67)</f>
        <v>0.14292336215805904</v>
      </c>
      <c r="R51" s="162">
        <f>'tb %'!R67-'tb %'!P67</f>
        <v>3.3921196296296335E-2</v>
      </c>
      <c r="S51" s="162">
        <f>'tb %'!P67+'tb %'!R67-2*'tb %'!Q67</f>
        <v>-1.3115840594654649E-3</v>
      </c>
      <c r="T51" s="197">
        <f>RoE!F51</f>
        <v>-9.2958897728411729E-3</v>
      </c>
      <c r="U51" s="215">
        <f ca="1">REER!E51</f>
        <v>99.872044189210825</v>
      </c>
      <c r="V51" s="215">
        <f>VIX!I61</f>
        <v>18.23</v>
      </c>
      <c r="W51" s="165">
        <v>472.53</v>
      </c>
      <c r="X51" s="162">
        <f>Liquidity!X51</f>
        <v>0.10155965847525381</v>
      </c>
      <c r="Y51" s="162">
        <f>CAR!AT51</f>
        <v>3.3043737039594887E-2</v>
      </c>
      <c r="Z51" s="53">
        <v>170842460.23952299</v>
      </c>
      <c r="AA51" s="53">
        <v>11234642.244119</v>
      </c>
      <c r="AB51" s="162">
        <f>'Mortgage rate'!J33</f>
        <v>0.12802418444504041</v>
      </c>
      <c r="AC51" s="53">
        <f>'Construction loans'!P52</f>
        <v>116363911.09104998</v>
      </c>
      <c r="AD51" s="53">
        <v>274250</v>
      </c>
      <c r="AE51" s="162">
        <v>0.16498640680344023</v>
      </c>
      <c r="AF51" s="165">
        <f>FCyI_raw!AI67</f>
        <v>-1719.2849411339976</v>
      </c>
      <c r="AG51" s="163">
        <f>'Copper prices'!G240</f>
        <v>2.7536476190476198</v>
      </c>
      <c r="AH51" s="163">
        <f>CPI!T82</f>
        <v>126.128472573876</v>
      </c>
      <c r="AI51" s="197">
        <f>'policy tool rates'!N54</f>
        <v>0.10125000000000001</v>
      </c>
      <c r="AJ51" s="165">
        <f>GD!B56</f>
        <v>2010.6744719676572</v>
      </c>
      <c r="AK51" s="165">
        <f>BOP!C91</f>
        <v>23.850199422733795</v>
      </c>
      <c r="AL51" s="165">
        <f>GE!D57</f>
        <v>333975.5</v>
      </c>
      <c r="AM51" s="197">
        <f>Employment!U75</f>
        <v>0.22194178510148477</v>
      </c>
      <c r="AN51" s="1">
        <v>0</v>
      </c>
      <c r="AO51" s="1">
        <v>0</v>
      </c>
      <c r="AP51">
        <v>0</v>
      </c>
      <c r="AQ51">
        <v>0</v>
      </c>
      <c r="AR51">
        <v>0</v>
      </c>
    </row>
    <row r="52" spans="1:44">
      <c r="A52" s="2">
        <v>42277</v>
      </c>
      <c r="B52" s="53">
        <f>GDP!G68</f>
        <v>1038388.5766074489</v>
      </c>
      <c r="C52" s="197">
        <f>FCyI_raw!P68</f>
        <v>0.46747961970210311</v>
      </c>
      <c r="D52" s="197">
        <f>FCyI_raw!P68-FCyI_raw!Q68</f>
        <v>-1.730053857264291E-2</v>
      </c>
      <c r="E52" s="197">
        <f>FCyI_data!B52</f>
        <v>5.1535784565058362E-2</v>
      </c>
      <c r="F52" s="162">
        <f>FCyI_data!C52</f>
        <v>-6.3105851761559584E-3</v>
      </c>
      <c r="G52" s="198">
        <f>FCyI_data!D52</f>
        <v>-326679478.07481003</v>
      </c>
      <c r="H52" s="198">
        <f>FCyI_data!E52</f>
        <v>-3443337.6787447035</v>
      </c>
      <c r="I52" s="198">
        <f>FCyI_data!F52</f>
        <v>6952110.789327383</v>
      </c>
      <c r="J52" s="197">
        <f>FCyI_data!G52</f>
        <v>8.1892512600000005E-3</v>
      </c>
      <c r="K52" s="197">
        <f>FCyI_data!H52</f>
        <v>-6.5372760702479368E-2</v>
      </c>
      <c r="L52" s="197">
        <f>FCyI_data!I52</f>
        <v>9.9588124627926905E-3</v>
      </c>
      <c r="M52" s="197">
        <f>FCyI_data!J52</f>
        <v>0.13572662579476799</v>
      </c>
      <c r="N52" s="162">
        <f>'tb %'!P68</f>
        <v>0.11903283333333335</v>
      </c>
      <c r="O52" s="162">
        <f>'tb %'!Q68</f>
        <v>0.144287</v>
      </c>
      <c r="P52" s="162">
        <f>'tb %'!R68</f>
        <v>0.15949350000000001</v>
      </c>
      <c r="Q52" s="162">
        <f>AVERAGE('tb %'!P68:R68)</f>
        <v>0.1409377777777778</v>
      </c>
      <c r="R52" s="162">
        <f>'tb %'!R68-'tb %'!P68</f>
        <v>4.0460666666666659E-2</v>
      </c>
      <c r="S52" s="162">
        <f>'tb %'!P68+'tb %'!R68-2*'tb %'!Q68</f>
        <v>-1.0047666666666621E-2</v>
      </c>
      <c r="T52" s="197">
        <f>RoE!F52</f>
        <v>-3.4410987826986358E-2</v>
      </c>
      <c r="U52" s="215">
        <f ca="1">REER!E52</f>
        <v>101.50677821960687</v>
      </c>
      <c r="V52" s="215">
        <f>VIX!I62</f>
        <v>24.5</v>
      </c>
      <c r="W52" s="165">
        <v>473.71</v>
      </c>
      <c r="X52" s="162">
        <f>Liquidity!X52</f>
        <v>0.11992732613464493</v>
      </c>
      <c r="Y52" s="162">
        <f>CAR!AT52</f>
        <v>3.3317877045933877E-2</v>
      </c>
      <c r="Z52" s="53">
        <v>173884328.445995</v>
      </c>
      <c r="AA52" s="53">
        <v>12619603.996999998</v>
      </c>
      <c r="AB52" s="162">
        <f>'Mortgage rate'!J34</f>
        <v>0.12474740931942467</v>
      </c>
      <c r="AC52" s="53">
        <f>'Construction loans'!P53</f>
        <v>118205664.87813832</v>
      </c>
      <c r="AD52" s="53">
        <v>274350</v>
      </c>
      <c r="AE52" s="162">
        <v>0.16211489239369259</v>
      </c>
      <c r="AF52" s="165">
        <f>FCyI_raw!AI68</f>
        <v>-1448.3446378218987</v>
      </c>
      <c r="AG52" s="163">
        <f>'Copper prices'!G241</f>
        <v>2.3905703125000004</v>
      </c>
      <c r="AH52" s="163">
        <f>CPI!T83</f>
        <v>122.1720186757</v>
      </c>
      <c r="AI52" s="197">
        <f>'policy tool rates'!N55</f>
        <v>0.105</v>
      </c>
      <c r="AJ52" s="165">
        <f>GD!B57</f>
        <v>2046.2971637120713</v>
      </c>
      <c r="AK52" s="165">
        <f>BOP!C92</f>
        <v>56.378565950064285</v>
      </c>
      <c r="AL52" s="165">
        <f>GE!D58</f>
        <v>375864.9</v>
      </c>
      <c r="AM52" s="197">
        <f>Employment!U76</f>
        <v>0.19705442974443679</v>
      </c>
      <c r="AN52" s="1">
        <v>0</v>
      </c>
      <c r="AO52" s="1">
        <v>0</v>
      </c>
      <c r="AP52">
        <v>0</v>
      </c>
      <c r="AQ52">
        <v>0</v>
      </c>
      <c r="AR52">
        <v>0</v>
      </c>
    </row>
    <row r="53" spans="1:44">
      <c r="A53" s="2">
        <v>42369</v>
      </c>
      <c r="B53" s="53">
        <f>GDP!G69</f>
        <v>1028269.9789664835</v>
      </c>
      <c r="C53" s="197">
        <f>FCyI_raw!P69</f>
        <v>0.4790708578802923</v>
      </c>
      <c r="D53" s="197">
        <f>FCyI_raw!P69-FCyI_raw!Q69</f>
        <v>-1.350230478736969E-2</v>
      </c>
      <c r="E53" s="197">
        <f>FCyI_data!B53</f>
        <v>-1.4059320239021789E-2</v>
      </c>
      <c r="F53" s="162">
        <f>FCyI_data!C53</f>
        <v>-8.9467764832970031E-3</v>
      </c>
      <c r="G53" s="198">
        <f>FCyI_data!D53</f>
        <v>-381555970.04228091</v>
      </c>
      <c r="H53" s="198">
        <f>FCyI_data!E53</f>
        <v>-8433826.4845863059</v>
      </c>
      <c r="I53" s="198">
        <f>FCyI_data!F53</f>
        <v>28626524.105674982</v>
      </c>
      <c r="J53" s="197">
        <f>FCyI_data!G53</f>
        <v>7.8741482299999992E-3</v>
      </c>
      <c r="K53" s="197">
        <f>FCyI_data!H53</f>
        <v>-6.5855086042337974E-2</v>
      </c>
      <c r="L53" s="197">
        <f>FCyI_data!I53</f>
        <v>8.1590007058388037E-3</v>
      </c>
      <c r="M53" s="197">
        <f>FCyI_data!J53</f>
        <v>0.12075994598611833</v>
      </c>
      <c r="N53" s="162">
        <f>'tb %'!P69</f>
        <v>0.11904288888888888</v>
      </c>
      <c r="O53" s="162">
        <f>'tb %'!Q69</f>
        <v>0.14828833333333333</v>
      </c>
      <c r="P53" s="162">
        <f>'tb %'!R69</f>
        <v>0.1641381629297459</v>
      </c>
      <c r="Q53" s="162">
        <f>AVERAGE('tb %'!P69:R69)</f>
        <v>0.14382312838398936</v>
      </c>
      <c r="R53" s="162">
        <f>'tb %'!R69-'tb %'!P69</f>
        <v>4.5095274040857017E-2</v>
      </c>
      <c r="S53" s="162">
        <f>'tb %'!P69+'tb %'!R69-2*'tb %'!Q69</f>
        <v>-1.3395614848031867E-2</v>
      </c>
      <c r="T53" s="197">
        <f>RoE!F53</f>
        <v>-4.4456505789214916E-2</v>
      </c>
      <c r="U53" s="215">
        <f ca="1">REER!E53</f>
        <v>102.05084077393529</v>
      </c>
      <c r="V53" s="215">
        <f>VIX!I63</f>
        <v>18.21</v>
      </c>
      <c r="W53" s="165">
        <v>483.75</v>
      </c>
      <c r="X53" s="162">
        <f>Liquidity!X53</f>
        <v>0.1293033627214796</v>
      </c>
      <c r="Y53" s="162">
        <f>CAR!AT53</f>
        <v>3.9216978979299329E-2</v>
      </c>
      <c r="Z53" s="53">
        <v>178967009.637274</v>
      </c>
      <c r="AA53" s="53">
        <v>12721139.879280001</v>
      </c>
      <c r="AB53" s="162">
        <f>'Mortgage rate'!J35</f>
        <v>0.12493189693274333</v>
      </c>
      <c r="AC53" s="53">
        <f>'Construction loans'!P54</f>
        <v>109235156.108096</v>
      </c>
      <c r="AD53" s="53">
        <v>274490.90909090912</v>
      </c>
      <c r="AE53" s="162">
        <v>0.16571999235723564</v>
      </c>
      <c r="AF53" s="165">
        <f>FCyI_raw!AI69</f>
        <v>-1281.4948510473682</v>
      </c>
      <c r="AG53" s="163">
        <f>'Copper prices'!G242</f>
        <v>2.2043171874999996</v>
      </c>
      <c r="AH53" s="163">
        <f>CPI!T84</f>
        <v>122.997458415805</v>
      </c>
      <c r="AI53" s="197">
        <f>'policy tool rates'!N56</f>
        <v>0.1</v>
      </c>
      <c r="AJ53" s="165">
        <f>GD!B58</f>
        <v>2225.906181860646</v>
      </c>
      <c r="AK53" s="165">
        <f>BOP!C93</f>
        <v>-105.34600500171155</v>
      </c>
      <c r="AL53" s="165">
        <f>GE!D59</f>
        <v>462118.60000000009</v>
      </c>
      <c r="AM53" s="197">
        <f>Employment!U77</f>
        <v>0.24314415642712633</v>
      </c>
      <c r="AN53" s="1">
        <v>0</v>
      </c>
      <c r="AO53" s="1">
        <v>0</v>
      </c>
      <c r="AP53">
        <v>0</v>
      </c>
      <c r="AQ53">
        <v>0</v>
      </c>
      <c r="AR53">
        <v>0</v>
      </c>
    </row>
    <row r="54" spans="1:44">
      <c r="A54" s="2">
        <v>42460</v>
      </c>
      <c r="B54" s="53">
        <f>GDP!G70</f>
        <v>601664.20340878842</v>
      </c>
      <c r="C54" s="197">
        <f>FCyI_raw!P70</f>
        <v>0.48709262602100284</v>
      </c>
      <c r="D54" s="197">
        <f>FCyI_raw!P70-FCyI_raw!Q70</f>
        <v>-1.3272458218202166E-2</v>
      </c>
      <c r="E54" s="197">
        <f>FCyI_data!B54</f>
        <v>4.3999848643998751E-2</v>
      </c>
      <c r="F54" s="162">
        <f>FCyI_data!C54</f>
        <v>-1.3277840595262769E-2</v>
      </c>
      <c r="G54" s="198">
        <f>FCyI_data!D54</f>
        <v>-336529712.02805793</v>
      </c>
      <c r="H54" s="198">
        <f>FCyI_data!E54</f>
        <v>-8208538.5590262935</v>
      </c>
      <c r="I54" s="198">
        <f>FCyI_data!F54</f>
        <v>43368216.805442572</v>
      </c>
      <c r="J54" s="197">
        <f>FCyI_data!G54</f>
        <v>7.20131408E-3</v>
      </c>
      <c r="K54" s="197">
        <f>FCyI_data!H54</f>
        <v>-7.0112364083889572E-2</v>
      </c>
      <c r="L54" s="197">
        <f>FCyI_data!I54</f>
        <v>2.1085032808542889E-2</v>
      </c>
      <c r="M54" s="197">
        <f>FCyI_data!J54</f>
        <v>0.10442429435190367</v>
      </c>
      <c r="N54" s="162">
        <f>'tb %'!P70</f>
        <v>0.11052260000000001</v>
      </c>
      <c r="O54" s="162">
        <f>'tb %'!Q70</f>
        <v>0.14505259523809524</v>
      </c>
      <c r="P54" s="162">
        <f>'tb %'!R70</f>
        <v>0.16327100000000003</v>
      </c>
      <c r="Q54" s="162">
        <f>AVERAGE('tb %'!P70:R70)</f>
        <v>0.13961539841269843</v>
      </c>
      <c r="R54" s="162">
        <f>'tb %'!R70-'tb %'!P70</f>
        <v>5.2748400000000015E-2</v>
      </c>
      <c r="S54" s="162">
        <f>'tb %'!P70+'tb %'!R70-2*'tb %'!Q70</f>
        <v>-1.6311590476190463E-2</v>
      </c>
      <c r="T54" s="197">
        <f>RoE!F54</f>
        <v>-2.9144732418363555E-2</v>
      </c>
      <c r="U54" s="215">
        <f ca="1">REER!E54</f>
        <v>99.046881638776028</v>
      </c>
      <c r="V54" s="215">
        <f>VIX!I64</f>
        <v>13.95</v>
      </c>
      <c r="W54" s="165">
        <v>480.79</v>
      </c>
      <c r="X54" s="162">
        <f>Liquidity!X54</f>
        <v>0.14218517759204943</v>
      </c>
      <c r="Y54" s="162">
        <f>CAR!AT54</f>
        <v>5.162077074357177E-2</v>
      </c>
      <c r="Z54" s="53">
        <v>177334796.89263901</v>
      </c>
      <c r="AA54" s="53">
        <v>7818008.4795950009</v>
      </c>
      <c r="AB54" s="162">
        <f>'Mortgage rate'!J36</f>
        <v>0.12600211356697824</v>
      </c>
      <c r="AC54" s="53">
        <f>'Construction loans'!P55</f>
        <v>111346592.68880701</v>
      </c>
      <c r="AD54" s="53">
        <v>274718.18181818182</v>
      </c>
      <c r="AE54" s="162">
        <v>0.16799639438321559</v>
      </c>
      <c r="AF54" s="165">
        <f>FCyI_raw!AI70</f>
        <v>-1105.615363495376</v>
      </c>
      <c r="AG54" s="163">
        <f>'Copper prices'!G243</f>
        <v>2.1145491803278689</v>
      </c>
      <c r="AH54" s="163">
        <f>CPI!T85</f>
        <v>126.011025177512</v>
      </c>
      <c r="AI54" s="197">
        <f>'policy tool rates'!N57</f>
        <v>8.6249999999999993E-2</v>
      </c>
      <c r="AJ54" s="165">
        <f>GD!B59</f>
        <v>2268.7266181652376</v>
      </c>
      <c r="AK54" s="165">
        <f>BOP!C94</f>
        <v>-101.39174197060765</v>
      </c>
      <c r="AL54" s="165">
        <f>GE!D60</f>
        <v>286655.59999999998</v>
      </c>
      <c r="AM54" s="197">
        <f>Employment!U78</f>
        <v>0.22266899951245037</v>
      </c>
      <c r="AN54" s="1">
        <v>0</v>
      </c>
      <c r="AO54" s="1">
        <v>-1</v>
      </c>
      <c r="AP54">
        <v>0</v>
      </c>
      <c r="AQ54">
        <v>1</v>
      </c>
      <c r="AR54">
        <v>-1</v>
      </c>
    </row>
    <row r="55" spans="1:44">
      <c r="A55" s="2">
        <v>42551</v>
      </c>
      <c r="B55" s="53">
        <f>GDP!G71</f>
        <v>740539.45434080844</v>
      </c>
      <c r="C55" s="197">
        <f>FCyI_raw!P71</f>
        <v>0.49395957871420482</v>
      </c>
      <c r="D55" s="197">
        <f>FCyI_raw!P71-FCyI_raw!Q71</f>
        <v>-1.4121325605871204E-2</v>
      </c>
      <c r="E55" s="197">
        <f>FCyI_data!B55</f>
        <v>6.9895448554805784E-2</v>
      </c>
      <c r="F55" s="162">
        <f>FCyI_data!C55</f>
        <v>-1.7373706758103402E-2</v>
      </c>
      <c r="G55" s="198">
        <f>FCyI_data!D55</f>
        <v>-227265229.55508304</v>
      </c>
      <c r="H55" s="198">
        <f>FCyI_data!E55</f>
        <v>-3096863.0696886033</v>
      </c>
      <c r="I55" s="198">
        <f>FCyI_data!F55</f>
        <v>63443430.787309408</v>
      </c>
      <c r="J55" s="197">
        <f>FCyI_data!G55</f>
        <v>6.7872674399999996E-3</v>
      </c>
      <c r="K55" s="197">
        <f>FCyI_data!H55</f>
        <v>-6.6084979615345832E-2</v>
      </c>
      <c r="L55" s="197">
        <f>FCyI_data!I55</f>
        <v>1.3794945433442771E-2</v>
      </c>
      <c r="M55" s="197">
        <f>FCyI_data!J55</f>
        <v>9.944453435871313E-2</v>
      </c>
      <c r="N55" s="162">
        <f>'tb %'!P71</f>
        <v>9.9144444444444438E-2</v>
      </c>
      <c r="O55" s="162">
        <f>'tb %'!Q71</f>
        <v>0.1377938376906318</v>
      </c>
      <c r="P55" s="162">
        <f>'tb %'!R71</f>
        <v>0.16350405555555556</v>
      </c>
      <c r="Q55" s="162">
        <f>AVERAGE('tb %'!P71:R71)</f>
        <v>0.13348077923021059</v>
      </c>
      <c r="R55" s="162">
        <f>'tb %'!R71-'tb %'!P71</f>
        <v>6.4359611111111117E-2</v>
      </c>
      <c r="S55" s="162">
        <f>'tb %'!P71+'tb %'!R71-2*'tb %'!Q71</f>
        <v>-1.2939175381263601E-2</v>
      </c>
      <c r="T55" s="197">
        <f>RoE!F55</f>
        <v>-1.6489194707310188E-2</v>
      </c>
      <c r="U55" s="215">
        <f ca="1">REER!E55</f>
        <v>99.220895312864926</v>
      </c>
      <c r="V55" s="215">
        <f>VIX!I65</f>
        <v>15.63</v>
      </c>
      <c r="W55" s="165">
        <v>478.88</v>
      </c>
      <c r="X55" s="162">
        <f>Liquidity!X55</f>
        <v>0.12806680683347596</v>
      </c>
      <c r="Y55" s="162">
        <f>CAR!AT55</f>
        <v>5.3363743583906845E-2</v>
      </c>
      <c r="Z55" s="53">
        <v>178560785</v>
      </c>
      <c r="AA55" s="53">
        <v>12523664.27672</v>
      </c>
      <c r="AB55" s="162">
        <f>'Mortgage rate'!J37</f>
        <v>0.12494918207356465</v>
      </c>
      <c r="AC55" s="53">
        <f>'Construction loans'!P56</f>
        <v>114217933.09319</v>
      </c>
      <c r="AD55" s="53">
        <v>274890.90909090912</v>
      </c>
      <c r="AE55" s="162">
        <v>0.1652246608264028</v>
      </c>
      <c r="AF55" s="165">
        <f>FCyI_raw!AI71</f>
        <v>-1055.0083633568718</v>
      </c>
      <c r="AG55" s="163">
        <f>'Copper prices'!G244</f>
        <v>2.1299593750000003</v>
      </c>
      <c r="AH55" s="163">
        <f>CPI!T86</f>
        <v>123.989231843117</v>
      </c>
      <c r="AI55" s="197">
        <f>'policy tool rates'!N58</f>
        <v>0.08</v>
      </c>
      <c r="AJ55" s="165">
        <f>GD!B60</f>
        <v>2309.2928057214021</v>
      </c>
      <c r="AK55" s="165">
        <f>BOP!C95</f>
        <v>-21.682911979578421</v>
      </c>
      <c r="AL55" s="165">
        <f>GE!D61</f>
        <v>355678</v>
      </c>
      <c r="AM55" s="197">
        <f>Employment!U79</f>
        <v>0.22444706681867568</v>
      </c>
      <c r="AN55" s="1">
        <v>-1</v>
      </c>
      <c r="AO55" s="1">
        <v>0</v>
      </c>
      <c r="AP55">
        <v>0</v>
      </c>
      <c r="AQ55">
        <v>1</v>
      </c>
      <c r="AR55">
        <v>-1</v>
      </c>
    </row>
    <row r="56" spans="1:44">
      <c r="A56" s="2">
        <v>42643</v>
      </c>
      <c r="B56" s="53">
        <f>GDP!G72</f>
        <v>1012200.0878027271</v>
      </c>
      <c r="C56" s="197">
        <f>FCyI_raw!P72</f>
        <v>0.50025957905994423</v>
      </c>
      <c r="D56" s="197">
        <f>FCyI_raw!P72-FCyI_raw!Q72</f>
        <v>-1.5428876756516829E-2</v>
      </c>
      <c r="E56" s="197">
        <f>FCyI_data!B56</f>
        <v>9.3685283763635496E-2</v>
      </c>
      <c r="F56" s="162">
        <f>FCyI_data!C56</f>
        <v>-2.4177834916652818E-2</v>
      </c>
      <c r="G56" s="198">
        <f>FCyI_data!D56</f>
        <v>-9873355.9095685482</v>
      </c>
      <c r="H56" s="198">
        <f>FCyI_data!E56</f>
        <v>382427.91344919801</v>
      </c>
      <c r="I56" s="198">
        <f>FCyI_data!F56</f>
        <v>103968059.62891388</v>
      </c>
      <c r="J56" s="197">
        <f>FCyI_data!G56</f>
        <v>5.4444652499999998E-3</v>
      </c>
      <c r="K56" s="197">
        <f>FCyI_data!H56</f>
        <v>-6.1188830162514821E-2</v>
      </c>
      <c r="L56" s="197">
        <f>FCyI_data!I56</f>
        <v>1.3223002095028413E-2</v>
      </c>
      <c r="M56" s="197">
        <f>FCyI_data!J56</f>
        <v>9.0219032936600385E-2</v>
      </c>
      <c r="N56" s="162">
        <f>'tb %'!P72</f>
        <v>8.3952874999999996E-2</v>
      </c>
      <c r="O56" s="162">
        <f>'tb %'!Q72</f>
        <v>0.11104473333333333</v>
      </c>
      <c r="P56" s="162">
        <f>'tb %'!R72</f>
        <v>0.13601849999999999</v>
      </c>
      <c r="Q56" s="162">
        <f>AVERAGE('tb %'!P72:R72)</f>
        <v>0.11033870277777776</v>
      </c>
      <c r="R56" s="162">
        <f>'tb %'!R72-'tb %'!P72</f>
        <v>5.206562499999999E-2</v>
      </c>
      <c r="S56" s="162">
        <f>'tb %'!P72+'tb %'!R72-2*'tb %'!Q72</f>
        <v>-2.1180916666666827E-3</v>
      </c>
      <c r="T56" s="197">
        <f>RoE!F56</f>
        <v>4.412192900197656E-4</v>
      </c>
      <c r="U56" s="215">
        <f ca="1">REER!E56</f>
        <v>99.0747870273768</v>
      </c>
      <c r="V56" s="215">
        <f>VIX!I66</f>
        <v>13.29</v>
      </c>
      <c r="W56" s="165">
        <v>474.46</v>
      </c>
      <c r="X56" s="162">
        <f>Liquidity!X56</f>
        <v>0.14800625753306937</v>
      </c>
      <c r="Y56" s="162">
        <f>CAR!AT56</f>
        <v>6.364418469242572E-2</v>
      </c>
      <c r="Z56" s="53">
        <v>181094144</v>
      </c>
      <c r="AA56" s="53">
        <v>14837691.796534998</v>
      </c>
      <c r="AB56" s="162">
        <f>'Mortgage rate'!J38</f>
        <v>0.11822907898239078</v>
      </c>
      <c r="AC56" s="53">
        <f>'Construction loans'!P57</f>
        <v>113748983.66666667</v>
      </c>
      <c r="AD56" s="53">
        <v>274968.18181818182</v>
      </c>
      <c r="AE56" s="162">
        <v>0.16649563645325022</v>
      </c>
      <c r="AF56" s="165">
        <f>FCyI_raw!AI72</f>
        <v>-957.08531897729085</v>
      </c>
      <c r="AG56" s="163">
        <f>'Copper prices'!G245</f>
        <v>2.1639515624999994</v>
      </c>
      <c r="AH56" s="163">
        <f>CPI!T87</f>
        <v>120.117197316923</v>
      </c>
      <c r="AI56" s="197">
        <f>'policy tool rates'!N59</f>
        <v>7.3749999999999996E-2</v>
      </c>
      <c r="AJ56" s="165">
        <f>GD!B61</f>
        <v>2415.5923216536285</v>
      </c>
      <c r="AK56" s="165">
        <f>BOP!C96</f>
        <v>96.590914447936711</v>
      </c>
      <c r="AL56" s="165">
        <f>GE!D62</f>
        <v>368514</v>
      </c>
      <c r="AM56" s="197">
        <f>Employment!U80</f>
        <v>0.21987935798068714</v>
      </c>
      <c r="AN56" s="1">
        <v>0</v>
      </c>
      <c r="AO56" s="1">
        <v>0</v>
      </c>
      <c r="AP56">
        <v>0</v>
      </c>
      <c r="AQ56">
        <v>0</v>
      </c>
      <c r="AR56">
        <v>0</v>
      </c>
    </row>
    <row r="57" spans="1:44">
      <c r="A57" s="2">
        <v>42735</v>
      </c>
      <c r="B57" s="53">
        <f>GDP!G73</f>
        <v>1018100.9009395519</v>
      </c>
      <c r="C57" s="197">
        <f>FCyI_raw!P73</f>
        <v>0.51832559632221509</v>
      </c>
      <c r="D57" s="197">
        <f>FCyI_raw!P73-FCyI_raw!Q73</f>
        <v>-5.6197201095888882E-3</v>
      </c>
      <c r="E57" s="197">
        <f>FCyI_data!B57</f>
        <v>0.1540672733893047</v>
      </c>
      <c r="F57" s="162">
        <f>FCyI_data!C57</f>
        <v>-2.1915193166637925E-2</v>
      </c>
      <c r="G57" s="198">
        <f>FCyI_data!D57</f>
        <v>30113802.130510449</v>
      </c>
      <c r="H57" s="198">
        <f>FCyI_data!E57</f>
        <v>5076995.5394999981</v>
      </c>
      <c r="I57" s="198">
        <f>FCyI_data!F57</f>
        <v>178617511.97271323</v>
      </c>
      <c r="J57" s="197">
        <f>FCyI_data!G57</f>
        <v>3.2803833599999999E-3</v>
      </c>
      <c r="K57" s="197">
        <f>FCyI_data!H57</f>
        <v>-6.1000447961033377E-2</v>
      </c>
      <c r="L57" s="197">
        <f>FCyI_data!I57</f>
        <v>1.2975009763991296E-2</v>
      </c>
      <c r="M57" s="197">
        <f>FCyI_data!J57</f>
        <v>8.5720079018541728E-2</v>
      </c>
      <c r="N57" s="162">
        <f>'tb %'!P73</f>
        <v>7.1713352028220753E-2</v>
      </c>
      <c r="O57" s="162">
        <f>'tb %'!Q73</f>
        <v>0.10070533333333333</v>
      </c>
      <c r="P57" s="162">
        <f>'tb %'!R73</f>
        <v>0.12836266666666665</v>
      </c>
      <c r="Q57" s="162">
        <f>AVERAGE('tb %'!P73:R73)</f>
        <v>0.10026045067607359</v>
      </c>
      <c r="R57" s="162">
        <f>'tb %'!R73-'tb %'!P73</f>
        <v>5.66493146384459E-2</v>
      </c>
      <c r="S57" s="162">
        <f>'tb %'!P73+'tb %'!R73-2*'tb %'!Q73</f>
        <v>-1.3346479717792625E-3</v>
      </c>
      <c r="T57" s="197">
        <f>RoE!F57</f>
        <v>5.7258056325245416E-2</v>
      </c>
      <c r="U57" s="215">
        <f ca="1">REER!E57</f>
        <v>101.01931015316026</v>
      </c>
      <c r="V57" s="215">
        <f>VIX!I67</f>
        <v>14.04</v>
      </c>
      <c r="W57" s="165">
        <v>483.94</v>
      </c>
      <c r="X57" s="162">
        <f>Liquidity!X57</f>
        <v>0.17439077708020481</v>
      </c>
      <c r="Y57" s="162">
        <f>CAR!AT57</f>
        <v>7.9151992185239189E-2</v>
      </c>
      <c r="Z57" s="53">
        <v>183688781</v>
      </c>
      <c r="AA57" s="53">
        <v>14635211.577960001</v>
      </c>
      <c r="AB57" s="162">
        <f>'Mortgage rate'!J39</f>
        <v>0.11801157859208657</v>
      </c>
      <c r="AC57" s="53">
        <f>'Construction loans'!P58</f>
        <v>107006178.33333333</v>
      </c>
      <c r="AD57" s="53">
        <v>275218.18181818182</v>
      </c>
      <c r="AE57" s="162">
        <v>0.17828895273281287</v>
      </c>
      <c r="AF57" s="165">
        <f>FCyI_raw!AI73</f>
        <v>-905.84556190366959</v>
      </c>
      <c r="AG57" s="163">
        <f>'Copper prices'!G246</f>
        <v>2.3944730158730159</v>
      </c>
      <c r="AH57" s="163">
        <f>CPI!T88</f>
        <v>121.942281600063</v>
      </c>
      <c r="AI57" s="197">
        <f>'policy tool rates'!N60</f>
        <v>6.6250000000000003E-2</v>
      </c>
      <c r="AJ57" s="165">
        <f>GD!B62</f>
        <v>2631.3899476206398</v>
      </c>
      <c r="AK57" s="165">
        <f>BOP!C97</f>
        <v>-74.398276271646182</v>
      </c>
      <c r="AL57" s="165">
        <f>GE!D63</f>
        <v>474403.29999999993</v>
      </c>
      <c r="AM57" s="197">
        <f>Employment!U81</f>
        <v>0.20538821284816297</v>
      </c>
      <c r="AN57" s="1">
        <v>0</v>
      </c>
      <c r="AO57" s="1">
        <v>0</v>
      </c>
      <c r="AP57">
        <v>0</v>
      </c>
      <c r="AQ57">
        <v>0</v>
      </c>
      <c r="AR57">
        <v>0</v>
      </c>
    </row>
    <row r="58" spans="1:44">
      <c r="A58" s="2">
        <v>42825</v>
      </c>
      <c r="B58" s="53">
        <f>GDP!G74</f>
        <v>645159.50369605841</v>
      </c>
      <c r="C58" s="197">
        <f>FCyI_raw!P74</f>
        <v>0.51444406459274861</v>
      </c>
      <c r="D58" s="197">
        <f>FCyI_raw!P74-FCyI_raw!Q74</f>
        <v>-1.6982750497124388E-2</v>
      </c>
      <c r="E58" s="197">
        <f>FCyI_data!B58</f>
        <v>0.11103397415066962</v>
      </c>
      <c r="F58" s="162">
        <f>FCyI_data!C58</f>
        <v>-3.1170117155312926E-2</v>
      </c>
      <c r="G58" s="198">
        <f>FCyI_data!D58</f>
        <v>28836681.575689673</v>
      </c>
      <c r="H58" s="198">
        <f>FCyI_data!E58</f>
        <v>8893271.4367000014</v>
      </c>
      <c r="I58" s="198">
        <f>FCyI_data!F58</f>
        <v>209617457.88657761</v>
      </c>
      <c r="J58" s="197">
        <f>FCyI_data!G58</f>
        <v>-8.9420407599999988E-3</v>
      </c>
      <c r="K58" s="197">
        <f>FCyI_data!H58</f>
        <v>-5.9165898378206794E-2</v>
      </c>
      <c r="L58" s="197">
        <f>FCyI_data!I58</f>
        <v>1.5768799887221796E-2</v>
      </c>
      <c r="M58" s="197">
        <f>FCyI_data!J58</f>
        <v>8.5113613953877551E-2</v>
      </c>
      <c r="N58" s="162">
        <f>'tb %'!P74</f>
        <v>6.9584444444444449E-2</v>
      </c>
      <c r="O58" s="162">
        <f>'tb %'!Q74</f>
        <v>9.9613166666666655E-2</v>
      </c>
      <c r="P58" s="162">
        <f>'tb %'!R74</f>
        <v>0.1253435</v>
      </c>
      <c r="Q58" s="162">
        <f>AVERAGE('tb %'!P74:R74)</f>
        <v>9.8180370370370362E-2</v>
      </c>
      <c r="R58" s="162">
        <f>'tb %'!R74-'tb %'!P74</f>
        <v>5.5759055555555548E-2</v>
      </c>
      <c r="S58" s="162">
        <f>'tb %'!P74+'tb %'!R74-2*'tb %'!Q74</f>
        <v>-4.2983888888888655E-3</v>
      </c>
      <c r="T58" s="197">
        <f>RoE!F58</f>
        <v>6.3766308862242729E-2</v>
      </c>
      <c r="U58" s="215">
        <f ca="1">REER!E58</f>
        <v>98.184643161107076</v>
      </c>
      <c r="V58" s="215">
        <f>VIX!I68</f>
        <v>12.37</v>
      </c>
      <c r="W58" s="165">
        <v>483.45</v>
      </c>
      <c r="X58" s="162">
        <f>Liquidity!X58</f>
        <v>0.17031851908459153</v>
      </c>
      <c r="Y58" s="162">
        <f>CAR!AT58</f>
        <v>8.0232635369014121E-2</v>
      </c>
      <c r="Z58" s="53">
        <v>182395275</v>
      </c>
      <c r="AA58" s="53">
        <v>11408549.35132</v>
      </c>
      <c r="AB58" s="162">
        <f>'Mortgage rate'!J40</f>
        <v>0.11747842326812695</v>
      </c>
      <c r="AC58" s="53">
        <f>'Construction loans'!P59</f>
        <v>111333026.395</v>
      </c>
      <c r="AD58" s="53">
        <v>270050</v>
      </c>
      <c r="AE58" s="162">
        <v>0.17311491959718817</v>
      </c>
      <c r="AF58" s="165">
        <f>FCyI_raw!AI74</f>
        <v>-911.91169033148446</v>
      </c>
      <c r="AG58" s="163">
        <f>'Copper prices'!G247</f>
        <v>2.6578032258064521</v>
      </c>
      <c r="AH58" s="163">
        <f>CPI!T89</f>
        <v>125.604450302651</v>
      </c>
      <c r="AI58" s="197">
        <f>'policy tool rates'!N61</f>
        <v>6.25E-2</v>
      </c>
      <c r="AJ58" s="165">
        <f>GD!B63</f>
        <v>2651.4041493300156</v>
      </c>
      <c r="AK58" s="165">
        <f>BOP!C98</f>
        <v>-43.498359815997219</v>
      </c>
      <c r="AL58" s="165">
        <f>GE!D64</f>
        <v>292591.59999999998</v>
      </c>
      <c r="AM58" s="197">
        <f>Employment!U82</f>
        <v>0.189874470030759</v>
      </c>
      <c r="AN58" s="1">
        <v>0</v>
      </c>
      <c r="AO58" s="1">
        <v>0</v>
      </c>
      <c r="AP58">
        <v>0</v>
      </c>
      <c r="AQ58">
        <v>0</v>
      </c>
      <c r="AR58">
        <v>0</v>
      </c>
    </row>
    <row r="59" spans="1:44">
      <c r="A59" s="2">
        <v>42916</v>
      </c>
      <c r="B59" s="53">
        <f>GDP!G75</f>
        <v>790112.97079817101</v>
      </c>
      <c r="C59" s="197">
        <f>FCyI_raw!P75</f>
        <v>0.52673255785290407</v>
      </c>
      <c r="D59" s="197">
        <f>FCyI_raw!P75-FCyI_raw!Q75</f>
        <v>-1.2456759299344977E-2</v>
      </c>
      <c r="E59" s="197">
        <f>FCyI_data!B59</f>
        <v>0.10430268509824958</v>
      </c>
      <c r="F59" s="162">
        <f>FCyI_data!C59</f>
        <v>-2.5042801085469635E-2</v>
      </c>
      <c r="G59" s="198">
        <f>FCyI_data!D59</f>
        <v>70480773.830126166</v>
      </c>
      <c r="H59" s="198">
        <f>FCyI_data!E59</f>
        <v>12306715.070299998</v>
      </c>
      <c r="I59" s="198">
        <f>FCyI_data!F59</f>
        <v>308575428.7151835</v>
      </c>
      <c r="J59" s="197">
        <f>FCyI_data!G59</f>
        <v>-5.6169419599999999E-2</v>
      </c>
      <c r="K59" s="197">
        <f>FCyI_data!H59</f>
        <v>-5.2421700811249208E-2</v>
      </c>
      <c r="L59" s="197">
        <f>FCyI_data!I59</f>
        <v>1.26896359190381E-2</v>
      </c>
      <c r="M59" s="197">
        <f>FCyI_data!J59</f>
        <v>8.6974727583879627E-2</v>
      </c>
      <c r="N59" s="162">
        <f>'tb %'!P75</f>
        <v>6.4473666666666665E-2</v>
      </c>
      <c r="O59" s="162">
        <f>'tb %'!Q75</f>
        <v>8.8082473818646242E-2</v>
      </c>
      <c r="P59" s="162">
        <f>'tb %'!R75</f>
        <v>0.12114</v>
      </c>
      <c r="Q59" s="162">
        <f>AVERAGE('tb %'!P75:R75)</f>
        <v>9.1232046828437621E-2</v>
      </c>
      <c r="R59" s="162">
        <f>'tb %'!R75-'tb %'!P75</f>
        <v>5.6666333333333332E-2</v>
      </c>
      <c r="S59" s="162">
        <f>'tb %'!P75+'tb %'!R75-2*'tb %'!Q75</f>
        <v>9.4487190293741918E-3</v>
      </c>
      <c r="T59" s="197">
        <f>RoE!F59</f>
        <v>7.5102161701220235E-2</v>
      </c>
      <c r="U59" s="215">
        <f ca="1">REER!E59</f>
        <v>97.549423195032688</v>
      </c>
      <c r="V59" s="215">
        <f>VIX!I69</f>
        <v>11.18</v>
      </c>
      <c r="W59" s="165">
        <v>480.47</v>
      </c>
      <c r="X59" s="162">
        <f>Liquidity!X59</f>
        <v>0.17189364003393651</v>
      </c>
      <c r="Y59" s="162">
        <f>CAR!AT59</f>
        <v>7.4788096736007045E-2</v>
      </c>
      <c r="Z59" s="53">
        <v>186205632</v>
      </c>
      <c r="AA59" s="53">
        <v>17221028.824435003</v>
      </c>
      <c r="AB59" s="162">
        <f>'Mortgage rate'!J41</f>
        <v>0.11249156601934385</v>
      </c>
      <c r="AC59" s="53">
        <f>'Construction loans'!P60</f>
        <v>119477670.84420002</v>
      </c>
      <c r="AD59" s="53">
        <v>261618.18181818182</v>
      </c>
      <c r="AE59" s="162">
        <v>0.17501431896890995</v>
      </c>
      <c r="AF59" s="165">
        <f>FCyI_raw!AI75</f>
        <v>-945.63896037079519</v>
      </c>
      <c r="AG59" s="163">
        <f>'Copper prices'!G248</f>
        <v>2.5828269841269833</v>
      </c>
      <c r="AH59" s="163">
        <f>CPI!T90</f>
        <v>125.595084745492</v>
      </c>
      <c r="AI59" s="197">
        <f>'policy tool rates'!N62</f>
        <v>6.25E-2</v>
      </c>
      <c r="AJ59" s="165">
        <f>GD!B64</f>
        <v>2682.7521349543167</v>
      </c>
      <c r="AK59" s="165">
        <f>BOP!C99</f>
        <v>75.611764589985114</v>
      </c>
      <c r="AL59" s="165">
        <f>GE!D65</f>
        <v>339196.70000000007</v>
      </c>
      <c r="AM59" s="197">
        <f>Employment!U83</f>
        <v>0.17823891431276628</v>
      </c>
      <c r="AN59" s="1">
        <v>0</v>
      </c>
      <c r="AO59" s="1">
        <v>0</v>
      </c>
      <c r="AP59">
        <v>0</v>
      </c>
      <c r="AQ59">
        <v>0</v>
      </c>
      <c r="AR59">
        <v>0</v>
      </c>
    </row>
    <row r="60" spans="1:44">
      <c r="A60" s="2">
        <v>43008</v>
      </c>
      <c r="B60" s="53">
        <f>GDP!G76</f>
        <v>1057220.9669880925</v>
      </c>
      <c r="C60" s="197">
        <f>FCyI_raw!P76</f>
        <v>0.54052883100011762</v>
      </c>
      <c r="D60" s="197">
        <f>FCyI_raw!P76-FCyI_raw!Q76</f>
        <v>-6.7834241770523551E-3</v>
      </c>
      <c r="E60" s="197">
        <f>FCyI_data!B60</f>
        <v>8.4110603247259164E-2</v>
      </c>
      <c r="F60" s="162">
        <f>FCyI_data!C60</f>
        <v>-1.9876762198142273E-2</v>
      </c>
      <c r="G60" s="198">
        <f>FCyI_data!D60</f>
        <v>104042521.3652848</v>
      </c>
      <c r="H60" s="198">
        <f>FCyI_data!E60</f>
        <v>14014226.552199997</v>
      </c>
      <c r="I60" s="198">
        <f>FCyI_data!F60</f>
        <v>321616337.47199082</v>
      </c>
      <c r="J60" s="197">
        <f>FCyI_data!G60</f>
        <v>-6.22932894E-2</v>
      </c>
      <c r="K60" s="197">
        <f>FCyI_data!H60</f>
        <v>-4.8574267650772718E-2</v>
      </c>
      <c r="L60" s="197">
        <f>FCyI_data!I60</f>
        <v>1.7918452989781175E-2</v>
      </c>
      <c r="M60" s="197">
        <f>FCyI_data!J60</f>
        <v>9.0947651191773088E-2</v>
      </c>
      <c r="N60" s="162">
        <f>'tb %'!P76</f>
        <v>6.1384444444444443E-2</v>
      </c>
      <c r="O60" s="162">
        <f>'tb %'!Q76</f>
        <v>8.4164170342721403E-2</v>
      </c>
      <c r="P60" s="162">
        <f>'tb %'!R76</f>
        <v>0.100299</v>
      </c>
      <c r="Q60" s="162">
        <f>AVERAGE('tb %'!P76:R76)</f>
        <v>8.1949204929055289E-2</v>
      </c>
      <c r="R60" s="162">
        <f>'tb %'!R76-'tb %'!P76</f>
        <v>3.8914555555555556E-2</v>
      </c>
      <c r="S60" s="162">
        <f>'tb %'!P76+'tb %'!R76-2*'tb %'!Q76</f>
        <v>-6.6448962409983714E-3</v>
      </c>
      <c r="T60" s="197">
        <f>RoE!F60</f>
        <v>8.2335317679168074E-2</v>
      </c>
      <c r="U60" s="215">
        <f ca="1">REER!E60</f>
        <v>93.601285742809253</v>
      </c>
      <c r="V60" s="215">
        <f>VIX!I70</f>
        <v>9.51</v>
      </c>
      <c r="W60" s="165">
        <v>478.41</v>
      </c>
      <c r="X60" s="162">
        <f>Liquidity!X60</f>
        <v>0.17217331786358889</v>
      </c>
      <c r="Y60" s="162">
        <f>CAR!AT60</f>
        <v>7.2143074327902124E-2</v>
      </c>
      <c r="Z60" s="53">
        <v>191267483</v>
      </c>
      <c r="AA60" s="53">
        <v>18534152.931174997</v>
      </c>
      <c r="AB60" s="162">
        <f>'Mortgage rate'!J42</f>
        <v>0.11210796615125208</v>
      </c>
      <c r="AC60" s="53">
        <f>'Construction loans'!P61</f>
        <v>125109872.84133333</v>
      </c>
      <c r="AD60" s="53">
        <v>262190.90909090912</v>
      </c>
      <c r="AE60" s="162">
        <v>0.16900826251103218</v>
      </c>
      <c r="AF60" s="165">
        <f>FCyI_raw!AI76</f>
        <v>-998.47420905621937</v>
      </c>
      <c r="AG60" s="163">
        <f>'Copper prices'!G249</f>
        <v>2.9029380952380959</v>
      </c>
      <c r="AH60" s="163">
        <f>CPI!T91</f>
        <v>121.22645523835099</v>
      </c>
      <c r="AI60" s="197">
        <f>'policy tool rates'!N63</f>
        <v>6.25E-2</v>
      </c>
      <c r="AJ60" s="165">
        <f>GD!B65</f>
        <v>2725.3317147033108</v>
      </c>
      <c r="AK60" s="165">
        <f>BOP!C100</f>
        <v>70.2644566876113</v>
      </c>
      <c r="AL60" s="165">
        <f>GE!D66</f>
        <v>370540.79999999993</v>
      </c>
      <c r="AM60" s="197">
        <f>Employment!U84</f>
        <v>0.16452421376020696</v>
      </c>
      <c r="AN60" s="1">
        <v>0</v>
      </c>
      <c r="AO60" s="1">
        <v>0</v>
      </c>
      <c r="AP60">
        <v>0</v>
      </c>
      <c r="AQ60">
        <v>0</v>
      </c>
      <c r="AR60">
        <v>0</v>
      </c>
    </row>
    <row r="61" spans="1:44">
      <c r="A61" s="2">
        <v>43100</v>
      </c>
      <c r="B61" s="53">
        <f>GDP!G77</f>
        <v>1133913.2784622076</v>
      </c>
      <c r="C61" s="197">
        <f>FCyI_raw!P77</f>
        <v>0.54564890061246074</v>
      </c>
      <c r="D61" s="197">
        <f>FCyI_raw!P77-FCyI_raw!Q77</f>
        <v>-9.5923002405042812E-3</v>
      </c>
      <c r="E61" s="197">
        <f>FCyI_data!B61</f>
        <v>1.3860592152183937E-3</v>
      </c>
      <c r="F61" s="162">
        <f>FCyI_data!C61</f>
        <v>-3.1642422663665792E-3</v>
      </c>
      <c r="G61" s="198">
        <f>FCyI_data!D61</f>
        <v>192483910.24407637</v>
      </c>
      <c r="H61" s="198">
        <f>FCyI_data!E61</f>
        <v>33392073.655900002</v>
      </c>
      <c r="I61" s="198">
        <f>FCyI_data!F61</f>
        <v>325234754.25538254</v>
      </c>
      <c r="J61" s="197">
        <f>FCyI_data!G61</f>
        <v>-5.1699622899999999E-2</v>
      </c>
      <c r="K61" s="197">
        <f>FCyI_data!H61</f>
        <v>-3.7122234584858693E-2</v>
      </c>
      <c r="L61" s="197">
        <f>FCyI_data!I61</f>
        <v>1.6601891501650853E-2</v>
      </c>
      <c r="M61" s="197">
        <f>FCyI_data!J61</f>
        <v>0.10763168858939461</v>
      </c>
      <c r="N61" s="162">
        <f>'tb %'!P77</f>
        <v>5.9343166666666669E-2</v>
      </c>
      <c r="O61" s="162">
        <f>'tb %'!Q77</f>
        <v>7.9013575039494466E-2</v>
      </c>
      <c r="P61" s="162">
        <f>'tb %'!R77</f>
        <v>9.8999000000000004E-2</v>
      </c>
      <c r="Q61" s="162">
        <f>AVERAGE('tb %'!P77:R77)</f>
        <v>7.9118580568720384E-2</v>
      </c>
      <c r="R61" s="162">
        <f>'tb %'!R77-'tb %'!P77</f>
        <v>3.9655833333333335E-2</v>
      </c>
      <c r="S61" s="162">
        <f>'tb %'!P77+'tb %'!R77-2*'tb %'!Q77</f>
        <v>3.150165876777411E-4</v>
      </c>
      <c r="T61" s="197">
        <f>RoE!F61</f>
        <v>6.0574400527880906E-2</v>
      </c>
      <c r="U61" s="215">
        <f ca="1">REER!E61</f>
        <v>94.558320957131571</v>
      </c>
      <c r="V61" s="215">
        <f>VIX!I71</f>
        <v>11.04</v>
      </c>
      <c r="W61" s="165">
        <v>484.14</v>
      </c>
      <c r="X61" s="162">
        <f>Liquidity!X61</f>
        <v>0.17145788246843383</v>
      </c>
      <c r="Y61" s="162">
        <f>CAR!AT61</f>
        <v>6.677588273800765E-2</v>
      </c>
      <c r="Z61" s="53">
        <v>209037192</v>
      </c>
      <c r="AA61" s="53">
        <v>35913316.171320006</v>
      </c>
      <c r="AB61" s="162">
        <f>'Mortgage rate'!J43</f>
        <v>0.10644724669427845</v>
      </c>
      <c r="AC61" s="53">
        <f>'Construction loans'!P62</f>
        <v>142000733.54266667</v>
      </c>
      <c r="AD61" s="53">
        <v>267181.81818181818</v>
      </c>
      <c r="AE61" s="162">
        <v>0.17290401446646539</v>
      </c>
      <c r="AF61" s="165">
        <f>FCyI_raw!AI77</f>
        <v>-1243.550763880824</v>
      </c>
      <c r="AG61" s="163">
        <f>'Copper prices'!G250</f>
        <v>3.105068253968255</v>
      </c>
      <c r="AH61" s="163">
        <f>CPI!T92</f>
        <v>124.404526905433</v>
      </c>
      <c r="AI61" s="197">
        <f>'policy tool rates'!N64</f>
        <v>6.25E-2</v>
      </c>
      <c r="AJ61" s="165">
        <f>GD!B66</f>
        <v>2988.3796278717341</v>
      </c>
      <c r="AK61" s="165">
        <f>BOP!C101</f>
        <v>-247.70730231868811</v>
      </c>
      <c r="AL61" s="165">
        <f>GE!D67</f>
        <v>539280.9</v>
      </c>
      <c r="AM61" s="197">
        <f>Employment!U85</f>
        <v>0.18024064827699107</v>
      </c>
      <c r="AN61" s="1">
        <v>0</v>
      </c>
      <c r="AO61" s="1">
        <v>0</v>
      </c>
      <c r="AP61">
        <v>0</v>
      </c>
      <c r="AQ61">
        <v>0</v>
      </c>
      <c r="AR61">
        <v>0</v>
      </c>
    </row>
    <row r="62" spans="1:44">
      <c r="A62" s="2">
        <v>43190</v>
      </c>
      <c r="B62" s="53">
        <f>GDP!G78</f>
        <v>709158.29571383446</v>
      </c>
      <c r="C62" s="197">
        <f>FCyI_raw!P78</f>
        <v>0.55800010847840997</v>
      </c>
      <c r="D62" s="197">
        <f>FCyI_raw!P78-FCyI_raw!Q78</f>
        <v>-5.4293667151940062E-3</v>
      </c>
      <c r="E62" s="197">
        <f>FCyI_data!B62</f>
        <v>2.5896576512764558E-2</v>
      </c>
      <c r="F62" s="162">
        <f>FCyI_data!C62</f>
        <v>6.6863544276732911E-3</v>
      </c>
      <c r="G62" s="198">
        <f>FCyI_data!D62</f>
        <v>212017152.86218607</v>
      </c>
      <c r="H62" s="198">
        <f>FCyI_data!E62</f>
        <v>30801107.996999979</v>
      </c>
      <c r="I62" s="198">
        <f>FCyI_data!F62</f>
        <v>247933569.02120376</v>
      </c>
      <c r="J62" s="197">
        <f>FCyI_data!G62</f>
        <v>-2.6316019000000003E-2</v>
      </c>
      <c r="K62" s="197">
        <f>FCyI_data!H62</f>
        <v>-3.4903172403065869E-2</v>
      </c>
      <c r="L62" s="197">
        <f>FCyI_data!I62</f>
        <v>1.9637748132968091E-2</v>
      </c>
      <c r="M62" s="197">
        <f>FCyI_data!J62</f>
        <v>0.11814013871428089</v>
      </c>
      <c r="N62" s="162">
        <f>'tb %'!P78</f>
        <v>6.0449833333333335E-2</v>
      </c>
      <c r="O62" s="162">
        <f>'tb %'!Q78</f>
        <v>7.6175999999999994E-2</v>
      </c>
      <c r="P62" s="162">
        <f>'tb %'!R78</f>
        <v>0.122891</v>
      </c>
      <c r="Q62" s="162">
        <f>AVERAGE('tb %'!P78:R78)</f>
        <v>8.6505611111111103E-2</v>
      </c>
      <c r="R62" s="162">
        <f>'tb %'!R78-'tb %'!P78</f>
        <v>6.2441166666666666E-2</v>
      </c>
      <c r="S62" s="162">
        <f>'tb %'!P78+'tb %'!R78-2*'tb %'!Q78</f>
        <v>3.0988833333333354E-2</v>
      </c>
      <c r="T62" s="197">
        <f>RoE!F62</f>
        <v>6.4386394122461887E-2</v>
      </c>
      <c r="U62" s="215">
        <f ca="1">REER!E62</f>
        <v>92.639045537061079</v>
      </c>
      <c r="V62" s="215">
        <f>VIX!I72</f>
        <v>19.97</v>
      </c>
      <c r="W62" s="165">
        <v>480.06</v>
      </c>
      <c r="X62" s="162">
        <f>Liquidity!X62</f>
        <v>0.1578421940900481</v>
      </c>
      <c r="Y62" s="162">
        <f>CAR!AT62</f>
        <v>6.6929001873482261E-2</v>
      </c>
      <c r="Z62" s="53">
        <v>199533571.463</v>
      </c>
      <c r="AA62" s="53">
        <v>12412884.824062001</v>
      </c>
      <c r="AB62" s="162">
        <f>'Mortgage rate'!J44</f>
        <v>0.10601663189674337</v>
      </c>
      <c r="AC62" s="53">
        <f>'Construction loans'!P63</f>
        <v>145273573.03366667</v>
      </c>
      <c r="AD62" s="53">
        <v>277177.27272727271</v>
      </c>
      <c r="AE62" s="162">
        <v>0.17008485303893336</v>
      </c>
      <c r="AF62" s="165">
        <f>FCyI_raw!AI78</f>
        <v>-1402.8828042308733</v>
      </c>
      <c r="AG62" s="163">
        <f>'Copper prices'!G251</f>
        <v>3.1569885245901634</v>
      </c>
      <c r="AH62" s="163">
        <f>CPI!T93</f>
        <v>129.72704751836301</v>
      </c>
      <c r="AI62" s="197">
        <f>'policy tool rates'!N65</f>
        <v>6.25E-2</v>
      </c>
      <c r="AJ62" s="165">
        <f>GD!B67</f>
        <v>3012.9721988652564</v>
      </c>
      <c r="AK62" s="165">
        <f>BOP!C102</f>
        <v>-209.59650285395333</v>
      </c>
      <c r="AL62" s="165">
        <f>GE!D68</f>
        <v>285169.7</v>
      </c>
      <c r="AM62" s="197">
        <f>Employment!U86</f>
        <v>0.20037286212207181</v>
      </c>
      <c r="AN62" s="1">
        <v>0</v>
      </c>
      <c r="AO62" s="1">
        <v>0</v>
      </c>
      <c r="AP62">
        <v>0</v>
      </c>
      <c r="AQ62">
        <v>0</v>
      </c>
      <c r="AR62">
        <v>0</v>
      </c>
    </row>
    <row r="63" spans="1:44">
      <c r="A63" s="2">
        <v>43281</v>
      </c>
      <c r="B63" s="53">
        <f>GDP!G79</f>
        <v>848382.5442807572</v>
      </c>
      <c r="C63" s="197">
        <f>FCyI_raw!P79</f>
        <v>0.56682940063294318</v>
      </c>
      <c r="D63" s="197">
        <f>FCyI_raw!P79-FCyI_raw!Q79</f>
        <v>-4.820578757477767E-3</v>
      </c>
      <c r="E63" s="197">
        <f>FCyI_data!B63</f>
        <v>4.7791736979243771E-2</v>
      </c>
      <c r="F63" s="162">
        <f>FCyI_data!C63</f>
        <v>1.2820139708904388E-2</v>
      </c>
      <c r="G63" s="198">
        <f>FCyI_data!D63</f>
        <v>240498886.88779998</v>
      </c>
      <c r="H63" s="198">
        <f>FCyI_data!E63</f>
        <v>29290542.239399999</v>
      </c>
      <c r="I63" s="198">
        <f>FCyI_data!F63</f>
        <v>225410687.14909983</v>
      </c>
      <c r="J63" s="197">
        <f>FCyI_data!G63</f>
        <v>-1.55625052E-2</v>
      </c>
      <c r="K63" s="197">
        <f>FCyI_data!H63</f>
        <v>-2.9726297796473178E-2</v>
      </c>
      <c r="L63" s="197">
        <f>FCyI_data!I63</f>
        <v>1.0666873735578952E-2</v>
      </c>
      <c r="M63" s="197">
        <f>FCyI_data!J63</f>
        <v>0.1290686815733926</v>
      </c>
      <c r="N63" s="162">
        <f>'tb %'!P79</f>
        <v>6.1320333333333331E-2</v>
      </c>
      <c r="O63" s="162">
        <f>'tb %'!Q79</f>
        <v>8.3642999999999995E-2</v>
      </c>
      <c r="P63" s="162">
        <f>'tb %'!R79</f>
        <v>9.3040999999999999E-2</v>
      </c>
      <c r="Q63" s="162">
        <f>AVERAGE('tb %'!P79:R79)</f>
        <v>7.9334777777777768E-2</v>
      </c>
      <c r="R63" s="162">
        <f>'tb %'!R79-'tb %'!P79</f>
        <v>3.1720666666666668E-2</v>
      </c>
      <c r="S63" s="162">
        <f>'tb %'!P79+'tb %'!R79-2*'tb %'!Q79</f>
        <v>-1.2924666666666668E-2</v>
      </c>
      <c r="T63" s="197">
        <f>RoE!F63</f>
        <v>6.7184031785082435E-2</v>
      </c>
      <c r="U63" s="215">
        <f ca="1">REER!E63</f>
        <v>95.596073446633881</v>
      </c>
      <c r="V63" s="215">
        <f>VIX!I73</f>
        <v>16.09</v>
      </c>
      <c r="W63" s="165">
        <v>482.24</v>
      </c>
      <c r="X63" s="162">
        <f>Liquidity!X63</f>
        <v>0.12037197228065763</v>
      </c>
      <c r="Y63" s="162">
        <f>CAR!AT63</f>
        <v>6.1362379802055139E-2</v>
      </c>
      <c r="Z63" s="53">
        <v>208945996.21300077</v>
      </c>
      <c r="AA63" s="53">
        <v>20404625.824954998</v>
      </c>
      <c r="AB63" s="162">
        <f>'Mortgage rate'!J45</f>
        <v>0.10741846111628719</v>
      </c>
      <c r="AC63" s="53">
        <f>'Construction loans'!P64</f>
        <v>151308787.99966666</v>
      </c>
      <c r="AD63" s="53">
        <v>283827.27272727271</v>
      </c>
      <c r="AE63" s="162">
        <v>0.17756119921983188</v>
      </c>
      <c r="AF63" s="165">
        <f>FCyI_raw!AI79</f>
        <v>-1571.4801597299775</v>
      </c>
      <c r="AG63" s="163">
        <f>'Copper prices'!G252</f>
        <v>3.0975421875000007</v>
      </c>
      <c r="AH63" s="163">
        <f>CPI!T94</f>
        <v>127.611326325574</v>
      </c>
      <c r="AI63" s="197">
        <f>'policy tool rates'!N66</f>
        <v>6.25E-2</v>
      </c>
      <c r="AJ63" s="165">
        <f>GD!B68</f>
        <v>2958.0022478385695</v>
      </c>
      <c r="AK63" s="165">
        <f>BOP!C103</f>
        <v>-206.9860424642934</v>
      </c>
      <c r="AL63" s="165">
        <f>GE!D69</f>
        <v>334773.60000000003</v>
      </c>
      <c r="AM63" s="197">
        <f>Employment!U87</f>
        <v>0.1940007499062617</v>
      </c>
      <c r="AN63" s="1">
        <v>0</v>
      </c>
      <c r="AO63" s="1">
        <v>0</v>
      </c>
      <c r="AP63">
        <v>0</v>
      </c>
      <c r="AQ63">
        <v>0</v>
      </c>
      <c r="AR63">
        <v>0</v>
      </c>
    </row>
    <row r="64" spans="1:44">
      <c r="A64" s="2">
        <v>43373</v>
      </c>
      <c r="B64" s="53">
        <f>GDP!G80</f>
        <v>1086483.8072694307</v>
      </c>
      <c r="C64" s="197">
        <f>FCyI_raw!P80</f>
        <v>0.57228679044180575</v>
      </c>
      <c r="D64" s="197">
        <f>FCyI_raw!P80-FCyI_raw!Q80</f>
        <v>-7.4104000116612667E-3</v>
      </c>
      <c r="E64" s="197">
        <f>FCyI_data!B64</f>
        <v>6.3551097042462645E-2</v>
      </c>
      <c r="F64" s="162">
        <f>FCyI_data!C64</f>
        <v>1.0257739848756997E-2</v>
      </c>
      <c r="G64" s="198">
        <f>FCyI_data!D64</f>
        <v>297761104.36230004</v>
      </c>
      <c r="H64" s="198">
        <f>FCyI_data!E64</f>
        <v>36115252.270499997</v>
      </c>
      <c r="I64" s="198">
        <f>FCyI_data!F64</f>
        <v>201501080.11759996</v>
      </c>
      <c r="J64" s="197">
        <f>FCyI_data!G64</f>
        <v>-8.3465283800000008E-3</v>
      </c>
      <c r="K64" s="197">
        <f>FCyI_data!H64</f>
        <v>-2.6422836832168728E-2</v>
      </c>
      <c r="L64" s="197">
        <f>FCyI_data!I64</f>
        <v>1.1450296215554961E-2</v>
      </c>
      <c r="M64" s="197">
        <f>FCyI_data!J64</f>
        <v>0.14080882939558656</v>
      </c>
      <c r="N64" s="162">
        <f>'tb %'!P80</f>
        <v>6.1875388888888889E-2</v>
      </c>
      <c r="O64" s="162">
        <f>'tb %'!Q80</f>
        <v>8.2392000000000007E-2</v>
      </c>
      <c r="P64" s="162">
        <f>'tb %'!R80</f>
        <v>0.113743</v>
      </c>
      <c r="Q64" s="162">
        <f>AVERAGE('tb %'!P80:R80)</f>
        <v>8.6003462962962962E-2</v>
      </c>
      <c r="R64" s="162">
        <f>'tb %'!R80-'tb %'!P80</f>
        <v>5.1867611111111107E-2</v>
      </c>
      <c r="S64" s="162">
        <f>'tb %'!P80+'tb %'!R80-2*'tb %'!Q80</f>
        <v>1.083438888888888E-2</v>
      </c>
      <c r="T64" s="197">
        <f>RoE!F64</f>
        <v>7.0496927152521774E-2</v>
      </c>
      <c r="U64" s="215">
        <f ca="1">REER!E64</f>
        <v>98.587016746514465</v>
      </c>
      <c r="V64" s="215">
        <f>VIX!I74</f>
        <v>12.12</v>
      </c>
      <c r="W64" s="165">
        <v>482.71</v>
      </c>
      <c r="X64" s="162">
        <f>Liquidity!X64</f>
        <v>0.13138659420545226</v>
      </c>
      <c r="Y64" s="162">
        <f>CAR!AT64</f>
        <v>5.8791064256591703E-2</v>
      </c>
      <c r="Z64" s="53">
        <v>231743910.014</v>
      </c>
      <c r="AA64" s="53">
        <v>29169114.914639998</v>
      </c>
      <c r="AB64" s="162">
        <f>'Mortgage rate'!J46</f>
        <v>0.10581201233985253</v>
      </c>
      <c r="AC64" s="53">
        <f>'Construction loans'!P65</f>
        <v>161331718.05000001</v>
      </c>
      <c r="AD64" s="53">
        <v>289968.18181818182</v>
      </c>
      <c r="AE64" s="162">
        <v>0.18644641986660093</v>
      </c>
      <c r="AF64" s="165">
        <f>FCyI_raw!AI80</f>
        <v>-1739.6843977124258</v>
      </c>
      <c r="AG64" s="163">
        <f>'Copper prices'!G253</f>
        <v>2.7379666666666669</v>
      </c>
      <c r="AH64" s="163">
        <f>CPI!T95</f>
        <v>124.933862212473</v>
      </c>
      <c r="AI64" s="197">
        <f>'policy tool rates'!N67</f>
        <v>6.25E-2</v>
      </c>
      <c r="AJ64" s="165">
        <f>GD!B69</f>
        <v>2975.6932685155753</v>
      </c>
      <c r="AK64" s="165">
        <f>BOP!C104</f>
        <v>-191.77923840998551</v>
      </c>
      <c r="AL64" s="165">
        <f>GE!D70</f>
        <v>356380.69999999995</v>
      </c>
      <c r="AM64" s="197">
        <f>Employment!U88</f>
        <v>0.17572636998896654</v>
      </c>
      <c r="AN64" s="1">
        <v>0</v>
      </c>
      <c r="AO64" s="1">
        <v>0</v>
      </c>
      <c r="AP64">
        <v>0</v>
      </c>
      <c r="AQ64">
        <v>0</v>
      </c>
      <c r="AR64">
        <v>0</v>
      </c>
    </row>
    <row r="65" spans="1:44">
      <c r="A65" s="2">
        <v>43465</v>
      </c>
      <c r="B65" s="53">
        <f>GDP!G81</f>
        <v>1171045.5147681329</v>
      </c>
      <c r="C65" s="197">
        <f>FCyI_raw!P81</f>
        <v>0.58655855619893305</v>
      </c>
      <c r="D65" s="197">
        <f>FCyI_raw!P81-FCyI_raw!Q81</f>
        <v>-1.5506580346209553E-3</v>
      </c>
      <c r="E65" s="197">
        <f>FCyI_data!B65</f>
        <v>6.8774708715811483E-2</v>
      </c>
      <c r="F65" s="162">
        <f>FCyI_data!C65</f>
        <v>1.2191091417666278E-2</v>
      </c>
      <c r="G65" s="198">
        <f>FCyI_data!D65</f>
        <v>256022453.47700024</v>
      </c>
      <c r="H65" s="198">
        <f>FCyI_data!E65</f>
        <v>17822200.589100003</v>
      </c>
      <c r="I65" s="198">
        <f>FCyI_data!F65</f>
        <v>50353080.613700151</v>
      </c>
      <c r="J65" s="197">
        <f>FCyI_data!G65</f>
        <v>-4.2671511199999998E-3</v>
      </c>
      <c r="K65" s="197">
        <f>FCyI_data!H65</f>
        <v>-2.3183596657688502E-2</v>
      </c>
      <c r="L65" s="197">
        <f>FCyI_data!I65</f>
        <v>1.2203183232709983E-2</v>
      </c>
      <c r="M65" s="197">
        <f>FCyI_data!J65</f>
        <v>0.14046034652683623</v>
      </c>
      <c r="N65" s="162">
        <f>'tb %'!P81</f>
        <v>6.1693638888888895E-2</v>
      </c>
      <c r="O65" s="162">
        <f>'tb %'!Q81</f>
        <v>8.1789000000000001E-2</v>
      </c>
      <c r="P65" s="162">
        <f>'tb %'!R81</f>
        <v>9.2475000000000002E-2</v>
      </c>
      <c r="Q65" s="162">
        <f>AVERAGE('tb %'!P81:R81)</f>
        <v>7.8652546296296297E-2</v>
      </c>
      <c r="R65" s="162">
        <f>'tb %'!R81-'tb %'!P81</f>
        <v>3.0781361111111107E-2</v>
      </c>
      <c r="S65" s="162">
        <f>'tb %'!P81+'tb %'!R81-2*'tb %'!Q81</f>
        <v>-9.4093611111110975E-3</v>
      </c>
      <c r="T65" s="197">
        <f>RoE!F65</f>
        <v>5.3079388727209659E-2</v>
      </c>
      <c r="U65" s="215">
        <f ca="1">REER!E65</f>
        <v>98.840846141719709</v>
      </c>
      <c r="V65" s="215">
        <f>VIX!I75</f>
        <v>25.42</v>
      </c>
      <c r="W65" s="165">
        <v>483.75</v>
      </c>
      <c r="X65" s="162">
        <f>Liquidity!X65</f>
        <v>0.12276251170034744</v>
      </c>
      <c r="Y65" s="162">
        <f>CAR!AT65</f>
        <v>5.6589511707644244E-2</v>
      </c>
      <c r="Z65" s="53">
        <v>256087082.00099999</v>
      </c>
      <c r="AA65" s="53">
        <v>38954179.140953004</v>
      </c>
      <c r="AB65" s="162">
        <f>'Mortgage rate'!J47</f>
        <v>0.10355423917781666</v>
      </c>
      <c r="AC65" s="53">
        <f>'Construction loans'!P66</f>
        <v>173196211.69766665</v>
      </c>
      <c r="AD65" s="53">
        <v>295559.09090909088</v>
      </c>
      <c r="AE65" s="162">
        <v>0.20161688895297969</v>
      </c>
      <c r="AF65" s="165">
        <f>FCyI_raw!AI81</f>
        <v>-1752.7423821650621</v>
      </c>
      <c r="AG65" s="163">
        <f>'Copper prices'!G254</f>
        <v>2.748275</v>
      </c>
      <c r="AH65" s="163">
        <f>CPI!T96</f>
        <v>127.07957185794901</v>
      </c>
      <c r="AI65" s="197">
        <f>'policy tool rates'!N68</f>
        <v>6.25E-2</v>
      </c>
      <c r="AJ65" s="165">
        <f>GD!B70</f>
        <v>3082.5125727607247</v>
      </c>
      <c r="AK65" s="165">
        <f>BOP!C105</f>
        <v>-292.11349591902535</v>
      </c>
      <c r="AL65" s="165">
        <f>GE!D71</f>
        <v>504432.89999999991</v>
      </c>
      <c r="AM65" s="197">
        <f>Employment!U89</f>
        <v>0.18424027127401907</v>
      </c>
      <c r="AN65" s="1">
        <v>0</v>
      </c>
      <c r="AO65" s="1">
        <v>0</v>
      </c>
      <c r="AP65">
        <v>0</v>
      </c>
      <c r="AQ65">
        <v>0</v>
      </c>
      <c r="AR65">
        <v>0</v>
      </c>
    </row>
    <row r="66" spans="1:44">
      <c r="A66" s="2">
        <v>43555</v>
      </c>
      <c r="B66" s="53">
        <f>GDP!G82</f>
        <v>763088.22561306565</v>
      </c>
      <c r="C66" s="197">
        <f>FCyI_raw!P82</f>
        <v>0.59319331163617284</v>
      </c>
      <c r="D66" s="197">
        <f>FCyI_raw!P82-FCyI_raw!Q82</f>
        <v>-3.2197304622161305E-3</v>
      </c>
      <c r="E66" s="197">
        <f>FCyI_data!B66</f>
        <v>7.7632846557154078E-2</v>
      </c>
      <c r="F66" s="162">
        <f>FCyI_data!C66</f>
        <v>1.2625914239123626E-2</v>
      </c>
      <c r="G66" s="198">
        <f>FCyI_data!D66</f>
        <v>289747968.29809988</v>
      </c>
      <c r="H66" s="198">
        <f>FCyI_data!E66</f>
        <v>33637563.919700027</v>
      </c>
      <c r="I66" s="198">
        <f>FCyI_data!F66</f>
        <v>107842761.07140017</v>
      </c>
      <c r="J66" s="197">
        <f>FCyI_data!G66</f>
        <v>8.1595663699999994E-3</v>
      </c>
      <c r="K66" s="197">
        <f>FCyI_data!H66</f>
        <v>-3.1539056661381196E-2</v>
      </c>
      <c r="L66" s="197">
        <f>FCyI_data!I66</f>
        <v>1.0221193302274403E-2</v>
      </c>
      <c r="M66" s="197">
        <f>FCyI_data!J66</f>
        <v>0.13887206170617072</v>
      </c>
      <c r="N66" s="162">
        <f>'tb %'!P82</f>
        <v>6.1574777777777777E-2</v>
      </c>
      <c r="O66" s="162">
        <f>'tb %'!Q82</f>
        <v>8.3415000000000003E-2</v>
      </c>
      <c r="P66" s="162">
        <f>'tb %'!R82</f>
        <v>9.7417999999999991E-2</v>
      </c>
      <c r="Q66" s="162">
        <f>AVERAGE('tb %'!P82:R82)</f>
        <v>8.0802592592592593E-2</v>
      </c>
      <c r="R66" s="162">
        <f>'tb %'!R82-'tb %'!P82</f>
        <v>3.5843222222222214E-2</v>
      </c>
      <c r="S66" s="162">
        <f>'tb %'!P82+'tb %'!R82-2*'tb %'!Q82</f>
        <v>-7.8372222222222454E-3</v>
      </c>
      <c r="T66" s="197">
        <f>RoE!F66</f>
        <v>5.7026139658703241E-2</v>
      </c>
      <c r="U66" s="215">
        <f ca="1">REER!E66</f>
        <v>98.315139518494192</v>
      </c>
      <c r="V66" s="215">
        <f>VIX!I76</f>
        <v>13.71</v>
      </c>
      <c r="W66" s="165">
        <v>486.44</v>
      </c>
      <c r="X66" s="162">
        <f>Liquidity!X66</f>
        <v>0.12228117817518711</v>
      </c>
      <c r="Y66" s="162">
        <f>CAR!AT66</f>
        <v>5.9263974476065885E-2</v>
      </c>
      <c r="Z66" s="53">
        <v>271110177.71500003</v>
      </c>
      <c r="AA66" s="53">
        <v>29224681.442110002</v>
      </c>
      <c r="AB66" s="162">
        <f>'Mortgage rate'!J48</f>
        <v>0.10777433212153398</v>
      </c>
      <c r="AC66" s="53">
        <f>'Construction loans'!P67</f>
        <v>178417299.20699999</v>
      </c>
      <c r="AD66" s="53">
        <v>303909.09090909088</v>
      </c>
      <c r="AE66" s="162">
        <v>0.20930330723355198</v>
      </c>
      <c r="AF66" s="165">
        <f>FCyI_raw!AI82</f>
        <v>-1763.538431494992</v>
      </c>
      <c r="AG66" s="163">
        <f>'Copper prices'!G255</f>
        <v>2.807057377049182</v>
      </c>
      <c r="AH66" s="163">
        <f>CPI!T97</f>
        <v>131.701823836698</v>
      </c>
      <c r="AI66" s="197">
        <f>'policy tool rates'!N69</f>
        <v>0.06</v>
      </c>
      <c r="AJ66" s="165">
        <f>GD!B71</f>
        <v>3107.7211040294624</v>
      </c>
      <c r="AK66" s="165">
        <f>BOP!C106</f>
        <v>-227.84283076824818</v>
      </c>
      <c r="AL66" s="165">
        <f>GE!D72</f>
        <v>290511.3</v>
      </c>
      <c r="AM66" s="197">
        <f>Employment!U90</f>
        <v>0.21490633718612995</v>
      </c>
      <c r="AN66" s="1">
        <v>0</v>
      </c>
      <c r="AO66" s="1">
        <v>0</v>
      </c>
      <c r="AP66">
        <v>0</v>
      </c>
      <c r="AQ66">
        <v>0</v>
      </c>
      <c r="AR66">
        <v>0</v>
      </c>
    </row>
    <row r="67" spans="1:44">
      <c r="A67" s="2">
        <v>43646</v>
      </c>
      <c r="B67" s="53">
        <f>GDP!G83</f>
        <v>908183.48451621027</v>
      </c>
      <c r="C67" s="197">
        <f>FCyI_raw!P83</f>
        <v>0.60830313347407838</v>
      </c>
      <c r="D67" s="197">
        <f>FCyI_raw!P83-FCyI_raw!Q83</f>
        <v>3.1860499347543536E-3</v>
      </c>
      <c r="E67" s="197">
        <f>FCyI_data!B67</f>
        <v>6.8134128900291246E-2</v>
      </c>
      <c r="F67" s="162">
        <f>FCyI_data!C67</f>
        <v>2.044638451538161E-2</v>
      </c>
      <c r="G67" s="198">
        <f>FCyI_data!D67</f>
        <v>279377350.9016</v>
      </c>
      <c r="H67" s="198">
        <f>FCyI_data!E67</f>
        <v>53391122.871900007</v>
      </c>
      <c r="I67" s="198">
        <f>FCyI_data!F67</f>
        <v>39396253.713900089</v>
      </c>
      <c r="J67" s="197">
        <f>FCyI_data!G67</f>
        <v>1.7762737300000001E-2</v>
      </c>
      <c r="K67" s="197">
        <f>FCyI_data!H67</f>
        <v>-3.2954865053647031E-2</v>
      </c>
      <c r="L67" s="197">
        <f>FCyI_data!I67</f>
        <v>9.9593565035814985E-3</v>
      </c>
      <c r="M67" s="197">
        <f>FCyI_data!J67</f>
        <v>0.13059866837963457</v>
      </c>
      <c r="N67" s="162">
        <f>'tb %'!P83</f>
        <v>5.9476744350282475E-2</v>
      </c>
      <c r="O67" s="162">
        <f>'tb %'!Q83</f>
        <v>7.8354000000000007E-2</v>
      </c>
      <c r="P67" s="162">
        <f>'tb %'!R83</f>
        <v>0.11644199999999999</v>
      </c>
      <c r="Q67" s="162">
        <f>AVERAGE('tb %'!P83:R83)</f>
        <v>8.4757581450094155E-2</v>
      </c>
      <c r="R67" s="162">
        <f>'tb %'!R83-'tb %'!P83</f>
        <v>5.6965255649717515E-2</v>
      </c>
      <c r="S67" s="162">
        <f>'tb %'!P83+'tb %'!R83-2*'tb %'!Q83</f>
        <v>1.9210744350282444E-2</v>
      </c>
      <c r="T67" s="197">
        <f>RoE!F67</f>
        <v>5.4340693020132905E-2</v>
      </c>
      <c r="U67" s="215">
        <f ca="1">REER!E67</f>
        <v>99.693648391418478</v>
      </c>
      <c r="V67" s="215">
        <f>VIX!I77</f>
        <v>15.08</v>
      </c>
      <c r="W67" s="165">
        <v>477.1</v>
      </c>
      <c r="X67" s="162">
        <f>Liquidity!X67</f>
        <v>0.12153536378165161</v>
      </c>
      <c r="Y67" s="162">
        <f>CAR!AT67</f>
        <v>5.4329854871265848E-2</v>
      </c>
      <c r="Z67" s="53">
        <v>296074782.01599902</v>
      </c>
      <c r="AA67" s="53">
        <v>43355211.698354997</v>
      </c>
      <c r="AB67" s="162">
        <f>'Mortgage rate'!J49</f>
        <v>0.10306841242845609</v>
      </c>
      <c r="AC67" s="53">
        <f>'Construction loans'!P68</f>
        <v>181057069.34566674</v>
      </c>
      <c r="AD67" s="53">
        <v>311600</v>
      </c>
      <c r="AE67" s="162">
        <v>0.22050864252309654</v>
      </c>
      <c r="AF67" s="165">
        <f>FCyI_raw!AI83</f>
        <v>-1695.9819972023397</v>
      </c>
      <c r="AG67" s="163">
        <f>'Copper prices'!G256</f>
        <v>2.7762047619047614</v>
      </c>
      <c r="AH67" s="163">
        <f>CPI!T98</f>
        <v>130.74473513260401</v>
      </c>
      <c r="AI67" s="197">
        <f>'policy tool rates'!N70</f>
        <v>5.8749999999999997E-2</v>
      </c>
      <c r="AJ67" s="165">
        <f>GD!B72</f>
        <v>3053.0461827004465</v>
      </c>
      <c r="AK67" s="165">
        <f>BOP!C107</f>
        <v>-134.6415148439944</v>
      </c>
      <c r="AL67" s="165">
        <f>GE!D73</f>
        <v>355609.7</v>
      </c>
      <c r="AM67" s="197">
        <f>Employment!U91</f>
        <v>0.16913681388247559</v>
      </c>
      <c r="AN67" s="1">
        <v>0</v>
      </c>
      <c r="AO67" s="1">
        <v>1</v>
      </c>
      <c r="AP67">
        <v>1</v>
      </c>
      <c r="AQ67">
        <v>0</v>
      </c>
      <c r="AR67">
        <v>1</v>
      </c>
    </row>
    <row r="68" spans="1:44">
      <c r="A68" s="2">
        <v>43738</v>
      </c>
      <c r="B68" s="53">
        <f>GDP!G84</f>
        <v>1175036.0164806037</v>
      </c>
      <c r="C68" s="197">
        <f>FCyI_raw!P84</f>
        <v>0.62093794021339233</v>
      </c>
      <c r="D68" s="197">
        <f>FCyI_raw!P84-FCyI_raw!Q84</f>
        <v>6.8804152204032798E-3</v>
      </c>
      <c r="E68" s="197">
        <f>FCyI_data!B68</f>
        <v>7.6467414012966417E-2</v>
      </c>
      <c r="F68" s="162">
        <f>FCyI_data!C68</f>
        <v>2.6187431216501689E-2</v>
      </c>
      <c r="G68" s="198">
        <f>FCyI_data!D68</f>
        <v>208664450.6315999</v>
      </c>
      <c r="H68" s="198">
        <f>FCyI_data!E68</f>
        <v>54099816.126300007</v>
      </c>
      <c r="I68" s="198">
        <f>FCyI_data!F68</f>
        <v>14254248.709699869</v>
      </c>
      <c r="J68" s="197">
        <f>FCyI_data!G68</f>
        <v>2.1808145300000002E-2</v>
      </c>
      <c r="K68" s="197">
        <f>FCyI_data!H68</f>
        <v>-3.3782528801923548E-2</v>
      </c>
      <c r="L68" s="197">
        <f>FCyI_data!I68</f>
        <v>1.0640843859376706E-2</v>
      </c>
      <c r="M68" s="197">
        <f>FCyI_data!J68</f>
        <v>0.12221249676986418</v>
      </c>
      <c r="N68" s="162">
        <f>'tb %'!P84</f>
        <v>5.908808333333334E-2</v>
      </c>
      <c r="O68" s="162">
        <f>'tb %'!Q84</f>
        <v>7.5620999999999994E-2</v>
      </c>
      <c r="P68" s="162">
        <f>'tb %'!R84</f>
        <v>9.6748999999999988E-2</v>
      </c>
      <c r="Q68" s="162">
        <f>AVERAGE('tb %'!P84:R84)</f>
        <v>7.7152694444444447E-2</v>
      </c>
      <c r="R68" s="162">
        <f>'tb %'!R84-'tb %'!P84</f>
        <v>3.7660916666666648E-2</v>
      </c>
      <c r="S68" s="162">
        <f>'tb %'!P84+'tb %'!R84-2*'tb %'!Q84</f>
        <v>4.595083333333333E-3</v>
      </c>
      <c r="T68" s="197">
        <f>RoE!F68</f>
        <v>6.1469517991040445E-2</v>
      </c>
      <c r="U68" s="215">
        <f ca="1">REER!E68</f>
        <v>101.42211710201876</v>
      </c>
      <c r="V68" s="215">
        <f>VIX!I78</f>
        <v>16.239999999999998</v>
      </c>
      <c r="W68" s="165">
        <v>475.97</v>
      </c>
      <c r="X68" s="162">
        <f>Liquidity!X68</f>
        <v>0.12574580276846672</v>
      </c>
      <c r="Y68" s="162">
        <f>CAR!AT68</f>
        <v>5.4878900090006968E-2</v>
      </c>
      <c r="Z68" s="53">
        <v>322819590.31300002</v>
      </c>
      <c r="AA68" s="53">
        <v>40581653.129009999</v>
      </c>
      <c r="AB68" s="162">
        <f>'Mortgage rate'!J50</f>
        <v>0.10311627208180935</v>
      </c>
      <c r="AC68" s="53">
        <f>'Construction loans'!P69</f>
        <v>189624993.01200005</v>
      </c>
      <c r="AD68" s="53">
        <v>321381.81818181818</v>
      </c>
      <c r="AE68" s="162">
        <v>0.22957045981663582</v>
      </c>
      <c r="AF68" s="165">
        <f>FCyI_raw!AI84</f>
        <v>-1627.1112787348266</v>
      </c>
      <c r="AG68" s="163">
        <f>'Copper prices'!G257</f>
        <v>2.6287718749999995</v>
      </c>
      <c r="AH68" s="163">
        <f>CPI!T99</f>
        <v>126.081406453005</v>
      </c>
      <c r="AI68" s="197">
        <f>'policy tool rates'!N71</f>
        <v>5.7500000000000002E-2</v>
      </c>
      <c r="AJ68" s="165">
        <f>GD!B73</f>
        <v>3112.0670335780396</v>
      </c>
      <c r="AK68" s="165">
        <f>BOP!C108</f>
        <v>-64.345681794414304</v>
      </c>
      <c r="AL68" s="165">
        <f>GE!D74</f>
        <v>425813.10000000009</v>
      </c>
      <c r="AM68" s="197">
        <f>Employment!U92</f>
        <v>0.174240776980503</v>
      </c>
      <c r="AN68" s="1">
        <v>0</v>
      </c>
      <c r="AO68" s="1">
        <v>0</v>
      </c>
      <c r="AP68">
        <v>0</v>
      </c>
      <c r="AQ68">
        <v>0</v>
      </c>
      <c r="AR68">
        <v>0</v>
      </c>
    </row>
    <row r="69" spans="1:44">
      <c r="A69" s="2">
        <v>43830</v>
      </c>
      <c r="B69" s="53">
        <f>GDP!G85</f>
        <v>1259863.2667899788</v>
      </c>
      <c r="C69" s="197">
        <f>FCyI_raw!P85</f>
        <v>0.64427952272887057</v>
      </c>
      <c r="D69" s="197">
        <f>FCyI_raw!P85-FCyI_raw!Q85</f>
        <v>2.0426060631626552E-2</v>
      </c>
      <c r="E69" s="197">
        <f>FCyI_data!B69</f>
        <v>9.2289073869864513E-2</v>
      </c>
      <c r="F69" s="162">
        <f>FCyI_data!C69</f>
        <v>4.2162633294621887E-2</v>
      </c>
      <c r="G69" s="198">
        <f>FCyI_data!D69</f>
        <v>195193708.18159962</v>
      </c>
      <c r="H69" s="198">
        <f>FCyI_data!E69</f>
        <v>64152259.632799983</v>
      </c>
      <c r="I69" s="198">
        <f>FCyI_data!F69</f>
        <v>58992211.977200031</v>
      </c>
      <c r="J69" s="197">
        <f>FCyI_data!G69</f>
        <v>5.8249642499999997E-2</v>
      </c>
      <c r="K69" s="197">
        <f>FCyI_data!H69</f>
        <v>-3.3637208984922229E-2</v>
      </c>
      <c r="L69" s="197">
        <f>FCyI_data!I69</f>
        <v>1.1092184593585172E-2</v>
      </c>
      <c r="M69" s="197">
        <f>FCyI_data!J69</f>
        <v>0.13264744673906023</v>
      </c>
      <c r="N69" s="162">
        <f>'tb %'!P85</f>
        <v>5.6718499999999998E-2</v>
      </c>
      <c r="O69" s="162">
        <f>'tb %'!Q85</f>
        <v>6.82585E-2</v>
      </c>
      <c r="P69" s="162">
        <f>'tb %'!R85</f>
        <v>0.10902100000000001</v>
      </c>
      <c r="Q69" s="162">
        <f>AVERAGE('tb %'!P85:R85)</f>
        <v>7.7999333333333337E-2</v>
      </c>
      <c r="R69" s="162">
        <f>'tb %'!R85-'tb %'!P85</f>
        <v>5.2302500000000009E-2</v>
      </c>
      <c r="S69" s="162">
        <f>'tb %'!P85+'tb %'!R85-2*'tb %'!Q85</f>
        <v>2.9222500000000012E-2</v>
      </c>
      <c r="T69" s="197">
        <f>RoE!F69</f>
        <v>7.9374438002283998E-2</v>
      </c>
      <c r="U69" s="215">
        <f ca="1">REER!E69</f>
        <v>99.619054862454902</v>
      </c>
      <c r="V69" s="215">
        <f>VIX!I79</f>
        <v>13.78</v>
      </c>
      <c r="W69" s="165">
        <v>479.7</v>
      </c>
      <c r="X69" s="162">
        <f>Liquidity!X69</f>
        <v>0.12074507272794269</v>
      </c>
      <c r="Y69" s="162">
        <f>CAR!AT69</f>
        <v>5.5786178289589879E-2</v>
      </c>
      <c r="Z69" s="53">
        <v>360543385.98299998</v>
      </c>
      <c r="AA69" s="53">
        <v>51958678.578140005</v>
      </c>
      <c r="AB69" s="162">
        <f>'Mortgage rate'!J51</f>
        <v>0.10420943748748077</v>
      </c>
      <c r="AC69" s="53">
        <f>'Construction loans'!P70</f>
        <v>196127467.39099994</v>
      </c>
      <c r="AD69" s="53">
        <v>341450</v>
      </c>
      <c r="AE69" s="162">
        <v>0.24229327963694378</v>
      </c>
      <c r="AF69" s="165">
        <f>FCyI_raw!AI85</f>
        <v>-1808.9837588633482</v>
      </c>
      <c r="AG69" s="163">
        <f>'Copper prices'!G258</f>
        <v>2.6802046875000012</v>
      </c>
      <c r="AH69" s="163">
        <f>CPI!T100</f>
        <v>128.17606388468599</v>
      </c>
      <c r="AI69" s="197">
        <f>'policy tool rates'!N72</f>
        <v>5.6250000000000001E-2</v>
      </c>
      <c r="AJ69" s="165">
        <f>GD!B74</f>
        <v>3277.2813769668851</v>
      </c>
      <c r="AK69" s="165">
        <f>BOP!C109</f>
        <v>-534.26501932415931</v>
      </c>
      <c r="AL69" s="165">
        <f>GE!D75</f>
        <v>595356.09999999986</v>
      </c>
      <c r="AM69" s="197">
        <f>Employment!U93</f>
        <v>0.17152751058099269</v>
      </c>
      <c r="AN69" s="1">
        <v>0</v>
      </c>
      <c r="AO69" s="1">
        <v>0</v>
      </c>
      <c r="AP69">
        <v>0</v>
      </c>
      <c r="AQ69">
        <v>0</v>
      </c>
      <c r="AR69">
        <v>0</v>
      </c>
    </row>
    <row r="70" spans="1:44">
      <c r="A70" s="2">
        <v>43921</v>
      </c>
      <c r="B70" s="53">
        <f>GDP!G86</f>
        <v>795320.43263324944</v>
      </c>
      <c r="C70" s="197">
        <f>FCyI_raw!P86</f>
        <v>0.64884705757064132</v>
      </c>
      <c r="D70" s="197">
        <f>FCyI_raw!P86-FCyI_raw!Q86</f>
        <v>1.5476548177901339E-2</v>
      </c>
      <c r="E70" s="197">
        <f>FCyI_data!B70</f>
        <v>0.11783001170031282</v>
      </c>
      <c r="F70" s="162">
        <f>FCyI_data!C70</f>
        <v>2.645147770908407E-2</v>
      </c>
      <c r="G70" s="198">
        <f>FCyI_data!D70</f>
        <v>142917003.26720023</v>
      </c>
      <c r="H70" s="198">
        <f>FCyI_data!E70</f>
        <v>61208861.152699977</v>
      </c>
      <c r="I70" s="198">
        <f>FCyI_data!F70</f>
        <v>28690647.201499701</v>
      </c>
      <c r="J70" s="197">
        <f>FCyI_data!G70</f>
        <v>1.5165081700000001E-2</v>
      </c>
      <c r="K70" s="197">
        <f>FCyI_data!H70</f>
        <v>-3.6627159582406851E-2</v>
      </c>
      <c r="L70" s="197">
        <f>FCyI_data!I70</f>
        <v>6.7593298210632674E-3</v>
      </c>
      <c r="M70" s="197">
        <f>FCyI_data!J70</f>
        <v>0.13120912859635361</v>
      </c>
      <c r="N70" s="162">
        <f>'tb %'!P86</f>
        <v>5.5868919999999996E-2</v>
      </c>
      <c r="O70" s="162">
        <f>'tb %'!Q86</f>
        <v>6.4605499999999996E-2</v>
      </c>
      <c r="P70" s="162">
        <f>'tb %'!R86</f>
        <v>8.1011E-2</v>
      </c>
      <c r="Q70" s="162">
        <f>AVERAGE('tb %'!P86:R86)</f>
        <v>6.7161806666666671E-2</v>
      </c>
      <c r="R70" s="162">
        <f>'tb %'!R86-'tb %'!P86</f>
        <v>2.5142080000000004E-2</v>
      </c>
      <c r="S70" s="162">
        <f>'tb %'!P86+'tb %'!R86-2*'tb %'!Q86</f>
        <v>7.6689199999999957E-3</v>
      </c>
      <c r="T70" s="197">
        <f>RoE!F70</f>
        <v>8.0086060138007481E-2</v>
      </c>
      <c r="U70" s="215">
        <f ca="1">REER!E70</f>
        <v>100.53345107645613</v>
      </c>
      <c r="V70" s="215">
        <f>VIX!I80</f>
        <v>53.54</v>
      </c>
      <c r="W70" s="165">
        <v>504.47</v>
      </c>
      <c r="X70" s="162">
        <f>Liquidity!X70</f>
        <v>0.12032341130308896</v>
      </c>
      <c r="Y70" s="162">
        <f>CAR!AT70</f>
        <v>4.4790533068615954E-2</v>
      </c>
      <c r="Z70" s="53">
        <v>396099118.01800096</v>
      </c>
      <c r="AA70" s="53">
        <v>43084209.652975</v>
      </c>
      <c r="AB70" s="162">
        <f>'Mortgage rate'!J52</f>
        <v>0.10171823035957347</v>
      </c>
      <c r="AC70" s="53">
        <f>'Construction loans'!P71</f>
        <v>211525284.66633332</v>
      </c>
      <c r="AD70" s="53">
        <v>349190.90909090912</v>
      </c>
      <c r="AE70" s="162">
        <v>0.25430832700487682</v>
      </c>
      <c r="AF70" s="165">
        <f>FCyI_raw!AI86</f>
        <v>-1778.3871425924422</v>
      </c>
      <c r="AG70" s="163">
        <f>'Copper prices'!G259</f>
        <v>2.5549741935483876</v>
      </c>
      <c r="AH70" s="163">
        <f>CPI!T101</f>
        <v>131.53634797224601</v>
      </c>
      <c r="AI70" s="197">
        <f>'policy tool rates'!N73</f>
        <v>5.5E-2</v>
      </c>
      <c r="AJ70" s="165">
        <f>GD!B75</f>
        <v>3399.1205206127997</v>
      </c>
      <c r="AK70" s="165">
        <f>BOP!C110</f>
        <v>-219.24255204094857</v>
      </c>
      <c r="AL70" s="165">
        <f>GE!D76</f>
        <v>335597.4</v>
      </c>
      <c r="AM70" s="197">
        <f>Employment!U94</f>
        <v>0.1981209823636064</v>
      </c>
      <c r="AN70" s="1">
        <v>1</v>
      </c>
      <c r="AO70" s="1">
        <v>1</v>
      </c>
      <c r="AP70">
        <v>2</v>
      </c>
      <c r="AQ70">
        <v>0</v>
      </c>
      <c r="AR70">
        <v>2</v>
      </c>
    </row>
    <row r="71" spans="1:44">
      <c r="A71" s="2">
        <v>44012</v>
      </c>
      <c r="B71" s="53">
        <f>GDP!G87</f>
        <v>784214.8491972842</v>
      </c>
      <c r="C71" s="197">
        <f>FCyI_raw!P87</f>
        <v>0.69581135138905903</v>
      </c>
      <c r="D71" s="197">
        <f>FCyI_raw!P87-FCyI_raw!Q87</f>
        <v>5.0723262654732038E-2</v>
      </c>
      <c r="E71" s="197">
        <f>FCyI_data!B71</f>
        <v>0.14353602089006356</v>
      </c>
      <c r="F71" s="162">
        <f>FCyI_data!C71</f>
        <v>2.8249926434244399E-2</v>
      </c>
      <c r="G71" s="198">
        <f>FCyI_data!D71</f>
        <v>19572.411900281906</v>
      </c>
      <c r="H71" s="198">
        <f>FCyI_data!E71</f>
        <v>21023268.215299994</v>
      </c>
      <c r="I71" s="198">
        <f>FCyI_data!F71</f>
        <v>-31316615.318300009</v>
      </c>
      <c r="J71" s="197">
        <f>FCyI_data!G71</f>
        <v>5.73018894E-2</v>
      </c>
      <c r="K71" s="197">
        <f>FCyI_data!H71</f>
        <v>-3.4402891020799492E-2</v>
      </c>
      <c r="L71" s="197">
        <f>FCyI_data!I71</f>
        <v>6.5211655951038089E-3</v>
      </c>
      <c r="M71" s="197">
        <f>FCyI_data!J71</f>
        <v>0.13050888375357456</v>
      </c>
      <c r="N71" s="162">
        <f>'tb %'!P87</f>
        <v>5.7161909346092506E-2</v>
      </c>
      <c r="O71" s="162">
        <f>'tb %'!Q87</f>
        <v>6.8927070247933889E-2</v>
      </c>
      <c r="P71" s="162">
        <f>'tb %'!R87</f>
        <v>9.3685051678535719E-2</v>
      </c>
      <c r="Q71" s="162">
        <f>AVERAGE('tb %'!P87:R87)</f>
        <v>7.3258010424187378E-2</v>
      </c>
      <c r="R71" s="162">
        <f>'tb %'!R87-'tb %'!P87</f>
        <v>3.6523142332443213E-2</v>
      </c>
      <c r="S71" s="162">
        <f>'tb %'!P87+'tb %'!R87-2*'tb %'!Q87</f>
        <v>1.299282052876044E-2</v>
      </c>
      <c r="T71" s="197">
        <f>RoE!F71</f>
        <v>9.2115139438403285E-2</v>
      </c>
      <c r="U71" s="215">
        <f ca="1">REER!E71</f>
        <v>101.82983802525136</v>
      </c>
      <c r="V71" s="215">
        <f>VIX!I81</f>
        <v>30.43</v>
      </c>
      <c r="W71" s="165">
        <v>482.36</v>
      </c>
      <c r="X71" s="162">
        <f>Liquidity!X71</f>
        <v>0.11899333739955634</v>
      </c>
      <c r="Y71" s="162">
        <f>CAR!AT71</f>
        <v>4.8946691284145014E-2</v>
      </c>
      <c r="Z71" s="53">
        <v>405705053.54200006</v>
      </c>
      <c r="AA71" s="53">
        <v>26112951.157091003</v>
      </c>
      <c r="AB71" s="162">
        <f>'Mortgage rate'!J53</f>
        <v>0.10410070331561887</v>
      </c>
      <c r="AC71" s="53">
        <f>'Construction loans'!P72</f>
        <v>231089915.70366666</v>
      </c>
      <c r="AD71" s="53">
        <v>342109.09090909088</v>
      </c>
      <c r="AE71" s="162">
        <v>0.26503429279210522</v>
      </c>
      <c r="AF71" s="165">
        <f>FCyI_raw!AI87</f>
        <v>-1707.5357465797297</v>
      </c>
      <c r="AG71" s="163">
        <f>'Copper prices'!G260</f>
        <v>2.4250857142857138</v>
      </c>
      <c r="AH71" s="163">
        <f>CPI!T102</f>
        <v>132.348839835213</v>
      </c>
      <c r="AI71" s="197">
        <f>'policy tool rates'!N74</f>
        <v>5.1249999999999997E-2</v>
      </c>
      <c r="AJ71" s="165">
        <f>GD!B76</f>
        <v>3494.7147304713312</v>
      </c>
      <c r="AK71" s="165">
        <f>BOP!C111</f>
        <v>-172.42057356317036</v>
      </c>
      <c r="AL71" s="165">
        <f>GE!D77</f>
        <v>437492.1</v>
      </c>
      <c r="AM71" s="197">
        <f>Employment!U95</f>
        <v>0.17424480805538073</v>
      </c>
      <c r="AN71" s="1">
        <v>0</v>
      </c>
      <c r="AO71" s="1">
        <v>-1</v>
      </c>
      <c r="AP71">
        <v>0</v>
      </c>
      <c r="AQ71">
        <v>1</v>
      </c>
      <c r="AR71">
        <v>-1</v>
      </c>
    </row>
    <row r="72" spans="1:44">
      <c r="A72" s="2">
        <v>44104</v>
      </c>
      <c r="B72" s="53">
        <f>GDP!G88</f>
        <v>1077759.3211128905</v>
      </c>
      <c r="C72" s="197">
        <f>FCyI_raw!P88</f>
        <v>0.72645843157324907</v>
      </c>
      <c r="D72" s="197">
        <f>FCyI_raw!P88-FCyI_raw!Q88</f>
        <v>6.8487917717274027E-2</v>
      </c>
      <c r="E72" s="197">
        <f>FCyI_data!B72</f>
        <v>0.1817476247100791</v>
      </c>
      <c r="F72" s="162">
        <f>FCyI_data!C72</f>
        <v>2.5149784004154241E-2</v>
      </c>
      <c r="G72" s="198">
        <f>FCyI_data!D72</f>
        <v>-40702166.007059813</v>
      </c>
      <c r="H72" s="198">
        <f>FCyI_data!E72</f>
        <v>16414041.641800016</v>
      </c>
      <c r="I72" s="198">
        <f>FCyI_data!F72</f>
        <v>-30943603.351499796</v>
      </c>
      <c r="J72" s="197">
        <f>FCyI_data!G72</f>
        <v>1.69429057E-2</v>
      </c>
      <c r="K72" s="197">
        <f>FCyI_data!H72</f>
        <v>-3.6910772955846161E-2</v>
      </c>
      <c r="L72" s="197">
        <f>FCyI_data!I72</f>
        <v>5.2465621704030907E-3</v>
      </c>
      <c r="M72" s="197">
        <f>FCyI_data!J72</f>
        <v>0.13401639995364054</v>
      </c>
      <c r="N72" s="162">
        <f>'tb %'!P88</f>
        <v>5.5652242877034873E-2</v>
      </c>
      <c r="O72" s="162">
        <f>'tb %'!Q88</f>
        <v>6.668329466666667E-2</v>
      </c>
      <c r="P72" s="162">
        <f>'tb %'!R88</f>
        <v>7.92478014463424E-2</v>
      </c>
      <c r="Q72" s="162">
        <f>AVERAGE('tb %'!P88:R88)</f>
        <v>6.7194446330014646E-2</v>
      </c>
      <c r="R72" s="162">
        <f>'tb %'!R88-'tb %'!P88</f>
        <v>2.3595558569307527E-2</v>
      </c>
      <c r="S72" s="162">
        <f>'tb %'!P88+'tb %'!R88-2*'tb %'!Q88</f>
        <v>1.5334549900439254E-3</v>
      </c>
      <c r="T72" s="197">
        <f>RoE!F72</f>
        <v>8.6052026305604781E-2</v>
      </c>
      <c r="U72" s="215">
        <f ca="1">REER!E72</f>
        <v>98.339559093903588</v>
      </c>
      <c r="V72" s="215">
        <f>VIX!I82</f>
        <v>26.37</v>
      </c>
      <c r="W72" s="165">
        <v>488.41</v>
      </c>
      <c r="X72" s="162">
        <f>Liquidity!X72</f>
        <v>0.12682079976351765</v>
      </c>
      <c r="Y72" s="162">
        <f>CAR!AT72</f>
        <v>4.6581948263287147E-2</v>
      </c>
      <c r="Z72" s="53">
        <v>432572084.543001</v>
      </c>
      <c r="AA72" s="53">
        <v>47300118.073079996</v>
      </c>
      <c r="AB72" s="162">
        <f>'Mortgage rate'!J54</f>
        <v>0.10443773086289126</v>
      </c>
      <c r="AC72" s="53">
        <f>'Construction loans'!P73</f>
        <v>239412705.51566669</v>
      </c>
      <c r="AD72" s="53">
        <v>332027.27272727271</v>
      </c>
      <c r="AE72" s="162">
        <v>0.27961320178676929</v>
      </c>
      <c r="AF72" s="165">
        <f>FCyI_raw!AI88</f>
        <v>-1720.6040472050202</v>
      </c>
      <c r="AG72" s="163">
        <f>'Copper prices'!G261</f>
        <v>2.9427546875000012</v>
      </c>
      <c r="AH72" s="163">
        <f>CPI!T103</f>
        <v>128.08509109231699</v>
      </c>
      <c r="AI72" s="197">
        <f>'policy tool rates'!N75</f>
        <v>4.4999999999999998E-2</v>
      </c>
      <c r="AJ72" s="165">
        <f>GD!B77</f>
        <v>3595.947554037672</v>
      </c>
      <c r="AK72" s="165">
        <f>BOP!C112</f>
        <v>-115.55387164734566</v>
      </c>
      <c r="AL72" s="165">
        <f>GE!D78</f>
        <v>473622.60000000009</v>
      </c>
      <c r="AM72" s="197">
        <f>Employment!U96</f>
        <v>0.18314039774413773</v>
      </c>
      <c r="AN72" s="1">
        <v>0</v>
      </c>
      <c r="AO72" s="1">
        <v>1</v>
      </c>
      <c r="AP72">
        <v>1</v>
      </c>
      <c r="AQ72">
        <v>0</v>
      </c>
      <c r="AR72">
        <v>1</v>
      </c>
    </row>
    <row r="73" spans="1:44">
      <c r="A73" s="2">
        <v>44196</v>
      </c>
      <c r="B73" s="53">
        <f>GDP!G89</f>
        <v>1148214.1495137992</v>
      </c>
      <c r="C73" s="197">
        <f>FCyI_raw!P89</f>
        <v>0.73999785988289868</v>
      </c>
      <c r="D73" s="197">
        <f>FCyI_raw!P89-FCyI_raw!Q89</f>
        <v>6.9014938937365655E-2</v>
      </c>
      <c r="E73" s="197">
        <f>FCyI_data!B73</f>
        <v>0.19614846181784062</v>
      </c>
      <c r="F73" s="162">
        <f>FCyI_data!C73</f>
        <v>4.1289509965961591E-3</v>
      </c>
      <c r="G73" s="198">
        <f>FCyI_data!D73</f>
        <v>-232930388.38155985</v>
      </c>
      <c r="H73" s="198">
        <f>FCyI_data!E73</f>
        <v>-4231022.1794999838</v>
      </c>
      <c r="I73" s="198">
        <f>FCyI_data!F73</f>
        <v>-35946844.64289999</v>
      </c>
      <c r="J73" s="197">
        <f>FCyI_data!G73</f>
        <v>-3.0676000700000001E-2</v>
      </c>
      <c r="K73" s="197">
        <f>FCyI_data!H73</f>
        <v>-3.6470410957320204E-2</v>
      </c>
      <c r="L73" s="197">
        <f>FCyI_data!I73</f>
        <v>5.1613711616205898E-3</v>
      </c>
      <c r="M73" s="197">
        <f>FCyI_data!J73</f>
        <v>0.10213155556531388</v>
      </c>
      <c r="N73" s="162">
        <f>'tb %'!P89</f>
        <v>5.9642676714251441E-2</v>
      </c>
      <c r="O73" s="162">
        <f>'tb %'!Q89</f>
        <v>7.349174382244747E-2</v>
      </c>
      <c r="P73" s="162">
        <f>'tb %'!R89</f>
        <v>9.0678438931297706E-2</v>
      </c>
      <c r="Q73" s="162">
        <f>AVERAGE('tb %'!P89:R89)</f>
        <v>7.4604286489332206E-2</v>
      </c>
      <c r="R73" s="162">
        <f>'tb %'!R89-'tb %'!P89</f>
        <v>3.1035762217046264E-2</v>
      </c>
      <c r="S73" s="162">
        <f>'tb %'!P89+'tb %'!R89-2*'tb %'!Q89</f>
        <v>3.3376280006542081E-3</v>
      </c>
      <c r="T73" s="197">
        <f>RoE!F73</f>
        <v>7.2034031437200455E-2</v>
      </c>
      <c r="U73" s="215">
        <f ca="1">REER!E73</f>
        <v>91.693266738401562</v>
      </c>
      <c r="V73" s="215">
        <f>VIX!I83</f>
        <v>22.75</v>
      </c>
      <c r="W73" s="165">
        <v>522.59</v>
      </c>
      <c r="X73" s="162">
        <f>Liquidity!X73</f>
        <v>0.10620969799528809</v>
      </c>
      <c r="Y73" s="162">
        <f>CAR!AT73</f>
        <v>4.4697059117250068E-2</v>
      </c>
      <c r="Z73" s="53">
        <v>480736904.76499999</v>
      </c>
      <c r="AA73" s="53">
        <v>44416376.178819999</v>
      </c>
      <c r="AB73" s="162">
        <f>'Mortgage rate'!J55</f>
        <v>0.10243611764099722</v>
      </c>
      <c r="AC73" s="53">
        <f>'Construction loans'!P74</f>
        <v>274633058.97066671</v>
      </c>
      <c r="AD73" s="53">
        <v>328104.54545454547</v>
      </c>
      <c r="AE73" s="162">
        <v>0.28601237002274033</v>
      </c>
      <c r="AF73" s="165">
        <f>FCyI_raw!AI89</f>
        <v>-1264.1062130236471</v>
      </c>
      <c r="AG73" s="163">
        <f>'Copper prices'!G262</f>
        <v>3.2687531250000008</v>
      </c>
      <c r="AH73" s="163">
        <f>CPI!T104</f>
        <v>130.99328788659801</v>
      </c>
      <c r="AI73" s="197">
        <f>'policy tool rates'!N76</f>
        <v>4.2500000000000003E-2</v>
      </c>
      <c r="AJ73" s="165">
        <f>GD!B78</f>
        <v>3923.8890671175195</v>
      </c>
      <c r="AK73" s="165">
        <f>BOP!C113</f>
        <v>1.8304699299280855</v>
      </c>
      <c r="AL73" s="165">
        <f>GE!D79</f>
        <v>678187.79999999981</v>
      </c>
      <c r="AM73" s="197">
        <f>Employment!U97</f>
        <v>0.1634063948464137</v>
      </c>
      <c r="AN73" s="1">
        <v>0</v>
      </c>
      <c r="AO73" s="1">
        <v>0</v>
      </c>
      <c r="AP73">
        <v>0</v>
      </c>
      <c r="AQ73">
        <v>0</v>
      </c>
      <c r="AR73">
        <v>0</v>
      </c>
    </row>
    <row r="74" spans="1:44">
      <c r="A74" s="2">
        <v>44286</v>
      </c>
      <c r="B74" s="53">
        <f>GDP!G90</f>
        <v>774207.52112048271</v>
      </c>
      <c r="C74" s="197">
        <f>FCyI_raw!P90</f>
        <v>0.71989651739841254</v>
      </c>
      <c r="D74" s="197">
        <f>FCyI_raw!P90-FCyI_raw!Q90</f>
        <v>3.7711449937309571E-2</v>
      </c>
      <c r="E74" s="197">
        <f>FCyI_data!B74</f>
        <v>0.12918634921214744</v>
      </c>
      <c r="F74" s="162">
        <f>FCyI_data!C74</f>
        <v>-3.3814228029103055E-2</v>
      </c>
      <c r="G74" s="198">
        <f>FCyI_data!D74</f>
        <v>-298727073.51186013</v>
      </c>
      <c r="H74" s="198">
        <f>FCyI_data!E74</f>
        <v>-10097073.562099963</v>
      </c>
      <c r="I74" s="198">
        <f>FCyI_data!F74</f>
        <v>-96753010.315799952</v>
      </c>
      <c r="J74" s="197">
        <f>FCyI_data!G74</f>
        <v>-6.6907917002941963E-2</v>
      </c>
      <c r="K74" s="197">
        <f>FCyI_data!H74</f>
        <v>-3.8735043567313054E-2</v>
      </c>
      <c r="L74" s="197">
        <f>FCyI_data!I74</f>
        <v>5.3703779967294724E-3</v>
      </c>
      <c r="M74" s="197">
        <f>FCyI_data!J74</f>
        <v>9.2996613121267516E-2</v>
      </c>
      <c r="N74" s="162">
        <f>'tb %'!P90</f>
        <v>6.7318910852713174E-2</v>
      </c>
      <c r="O74" s="162">
        <f>'tb %'!Q90</f>
        <v>8.0319500000000002E-2</v>
      </c>
      <c r="P74" s="162">
        <f>'tb %'!R90</f>
        <v>9.6814315256103955E-2</v>
      </c>
      <c r="Q74" s="162">
        <f>AVERAGE('tb %'!P90:R90)</f>
        <v>8.1484242036272372E-2</v>
      </c>
      <c r="R74" s="162">
        <f>'tb %'!R90-'tb %'!P90</f>
        <v>2.9495404403390782E-2</v>
      </c>
      <c r="S74" s="162">
        <f>'tb %'!P90+'tb %'!R90-2*'tb %'!Q90</f>
        <v>3.4942261088171389E-3</v>
      </c>
      <c r="T74" s="197">
        <f>RoE!F74</f>
        <v>6.889306335440519E-2</v>
      </c>
      <c r="U74" s="215">
        <f ca="1">REER!E74</f>
        <v>92.682204167691197</v>
      </c>
      <c r="V74" s="215">
        <f>VIX!I84</f>
        <v>19.399999999999999</v>
      </c>
      <c r="W74" s="165">
        <v>531.16999999999996</v>
      </c>
      <c r="X74" s="162">
        <f>Liquidity!X74</f>
        <v>0.13105016413734064</v>
      </c>
      <c r="Y74" s="162">
        <f>CAR!AT74</f>
        <v>3.9335845753883013E-2</v>
      </c>
      <c r="Z74" s="53">
        <v>515884190.99599898</v>
      </c>
      <c r="AA74" s="53">
        <v>51177758.862815</v>
      </c>
      <c r="AB74" s="162">
        <f>'Mortgage rate'!J56</f>
        <v>0.10230886696225144</v>
      </c>
      <c r="AC74" s="53">
        <f>'Construction loans'!P75</f>
        <v>289627372.62233335</v>
      </c>
      <c r="AD74" s="53">
        <v>325827.27272727271</v>
      </c>
      <c r="AE74" s="162">
        <v>0.2899145613458326</v>
      </c>
      <c r="AF74" s="165">
        <f>FCyI_raw!AI90</f>
        <v>-1138.7100755681952</v>
      </c>
      <c r="AG74" s="163">
        <f>'Copper prices'!G263</f>
        <v>3.8644180327868858</v>
      </c>
      <c r="AH74" s="163">
        <f>CPI!T105</f>
        <v>138.38678635235701</v>
      </c>
      <c r="AI74" s="197">
        <f>'policy tool rates'!N77</f>
        <v>5.3749999999999999E-2</v>
      </c>
      <c r="AJ74" s="165">
        <f>GD!B79</f>
        <v>4329.1992186805228</v>
      </c>
      <c r="AK74" s="165">
        <f>BOP!C114</f>
        <v>-70.480621354626237</v>
      </c>
      <c r="AL74" s="165">
        <f>GE!D80</f>
        <v>412713.5</v>
      </c>
      <c r="AM74" s="197">
        <f>Employment!U98</f>
        <v>0.16680064308681672</v>
      </c>
      <c r="AN74" s="1">
        <v>1</v>
      </c>
      <c r="AO74" s="1">
        <v>1</v>
      </c>
      <c r="AP74">
        <v>2</v>
      </c>
      <c r="AQ74">
        <v>0</v>
      </c>
      <c r="AR74">
        <v>2</v>
      </c>
    </row>
    <row r="75" spans="1:44">
      <c r="A75" s="2">
        <v>44377</v>
      </c>
      <c r="B75" s="53">
        <f>GDP!G91</f>
        <v>875828.69269969023</v>
      </c>
      <c r="C75" s="197">
        <f>FCyI_raw!P91</f>
        <v>0.67833009440946712</v>
      </c>
      <c r="D75" s="197">
        <f>FCyI_raw!P91-FCyI_raw!Q91</f>
        <v>-1.2086194905864933E-2</v>
      </c>
      <c r="E75" s="197">
        <f>FCyI_data!B75</f>
        <v>7.9437635376982119E-3</v>
      </c>
      <c r="F75" s="162">
        <f>FCyI_data!C75</f>
        <v>-6.1180011515250876E-2</v>
      </c>
      <c r="G75" s="198">
        <f>FCyI_data!D75</f>
        <v>-179754979.8555603</v>
      </c>
      <c r="H75" s="198">
        <f>FCyI_data!E75</f>
        <v>46197185.347300023</v>
      </c>
      <c r="I75" s="198">
        <f>FCyI_data!F75</f>
        <v>-3139500.6043999195</v>
      </c>
      <c r="J75" s="197">
        <f>FCyI_data!G75</f>
        <v>-2.1856398809523725E-2</v>
      </c>
      <c r="K75" s="197">
        <f>FCyI_data!H75</f>
        <v>-3.9268223475116271E-2</v>
      </c>
      <c r="L75" s="197">
        <f>FCyI_data!I75</f>
        <v>4.7254785666636795E-3</v>
      </c>
      <c r="M75" s="197">
        <f>FCyI_data!J75</f>
        <v>8.3416932817865247E-2</v>
      </c>
      <c r="N75" s="162">
        <f>'tb %'!P91</f>
        <v>7.0593000000000003E-2</v>
      </c>
      <c r="O75" s="162">
        <f>'tb %'!Q91</f>
        <v>8.5431000000000007E-2</v>
      </c>
      <c r="P75" s="162">
        <f>'tb %'!R91</f>
        <v>9.8704542865300879E-2</v>
      </c>
      <c r="Q75" s="162">
        <f>AVERAGE('tb %'!P91:R91)</f>
        <v>8.490951428843363E-2</v>
      </c>
      <c r="R75" s="162">
        <f>'tb %'!R91-'tb %'!P91</f>
        <v>2.8111542865300876E-2</v>
      </c>
      <c r="S75" s="162">
        <f>'tb %'!P91+'tb %'!R91-2*'tb %'!Q91</f>
        <v>-1.5644571346991321E-3</v>
      </c>
      <c r="T75" s="197">
        <f>RoE!F75</f>
        <v>4.7667597419988807E-2</v>
      </c>
      <c r="U75" s="215">
        <f ca="1">REER!E75</f>
        <v>95.207845236284584</v>
      </c>
      <c r="V75" s="215">
        <f>VIX!I85</f>
        <v>15.83</v>
      </c>
      <c r="W75" s="165">
        <v>520.61</v>
      </c>
      <c r="X75" s="162">
        <f>Liquidity!X75</f>
        <v>0.15842181526062846</v>
      </c>
      <c r="Y75" s="162">
        <f>CAR!AT75</f>
        <v>4.0656806325600418E-2</v>
      </c>
      <c r="Z75" s="53">
        <v>549562691.23399699</v>
      </c>
      <c r="AA75" s="53">
        <v>65272908.353595003</v>
      </c>
      <c r="AB75" s="162">
        <f>'Mortgage rate'!J57</f>
        <v>0.10442720460331603</v>
      </c>
      <c r="AC75" s="53">
        <f>'Construction loans'!P76</f>
        <v>295403872.88833338</v>
      </c>
      <c r="AD75" s="53">
        <v>334631.81818181818</v>
      </c>
      <c r="AE75" s="162">
        <v>0.27193093958920744</v>
      </c>
      <c r="AF75" s="165">
        <f>FCyI_raw!AI91</f>
        <v>-1051.2634911589935</v>
      </c>
      <c r="AG75" s="163">
        <f>'Copper prices'!G264</f>
        <v>4.4096761904761905</v>
      </c>
      <c r="AH75" s="163">
        <f>CPI!T106</f>
        <v>140.53582226311701</v>
      </c>
      <c r="AI75" s="197">
        <f>'policy tool rates'!N78</f>
        <v>5.7500000000000002E-2</v>
      </c>
      <c r="AJ75" s="165">
        <f>GD!B80</f>
        <v>4161.5778691444239</v>
      </c>
      <c r="AK75" s="165">
        <f>BOP!C115</f>
        <v>36.992792023447237</v>
      </c>
      <c r="AL75" s="165">
        <f>GE!D81</f>
        <v>473610.6</v>
      </c>
      <c r="AM75" s="197">
        <f>Employment!U99</f>
        <v>0.15219737856592136</v>
      </c>
      <c r="AN75" s="1">
        <v>0</v>
      </c>
      <c r="AO75" s="1">
        <v>2</v>
      </c>
      <c r="AP75">
        <v>2</v>
      </c>
      <c r="AQ75">
        <v>0</v>
      </c>
      <c r="AR75">
        <v>2</v>
      </c>
    </row>
    <row r="76" spans="1:44">
      <c r="A76" s="2">
        <v>44469</v>
      </c>
      <c r="B76" s="53">
        <f>GDP!G92</f>
        <v>1103162.6422679769</v>
      </c>
      <c r="C76" s="197">
        <f>FCyI_raw!P92</f>
        <v>0.67941796645138763</v>
      </c>
      <c r="D76" s="197">
        <f>FCyI_raw!P92-FCyI_raw!Q92</f>
        <v>-1.8805289317766372E-2</v>
      </c>
      <c r="E76" s="197">
        <f>FCyI_data!B76</f>
        <v>-6.4026750098527319E-2</v>
      </c>
      <c r="F76" s="162">
        <f>FCyI_data!C76</f>
        <v>-6.4552277757231935E-2</v>
      </c>
      <c r="G76" s="198">
        <f>FCyI_data!D76</f>
        <v>-203452740.74644017</v>
      </c>
      <c r="H76" s="198">
        <f>FCyI_data!E76</f>
        <v>51851406.273799986</v>
      </c>
      <c r="I76" s="198">
        <f>FCyI_data!F76</f>
        <v>-51283824.576400042</v>
      </c>
      <c r="J76" s="197">
        <f>FCyI_data!G76</f>
        <v>4.1617610820578799E-2</v>
      </c>
      <c r="K76" s="197">
        <f>FCyI_data!H76</f>
        <v>-4.1329590777704081E-2</v>
      </c>
      <c r="L76" s="197">
        <f>FCyI_data!I76</f>
        <v>1.2592646588977519E-3</v>
      </c>
      <c r="M76" s="197">
        <f>FCyI_data!J76</f>
        <v>7.2408742070926166E-2</v>
      </c>
      <c r="N76" s="162">
        <f>'tb %'!P92</f>
        <v>8.1341329166666657E-2</v>
      </c>
      <c r="O76" s="162">
        <f>'tb %'!Q92</f>
        <v>9.4789999999999999E-2</v>
      </c>
      <c r="P76" s="162">
        <f>'tb %'!R92</f>
        <v>9.9130999999999997E-2</v>
      </c>
      <c r="Q76" s="162">
        <f>AVERAGE('tb %'!P92:R92)</f>
        <v>9.1754109722222213E-2</v>
      </c>
      <c r="R76" s="162">
        <f>'tb %'!R92-'tb %'!P92</f>
        <v>1.778967083333334E-2</v>
      </c>
      <c r="S76" s="162">
        <f>'tb %'!P92+'tb %'!R92-2*'tb %'!Q92</f>
        <v>-9.1076708333333312E-3</v>
      </c>
      <c r="T76" s="197">
        <f>RoE!F76</f>
        <v>4.3088834070157588E-2</v>
      </c>
      <c r="U76" s="215">
        <f ca="1">REER!E76</f>
        <v>102.06279166486112</v>
      </c>
      <c r="V76" s="215">
        <f>VIX!I86</f>
        <v>23.14</v>
      </c>
      <c r="W76" s="165">
        <v>493.12</v>
      </c>
      <c r="X76" s="162">
        <f>Liquidity!X76</f>
        <v>0.16669619311368658</v>
      </c>
      <c r="Y76" s="162">
        <f>CAR!AT76</f>
        <v>4.2731820555465878E-2</v>
      </c>
      <c r="Z76" s="53">
        <v>584206340.778</v>
      </c>
      <c r="AA76" s="53">
        <v>59717817.496375002</v>
      </c>
      <c r="AB76" s="162">
        <f>'Mortgage rate'!J58</f>
        <v>0.10475146667635409</v>
      </c>
      <c r="AC76" s="53">
        <f>'Construction loans'!P77</f>
        <v>341712770.66000003</v>
      </c>
      <c r="AD76" s="53">
        <v>345845.45454545453</v>
      </c>
      <c r="AE76" s="162">
        <v>0.26493960493112118</v>
      </c>
      <c r="AF76" s="165">
        <f>FCyI_raw!AI92</f>
        <v>-933.38566558954938</v>
      </c>
      <c r="AG76" s="163">
        <f>'Copper prices'!G265</f>
        <v>4.3046076923076937</v>
      </c>
      <c r="AH76" s="163">
        <f>CPI!T107</f>
        <v>139.13998155807701</v>
      </c>
      <c r="AI76" s="197">
        <f>'policy tool rates'!N79</f>
        <v>6.7500000000000004E-2</v>
      </c>
      <c r="AJ76" s="165">
        <f>GD!B81</f>
        <v>4140.8658866023852</v>
      </c>
      <c r="AK76" s="165">
        <f>BOP!C116</f>
        <v>-24.255144508358853</v>
      </c>
      <c r="AL76" s="165">
        <f>GE!D82</f>
        <v>496801.9</v>
      </c>
      <c r="AM76" s="197">
        <f>Employment!U100</f>
        <v>0.14986417144581948</v>
      </c>
      <c r="AN76" s="1">
        <v>0</v>
      </c>
      <c r="AO76" s="1">
        <v>2</v>
      </c>
      <c r="AP76">
        <v>2</v>
      </c>
      <c r="AQ76">
        <v>0</v>
      </c>
      <c r="AR76">
        <v>2</v>
      </c>
    </row>
    <row r="77" spans="1:44">
      <c r="A77" s="2">
        <v>44561</v>
      </c>
      <c r="B77" s="53">
        <f>GDP!G93</f>
        <v>1281530.9400846576</v>
      </c>
      <c r="C77" s="197">
        <f>FCyI_raw!P93</f>
        <v>0.67195602318158554</v>
      </c>
      <c r="D77" s="197">
        <f>FCyI_raw!P93-FCyI_raw!Q93</f>
        <v>-3.3179689796357437E-2</v>
      </c>
      <c r="E77" s="197">
        <f>FCyI_data!B77</f>
        <v>-0.13623617683190714</v>
      </c>
      <c r="F77" s="162">
        <f>FCyI_data!C77</f>
        <v>-6.2576982743540732E-2</v>
      </c>
      <c r="G77" s="198">
        <f>FCyI_data!D77</f>
        <v>9722812.1847600937</v>
      </c>
      <c r="H77" s="198">
        <f>FCyI_data!E77</f>
        <v>101832452.2139</v>
      </c>
      <c r="I77" s="198">
        <f>FCyI_data!F77</f>
        <v>96143496.086800098</v>
      </c>
      <c r="J77" s="197">
        <f>FCyI_data!G77</f>
        <v>9.716969369519135E-2</v>
      </c>
      <c r="K77" s="197">
        <f>FCyI_data!H77</f>
        <v>-4.0600546295635739E-2</v>
      </c>
      <c r="L77" s="197">
        <f>FCyI_data!I77</f>
        <v>3.3893628930906083E-4</v>
      </c>
      <c r="M77" s="197">
        <f>FCyI_data!J77</f>
        <v>8.0357739568187952E-2</v>
      </c>
      <c r="N77" s="162">
        <f>'tb %'!P93</f>
        <v>8.6816999999999991E-2</v>
      </c>
      <c r="O77" s="162">
        <f>'tb %'!Q93</f>
        <v>9.7094333333333324E-2</v>
      </c>
      <c r="P77" s="162">
        <f>'tb %'!R93</f>
        <v>0.10289874523669795</v>
      </c>
      <c r="Q77" s="162">
        <f>AVERAGE('tb %'!P93:R93)</f>
        <v>9.5603359523343756E-2</v>
      </c>
      <c r="R77" s="162">
        <f>'tb %'!R93-'tb %'!P93</f>
        <v>1.6081745236697961E-2</v>
      </c>
      <c r="S77" s="162">
        <f>'tb %'!P93+'tb %'!R93-2*'tb %'!Q93</f>
        <v>-4.4729214299687181E-3</v>
      </c>
      <c r="T77" s="197">
        <f>RoE!F77</f>
        <v>7.0657556369185623E-2</v>
      </c>
      <c r="U77" s="215">
        <f ca="1">REER!E77</f>
        <v>106.13940760111625</v>
      </c>
      <c r="V77" s="215">
        <f>VIX!I87</f>
        <v>17.22</v>
      </c>
      <c r="W77" s="165">
        <v>481.11</v>
      </c>
      <c r="X77" s="162">
        <f>Liquidity!X77</f>
        <v>0.17034675658911266</v>
      </c>
      <c r="Y77" s="162">
        <f>CAR!AT77</f>
        <v>4.2376015631925126E-2</v>
      </c>
      <c r="Z77" s="53">
        <v>642957315.02000201</v>
      </c>
      <c r="AA77" s="53">
        <v>86757150.441160008</v>
      </c>
      <c r="AB77" s="162">
        <f>'Mortgage rate'!J59</f>
        <v>0.10394659520430118</v>
      </c>
      <c r="AC77" s="53">
        <f>'Construction loans'!P78</f>
        <v>342499852.73400003</v>
      </c>
      <c r="AD77" s="53">
        <v>359986.36363636365</v>
      </c>
      <c r="AE77" s="162">
        <v>0.25660265769887636</v>
      </c>
      <c r="AF77" s="165">
        <f>FCyI_raw!AI93</f>
        <v>-1107.8624132939574</v>
      </c>
      <c r="AG77" s="163">
        <f>'Copper prices'!G266</f>
        <v>4.3790757575757562</v>
      </c>
      <c r="AH77" s="163">
        <f>CPI!T108</f>
        <v>142.47505276595501</v>
      </c>
      <c r="AI77" s="197">
        <f>'policy tool rates'!N80</f>
        <v>7.2499999999999995E-2</v>
      </c>
      <c r="AJ77" s="165">
        <f>GD!B82</f>
        <v>4209.8379084366843</v>
      </c>
      <c r="AK77" s="165">
        <f>BOP!C117</f>
        <v>-425.23943209672166</v>
      </c>
      <c r="AL77" s="165">
        <f>GE!D83</f>
        <v>678815.3</v>
      </c>
      <c r="AM77" s="197">
        <f>Employment!U101</f>
        <v>0.14707494713759886</v>
      </c>
      <c r="AN77" s="1">
        <v>0</v>
      </c>
      <c r="AO77" s="1">
        <v>0</v>
      </c>
      <c r="AP77">
        <v>0</v>
      </c>
      <c r="AQ77">
        <v>0</v>
      </c>
      <c r="AR77">
        <v>0</v>
      </c>
    </row>
    <row r="78" spans="1:44">
      <c r="A78" s="2">
        <v>44651</v>
      </c>
      <c r="B78" s="53">
        <f>GDP!G94</f>
        <v>844592.15073023678</v>
      </c>
      <c r="C78" s="197">
        <f>FCyI_raw!P94</f>
        <v>0.68148042335401871</v>
      </c>
      <c r="D78" s="197">
        <f>FCyI_raw!P94-FCyI_raw!Q94</f>
        <v>-3.0669872566650325E-2</v>
      </c>
      <c r="E78" s="197">
        <f>FCyI_data!B78</f>
        <v>-0.11743192183432238</v>
      </c>
      <c r="F78" s="162">
        <f>FCyI_data!C78</f>
        <v>-5.6322956016435555E-2</v>
      </c>
      <c r="G78" s="198">
        <f>FCyI_data!D78</f>
        <v>90088096.599260092</v>
      </c>
      <c r="H78" s="198">
        <f>FCyI_data!E78</f>
        <v>108326108.99779999</v>
      </c>
      <c r="I78" s="198">
        <f>FCyI_data!F78</f>
        <v>227511608.18630004</v>
      </c>
      <c r="J78" s="197">
        <f>FCyI_data!G78</f>
        <v>0.1481124968611367</v>
      </c>
      <c r="K78" s="197">
        <f>FCyI_data!H78</f>
        <v>-4.4668917244183995E-2</v>
      </c>
      <c r="L78" s="197">
        <f>FCyI_data!I78</f>
        <v>8.0320704523384467E-4</v>
      </c>
      <c r="M78" s="197">
        <f>FCyI_data!J78</f>
        <v>7.8439072545027549E-2</v>
      </c>
      <c r="N78" s="162">
        <f>'tb %'!P94</f>
        <v>9.2928027777777769E-2</v>
      </c>
      <c r="O78" s="162">
        <f>'tb %'!Q94</f>
        <v>0.1017895</v>
      </c>
      <c r="P78" s="162">
        <f>'tb %'!R94</f>
        <v>0.106031</v>
      </c>
      <c r="Q78" s="162">
        <f>AVERAGE('tb %'!P94:R94)</f>
        <v>0.10024950925925925</v>
      </c>
      <c r="R78" s="162">
        <f>'tb %'!R94-'tb %'!P94</f>
        <v>1.3102972222222231E-2</v>
      </c>
      <c r="S78" s="162">
        <f>'tb %'!P94+'tb %'!R94-2*'tb %'!Q94</f>
        <v>-4.6199722222222406E-3</v>
      </c>
      <c r="T78" s="197">
        <f>RoE!F78</f>
        <v>8.8492255616325607E-2</v>
      </c>
      <c r="U78" s="215">
        <f ca="1">REER!E78</f>
        <v>107.43255418576783</v>
      </c>
      <c r="V78" s="215">
        <f>VIX!I88</f>
        <v>20.56</v>
      </c>
      <c r="W78" s="165">
        <v>488.6</v>
      </c>
      <c r="X78" s="162">
        <f>Liquidity!X78</f>
        <v>0.16065300668055574</v>
      </c>
      <c r="Y78" s="162">
        <f>CAR!AT78</f>
        <v>3.8489726807185175E-2</v>
      </c>
      <c r="Z78" s="53">
        <v>692676387.75299895</v>
      </c>
      <c r="AA78" s="53">
        <v>65600407.566914991</v>
      </c>
      <c r="AB78" s="162">
        <f>'Mortgage rate'!J60</f>
        <v>0.10428392898853414</v>
      </c>
      <c r="AC78" s="53">
        <f>'Construction loans'!P79</f>
        <v>347828298.009</v>
      </c>
      <c r="AD78" s="53">
        <v>374086.36363636365</v>
      </c>
      <c r="AE78" s="162">
        <v>0.26067374053797554</v>
      </c>
      <c r="AF78" s="165">
        <f>FCyI_raw!AI94</f>
        <v>-1137.7387523098514</v>
      </c>
      <c r="AG78" s="163">
        <f>'Copper prices'!G267</f>
        <v>4.5528999999999993</v>
      </c>
      <c r="AH78" s="163">
        <f>CPI!T109</f>
        <v>148.06696400679499</v>
      </c>
      <c r="AI78" s="197">
        <f>'policy tool rates'!N81</f>
        <v>0.08</v>
      </c>
      <c r="AJ78" s="165">
        <f>GD!B83</f>
        <v>4332.8305319619703</v>
      </c>
      <c r="AK78" s="165">
        <f>BOP!C118</f>
        <v>-193.34071305354973</v>
      </c>
      <c r="AL78" s="165">
        <f>GE!D84</f>
        <v>400501.7</v>
      </c>
      <c r="AM78" s="197">
        <f>Employment!U102</f>
        <v>0.14830137640225952</v>
      </c>
      <c r="AN78" s="1">
        <v>2</v>
      </c>
      <c r="AO78" s="1">
        <v>0</v>
      </c>
      <c r="AP78" s="1">
        <v>2</v>
      </c>
      <c r="AQ78" s="1">
        <v>0</v>
      </c>
      <c r="AR78" s="1">
        <v>2</v>
      </c>
    </row>
    <row r="79" spans="1:44">
      <c r="A79" s="2">
        <v>44742</v>
      </c>
      <c r="B79" s="53">
        <f>GDP!G95</f>
        <v>988935.67270850437</v>
      </c>
      <c r="C79" s="197">
        <f>FCyI_raw!P95</f>
        <v>0.67605015570817584</v>
      </c>
      <c r="D79" s="197">
        <f>FCyI_raw!P95-FCyI_raw!Q95</f>
        <v>-4.2368240206018148E-2</v>
      </c>
      <c r="E79" s="197">
        <f>FCyI_data!B79</f>
        <v>-0.11337012016086145</v>
      </c>
      <c r="F79" s="162">
        <f>FCyI_data!C79</f>
        <v>-5.5040811423603508E-2</v>
      </c>
      <c r="G79" s="198">
        <f>FCyI_data!D79</f>
        <v>72984990.678160191</v>
      </c>
      <c r="H79" s="198">
        <f>FCyI_data!E79</f>
        <v>79525309.418499976</v>
      </c>
      <c r="I79" s="198">
        <f>FCyI_data!F79</f>
        <v>254157686.19249988</v>
      </c>
      <c r="J79" s="197">
        <f>FCyI_data!G79</f>
        <v>0.16609842567815369</v>
      </c>
      <c r="K79" s="197">
        <f>FCyI_data!H79</f>
        <v>-4.8246777038721891E-2</v>
      </c>
      <c r="L79" s="197">
        <f>FCyI_data!I79</f>
        <v>-2.4766815912859869E-3</v>
      </c>
      <c r="M79" s="197">
        <f>FCyI_data!J79</f>
        <v>6.7018727839535552E-2</v>
      </c>
      <c r="N79" s="162">
        <f>'tb %'!P95</f>
        <v>0.10354000870327602</v>
      </c>
      <c r="O79" s="162">
        <f>'tb %'!Q95</f>
        <v>0.1108865</v>
      </c>
      <c r="P79" s="162">
        <f>'tb %'!R95</f>
        <v>0.11692732145649502</v>
      </c>
      <c r="Q79" s="162">
        <f>AVERAGE('tb %'!P95:R95)</f>
        <v>0.11045127671992368</v>
      </c>
      <c r="R79" s="162">
        <f>'tb %'!R95-'tb %'!P95</f>
        <v>1.3387312753218999E-2</v>
      </c>
      <c r="S79" s="162">
        <f>'tb %'!P95+'tb %'!R95-2*'tb %'!Q95</f>
        <v>-1.3056698402289513E-3</v>
      </c>
      <c r="T79" s="197">
        <f>RoE!F79</f>
        <v>0.15641015192663987</v>
      </c>
      <c r="U79" s="215">
        <f ca="1">REER!E79</f>
        <v>126.14940332346178</v>
      </c>
      <c r="V79" s="215">
        <f>VIX!I89</f>
        <v>28.71</v>
      </c>
      <c r="W79" s="165">
        <v>419.63</v>
      </c>
      <c r="X79" s="162">
        <f>Liquidity!X79</f>
        <v>0.17622468594919097</v>
      </c>
      <c r="Y79" s="162">
        <f>CAR!AT79</f>
        <v>5.2413951280098237E-2</v>
      </c>
      <c r="Z79" s="53">
        <v>715153898.09399796</v>
      </c>
      <c r="AA79" s="53">
        <v>75473765.281230003</v>
      </c>
      <c r="AB79" s="162">
        <f>'Mortgage rate'!J61</f>
        <v>0.10987604875163852</v>
      </c>
      <c r="AC79" s="53">
        <f>'Construction loans'!P80</f>
        <v>357933160.53266668</v>
      </c>
      <c r="AD79" s="53">
        <v>390213.63636363635</v>
      </c>
      <c r="AE79" s="162">
        <v>0.25473250910775042</v>
      </c>
      <c r="AF79" s="165">
        <f>FCyI_raw!AI95</f>
        <v>-1070.4959934081935</v>
      </c>
      <c r="AG79" s="163">
        <f>'Copper prices'!G268</f>
        <v>4.3333953124999987</v>
      </c>
      <c r="AH79" s="163">
        <f>CPI!T110</f>
        <v>153.49981182778399</v>
      </c>
      <c r="AI79" s="197">
        <f>'policy tool rates'!N82</f>
        <v>8.6875000000000008E-2</v>
      </c>
      <c r="AJ79" s="165">
        <f>GD!B84</f>
        <v>3834.0015297458235</v>
      </c>
      <c r="AK79" s="165">
        <f>BOP!C119</f>
        <v>-28.677942183339383</v>
      </c>
      <c r="AL79" s="165">
        <f>GE!D85</f>
        <v>527002.30000000005</v>
      </c>
      <c r="AM79" s="197">
        <f>Employment!U103</f>
        <v>0.12953367875647667</v>
      </c>
      <c r="AN79" s="1">
        <v>0</v>
      </c>
      <c r="AO79" s="1">
        <v>1</v>
      </c>
      <c r="AP79" s="1">
        <v>1</v>
      </c>
      <c r="AQ79" s="1">
        <v>0</v>
      </c>
      <c r="AR79" s="1">
        <v>1</v>
      </c>
    </row>
    <row r="80" spans="1:44">
      <c r="A80" s="2">
        <v>44834</v>
      </c>
      <c r="B80" s="53">
        <f>GDP!G96</f>
        <v>1263761.7286994138</v>
      </c>
      <c r="C80" s="197">
        <f>FCyI_raw!P96</f>
        <v>0.6440741290878188</v>
      </c>
      <c r="D80" s="197">
        <f>FCyI_raw!P96-FCyI_raw!Q96</f>
        <v>-7.8396218625306213E-2</v>
      </c>
      <c r="E80" s="197">
        <f>FCyI_data!B80</f>
        <v>-0.13645272547752929</v>
      </c>
      <c r="F80" s="162">
        <f>FCyI_data!C80</f>
        <v>-6.8373701979249635E-2</v>
      </c>
      <c r="G80" s="198">
        <f>FCyI_data!D80</f>
        <v>137396185.42444181</v>
      </c>
      <c r="H80" s="198">
        <f>FCyI_data!E80</f>
        <v>85698678.076999992</v>
      </c>
      <c r="I80" s="198">
        <f>FCyI_data!F80</f>
        <v>371107049.53779984</v>
      </c>
      <c r="J80" s="197">
        <f>FCyI_data!G80</f>
        <v>0.13781773256578078</v>
      </c>
      <c r="K80" s="197">
        <f>FCyI_data!H80</f>
        <v>-4.634346337160937E-2</v>
      </c>
      <c r="L80" s="197">
        <f>FCyI_data!I80</f>
        <v>-3.340870838429752E-3</v>
      </c>
      <c r="M80" s="197">
        <f>FCyI_data!J80</f>
        <v>3.9616143346672225E-2</v>
      </c>
      <c r="N80" s="162">
        <f>'tb %'!P96</f>
        <v>0.10651549999999999</v>
      </c>
      <c r="O80" s="162">
        <f>'tb %'!Q96</f>
        <v>0.11275076435239832</v>
      </c>
      <c r="P80" s="162">
        <f>'tb %'!R96</f>
        <v>0.11890299999999999</v>
      </c>
      <c r="Q80" s="162">
        <f>AVERAGE('tb %'!P96:R96)</f>
        <v>0.11272308811746611</v>
      </c>
      <c r="R80" s="162">
        <f>'tb %'!R96-'tb %'!P96</f>
        <v>1.238750000000001E-2</v>
      </c>
      <c r="S80" s="162">
        <f>'tb %'!P96+'tb %'!R96-2*'tb %'!Q96</f>
        <v>-8.3028704796678232E-5</v>
      </c>
      <c r="T80" s="197">
        <f>RoE!F80</f>
        <v>0.19076582477536089</v>
      </c>
      <c r="U80" s="215">
        <f ca="1">REER!E80</f>
        <v>135.93437054678074</v>
      </c>
      <c r="V80" s="215">
        <f>VIX!I90</f>
        <v>31.62</v>
      </c>
      <c r="W80" s="165">
        <v>416.27</v>
      </c>
      <c r="X80" s="162">
        <f>Liquidity!X80</f>
        <v>0.1981828877549778</v>
      </c>
      <c r="Y80" s="162">
        <f>CAR!AT80</f>
        <v>6.2753776266239181E-2</v>
      </c>
      <c r="Z80" s="53">
        <v>772567274.59899998</v>
      </c>
      <c r="AA80" s="53">
        <v>78206672.928720012</v>
      </c>
      <c r="AB80" s="162">
        <f>'Mortgage rate'!J62</f>
        <v>0.11452545726343498</v>
      </c>
      <c r="AC80" s="53">
        <f>'Construction loans'!P81</f>
        <v>356244509.477</v>
      </c>
      <c r="AD80" s="53">
        <v>393509.09090909088</v>
      </c>
      <c r="AE80" s="162">
        <v>0.24838212171432897</v>
      </c>
      <c r="AF80" s="165">
        <f>FCyI_raw!AI96</f>
        <v>-701.15905205501622</v>
      </c>
      <c r="AG80" s="163">
        <f>'Copper prices'!G269</f>
        <v>3.4950303030303034</v>
      </c>
      <c r="AH80" s="163">
        <f>CPI!T111</f>
        <v>152.295971173954</v>
      </c>
      <c r="AI80" s="197">
        <f>'policy tool rates'!N83</f>
        <v>9.375E-2</v>
      </c>
      <c r="AJ80" s="165">
        <f>GD!B85</f>
        <v>3814.9064001598326</v>
      </c>
      <c r="AK80" s="165">
        <f>BOP!C120</f>
        <v>328.46397160924607</v>
      </c>
      <c r="AL80" s="165">
        <f>GE!D86</f>
        <v>560579.69999999995</v>
      </c>
      <c r="AM80" s="197">
        <f>Employment!U104</f>
        <v>0.116142311084975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</row>
    <row r="81" spans="1:44">
      <c r="A81" s="2">
        <v>44926</v>
      </c>
      <c r="B81" s="53">
        <f>GDP!G97</f>
        <v>1444309.8210234558</v>
      </c>
      <c r="C81" s="197">
        <f>FCyI_raw!P97</f>
        <v>0.63266601712498405</v>
      </c>
      <c r="D81" s="197">
        <f>FCyI_raw!P97-FCyI_raw!Q97</f>
        <v>-9.2876116968868994E-2</v>
      </c>
      <c r="E81" s="197">
        <f>FCyI_data!B81</f>
        <v>-0.13697319024943777</v>
      </c>
      <c r="F81" s="162">
        <f>FCyI_data!C81</f>
        <v>-6.1556575282155745E-2</v>
      </c>
      <c r="G81" s="198">
        <f>FCyI_data!D81</f>
        <v>119950809.75294161</v>
      </c>
      <c r="H81" s="198">
        <f>FCyI_data!E81</f>
        <v>41041037.877399981</v>
      </c>
      <c r="I81" s="198">
        <f>FCyI_data!F81</f>
        <v>263311983.83949947</v>
      </c>
      <c r="J81" s="197">
        <f>FCyI_data!G81</f>
        <v>0.11135522810207465</v>
      </c>
      <c r="K81" s="197">
        <f>FCyI_data!H81</f>
        <v>-5.3671721050516305E-2</v>
      </c>
      <c r="L81" s="197">
        <f>FCyI_data!I81</f>
        <v>1.5566944863896343E-3</v>
      </c>
      <c r="M81" s="197">
        <f>FCyI_data!J81</f>
        <v>7.4876087949101756E-3</v>
      </c>
      <c r="N81" s="162">
        <f>'tb %'!P97</f>
        <v>0.11495818976084841</v>
      </c>
      <c r="O81" s="162">
        <f>'tb %'!Q97</f>
        <v>0.11762</v>
      </c>
      <c r="P81" s="162">
        <f>'tb %'!R97</f>
        <v>0.119352</v>
      </c>
      <c r="Q81" s="162">
        <f>AVERAGE('tb %'!P97:R97)</f>
        <v>0.11731006325361615</v>
      </c>
      <c r="R81" s="162">
        <f>'tb %'!R97-'tb %'!P97</f>
        <v>4.3938102391515854E-3</v>
      </c>
      <c r="S81" s="162">
        <f>'tb %'!P97+'tb %'!R97-2*'tb %'!Q97</f>
        <v>-9.2981023915159056E-4</v>
      </c>
      <c r="T81" s="197">
        <f>RoE!F81</f>
        <v>0.21627664195756763</v>
      </c>
      <c r="U81" s="215">
        <f ca="1">REER!E81</f>
        <v>135.35504591055127</v>
      </c>
      <c r="V81" s="215">
        <f>VIX!I91</f>
        <v>21.67</v>
      </c>
      <c r="W81" s="165">
        <v>393.57</v>
      </c>
      <c r="X81" s="162">
        <f>Liquidity!X81</f>
        <v>0.2200985014086069</v>
      </c>
      <c r="Y81" s="162">
        <f>CAR!AT81</f>
        <v>6.9302482600816451E-2</v>
      </c>
      <c r="Z81" s="53">
        <v>834371381.12900198</v>
      </c>
      <c r="AA81" s="53">
        <v>84504674.682879999</v>
      </c>
      <c r="AB81" s="162">
        <f>'Mortgage rate'!J63</f>
        <v>0.11410164842376908</v>
      </c>
      <c r="AC81" s="53">
        <f>'Construction loans'!P82</f>
        <v>353862619.08499998</v>
      </c>
      <c r="AD81" s="53">
        <v>400072.72727272729</v>
      </c>
      <c r="AE81" s="162">
        <v>0.24785873357714944</v>
      </c>
      <c r="AF81" s="165">
        <f>FCyI_raw!AI97</f>
        <v>-148.20216456642993</v>
      </c>
      <c r="AG81" s="163">
        <f>'Copper prices'!G270</f>
        <v>3.6360861538461551</v>
      </c>
      <c r="AH81" s="163">
        <f>CPI!T112</f>
        <v>155.11045528189001</v>
      </c>
      <c r="AI81" s="197">
        <f>'policy tool rates'!N84</f>
        <v>0.10249999999999999</v>
      </c>
      <c r="AJ81" s="165">
        <f>GD!B86</f>
        <v>3969.686161698608</v>
      </c>
      <c r="AK81" s="165">
        <f>BOP!C121</f>
        <v>-41.720335197135228</v>
      </c>
      <c r="AL81" s="165">
        <f>GE!D87</f>
        <v>834277.2</v>
      </c>
      <c r="AM81" s="197">
        <f>Employment!U105</f>
        <v>0.12685539403213467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</row>
    <row r="82" spans="1:44">
      <c r="A82" s="2">
        <v>45016</v>
      </c>
      <c r="B82" s="53">
        <f>GDP!G98</f>
        <v>944464.24303023552</v>
      </c>
      <c r="C82" s="197">
        <f>FCyI_raw!P98</f>
        <v>0.62802143254790355</v>
      </c>
      <c r="D82" s="197">
        <f>FCyI_raw!P98-FCyI_raw!Q98</f>
        <v>-0.10002784785304841</v>
      </c>
      <c r="E82" s="197">
        <f>FCyI_data!B82</f>
        <v>-0.14900551975469389</v>
      </c>
      <c r="F82" s="162">
        <f>FCyI_data!C82</f>
        <v>-6.5269565934561347E-2</v>
      </c>
      <c r="G82" s="198">
        <f>FCyI_data!D82</f>
        <v>126252818.97734141</v>
      </c>
      <c r="H82" s="198">
        <f>FCyI_data!E82</f>
        <v>32682058.489700019</v>
      </c>
      <c r="I82" s="198">
        <f>FCyI_data!F82</f>
        <v>185047795.47189999</v>
      </c>
      <c r="J82" s="197">
        <f>FCyI_data!G82</f>
        <v>9.3257512241947005E-2</v>
      </c>
      <c r="K82" s="197">
        <f>FCyI_data!H82</f>
        <v>-6.4124429965674815E-2</v>
      </c>
      <c r="L82" s="197">
        <f>FCyI_data!I82</f>
        <v>-2.7893003588988191E-2</v>
      </c>
      <c r="M82" s="197">
        <f>FCyI_data!J82</f>
        <v>6.375988269169919E-3</v>
      </c>
      <c r="N82" s="162">
        <f>'tb %'!P98</f>
        <v>0.11442346534829588</v>
      </c>
      <c r="O82" s="162">
        <f>'tb %'!Q98</f>
        <v>0.1192995</v>
      </c>
      <c r="P82" s="162">
        <f>'tb %'!R98</f>
        <v>0.119801</v>
      </c>
      <c r="Q82" s="162">
        <f>AVERAGE('tb %'!P98:R98)</f>
        <v>0.1178413217827653</v>
      </c>
      <c r="R82" s="162">
        <f>'tb %'!R98-'tb %'!P98</f>
        <v>5.3775346517041245E-3</v>
      </c>
      <c r="S82" s="162">
        <f>'tb %'!P98+'tb %'!R98-2*'tb %'!Q98</f>
        <v>-4.3745346517041206E-3</v>
      </c>
      <c r="T82" s="197">
        <f>RoE!F82</f>
        <v>0.22973242955444512</v>
      </c>
      <c r="U82" s="215">
        <f ca="1">REER!E82</f>
        <v>136.16619578851808</v>
      </c>
      <c r="V82" s="215">
        <f>VIX!I92</f>
        <v>18.7</v>
      </c>
      <c r="W82" s="165">
        <v>388.35</v>
      </c>
      <c r="X82" s="162">
        <f>Liquidity!X82</f>
        <v>0.23225708755040467</v>
      </c>
      <c r="Y82" s="162">
        <f>CAR!AT82</f>
        <v>6.2174513888600187E-2</v>
      </c>
      <c r="Z82" s="53">
        <v>880351406.96000099</v>
      </c>
      <c r="AA82" s="53">
        <v>71758237.098533005</v>
      </c>
      <c r="AB82" s="162">
        <f>'Mortgage rate'!J64</f>
        <v>0.11971579017794513</v>
      </c>
      <c r="AC82" s="53">
        <f>'Construction loans'!P83</f>
        <v>370517943.3326667</v>
      </c>
      <c r="AD82" s="53">
        <v>408972.72727272729</v>
      </c>
      <c r="AE82" s="162">
        <v>0.25067464322070032</v>
      </c>
      <c r="AF82" s="165">
        <f>FCyI_raw!AI98</f>
        <v>-138.75460494915524</v>
      </c>
      <c r="AG82" s="163">
        <f>'Copper prices'!G271</f>
        <v>4.0764061538461531</v>
      </c>
      <c r="AH82" s="163">
        <f>CPI!T113</f>
        <v>158.68858469645701</v>
      </c>
      <c r="AI82" s="197">
        <f>'policy tool rates'!N85</f>
        <v>0.105</v>
      </c>
      <c r="AJ82" s="165">
        <f>GD!B87</f>
        <v>4014.2675396574723</v>
      </c>
      <c r="AK82" s="165">
        <f>BOP!C122</f>
        <v>-289.37566410471072</v>
      </c>
      <c r="AL82" s="165">
        <f>GE!D88</f>
        <v>427119.3</v>
      </c>
      <c r="AM82" s="197">
        <f>Employment!U106</f>
        <v>0.13717253494233561</v>
      </c>
      <c r="AN82" s="1">
        <v>2</v>
      </c>
      <c r="AO82" s="1">
        <v>0</v>
      </c>
      <c r="AP82" s="1">
        <v>2</v>
      </c>
      <c r="AQ82" s="1">
        <v>0</v>
      </c>
      <c r="AR82" s="1">
        <v>2</v>
      </c>
    </row>
    <row r="83" spans="1:44">
      <c r="A83" s="2">
        <v>45107</v>
      </c>
      <c r="B83" s="53">
        <f>GDP!G99</f>
        <v>1081187.1325189993</v>
      </c>
      <c r="C83" s="197">
        <f>FCyI_raw!P99</f>
        <v>0.63177170049827425</v>
      </c>
      <c r="D83" s="197">
        <f>FCyI_raw!P99-FCyI_raw!Q99</f>
        <v>-9.8711886016505712E-2</v>
      </c>
      <c r="E83" s="197">
        <f>FCyI_data!B83</f>
        <v>-8.8581504522275423E-2</v>
      </c>
      <c r="F83" s="162">
        <f>FCyI_data!C83</f>
        <v>-6.5292873254109818E-2</v>
      </c>
      <c r="G83" s="198">
        <f>FCyI_data!D83</f>
        <v>171782094.11104155</v>
      </c>
      <c r="H83" s="198">
        <f>FCyI_data!E83</f>
        <v>30728915.40169996</v>
      </c>
      <c r="I83" s="198">
        <f>FCyI_data!F83</f>
        <v>121403882.3111999</v>
      </c>
      <c r="J83" s="197">
        <f>FCyI_data!G83</f>
        <v>7.854671683343617E-2</v>
      </c>
      <c r="K83" s="197">
        <f>FCyI_data!H83</f>
        <v>-6.3941950976416528E-2</v>
      </c>
      <c r="L83" s="197">
        <f>FCyI_data!I83</f>
        <v>-2.887896344393566E-2</v>
      </c>
      <c r="M83" s="197">
        <f>FCyI_data!J83</f>
        <v>1.207799979236693E-2</v>
      </c>
      <c r="N83" s="162">
        <f>'tb %'!P99</f>
        <v>0.11378157348286067</v>
      </c>
      <c r="O83" s="162">
        <f>'tb %'!Q99</f>
        <v>0.11451892837829226</v>
      </c>
      <c r="P83" s="162">
        <f>'tb %'!R99</f>
        <v>0.11785311305468578</v>
      </c>
      <c r="Q83" s="162">
        <f>AVERAGE('tb %'!P99:R99)</f>
        <v>0.11538453830527956</v>
      </c>
      <c r="R83" s="162">
        <f>'tb %'!R99-'tb %'!P99</f>
        <v>4.0715395718251141E-3</v>
      </c>
      <c r="S83" s="162">
        <f>'tb %'!P99+'tb %'!R99-2*'tb %'!Q99</f>
        <v>2.5968297809619012E-3</v>
      </c>
      <c r="T83" s="197">
        <f>RoE!F83</f>
        <v>0.18042605636980041</v>
      </c>
      <c r="U83" s="215">
        <f ca="1">REER!E83</f>
        <v>134.89139781872711</v>
      </c>
      <c r="V83" s="215">
        <f>VIX!I93</f>
        <v>13.59</v>
      </c>
      <c r="W83" s="165">
        <v>386.06</v>
      </c>
      <c r="X83" s="162">
        <f>Liquidity!X83</f>
        <v>0.20461630195502781</v>
      </c>
      <c r="Y83" s="162">
        <f>CAR!AT83</f>
        <v>6.7223655328552553E-2</v>
      </c>
      <c r="Z83" s="53">
        <v>937692699.23399794</v>
      </c>
      <c r="AA83" s="53">
        <v>83699174.924695</v>
      </c>
      <c r="AB83" s="162">
        <f>'Mortgage rate'!J65</f>
        <v>0.12241932933642388</v>
      </c>
      <c r="AC83" s="53">
        <f>'Construction loans'!P84</f>
        <v>404710957.30099994</v>
      </c>
      <c r="AD83" s="53">
        <v>420863.63636363635</v>
      </c>
      <c r="AE83" s="162">
        <v>0.25398673990679244</v>
      </c>
      <c r="AF83" s="165">
        <f>FCyI_raw!AI99</f>
        <v>-275.65182425643661</v>
      </c>
      <c r="AG83" s="163">
        <f>'Copper prices'!G272</f>
        <v>3.8476800000000009</v>
      </c>
      <c r="AH83" s="163">
        <f>CPI!T114</f>
        <v>155.55052479271501</v>
      </c>
      <c r="AI83" s="197">
        <f>'policy tool rates'!N86</f>
        <v>0.1075</v>
      </c>
      <c r="AJ83" s="165">
        <f>GD!B88</f>
        <v>4079.2186733781382</v>
      </c>
      <c r="AK83" s="165">
        <f>BOP!C123</f>
        <v>-245.17889720647372</v>
      </c>
      <c r="AL83" s="165">
        <f>GE!D89</f>
        <v>621795.80000000005</v>
      </c>
      <c r="AM83" s="197">
        <f>Employment!U107</f>
        <v>0.11711974345893156</v>
      </c>
      <c r="AN83" s="1">
        <v>-1</v>
      </c>
      <c r="AO83" s="1">
        <v>0</v>
      </c>
      <c r="AP83" s="1">
        <v>0</v>
      </c>
      <c r="AQ83" s="1">
        <v>1</v>
      </c>
      <c r="AR83" s="1">
        <v>-1</v>
      </c>
    </row>
    <row r="84" spans="1:44">
      <c r="A84" s="2">
        <v>45199</v>
      </c>
      <c r="B84" s="53">
        <f>GDP!G100</f>
        <v>1357742.1926803277</v>
      </c>
      <c r="C84" s="197">
        <f>FCyI_raw!P100</f>
        <v>0.64267639236209684</v>
      </c>
      <c r="D84" s="197">
        <f>FCyI_raw!P100-FCyI_raw!Q100</f>
        <v>-9.0573583376470146E-2</v>
      </c>
      <c r="E84" s="197">
        <f>FCyI_data!B84</f>
        <v>-1.4262423778099831E-2</v>
      </c>
      <c r="F84" s="162">
        <f>FCyI_data!C84</f>
        <v>-6.1173997926649237E-2</v>
      </c>
      <c r="G84" s="198">
        <f>FCyI_data!D84</f>
        <v>188308587.43685818</v>
      </c>
      <c r="H84" s="198">
        <f>FCyI_data!E84</f>
        <v>11187570.142199993</v>
      </c>
      <c r="I84" s="198">
        <f>FCyI_data!F84</f>
        <v>16770779.541461945</v>
      </c>
      <c r="J84" s="197">
        <f>FCyI_data!G84</f>
        <v>0.10338215589336053</v>
      </c>
      <c r="K84" s="197">
        <f>FCyI_data!H84</f>
        <v>-7.043017548554395E-2</v>
      </c>
      <c r="L84" s="197">
        <f>FCyI_data!I84</f>
        <v>-3.2714314038055928E-2</v>
      </c>
      <c r="M84" s="197">
        <f>FCyI_data!J84</f>
        <v>1.5541939165002606E-2</v>
      </c>
      <c r="N84" s="162">
        <f>'tb %'!P100</f>
        <v>0.10584256818181818</v>
      </c>
      <c r="O84" s="162">
        <f>'tb %'!Q100</f>
        <v>0.1064985</v>
      </c>
      <c r="P84" s="162">
        <f>'tb %'!R100</f>
        <v>0.11116300000000001</v>
      </c>
      <c r="Q84" s="162">
        <f>AVERAGE('tb %'!P100:R100)</f>
        <v>0.10783468939393941</v>
      </c>
      <c r="R84" s="162">
        <f>'tb %'!R100-'tb %'!P100</f>
        <v>5.3204318181818283E-3</v>
      </c>
      <c r="S84" s="162">
        <f>'tb %'!P100+'tb %'!R100-2*'tb %'!Q100</f>
        <v>4.0085681818182173E-3</v>
      </c>
      <c r="T84" s="197">
        <f>RoE!F84</f>
        <v>0.18457617453809194</v>
      </c>
      <c r="U84" s="215">
        <f ca="1">REER!E84</f>
        <v>138.16816733172243</v>
      </c>
      <c r="V84" s="215">
        <f>VIX!I94</f>
        <v>17.52</v>
      </c>
      <c r="W84" s="165">
        <v>391</v>
      </c>
      <c r="X84" s="162">
        <f>Liquidity!X84</f>
        <v>0.20714096739654217</v>
      </c>
      <c r="Y84" s="162">
        <f>CAR!AT84</f>
        <v>6.1882236633944904E-2</v>
      </c>
      <c r="Z84" s="53">
        <v>997197800.95799804</v>
      </c>
      <c r="AA84" s="53">
        <v>77231558.665519997</v>
      </c>
      <c r="AB84" s="162">
        <f>'Mortgage rate'!J66</f>
        <v>0.12437264824386908</v>
      </c>
      <c r="AC84" s="53">
        <f>'Construction loans'!P85</f>
        <v>446201911.33768672</v>
      </c>
      <c r="AD84" s="53">
        <v>434190.90909090912</v>
      </c>
      <c r="AE84" s="162">
        <v>0.25972554716934299</v>
      </c>
      <c r="AF84" s="165">
        <f>FCyI_raw!AI100</f>
        <v>-368.29280885168873</v>
      </c>
      <c r="AG84" s="163">
        <f>'Copper prices'!G273</f>
        <v>3.802018461538462</v>
      </c>
      <c r="AH84" s="163">
        <f>CPI!T115</f>
        <v>152.198370082011</v>
      </c>
      <c r="AI84" s="197">
        <f>'policy tool rates'!N87</f>
        <v>0.10375</v>
      </c>
      <c r="AJ84" s="165">
        <f>GD!B89</f>
        <v>4244.9308311405684</v>
      </c>
      <c r="AK84" s="165">
        <f>BOP!C124</f>
        <v>-69.601563300669568</v>
      </c>
      <c r="AL84" s="165">
        <f>GE!D90</f>
        <v>639628.29999999981</v>
      </c>
      <c r="AM84" s="197">
        <f>Employment!U108</f>
        <v>0.12048713698926279</v>
      </c>
      <c r="AN84" s="1">
        <v>1</v>
      </c>
      <c r="AO84" s="1">
        <v>0</v>
      </c>
      <c r="AP84" s="1">
        <v>1</v>
      </c>
      <c r="AQ84" s="1">
        <v>0</v>
      </c>
      <c r="AR84" s="1">
        <v>1</v>
      </c>
    </row>
    <row r="85" spans="1:44">
      <c r="A85" s="2">
        <v>45291</v>
      </c>
      <c r="B85" s="53">
        <f>GDP!G101</f>
        <v>1536999.7022849408</v>
      </c>
      <c r="C85" s="197">
        <f>FCyI_raw!P101</f>
        <v>0.64761660804051224</v>
      </c>
      <c r="D85" s="197">
        <f>FCyI_raw!P101-FCyI_raw!Q101</f>
        <v>-8.8390791006553782E-2</v>
      </c>
      <c r="E85" s="197">
        <f>FCyI_data!B85</f>
        <v>3.3501604288287634E-2</v>
      </c>
      <c r="F85" s="162">
        <f>FCyI_data!C85</f>
        <v>-5.4556377596500227E-2</v>
      </c>
      <c r="G85" s="198">
        <f>FCyI_data!D85</f>
        <v>237491954.49855852</v>
      </c>
      <c r="H85" s="198">
        <f>FCyI_data!E85</f>
        <v>38542299.507300019</v>
      </c>
      <c r="I85" s="198">
        <f>FCyI_data!F85</f>
        <v>55430670.896561623</v>
      </c>
      <c r="J85" s="197">
        <f>FCyI_data!G85</f>
        <v>0.13333939283766583</v>
      </c>
      <c r="K85" s="197">
        <f>FCyI_data!H85</f>
        <v>-7.1353187898294854E-2</v>
      </c>
      <c r="L85" s="197">
        <f>FCyI_data!I85</f>
        <v>-3.4106813454627807E-2</v>
      </c>
      <c r="M85" s="197">
        <f>FCyI_data!J85</f>
        <v>6.1195381119522252E-3</v>
      </c>
      <c r="N85" s="162">
        <f>'tb %'!P101</f>
        <v>0.10544073284063293</v>
      </c>
      <c r="O85" s="162">
        <f>'tb %'!Q101</f>
        <v>0.10843333333333333</v>
      </c>
      <c r="P85" s="162">
        <f>'tb %'!R101</f>
        <v>0.10855047819566405</v>
      </c>
      <c r="Q85" s="162">
        <f>AVERAGE('tb %'!P101:R101)</f>
        <v>0.10747484812321011</v>
      </c>
      <c r="R85" s="162">
        <f>'tb %'!R101-'tb %'!P101</f>
        <v>3.1097453550311127E-3</v>
      </c>
      <c r="S85" s="162">
        <f>'tb %'!P101+'tb %'!R101-2*'tb %'!Q101</f>
        <v>-2.8754556303696721E-3</v>
      </c>
      <c r="T85" s="197">
        <f>RoE!F85</f>
        <v>0.13100080441951434</v>
      </c>
      <c r="U85" s="215">
        <f ca="1">REER!E85</f>
        <v>128.5949151328299</v>
      </c>
      <c r="V85" s="215">
        <f>VIX!I95</f>
        <v>12.45</v>
      </c>
      <c r="W85" s="165">
        <v>405</v>
      </c>
      <c r="X85" s="162">
        <f>Liquidity!X85</f>
        <v>0.18139742543755941</v>
      </c>
      <c r="Y85" s="162">
        <f>CAR!AT85</f>
        <v>5.5423035225938E-2</v>
      </c>
      <c r="Z85" s="53">
        <v>1046833856.895992</v>
      </c>
      <c r="AA85" s="53">
        <v>109576970.53332001</v>
      </c>
      <c r="AB85" s="162">
        <f>'Mortgage rate'!J67</f>
        <v>0.12549545333927889</v>
      </c>
      <c r="AC85" s="53">
        <f>'Construction loans'!P86</f>
        <v>494491629.06066662</v>
      </c>
      <c r="AD85" s="53">
        <v>453418.18181818182</v>
      </c>
      <c r="AE85" s="162">
        <v>0.26345328769647258</v>
      </c>
      <c r="AF85" s="165">
        <f>FCyI_raw!AI101</f>
        <v>-149.00663814056907</v>
      </c>
      <c r="AG85" s="163">
        <f>'Copper prices'!G274</f>
        <v>3.7326370967741935</v>
      </c>
      <c r="AH85" s="163">
        <f>CPI!T116</f>
        <v>154.595942359156</v>
      </c>
      <c r="AI85" s="197">
        <f>'policy tool rates'!N88</f>
        <v>9.6250000000000002E-2</v>
      </c>
      <c r="AJ85" s="165">
        <f>GD!B90</f>
        <v>4571.945830608649</v>
      </c>
      <c r="AK85" s="165">
        <f>BOP!C125</f>
        <v>47.826746355498472</v>
      </c>
      <c r="AL85" s="165">
        <f>GE!D91</f>
        <v>949810</v>
      </c>
      <c r="AM85" s="197">
        <f>Employment!U109</f>
        <v>0.1309663362450679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</row>
    <row r="86" spans="1:44">
      <c r="A86" s="2">
        <v>45382</v>
      </c>
      <c r="B86" s="53">
        <f>GDP!G102</f>
        <v>1006972.6008821029</v>
      </c>
      <c r="C86" s="197">
        <f>FCyI_raw!P102</f>
        <v>0.65034954175060511</v>
      </c>
      <c r="D86" s="197">
        <f>FCyI_raw!P102-FCyI_raw!Q102</f>
        <v>-8.8286275629959943E-2</v>
      </c>
      <c r="E86" s="197">
        <f>FCyI_data!B86</f>
        <v>5.7944342026012396E-2</v>
      </c>
      <c r="F86" s="162">
        <f>FCyI_data!C86</f>
        <v>-6.3048599285295048E-2</v>
      </c>
      <c r="G86" s="198">
        <f>FCyI_data!D86</f>
        <v>268186901.78226876</v>
      </c>
      <c r="H86" s="198">
        <f>FCyI_data!E86</f>
        <v>28562505.079299927</v>
      </c>
      <c r="I86" s="198">
        <f>FCyI_data!F86</f>
        <v>50962534.184644699</v>
      </c>
      <c r="J86" s="197">
        <f>FCyI_data!G86</f>
        <v>0.12043479227332332</v>
      </c>
      <c r="K86" s="197">
        <f>FCyI_data!H86</f>
        <v>-6.9543638742234543E-2</v>
      </c>
      <c r="L86" s="197">
        <f>FCyI_data!I86</f>
        <v>-3.4492848584805169E-2</v>
      </c>
      <c r="M86" s="197">
        <f>FCyI_data!J86</f>
        <v>6.0956982543284195E-3</v>
      </c>
      <c r="N86" s="162">
        <f>'tb %'!P102</f>
        <v>9.9694084372679057E-2</v>
      </c>
      <c r="O86" s="162">
        <f>'tb %'!Q102</f>
        <v>0.1005335</v>
      </c>
      <c r="P86" s="162">
        <f>'tb %'!R102</f>
        <v>0.10952400000000001</v>
      </c>
      <c r="Q86" s="162">
        <f>AVERAGE('tb %'!P102:R102)</f>
        <v>0.10325052812422636</v>
      </c>
      <c r="R86" s="162">
        <f>'tb %'!R102-'tb %'!P102</f>
        <v>9.8299156273209537E-3</v>
      </c>
      <c r="S86" s="162">
        <f>'tb %'!P102+'tb %'!R102-2*'tb %'!Q102</f>
        <v>8.1510843726790849E-3</v>
      </c>
      <c r="T86" s="197">
        <v>0.13719999999999999</v>
      </c>
      <c r="U86" s="215">
        <f ca="1">REER!E86</f>
        <v>128.07069227097864</v>
      </c>
      <c r="V86" s="215">
        <f>VIX!I96</f>
        <v>13.01</v>
      </c>
      <c r="W86" s="165">
        <v>404.27</v>
      </c>
      <c r="X86" s="162">
        <f>Liquidity!X86</f>
        <v>0.19730950562649743</v>
      </c>
      <c r="Y86" s="162">
        <f>CAR!AT86</f>
        <v>4.7897837767455757E-2</v>
      </c>
      <c r="Z86" s="53">
        <v>1078741000</v>
      </c>
      <c r="AA86" s="53">
        <v>64048874.287749395</v>
      </c>
      <c r="AB86" s="162">
        <f>'Mortgage rate'!J68</f>
        <v>0.12569002206994001</v>
      </c>
      <c r="AC86" s="53">
        <f>'Construction loans'!P87</f>
        <v>528725279.05443364</v>
      </c>
      <c r="AD86" s="53">
        <v>455672.72727272729</v>
      </c>
      <c r="AE86" s="162">
        <v>0.26345328769647258</v>
      </c>
      <c r="AF86" s="165">
        <f>FCyI_raw!AI102</f>
        <v>-149.00663814056907</v>
      </c>
      <c r="AG86" s="163">
        <f>'Copper prices'!G275</f>
        <v>3.8675199999999994</v>
      </c>
      <c r="AH86" s="163">
        <f>CPI!T117</f>
        <v>156.72485396940201</v>
      </c>
      <c r="AI86" s="197">
        <f>'policy tool rates'!N89</f>
        <v>0.09</v>
      </c>
      <c r="AJ86" s="165">
        <f>GD!B91</f>
        <v>4572.6287031565244</v>
      </c>
      <c r="AK86" s="165">
        <f>BOP!C126</f>
        <v>-355.67712385192402</v>
      </c>
      <c r="AL86" s="165">
        <f>GE!D92</f>
        <v>530682.80000000005</v>
      </c>
      <c r="AM86" s="197">
        <f>Employment!U110</f>
        <v>0.15476238536853401</v>
      </c>
      <c r="AN86" s="1">
        <v>1</v>
      </c>
      <c r="AO86" s="1">
        <v>0</v>
      </c>
      <c r="AP86" s="1">
        <v>1</v>
      </c>
      <c r="AQ86" s="1">
        <v>0</v>
      </c>
      <c r="AR86" s="1">
        <v>1</v>
      </c>
    </row>
    <row r="87" spans="1:44">
      <c r="A87" s="2">
        <v>45473</v>
      </c>
      <c r="B87" s="53">
        <f>GDP!G103</f>
        <v>1149925.8268270846</v>
      </c>
      <c r="C87" s="197">
        <f>FCyI_raw!P103</f>
        <v>0.67740731561956813</v>
      </c>
      <c r="D87" s="197">
        <f>FCyI_raw!P103-FCyI_raw!Q103</f>
        <v>-6.5086843744688871E-2</v>
      </c>
      <c r="E87" s="197">
        <f>FCyI_data!B87</f>
        <v>6.6738621016803279E-2</v>
      </c>
      <c r="F87" s="162">
        <f>FCyI_data!C87</f>
        <v>-4.6206520639965998E-2</v>
      </c>
      <c r="G87" s="198">
        <f>FCyI_data!D87</f>
        <v>291819325.19896841</v>
      </c>
      <c r="H87" s="198">
        <f>FCyI_data!E87</f>
        <v>28528634.432400048</v>
      </c>
      <c r="I87" s="198">
        <f>FCyI_data!F87</f>
        <v>166417981.96194458</v>
      </c>
      <c r="J87" s="197">
        <f>FCyI_data!G87</f>
        <v>9.2331785289988089E-2</v>
      </c>
      <c r="K87" s="197">
        <f>FCyI_data!H87</f>
        <v>-6.6260349385578315E-2</v>
      </c>
      <c r="L87" s="197">
        <f>FCyI_data!I87</f>
        <v>-3.2513485156892286E-2</v>
      </c>
      <c r="M87" s="197">
        <f>FCyI_data!J87</f>
        <v>6.0073171036595383E-3</v>
      </c>
      <c r="N87" s="162">
        <f>'tb %'!P103</f>
        <v>9.3817999999999999E-2</v>
      </c>
      <c r="O87" s="162">
        <f>'tb %'!Q103</f>
        <v>9.9157238182459986E-2</v>
      </c>
      <c r="P87" s="162">
        <f>'tb %'!R103</f>
        <v>9.8873995672562914E-2</v>
      </c>
      <c r="Q87" s="162">
        <f>AVERAGE('tb %'!P103:R103)</f>
        <v>9.7283077951674304E-2</v>
      </c>
      <c r="R87" s="162">
        <f>'tb %'!R103-'tb %'!P103</f>
        <v>5.0559956725629157E-3</v>
      </c>
      <c r="S87" s="162">
        <f>'tb %'!P103+'tb %'!R103-2*'tb %'!Q103</f>
        <v>-5.6224806923570736E-3</v>
      </c>
      <c r="T87" s="197">
        <v>0.1767</v>
      </c>
      <c r="U87" s="215">
        <f ca="1">REER!E87</f>
        <v>132.504058042368</v>
      </c>
      <c r="V87" s="215">
        <f>VIX!I97</f>
        <v>12.44</v>
      </c>
      <c r="W87" s="1">
        <v>388.16</v>
      </c>
      <c r="X87" s="162">
        <f>Liquidity!X87</f>
        <v>0.18496661862676542</v>
      </c>
      <c r="Y87" s="162">
        <f>CAR!AT87</f>
        <v>5.2797945185159401E-2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65">
        <f>FCyI_raw!AI103</f>
        <v>-149.00663814056907</v>
      </c>
      <c r="AG87" s="163">
        <f>'Copper prices'!G276</f>
        <v>4.5402830769230782</v>
      </c>
      <c r="AH87" s="163">
        <f>CPI!T118</f>
        <v>155.71</v>
      </c>
      <c r="AI87" s="197">
        <f>'policy tool rates'!N90</f>
        <v>8.3750000000000005E-2</v>
      </c>
      <c r="AJ87" s="165">
        <f>GD!B92</f>
        <v>4521.7508861440601</v>
      </c>
      <c r="AK87" s="165">
        <f>BOP!C127</f>
        <v>-168.5579401990426</v>
      </c>
      <c r="AL87" s="165">
        <f>GE!D93</f>
        <v>724420.6</v>
      </c>
      <c r="AM87" s="197">
        <f>Employment!U111</f>
        <v>0.13800000000000001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</row>
    <row r="88" spans="1:44">
      <c r="A88" s="2">
        <v>45565</v>
      </c>
      <c r="B88" s="53">
        <f>GDP!G104</f>
        <v>1437085.2892176872</v>
      </c>
      <c r="C88" s="197">
        <f>FCyI_raw!P104</f>
        <v>0.68605313278261848</v>
      </c>
      <c r="D88" s="197">
        <f>FCyI_raw!P104-FCyI_raw!Q104</f>
        <v>-6.0470314627964483E-2</v>
      </c>
      <c r="E88" s="197">
        <f>FCyI_data!B88</f>
        <v>6.7348590219410198E-2</v>
      </c>
      <c r="F88" s="162">
        <f>FCyI_data!C88</f>
        <v>-4.1036255756247919E-2</v>
      </c>
      <c r="G88" s="198">
        <f>FCyI_data!D88</f>
        <v>358132688.05348158</v>
      </c>
      <c r="H88" s="198">
        <f>FCyI_data!E88</f>
        <v>68725237.749007165</v>
      </c>
      <c r="I88" s="198">
        <f>FCyI_data!F88</f>
        <v>322866135.69928551</v>
      </c>
      <c r="J88" s="197">
        <f>FCyI_data!G88</f>
        <v>6.3053537404995641E-2</v>
      </c>
      <c r="K88" s="197">
        <f>FCyI_data!H88</f>
        <v>-6.6458950649749216E-2</v>
      </c>
      <c r="L88" s="197">
        <f>FCyI_data!I88</f>
        <v>-3.2712086421063186E-2</v>
      </c>
      <c r="M88" s="197">
        <f>FCyI_data!J88</f>
        <v>5.8413509997624607E-3</v>
      </c>
      <c r="N88" s="162">
        <f>'tb %'!P104</f>
        <v>8.8702333333333327E-2</v>
      </c>
      <c r="O88" s="162">
        <f>'tb %'!Q104</f>
        <v>9.9087499999999995E-2</v>
      </c>
      <c r="P88" s="162">
        <f>'tb %'!R104</f>
        <v>9.9582999999999991E-2</v>
      </c>
      <c r="Q88" s="162">
        <f>AVERAGE('tb %'!P104:R104)</f>
        <v>9.5790944444444429E-2</v>
      </c>
      <c r="R88" s="162">
        <f>'tb %'!R104-'tb %'!P104</f>
        <v>1.0880666666666663E-2</v>
      </c>
      <c r="S88" s="162">
        <f>'tb %'!P104+'tb %'!R104-2*'tb %'!Q104</f>
        <v>-9.8896666666666855E-3</v>
      </c>
      <c r="T88" s="197">
        <v>0.18379999999999999</v>
      </c>
      <c r="U88" s="215">
        <f ca="1">REER!E88</f>
        <v>130.44367862508096</v>
      </c>
      <c r="V88" s="215">
        <f>VIX!I98</f>
        <v>16.73</v>
      </c>
      <c r="W88" s="1">
        <v>387.29</v>
      </c>
      <c r="X88" s="162">
        <f>Liquidity!X88</f>
        <v>0.17240117008513869</v>
      </c>
      <c r="Y88" s="162">
        <f>CAR!AT88</f>
        <v>5.5473302405936731E-2</v>
      </c>
      <c r="Z88" s="1" t="e">
        <f>NA()</f>
        <v>#N/A</v>
      </c>
      <c r="AA88" s="1" t="e">
        <f>NA()</f>
        <v>#N/A</v>
      </c>
      <c r="AB88" s="1" t="e">
        <f>NA()</f>
        <v>#N/A</v>
      </c>
      <c r="AC88" s="1" t="e">
        <f>NA()</f>
        <v>#N/A</v>
      </c>
      <c r="AD88" s="1" t="e">
        <f>NA()</f>
        <v>#N/A</v>
      </c>
      <c r="AE88" s="1" t="e">
        <f>NA()</f>
        <v>#N/A</v>
      </c>
      <c r="AF88" s="165">
        <f>FCyI_raw!AI104</f>
        <v>-149.00663814056907</v>
      </c>
      <c r="AG88" s="163">
        <f>'Copper prices'!G277</f>
        <v>4.2565333333333344</v>
      </c>
      <c r="AH88" s="163">
        <f>CPI!T119</f>
        <v>153.9</v>
      </c>
      <c r="AI88" s="197">
        <f>'policy tool rates'!N91</f>
        <v>7.8750000000000001E-2</v>
      </c>
      <c r="AJ88" s="165">
        <f>GD!B93</f>
        <v>4640.0392575019596</v>
      </c>
      <c r="AK88" s="165">
        <f>BOP!C128</f>
        <v>-190.76567870149455</v>
      </c>
      <c r="AL88" s="165">
        <f>GE!D94</f>
        <v>736229.9398986263</v>
      </c>
      <c r="AM88" s="197">
        <f>Employment!U112</f>
        <v>0.13754449802558613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FFAE-BAB7-429C-80A2-C0F1A96F70EA}">
  <dimension ref="A1:K109"/>
  <sheetViews>
    <sheetView topLeftCell="B81" zoomScale="144" zoomScaleNormal="125" workbookViewId="0">
      <selection activeCell="F104" sqref="F104"/>
    </sheetView>
  </sheetViews>
  <sheetFormatPr baseColWidth="10" defaultColWidth="9.1640625" defaultRowHeight="15"/>
  <cols>
    <col min="1" max="1" width="15.5" style="63" bestFit="1" customWidth="1"/>
    <col min="2" max="2" width="15.5" style="63" customWidth="1"/>
    <col min="3" max="3" width="13.1640625" style="63" bestFit="1" customWidth="1"/>
    <col min="4" max="4" width="22.83203125" style="63" bestFit="1" customWidth="1"/>
    <col min="5" max="5" width="20.33203125" style="63" bestFit="1" customWidth="1"/>
    <col min="6" max="6" width="13.1640625" style="63" bestFit="1" customWidth="1"/>
    <col min="7" max="7" width="24.83203125" style="63" bestFit="1" customWidth="1"/>
    <col min="8" max="8" width="11.5" style="63" bestFit="1" customWidth="1"/>
    <col min="9" max="9" width="23.6640625" bestFit="1" customWidth="1"/>
    <col min="12" max="16384" width="9.1640625" style="63"/>
  </cols>
  <sheetData>
    <row r="1" spans="1:9">
      <c r="A1" s="63" t="s">
        <v>0</v>
      </c>
      <c r="B1" s="63" t="s">
        <v>1259</v>
      </c>
      <c r="C1" s="63" t="s">
        <v>1261</v>
      </c>
      <c r="D1" s="63" t="s">
        <v>593</v>
      </c>
      <c r="E1" s="63" t="s">
        <v>1260</v>
      </c>
      <c r="F1" s="63" t="s">
        <v>1262</v>
      </c>
      <c r="G1" s="63" t="s">
        <v>594</v>
      </c>
      <c r="H1" s="63" t="s">
        <v>595</v>
      </c>
      <c r="I1" s="63" t="s">
        <v>1263</v>
      </c>
    </row>
    <row r="2" spans="1:9">
      <c r="A2" s="2">
        <v>36250</v>
      </c>
      <c r="B2" s="2"/>
      <c r="C2" s="64">
        <v>199447.85125908151</v>
      </c>
      <c r="D2" s="64"/>
      <c r="G2" s="68">
        <f t="shared" ref="G2:G24" si="0">C2</f>
        <v>199447.85125908151</v>
      </c>
    </row>
    <row r="3" spans="1:9">
      <c r="A3" s="2">
        <v>36341</v>
      </c>
      <c r="B3" s="2"/>
      <c r="C3" s="64">
        <v>264207.5852991697</v>
      </c>
      <c r="D3" s="64"/>
      <c r="G3" s="68">
        <f t="shared" si="0"/>
        <v>264207.5852991697</v>
      </c>
    </row>
    <row r="4" spans="1:9">
      <c r="A4" s="2">
        <v>36433</v>
      </c>
      <c r="B4" s="2"/>
      <c r="C4" s="64">
        <v>349324.02805441612</v>
      </c>
      <c r="D4" s="64"/>
      <c r="G4" s="68">
        <f t="shared" si="0"/>
        <v>349324.02805441612</v>
      </c>
    </row>
    <row r="5" spans="1:9">
      <c r="A5" s="2">
        <v>36525</v>
      </c>
      <c r="B5" s="2"/>
      <c r="C5" s="64">
        <v>399625.00493594032</v>
      </c>
      <c r="D5" s="64"/>
      <c r="G5" s="68">
        <f t="shared" si="0"/>
        <v>399625.00493594032</v>
      </c>
      <c r="H5" s="68">
        <f>SUM(G2:G5)</f>
        <v>1212604.4695486077</v>
      </c>
    </row>
    <row r="6" spans="1:9">
      <c r="A6" s="2">
        <v>36616</v>
      </c>
      <c r="B6" s="198">
        <v>168630.39999999999</v>
      </c>
      <c r="C6" s="64">
        <v>208525.1073</v>
      </c>
      <c r="D6" s="64"/>
      <c r="G6" s="68">
        <f t="shared" si="0"/>
        <v>208525.1073</v>
      </c>
      <c r="H6" s="68">
        <f>SUM(G3:G6)</f>
        <v>1221681.7255895261</v>
      </c>
    </row>
    <row r="7" spans="1:9">
      <c r="A7" s="2">
        <v>36707</v>
      </c>
      <c r="B7" s="198">
        <v>230501.6</v>
      </c>
      <c r="C7" s="64">
        <v>279056.48489999998</v>
      </c>
      <c r="D7" s="64"/>
      <c r="G7" s="68">
        <f t="shared" si="0"/>
        <v>279056.48489999998</v>
      </c>
      <c r="H7" s="68">
        <f t="shared" ref="H7:H69" si="1">SUM(G4:G7)</f>
        <v>1236530.6251903565</v>
      </c>
    </row>
    <row r="8" spans="1:9">
      <c r="A8" s="2">
        <v>36799</v>
      </c>
      <c r="B8" s="198">
        <v>298851.3</v>
      </c>
      <c r="C8" s="64">
        <v>372232.77490000002</v>
      </c>
      <c r="D8" s="64"/>
      <c r="G8" s="68">
        <f t="shared" si="0"/>
        <v>372232.77490000002</v>
      </c>
      <c r="H8" s="68">
        <f t="shared" si="1"/>
        <v>1259439.3720359404</v>
      </c>
    </row>
    <row r="9" spans="1:9">
      <c r="A9" s="2">
        <v>36891</v>
      </c>
      <c r="B9" s="198">
        <v>333355</v>
      </c>
      <c r="C9" s="64">
        <v>401097.01400000002</v>
      </c>
      <c r="D9" s="64"/>
      <c r="G9" s="68">
        <f t="shared" si="0"/>
        <v>401097.01400000002</v>
      </c>
      <c r="H9" s="68">
        <f t="shared" si="1"/>
        <v>1260911.3810999999</v>
      </c>
      <c r="I9" s="193">
        <f>H9/H5-1</f>
        <v>3.9837319393498882E-2</v>
      </c>
    </row>
    <row r="10" spans="1:9">
      <c r="A10" s="2">
        <v>36981</v>
      </c>
      <c r="B10" s="198">
        <v>193072.4</v>
      </c>
      <c r="C10" s="64">
        <v>232482.62280000001</v>
      </c>
      <c r="D10" s="64"/>
      <c r="G10" s="68">
        <f t="shared" si="0"/>
        <v>232482.62280000001</v>
      </c>
      <c r="H10" s="68">
        <f t="shared" si="1"/>
        <v>1284868.8966000001</v>
      </c>
      <c r="I10" s="193">
        <f t="shared" ref="I10:I73" si="2">H10/H6-1</f>
        <v>5.1721466963895901E-2</v>
      </c>
    </row>
    <row r="11" spans="1:9">
      <c r="A11" s="2">
        <v>37072</v>
      </c>
      <c r="B11" s="198">
        <v>248649.8</v>
      </c>
      <c r="C11" s="64">
        <v>294822.87199999997</v>
      </c>
      <c r="D11" s="64"/>
      <c r="G11" s="68">
        <f t="shared" si="0"/>
        <v>294822.87199999997</v>
      </c>
      <c r="H11" s="68">
        <f t="shared" si="1"/>
        <v>1300635.2837</v>
      </c>
      <c r="I11" s="193">
        <f t="shared" si="2"/>
        <v>5.1842354086276687E-2</v>
      </c>
    </row>
    <row r="12" spans="1:9">
      <c r="A12" s="2">
        <v>37164</v>
      </c>
      <c r="B12" s="198">
        <v>355968.1</v>
      </c>
      <c r="C12" s="64">
        <v>428508.8273</v>
      </c>
      <c r="D12" s="64"/>
      <c r="G12" s="68">
        <f t="shared" si="0"/>
        <v>428508.8273</v>
      </c>
      <c r="H12" s="68">
        <f t="shared" si="1"/>
        <v>1356911.3361</v>
      </c>
      <c r="I12" s="193">
        <f t="shared" si="2"/>
        <v>7.739313715950602E-2</v>
      </c>
    </row>
    <row r="13" spans="1:9">
      <c r="A13" s="2">
        <v>37256</v>
      </c>
      <c r="B13" s="198">
        <v>378186.5</v>
      </c>
      <c r="C13" s="64">
        <v>425597.83439999999</v>
      </c>
      <c r="D13" s="64"/>
      <c r="G13" s="68">
        <f t="shared" si="0"/>
        <v>425597.83439999999</v>
      </c>
      <c r="H13" s="68">
        <f t="shared" si="1"/>
        <v>1381412.1565</v>
      </c>
      <c r="I13" s="193">
        <f t="shared" si="2"/>
        <v>9.5566411094550663E-2</v>
      </c>
    </row>
    <row r="14" spans="1:9">
      <c r="A14" s="2">
        <v>37346</v>
      </c>
      <c r="B14" s="198">
        <v>208965.7</v>
      </c>
      <c r="C14" s="64">
        <v>251947.3904</v>
      </c>
      <c r="D14" s="64"/>
      <c r="G14" s="68">
        <f t="shared" si="0"/>
        <v>251947.3904</v>
      </c>
      <c r="H14" s="68">
        <f t="shared" si="1"/>
        <v>1400876.9240999999</v>
      </c>
      <c r="I14" s="193">
        <f t="shared" si="2"/>
        <v>9.0287832328246553E-2</v>
      </c>
    </row>
    <row r="15" spans="1:9">
      <c r="A15" s="2">
        <v>37437</v>
      </c>
      <c r="B15" s="198">
        <v>261648.1</v>
      </c>
      <c r="C15" s="64">
        <v>323479.06849999999</v>
      </c>
      <c r="D15" s="64"/>
      <c r="G15" s="68">
        <f t="shared" si="0"/>
        <v>323479.06849999999</v>
      </c>
      <c r="H15" s="68">
        <f t="shared" si="1"/>
        <v>1429533.1206</v>
      </c>
      <c r="I15" s="193">
        <f t="shared" si="2"/>
        <v>9.9103752231998632E-2</v>
      </c>
    </row>
    <row r="16" spans="1:9">
      <c r="A16" s="2">
        <v>37529</v>
      </c>
      <c r="B16" s="198">
        <v>435164.8</v>
      </c>
      <c r="C16" s="64">
        <v>484926.234</v>
      </c>
      <c r="D16" s="64"/>
      <c r="G16" s="68">
        <f t="shared" si="0"/>
        <v>484926.234</v>
      </c>
      <c r="H16" s="68">
        <f t="shared" si="1"/>
        <v>1485950.5273</v>
      </c>
      <c r="I16" s="193">
        <f t="shared" si="2"/>
        <v>9.5097732450877048E-2</v>
      </c>
    </row>
    <row r="17" spans="1:9">
      <c r="A17" s="2">
        <v>37621</v>
      </c>
      <c r="B17" s="198">
        <v>456693.1</v>
      </c>
      <c r="C17" s="64">
        <v>503216.62209999998</v>
      </c>
      <c r="D17" s="64"/>
      <c r="G17" s="68">
        <f t="shared" si="0"/>
        <v>503216.62209999998</v>
      </c>
      <c r="H17" s="68">
        <f t="shared" si="1"/>
        <v>1563569.3149999999</v>
      </c>
      <c r="I17" s="193">
        <f t="shared" si="2"/>
        <v>0.13186300528983352</v>
      </c>
    </row>
    <row r="18" spans="1:9">
      <c r="A18" s="2">
        <v>37711</v>
      </c>
      <c r="B18" s="198">
        <v>239902.7</v>
      </c>
      <c r="C18" s="64">
        <v>279363.28360000002</v>
      </c>
      <c r="D18" s="64"/>
      <c r="G18" s="68">
        <f t="shared" si="0"/>
        <v>279363.28360000002</v>
      </c>
      <c r="H18" s="68">
        <f t="shared" si="1"/>
        <v>1590985.2082</v>
      </c>
      <c r="I18" s="193">
        <f t="shared" si="2"/>
        <v>0.1357066283479087</v>
      </c>
    </row>
    <row r="19" spans="1:9">
      <c r="A19" s="2">
        <v>37802</v>
      </c>
      <c r="B19" s="198">
        <v>326244.5</v>
      </c>
      <c r="C19" s="64">
        <v>375920.39069999999</v>
      </c>
      <c r="D19" s="64"/>
      <c r="G19" s="68">
        <f>C19</f>
        <v>375920.39069999999</v>
      </c>
      <c r="H19" s="68">
        <f t="shared" si="1"/>
        <v>1643426.5304</v>
      </c>
      <c r="I19" s="193">
        <f t="shared" si="2"/>
        <v>0.1496246618687822</v>
      </c>
    </row>
    <row r="20" spans="1:9">
      <c r="A20" s="2">
        <v>37894</v>
      </c>
      <c r="B20" s="198">
        <v>512679.6</v>
      </c>
      <c r="C20" s="64">
        <v>554155.57750000001</v>
      </c>
      <c r="D20" s="64"/>
      <c r="G20" s="68">
        <f t="shared" si="0"/>
        <v>554155.57750000001</v>
      </c>
      <c r="H20" s="68">
        <f t="shared" si="1"/>
        <v>1712655.8739</v>
      </c>
      <c r="I20" s="193">
        <f t="shared" si="2"/>
        <v>0.15256587782362296</v>
      </c>
    </row>
    <row r="21" spans="1:9">
      <c r="A21" s="2">
        <v>37986</v>
      </c>
      <c r="B21" s="198">
        <v>545815.9</v>
      </c>
      <c r="C21" s="64">
        <v>573667.67319999996</v>
      </c>
      <c r="D21" s="64"/>
      <c r="G21" s="68">
        <f t="shared" si="0"/>
        <v>573667.67319999996</v>
      </c>
      <c r="H21" s="68">
        <f t="shared" si="1"/>
        <v>1783106.9250000003</v>
      </c>
      <c r="I21" s="193">
        <f t="shared" si="2"/>
        <v>0.14040798056976467</v>
      </c>
    </row>
    <row r="22" spans="1:9">
      <c r="A22" s="2">
        <v>38077</v>
      </c>
      <c r="B22" s="198">
        <v>274650.59999999998</v>
      </c>
      <c r="C22" s="64">
        <v>301698.00449999998</v>
      </c>
      <c r="D22" s="64"/>
      <c r="G22" s="68">
        <f t="shared" si="0"/>
        <v>301698.00449999998</v>
      </c>
      <c r="H22" s="68">
        <f t="shared" si="1"/>
        <v>1805441.6459000001</v>
      </c>
      <c r="I22" s="193">
        <f t="shared" si="2"/>
        <v>0.13479474013628989</v>
      </c>
    </row>
    <row r="23" spans="1:9">
      <c r="A23" s="2">
        <v>38168</v>
      </c>
      <c r="B23" s="198">
        <v>391161.1</v>
      </c>
      <c r="C23" s="64">
        <v>414986.10590000002</v>
      </c>
      <c r="D23" s="64"/>
      <c r="G23" s="68">
        <f t="shared" si="0"/>
        <v>414986.10590000002</v>
      </c>
      <c r="H23" s="68">
        <f t="shared" si="1"/>
        <v>1844507.3611000001</v>
      </c>
      <c r="I23" s="193">
        <f t="shared" si="2"/>
        <v>0.12235462126259944</v>
      </c>
    </row>
    <row r="24" spans="1:9">
      <c r="A24" s="2">
        <v>38260</v>
      </c>
      <c r="B24" s="198">
        <v>620710.19999999995</v>
      </c>
      <c r="C24" s="64">
        <v>625249.12639999995</v>
      </c>
      <c r="D24" s="64"/>
      <c r="G24" s="68">
        <f t="shared" si="0"/>
        <v>625249.12639999995</v>
      </c>
      <c r="H24" s="68">
        <f t="shared" si="1"/>
        <v>1915600.91</v>
      </c>
      <c r="I24" s="193">
        <f t="shared" si="2"/>
        <v>0.11849726450758635</v>
      </c>
    </row>
    <row r="25" spans="1:9">
      <c r="A25" s="2">
        <v>38352</v>
      </c>
      <c r="B25" s="198">
        <v>621423.5</v>
      </c>
      <c r="C25" s="64">
        <v>627826.47</v>
      </c>
      <c r="D25" s="64"/>
      <c r="G25" s="68">
        <f>C25</f>
        <v>627826.47</v>
      </c>
      <c r="H25" s="68">
        <f t="shared" si="1"/>
        <v>1969759.7068</v>
      </c>
      <c r="I25" s="193">
        <f t="shared" si="2"/>
        <v>0.10467840104428938</v>
      </c>
    </row>
    <row r="26" spans="1:9">
      <c r="A26" s="2">
        <v>38442</v>
      </c>
      <c r="B26" s="198">
        <v>319108.90000000002</v>
      </c>
      <c r="C26" s="64">
        <v>327135.59999999998</v>
      </c>
      <c r="D26" s="65">
        <v>327135.60000000003</v>
      </c>
      <c r="G26" s="68">
        <f>D26</f>
        <v>327135.60000000003</v>
      </c>
      <c r="H26" s="68">
        <f t="shared" si="1"/>
        <v>1995197.3023000001</v>
      </c>
      <c r="I26" s="193">
        <f t="shared" si="2"/>
        <v>0.1051020711917876</v>
      </c>
    </row>
    <row r="27" spans="1:9">
      <c r="A27" s="2">
        <v>38533</v>
      </c>
      <c r="B27" s="198">
        <v>477965</v>
      </c>
      <c r="C27" s="64">
        <v>474747.6</v>
      </c>
      <c r="D27" s="65">
        <v>474747.6</v>
      </c>
      <c r="G27" s="68">
        <f t="shared" ref="G27:G57" si="3">D27</f>
        <v>474747.6</v>
      </c>
      <c r="H27" s="68">
        <f t="shared" si="1"/>
        <v>2054958.7963999999</v>
      </c>
      <c r="I27" s="193">
        <f t="shared" si="2"/>
        <v>0.11409628377654935</v>
      </c>
    </row>
    <row r="28" spans="1:9">
      <c r="A28" s="2">
        <v>38625</v>
      </c>
      <c r="B28" s="198">
        <v>705748</v>
      </c>
      <c r="C28" s="64">
        <v>705065.9</v>
      </c>
      <c r="D28" s="65">
        <v>705065.9</v>
      </c>
      <c r="G28" s="68">
        <f t="shared" si="3"/>
        <v>705065.9</v>
      </c>
      <c r="H28" s="68">
        <f t="shared" si="1"/>
        <v>2134775.5699999998</v>
      </c>
      <c r="I28" s="193">
        <f t="shared" si="2"/>
        <v>0.11441561697733782</v>
      </c>
    </row>
    <row r="29" spans="1:9">
      <c r="A29" s="2">
        <v>38717</v>
      </c>
      <c r="B29" s="198">
        <v>740059</v>
      </c>
      <c r="C29" s="64">
        <v>735931.8</v>
      </c>
      <c r="D29" s="65">
        <v>735931.8</v>
      </c>
      <c r="G29" s="68">
        <f t="shared" si="3"/>
        <v>735931.8</v>
      </c>
      <c r="H29" s="68">
        <f t="shared" si="1"/>
        <v>2242880.9000000004</v>
      </c>
      <c r="I29" s="193">
        <f t="shared" si="2"/>
        <v>0.13865711246764367</v>
      </c>
    </row>
    <row r="30" spans="1:9">
      <c r="A30" s="2">
        <v>38807</v>
      </c>
      <c r="B30" s="198">
        <v>357200.3</v>
      </c>
      <c r="C30" s="64">
        <v>370000.4</v>
      </c>
      <c r="D30" s="65">
        <v>370000.4</v>
      </c>
      <c r="G30" s="68">
        <f t="shared" si="3"/>
        <v>370000.4</v>
      </c>
      <c r="H30" s="68">
        <f t="shared" si="1"/>
        <v>2285745.7000000002</v>
      </c>
      <c r="I30" s="193">
        <f t="shared" si="2"/>
        <v>0.14562389261706854</v>
      </c>
    </row>
    <row r="31" spans="1:9">
      <c r="A31" s="2">
        <v>38898</v>
      </c>
      <c r="B31" s="198">
        <v>590237.5</v>
      </c>
      <c r="C31" s="64">
        <v>565444.80000000005</v>
      </c>
      <c r="D31" s="65">
        <v>565444.79999999993</v>
      </c>
      <c r="G31" s="68">
        <f t="shared" si="3"/>
        <v>565444.79999999993</v>
      </c>
      <c r="H31" s="68">
        <f t="shared" si="1"/>
        <v>2376442.9</v>
      </c>
      <c r="I31" s="193">
        <f t="shared" si="2"/>
        <v>0.15644308983868438</v>
      </c>
    </row>
    <row r="32" spans="1:9">
      <c r="A32" s="2">
        <v>38990</v>
      </c>
      <c r="B32" s="198">
        <v>859153.7</v>
      </c>
      <c r="C32" s="64">
        <v>790806.1</v>
      </c>
      <c r="D32" s="65">
        <v>790806.10000000009</v>
      </c>
      <c r="G32" s="68">
        <f t="shared" si="3"/>
        <v>790806.10000000009</v>
      </c>
      <c r="H32" s="68">
        <f t="shared" si="1"/>
        <v>2462183.1</v>
      </c>
      <c r="I32" s="193">
        <f t="shared" si="2"/>
        <v>0.15336859508842893</v>
      </c>
    </row>
    <row r="33" spans="1:9">
      <c r="A33" s="2">
        <v>39082</v>
      </c>
      <c r="B33" s="198">
        <v>849598.3</v>
      </c>
      <c r="C33" s="64">
        <v>812645.1</v>
      </c>
      <c r="D33" s="65">
        <v>812645.09999999986</v>
      </c>
      <c r="G33" s="68">
        <f t="shared" si="3"/>
        <v>812645.09999999986</v>
      </c>
      <c r="H33" s="68">
        <f t="shared" si="1"/>
        <v>2538896.4</v>
      </c>
      <c r="I33" s="193">
        <f t="shared" si="2"/>
        <v>0.13198003514141088</v>
      </c>
    </row>
    <row r="34" spans="1:9">
      <c r="A34" s="2">
        <v>39172</v>
      </c>
      <c r="B34" s="198">
        <v>422193.7</v>
      </c>
      <c r="C34" s="64">
        <v>414861.4</v>
      </c>
      <c r="D34" s="65">
        <v>414861.39999999997</v>
      </c>
      <c r="G34" s="68">
        <f t="shared" si="3"/>
        <v>414861.39999999997</v>
      </c>
      <c r="H34" s="68">
        <f t="shared" si="1"/>
        <v>2583757.4</v>
      </c>
      <c r="I34" s="193">
        <f t="shared" si="2"/>
        <v>0.13037832686286999</v>
      </c>
    </row>
    <row r="35" spans="1:9">
      <c r="A35" s="2">
        <v>39263</v>
      </c>
      <c r="B35" s="198">
        <v>682543.3</v>
      </c>
      <c r="C35" s="64">
        <v>622876.5</v>
      </c>
      <c r="D35" s="65">
        <v>622876.50000000012</v>
      </c>
      <c r="G35" s="68">
        <f t="shared" si="3"/>
        <v>622876.50000000012</v>
      </c>
      <c r="H35" s="68">
        <f t="shared" si="1"/>
        <v>2641189.1</v>
      </c>
      <c r="I35" s="193">
        <f t="shared" si="2"/>
        <v>0.11140440193197998</v>
      </c>
    </row>
    <row r="36" spans="1:9">
      <c r="A36" s="2">
        <v>39355</v>
      </c>
      <c r="B36" s="198">
        <v>1028875.7</v>
      </c>
      <c r="C36" s="64">
        <v>915268.8</v>
      </c>
      <c r="D36" s="65">
        <v>915268.79999999993</v>
      </c>
      <c r="G36" s="68">
        <f t="shared" si="3"/>
        <v>915268.79999999993</v>
      </c>
      <c r="H36" s="68">
        <f t="shared" si="1"/>
        <v>2765651.8</v>
      </c>
      <c r="I36" s="193">
        <f t="shared" si="2"/>
        <v>0.12325188163301082</v>
      </c>
    </row>
    <row r="37" spans="1:9">
      <c r="A37" s="2">
        <v>39447</v>
      </c>
      <c r="B37" s="198">
        <v>1015670.7</v>
      </c>
      <c r="C37" s="64">
        <v>934967.7</v>
      </c>
      <c r="D37" s="65">
        <v>934967.70000000007</v>
      </c>
      <c r="G37" s="68">
        <f t="shared" si="3"/>
        <v>934967.70000000007</v>
      </c>
      <c r="H37" s="68">
        <f t="shared" si="1"/>
        <v>2887974.4000000004</v>
      </c>
      <c r="I37" s="193">
        <f t="shared" si="2"/>
        <v>0.13749202212425859</v>
      </c>
    </row>
    <row r="38" spans="1:9">
      <c r="A38" s="2">
        <v>39538</v>
      </c>
      <c r="B38" s="198">
        <v>509579.1</v>
      </c>
      <c r="C38" s="64">
        <v>469131</v>
      </c>
      <c r="D38" s="65">
        <v>469131</v>
      </c>
      <c r="G38" s="68">
        <f t="shared" si="3"/>
        <v>469131</v>
      </c>
      <c r="H38" s="68">
        <f t="shared" si="1"/>
        <v>2942244</v>
      </c>
      <c r="I38" s="193">
        <f t="shared" si="2"/>
        <v>0.13874623058650948</v>
      </c>
    </row>
    <row r="39" spans="1:9">
      <c r="A39" s="2">
        <v>39629</v>
      </c>
      <c r="B39" s="198">
        <v>784606.9</v>
      </c>
      <c r="C39" s="64">
        <v>683115.2</v>
      </c>
      <c r="D39" s="65">
        <v>683115.2</v>
      </c>
      <c r="G39" s="68">
        <f t="shared" si="3"/>
        <v>683115.2</v>
      </c>
      <c r="H39" s="68">
        <f t="shared" si="1"/>
        <v>3002482.7</v>
      </c>
      <c r="I39" s="193">
        <f t="shared" si="2"/>
        <v>0.13679202295662973</v>
      </c>
    </row>
    <row r="40" spans="1:9">
      <c r="A40" s="2">
        <v>39721</v>
      </c>
      <c r="B40" s="198">
        <v>1249441.1000000001</v>
      </c>
      <c r="C40" s="64">
        <v>1056298.5</v>
      </c>
      <c r="D40" s="65">
        <v>1056298.5</v>
      </c>
      <c r="G40" s="68">
        <f t="shared" si="3"/>
        <v>1056298.5</v>
      </c>
      <c r="H40" s="68">
        <f t="shared" si="1"/>
        <v>3143512.4000000004</v>
      </c>
      <c r="I40" s="193">
        <f t="shared" si="2"/>
        <v>0.13662623761964565</v>
      </c>
    </row>
    <row r="41" spans="1:9">
      <c r="A41" s="2">
        <v>39813</v>
      </c>
      <c r="B41" s="198">
        <v>1024600.5</v>
      </c>
      <c r="C41" s="64">
        <v>880076.1</v>
      </c>
      <c r="D41" s="65">
        <v>880076.1</v>
      </c>
      <c r="G41" s="68">
        <f t="shared" si="3"/>
        <v>880076.1</v>
      </c>
      <c r="H41" s="68">
        <f t="shared" si="1"/>
        <v>3088620.8000000003</v>
      </c>
      <c r="I41" s="193">
        <f t="shared" si="2"/>
        <v>6.9476516135323019E-2</v>
      </c>
    </row>
    <row r="42" spans="1:9">
      <c r="A42" s="2">
        <v>39903</v>
      </c>
      <c r="B42" s="198">
        <v>493759.4</v>
      </c>
      <c r="C42" s="64">
        <v>439029.19999999995</v>
      </c>
      <c r="D42" s="65">
        <v>439029.19999999995</v>
      </c>
      <c r="G42" s="68">
        <f t="shared" si="3"/>
        <v>439029.19999999995</v>
      </c>
      <c r="H42" s="68">
        <f t="shared" si="1"/>
        <v>3058519</v>
      </c>
      <c r="I42" s="193">
        <f t="shared" si="2"/>
        <v>3.9519156127092003E-2</v>
      </c>
    </row>
    <row r="43" spans="1:9">
      <c r="A43" s="2">
        <v>39994</v>
      </c>
      <c r="B43" s="198">
        <v>659326.80000000005</v>
      </c>
      <c r="C43" s="64">
        <v>555120.5</v>
      </c>
      <c r="D43" s="65">
        <v>555120.5</v>
      </c>
      <c r="G43" s="68">
        <f t="shared" si="3"/>
        <v>555120.5</v>
      </c>
      <c r="H43" s="68">
        <f t="shared" si="1"/>
        <v>2930524.3</v>
      </c>
      <c r="I43" s="193">
        <f t="shared" si="2"/>
        <v>-2.3966299622642406E-2</v>
      </c>
    </row>
    <row r="44" spans="1:9">
      <c r="A44" s="2">
        <v>40086</v>
      </c>
      <c r="B44" s="198">
        <v>980348.1</v>
      </c>
      <c r="C44" s="64">
        <v>847261.5</v>
      </c>
      <c r="D44" s="65">
        <v>847261.5</v>
      </c>
      <c r="G44" s="68">
        <f t="shared" si="3"/>
        <v>847261.5</v>
      </c>
      <c r="H44" s="68">
        <f t="shared" si="1"/>
        <v>2721487.3</v>
      </c>
      <c r="I44" s="193">
        <f t="shared" si="2"/>
        <v>-0.13425272316406345</v>
      </c>
    </row>
    <row r="45" spans="1:9">
      <c r="A45" s="2">
        <v>40178</v>
      </c>
      <c r="B45" s="198">
        <v>1008216.7</v>
      </c>
      <c r="C45" s="64">
        <v>810170.09999999986</v>
      </c>
      <c r="D45" s="65">
        <v>810170.09999999986</v>
      </c>
      <c r="G45" s="68">
        <f t="shared" si="3"/>
        <v>810170.09999999986</v>
      </c>
      <c r="H45" s="68">
        <f t="shared" si="1"/>
        <v>2651581.2999999998</v>
      </c>
      <c r="I45" s="193">
        <f t="shared" si="2"/>
        <v>-0.14149988888244247</v>
      </c>
    </row>
    <row r="46" spans="1:9">
      <c r="A46" s="2">
        <v>40268</v>
      </c>
      <c r="B46" s="198">
        <v>544363.5</v>
      </c>
      <c r="C46" s="64">
        <v>470555.80000000005</v>
      </c>
      <c r="D46" s="65">
        <v>470555.80000000005</v>
      </c>
      <c r="G46" s="68">
        <f t="shared" si="3"/>
        <v>470555.80000000005</v>
      </c>
      <c r="H46" s="68">
        <f t="shared" si="1"/>
        <v>2683107.8999999994</v>
      </c>
      <c r="I46" s="193">
        <f t="shared" si="2"/>
        <v>-0.12274277191019589</v>
      </c>
    </row>
    <row r="47" spans="1:9">
      <c r="A47" s="2">
        <v>40359</v>
      </c>
      <c r="B47" s="198">
        <v>735781.2</v>
      </c>
      <c r="C47" s="64">
        <v>606073.69999999995</v>
      </c>
      <c r="D47" s="65">
        <v>606073.69999999995</v>
      </c>
      <c r="G47" s="68">
        <f t="shared" si="3"/>
        <v>606073.69999999995</v>
      </c>
      <c r="H47" s="68">
        <f t="shared" si="1"/>
        <v>2734061.0999999996</v>
      </c>
      <c r="I47" s="193">
        <f t="shared" si="2"/>
        <v>-6.7040290367153865E-2</v>
      </c>
    </row>
    <row r="48" spans="1:9">
      <c r="A48" s="2">
        <v>40451</v>
      </c>
      <c r="B48" s="198">
        <v>1048796.7</v>
      </c>
      <c r="C48" s="64">
        <v>798927.7</v>
      </c>
      <c r="D48" s="65">
        <v>798927.7</v>
      </c>
      <c r="G48" s="68">
        <f t="shared" si="3"/>
        <v>798927.7</v>
      </c>
      <c r="H48" s="68">
        <f t="shared" si="1"/>
        <v>2685727.3</v>
      </c>
      <c r="I48" s="193">
        <f t="shared" si="2"/>
        <v>-1.3139873921146017E-2</v>
      </c>
    </row>
    <row r="49" spans="1:9">
      <c r="A49" s="2">
        <v>40543</v>
      </c>
      <c r="B49" s="198">
        <v>1131261.3</v>
      </c>
      <c r="C49" s="64">
        <v>834358.9</v>
      </c>
      <c r="D49" s="65">
        <v>834358.9</v>
      </c>
      <c r="G49" s="68">
        <f t="shared" si="3"/>
        <v>834358.9</v>
      </c>
      <c r="H49" s="68">
        <f t="shared" si="1"/>
        <v>2709916.1</v>
      </c>
      <c r="I49" s="193">
        <f t="shared" si="2"/>
        <v>2.2000004299321363E-2</v>
      </c>
    </row>
    <row r="50" spans="1:9">
      <c r="A50" s="2">
        <v>40633</v>
      </c>
      <c r="B50" s="198">
        <v>612136.6</v>
      </c>
      <c r="C50" s="64">
        <v>479643.2</v>
      </c>
      <c r="D50" s="65">
        <v>479643.2</v>
      </c>
      <c r="G50" s="68">
        <f t="shared" si="3"/>
        <v>479643.2</v>
      </c>
      <c r="H50" s="68">
        <f t="shared" si="1"/>
        <v>2719003.5</v>
      </c>
      <c r="I50" s="193">
        <f t="shared" si="2"/>
        <v>1.3378366184975565E-2</v>
      </c>
    </row>
    <row r="51" spans="1:9">
      <c r="A51" s="2">
        <v>40724</v>
      </c>
      <c r="B51" s="198">
        <v>816107.8</v>
      </c>
      <c r="C51" s="64">
        <v>626872.19999999995</v>
      </c>
      <c r="D51" s="65">
        <v>626872.19999999995</v>
      </c>
      <c r="G51" s="68">
        <f t="shared" si="3"/>
        <v>626872.19999999995</v>
      </c>
      <c r="H51" s="68">
        <f t="shared" si="1"/>
        <v>2739802</v>
      </c>
      <c r="I51" s="193">
        <f t="shared" si="2"/>
        <v>2.0997701916758427E-3</v>
      </c>
    </row>
    <row r="52" spans="1:9">
      <c r="A52" s="2">
        <v>40816</v>
      </c>
      <c r="B52" s="198">
        <v>1146589.8999999999</v>
      </c>
      <c r="C52" s="64">
        <v>851917.79999999993</v>
      </c>
      <c r="D52" s="65">
        <v>851917.79999999993</v>
      </c>
      <c r="G52" s="68">
        <f t="shared" si="3"/>
        <v>851917.79999999993</v>
      </c>
      <c r="H52" s="68">
        <f t="shared" si="1"/>
        <v>2792792.1</v>
      </c>
      <c r="I52" s="193">
        <f t="shared" si="2"/>
        <v>3.9864360018978973E-2</v>
      </c>
    </row>
    <row r="53" spans="1:9">
      <c r="A53" s="2">
        <v>40908</v>
      </c>
      <c r="B53" s="198">
        <v>1203111.3</v>
      </c>
      <c r="C53" s="64">
        <v>878849</v>
      </c>
      <c r="D53" s="65">
        <v>878849</v>
      </c>
      <c r="G53" s="68">
        <f t="shared" si="3"/>
        <v>878849</v>
      </c>
      <c r="H53" s="68">
        <f t="shared" si="1"/>
        <v>2837282.1999999997</v>
      </c>
      <c r="I53" s="193">
        <f t="shared" si="2"/>
        <v>4.7000015978354348E-2</v>
      </c>
    </row>
    <row r="54" spans="1:9">
      <c r="A54" s="2">
        <v>40999</v>
      </c>
      <c r="B54" s="198">
        <v>658957.80000000005</v>
      </c>
      <c r="C54" s="64">
        <v>504522.8967508038</v>
      </c>
      <c r="D54" s="65">
        <v>504522.8967508038</v>
      </c>
      <c r="G54" s="68">
        <f t="shared" si="3"/>
        <v>504522.8967508038</v>
      </c>
      <c r="H54" s="68">
        <f t="shared" si="1"/>
        <v>2862161.896750804</v>
      </c>
      <c r="I54" s="193">
        <f t="shared" si="2"/>
        <v>5.265105276650206E-2</v>
      </c>
    </row>
    <row r="55" spans="1:9">
      <c r="A55" s="2">
        <v>41090</v>
      </c>
      <c r="B55" s="198">
        <v>886235.4</v>
      </c>
      <c r="C55" s="64">
        <v>671932.19212171983</v>
      </c>
      <c r="D55" s="65">
        <v>671932.19212171983</v>
      </c>
      <c r="G55" s="68">
        <f t="shared" si="3"/>
        <v>671932.19212171983</v>
      </c>
      <c r="H55" s="68">
        <f t="shared" si="1"/>
        <v>2907221.8888725238</v>
      </c>
      <c r="I55" s="193">
        <f t="shared" si="2"/>
        <v>6.1106564953425035E-2</v>
      </c>
    </row>
    <row r="56" spans="1:9">
      <c r="A56" s="2">
        <v>41182</v>
      </c>
      <c r="B56" s="198">
        <v>1217522.3</v>
      </c>
      <c r="C56" s="64">
        <v>929599.33511717664</v>
      </c>
      <c r="D56" s="65">
        <v>929599.33511717664</v>
      </c>
      <c r="G56" s="68">
        <f t="shared" si="3"/>
        <v>929599.33511717664</v>
      </c>
      <c r="H56" s="68">
        <f t="shared" si="1"/>
        <v>2984903.4239897002</v>
      </c>
      <c r="I56" s="193">
        <f t="shared" si="2"/>
        <v>6.8788265331207521E-2</v>
      </c>
    </row>
    <row r="57" spans="1:9">
      <c r="A57" s="2">
        <v>41274</v>
      </c>
      <c r="B57" s="198">
        <v>1238006.5</v>
      </c>
      <c r="C57" s="64">
        <v>933888.30000097689</v>
      </c>
      <c r="D57" s="65">
        <v>933888.30000097689</v>
      </c>
      <c r="G57" s="68">
        <f t="shared" si="3"/>
        <v>933888.30000097689</v>
      </c>
      <c r="H57" s="68">
        <f t="shared" si="1"/>
        <v>3039942.7239906769</v>
      </c>
      <c r="I57" s="193">
        <f t="shared" si="2"/>
        <v>7.1427693724183339E-2</v>
      </c>
    </row>
    <row r="58" spans="1:9">
      <c r="A58" s="2">
        <v>41364</v>
      </c>
      <c r="B58" s="198">
        <v>784166.2</v>
      </c>
      <c r="C58" s="64">
        <v>541106.81666383147</v>
      </c>
      <c r="D58" s="65">
        <v>541106.81666383147</v>
      </c>
      <c r="E58" s="213">
        <v>69.673501000000002</v>
      </c>
      <c r="G58" s="68">
        <f t="shared" ref="G58:G87" si="4">D58</f>
        <v>541106.81666383147</v>
      </c>
      <c r="H58" s="68">
        <f>SUM(G55:G58)</f>
        <v>3076526.6439037048</v>
      </c>
      <c r="I58" s="193">
        <f t="shared" si="2"/>
        <v>7.4896094241298172E-2</v>
      </c>
    </row>
    <row r="59" spans="1:9">
      <c r="A59" s="2">
        <v>41455</v>
      </c>
      <c r="B59" s="198">
        <v>978205.1</v>
      </c>
      <c r="C59" s="64">
        <v>677786.47554050933</v>
      </c>
      <c r="D59" s="65">
        <v>677786.47554050933</v>
      </c>
      <c r="E59" s="213">
        <v>88.682353899999995</v>
      </c>
      <c r="G59" s="68">
        <f t="shared" si="4"/>
        <v>677786.47554050933</v>
      </c>
      <c r="H59" s="68">
        <f t="shared" si="1"/>
        <v>3082380.9273224943</v>
      </c>
      <c r="I59" s="193">
        <f t="shared" si="2"/>
        <v>6.024962838935588E-2</v>
      </c>
    </row>
    <row r="60" spans="1:9">
      <c r="A60" s="2">
        <v>41547</v>
      </c>
      <c r="B60" s="198">
        <v>1363072.3</v>
      </c>
      <c r="C60" s="64">
        <v>945311.0450897686</v>
      </c>
      <c r="D60" s="65">
        <v>945311.0450897686</v>
      </c>
      <c r="E60" s="213">
        <v>125.084322</v>
      </c>
      <c r="G60" s="68">
        <f t="shared" si="4"/>
        <v>945311.0450897686</v>
      </c>
      <c r="H60" s="68">
        <f t="shared" si="1"/>
        <v>3098092.6372950864</v>
      </c>
      <c r="I60" s="193">
        <f t="shared" si="2"/>
        <v>3.7920561313871559E-2</v>
      </c>
    </row>
    <row r="61" spans="1:9">
      <c r="A61" s="2">
        <v>41639</v>
      </c>
      <c r="B61" s="198">
        <v>1430194.6</v>
      </c>
      <c r="C61" s="64">
        <v>981780.54323192115</v>
      </c>
      <c r="D61" s="65">
        <v>981780.54323192115</v>
      </c>
      <c r="E61" s="213">
        <v>129.590802</v>
      </c>
      <c r="G61" s="68">
        <f t="shared" si="4"/>
        <v>981780.54323192115</v>
      </c>
      <c r="H61" s="68">
        <f t="shared" si="1"/>
        <v>3145984.8805260309</v>
      </c>
      <c r="I61" s="193">
        <f t="shared" si="2"/>
        <v>3.4882945556338418E-2</v>
      </c>
    </row>
    <row r="62" spans="1:9">
      <c r="A62" s="2">
        <v>41729</v>
      </c>
      <c r="B62" s="198">
        <v>814938.4</v>
      </c>
      <c r="C62" s="64">
        <v>557390.90729522391</v>
      </c>
      <c r="D62" s="65">
        <v>557390.90729522391</v>
      </c>
      <c r="E62" s="213">
        <v>71.770258200000001</v>
      </c>
      <c r="F62" s="68">
        <f>D58*(E62/E58)</f>
        <v>557390.90742322896</v>
      </c>
      <c r="G62" s="68">
        <f t="shared" si="4"/>
        <v>557390.90729522391</v>
      </c>
      <c r="H62" s="68">
        <f t="shared" si="1"/>
        <v>3162268.9711574228</v>
      </c>
      <c r="I62" s="193">
        <f t="shared" si="2"/>
        <v>2.7869847128943581E-2</v>
      </c>
    </row>
    <row r="63" spans="1:9">
      <c r="A63" s="2">
        <v>41820</v>
      </c>
      <c r="B63" s="198">
        <v>1030592.9</v>
      </c>
      <c r="C63" s="64">
        <v>691821.28778468212</v>
      </c>
      <c r="D63" s="65">
        <v>691821.28778468212</v>
      </c>
      <c r="E63" s="213">
        <v>90.518684699999994</v>
      </c>
      <c r="F63" s="68">
        <f>D59*(E63/E59)</f>
        <v>691821.28772267094</v>
      </c>
      <c r="G63" s="68">
        <f t="shared" si="4"/>
        <v>691821.28778468212</v>
      </c>
      <c r="H63" s="68">
        <f t="shared" si="1"/>
        <v>3176303.7834015959</v>
      </c>
      <c r="I63" s="193">
        <f t="shared" si="2"/>
        <v>3.0470878938602564E-2</v>
      </c>
    </row>
    <row r="64" spans="1:9">
      <c r="A64" s="2">
        <v>41912</v>
      </c>
      <c r="B64" s="198">
        <v>1443501.1</v>
      </c>
      <c r="C64" s="64">
        <v>995988.56229056756</v>
      </c>
      <c r="D64" s="65">
        <v>995988.56229056756</v>
      </c>
      <c r="E64" s="213">
        <v>131.79001199999999</v>
      </c>
      <c r="F64" s="68">
        <f>D60*(E64/E60)</f>
        <v>995988.56182882085</v>
      </c>
      <c r="G64" s="68">
        <f t="shared" si="4"/>
        <v>995988.56229056756</v>
      </c>
      <c r="H64" s="68">
        <f t="shared" si="1"/>
        <v>3226981.3006023946</v>
      </c>
      <c r="I64" s="193">
        <f t="shared" si="2"/>
        <v>4.1602585331289355E-2</v>
      </c>
    </row>
    <row r="65" spans="1:9">
      <c r="A65" s="2">
        <v>42004</v>
      </c>
      <c r="B65" s="198">
        <v>1539593.9</v>
      </c>
      <c r="C65" s="64">
        <v>1015148.0594768589</v>
      </c>
      <c r="D65" s="65">
        <v>1015148.0594768589</v>
      </c>
      <c r="E65" s="213">
        <v>133.995171</v>
      </c>
      <c r="F65" s="68">
        <f>D61*(E65/E61)</f>
        <v>1015148.0640951213</v>
      </c>
      <c r="G65" s="68">
        <f t="shared" si="4"/>
        <v>1015148.0594768589</v>
      </c>
      <c r="H65" s="68">
        <f t="shared" si="1"/>
        <v>3260348.8168473323</v>
      </c>
      <c r="I65" s="193">
        <f t="shared" si="2"/>
        <v>3.6352347727169887E-2</v>
      </c>
    </row>
    <row r="66" spans="1:9">
      <c r="A66" s="2">
        <v>42094</v>
      </c>
      <c r="B66" s="198">
        <v>879565.7</v>
      </c>
      <c r="C66" s="64">
        <v>576298.0637185605</v>
      </c>
      <c r="D66" s="65">
        <v>576298.0637185605</v>
      </c>
      <c r="E66" s="213">
        <v>74.2047642</v>
      </c>
      <c r="F66" s="68">
        <f t="shared" ref="F66:F104" si="5">F62*(E66/E62)</f>
        <v>576298.06398780295</v>
      </c>
      <c r="G66" s="68">
        <f t="shared" si="4"/>
        <v>576298.0637185605</v>
      </c>
      <c r="H66" s="68">
        <f t="shared" si="1"/>
        <v>3279255.9732706691</v>
      </c>
      <c r="I66" s="193">
        <f t="shared" si="2"/>
        <v>3.6994639981692723E-2</v>
      </c>
    </row>
    <row r="67" spans="1:9">
      <c r="A67" s="2">
        <v>42185</v>
      </c>
      <c r="B67" s="198">
        <v>1105248</v>
      </c>
      <c r="C67" s="64">
        <v>722954.78099273657</v>
      </c>
      <c r="D67" s="65">
        <v>722954.78099273657</v>
      </c>
      <c r="E67" s="213">
        <v>94.592226400000001</v>
      </c>
      <c r="F67" s="68">
        <f t="shared" si="5"/>
        <v>722954.78103210253</v>
      </c>
      <c r="G67" s="68">
        <f t="shared" si="4"/>
        <v>722954.78099273657</v>
      </c>
      <c r="H67" s="68">
        <f t="shared" si="1"/>
        <v>3310389.4664787236</v>
      </c>
      <c r="I67" s="193">
        <f t="shared" si="2"/>
        <v>4.2214376275285348E-2</v>
      </c>
    </row>
    <row r="68" spans="1:9">
      <c r="A68" s="2">
        <v>42277</v>
      </c>
      <c r="B68" s="198">
        <v>1523902.7</v>
      </c>
      <c r="C68" s="64">
        <v>1038388.5766074489</v>
      </c>
      <c r="D68" s="65">
        <v>1038388.5766074489</v>
      </c>
      <c r="E68" s="213">
        <v>137.400417</v>
      </c>
      <c r="F68" s="68">
        <f t="shared" si="5"/>
        <v>1038388.5823040238</v>
      </c>
      <c r="G68" s="68">
        <f t="shared" si="4"/>
        <v>1038388.5766074489</v>
      </c>
      <c r="H68" s="68">
        <f t="shared" si="1"/>
        <v>3352789.4807956051</v>
      </c>
      <c r="I68" s="193">
        <f t="shared" si="2"/>
        <v>3.8986336911752684E-2</v>
      </c>
    </row>
    <row r="69" spans="1:9">
      <c r="A69" s="2">
        <v>42369</v>
      </c>
      <c r="B69" s="198">
        <v>1534916.8</v>
      </c>
      <c r="C69" s="64">
        <v>1028269.9789664835</v>
      </c>
      <c r="D69" s="65">
        <v>1028269.9789664835</v>
      </c>
      <c r="E69" s="213">
        <v>135.72720799999999</v>
      </c>
      <c r="F69" s="68">
        <f t="shared" si="5"/>
        <v>1028269.984790988</v>
      </c>
      <c r="G69" s="68">
        <f t="shared" si="4"/>
        <v>1028269.9789664835</v>
      </c>
      <c r="H69" s="68">
        <f t="shared" si="1"/>
        <v>3365911.4002852296</v>
      </c>
      <c r="I69" s="193">
        <f t="shared" si="2"/>
        <v>3.2377696181592475E-2</v>
      </c>
    </row>
    <row r="70" spans="1:9">
      <c r="A70" s="2">
        <v>42460</v>
      </c>
      <c r="B70" s="198">
        <v>893634.2</v>
      </c>
      <c r="C70" s="64">
        <v>601664.20340878842</v>
      </c>
      <c r="D70" s="65">
        <v>601664.20340878842</v>
      </c>
      <c r="E70" s="213">
        <v>77.470935900000001</v>
      </c>
      <c r="F70" s="68">
        <f t="shared" si="5"/>
        <v>601664.20385300787</v>
      </c>
      <c r="G70" s="68">
        <f t="shared" si="4"/>
        <v>601664.20340878842</v>
      </c>
      <c r="H70" s="68">
        <f t="shared" ref="H70:H101" si="6">SUM(G67:G70)</f>
        <v>3391277.5399754574</v>
      </c>
      <c r="I70" s="193">
        <f t="shared" si="2"/>
        <v>3.4160665595452055E-2</v>
      </c>
    </row>
    <row r="71" spans="1:9">
      <c r="A71" s="2">
        <v>42551</v>
      </c>
      <c r="B71" s="198">
        <v>1132260.6000000001</v>
      </c>
      <c r="C71" s="64">
        <v>740539.45434080844</v>
      </c>
      <c r="D71" s="65">
        <v>740539.45434080844</v>
      </c>
      <c r="E71" s="213">
        <v>96.893025100000003</v>
      </c>
      <c r="F71" s="68">
        <f t="shared" si="5"/>
        <v>740539.45456884301</v>
      </c>
      <c r="G71" s="68">
        <f t="shared" si="4"/>
        <v>740539.45434080844</v>
      </c>
      <c r="H71" s="68">
        <f t="shared" si="6"/>
        <v>3408862.2133235293</v>
      </c>
      <c r="I71" s="193">
        <f t="shared" si="2"/>
        <v>2.9746574486763322E-2</v>
      </c>
    </row>
    <row r="72" spans="1:9">
      <c r="A72" s="2">
        <v>42643</v>
      </c>
      <c r="B72" s="198">
        <v>1525628.4</v>
      </c>
      <c r="C72" s="64">
        <v>1012200.0878027271</v>
      </c>
      <c r="D72" s="65">
        <v>1012200.0878027271</v>
      </c>
      <c r="E72" s="213">
        <v>133.93513400000001</v>
      </c>
      <c r="F72" s="68">
        <f t="shared" si="5"/>
        <v>1012200.0860809574</v>
      </c>
      <c r="G72" s="68">
        <f t="shared" si="4"/>
        <v>1012200.0878027271</v>
      </c>
      <c r="H72" s="68">
        <f t="shared" si="6"/>
        <v>3382673.7245188076</v>
      </c>
      <c r="I72" s="193">
        <f t="shared" si="2"/>
        <v>8.9132478774394119E-3</v>
      </c>
    </row>
    <row r="73" spans="1:9">
      <c r="A73" s="2">
        <v>42735</v>
      </c>
      <c r="B73" s="198">
        <v>1515770.3</v>
      </c>
      <c r="C73" s="64">
        <v>1018100.9009395519</v>
      </c>
      <c r="D73" s="65">
        <v>1018100.9009395519</v>
      </c>
      <c r="E73" s="213">
        <v>134.38493299999999</v>
      </c>
      <c r="F73" s="68">
        <f t="shared" si="5"/>
        <v>1018100.902893751</v>
      </c>
      <c r="G73" s="68">
        <f t="shared" si="4"/>
        <v>1018100.9009395519</v>
      </c>
      <c r="H73" s="68">
        <f t="shared" si="6"/>
        <v>3372504.6464918759</v>
      </c>
      <c r="I73" s="193">
        <f t="shared" si="2"/>
        <v>1.9588293993975103E-3</v>
      </c>
    </row>
    <row r="74" spans="1:9">
      <c r="A74" s="2">
        <v>42825</v>
      </c>
      <c r="B74" s="198">
        <v>971041</v>
      </c>
      <c r="C74" s="64">
        <v>645159.50369605841</v>
      </c>
      <c r="D74" s="65">
        <v>645159.50369605841</v>
      </c>
      <c r="E74" s="213">
        <v>83.071437900000006</v>
      </c>
      <c r="F74" s="68">
        <f t="shared" si="5"/>
        <v>645159.50357878779</v>
      </c>
      <c r="G74" s="68">
        <f t="shared" si="4"/>
        <v>645159.50369605841</v>
      </c>
      <c r="H74" s="68">
        <f t="shared" si="6"/>
        <v>3415999.9467791459</v>
      </c>
      <c r="I74" s="193">
        <f t="shared" ref="I74:I104" si="7">H74/H70-1</f>
        <v>7.2899980943073039E-3</v>
      </c>
    </row>
    <row r="75" spans="1:9">
      <c r="A75" s="2">
        <v>42916</v>
      </c>
      <c r="B75" s="198">
        <v>1212700.8</v>
      </c>
      <c r="C75" s="64">
        <v>790112.97079817101</v>
      </c>
      <c r="D75" s="65">
        <v>790112.97079817101</v>
      </c>
      <c r="E75" s="213">
        <v>103.37927999999999</v>
      </c>
      <c r="F75" s="68">
        <f t="shared" si="5"/>
        <v>790112.96784168319</v>
      </c>
      <c r="G75" s="68">
        <f t="shared" si="4"/>
        <v>790112.97079817101</v>
      </c>
      <c r="H75" s="68">
        <f t="shared" si="6"/>
        <v>3465573.4632365084</v>
      </c>
      <c r="I75" s="193">
        <f t="shared" si="7"/>
        <v>1.6636416013332322E-2</v>
      </c>
    </row>
    <row r="76" spans="1:9">
      <c r="A76" s="2">
        <v>43008</v>
      </c>
      <c r="B76" s="198">
        <v>1587405.4</v>
      </c>
      <c r="C76" s="64">
        <v>1057220.9669880925</v>
      </c>
      <c r="D76" s="65">
        <v>1057220.9669880925</v>
      </c>
      <c r="E76" s="213">
        <v>139.89233400000001</v>
      </c>
      <c r="F76" s="68">
        <f t="shared" si="5"/>
        <v>1057220.971734467</v>
      </c>
      <c r="G76" s="68">
        <f t="shared" si="4"/>
        <v>1057220.9669880925</v>
      </c>
      <c r="H76" s="68">
        <f t="shared" si="6"/>
        <v>3510594.3424218735</v>
      </c>
      <c r="I76" s="193">
        <f t="shared" si="7"/>
        <v>3.7816422250793069E-2</v>
      </c>
    </row>
    <row r="77" spans="1:9">
      <c r="A77" s="2">
        <v>43100</v>
      </c>
      <c r="B77" s="198">
        <v>1793346.1</v>
      </c>
      <c r="C77" s="64">
        <v>1133913.2784622076</v>
      </c>
      <c r="D77" s="65">
        <v>1133913.2784622076</v>
      </c>
      <c r="E77" s="213">
        <v>149.67166800000001</v>
      </c>
      <c r="F77" s="68">
        <f t="shared" si="5"/>
        <v>1133913.2812486782</v>
      </c>
      <c r="G77" s="68">
        <f t="shared" si="4"/>
        <v>1133913.2784622076</v>
      </c>
      <c r="H77" s="68">
        <f t="shared" si="6"/>
        <v>3626406.7199445302</v>
      </c>
      <c r="I77" s="193">
        <f t="shared" si="7"/>
        <v>7.5285907675995745E-2</v>
      </c>
    </row>
    <row r="78" spans="1:9">
      <c r="A78" s="2">
        <v>43190</v>
      </c>
      <c r="B78" s="198">
        <v>1115563.8999999999</v>
      </c>
      <c r="C78" s="64">
        <v>711149.94463565061</v>
      </c>
      <c r="D78" s="65">
        <v>709158.29571383446</v>
      </c>
      <c r="E78" s="213">
        <v>91.311991899999995</v>
      </c>
      <c r="F78" s="68">
        <f t="shared" si="5"/>
        <v>709158.29621138982</v>
      </c>
      <c r="G78" s="68">
        <f t="shared" si="4"/>
        <v>709158.29571383446</v>
      </c>
      <c r="H78" s="68">
        <f t="shared" si="6"/>
        <v>3690405.5119623058</v>
      </c>
      <c r="I78" s="193">
        <f t="shared" si="7"/>
        <v>8.0329499255961556E-2</v>
      </c>
    </row>
    <row r="79" spans="1:9">
      <c r="A79" s="2">
        <v>43281</v>
      </c>
      <c r="B79" s="198">
        <v>1362703.9</v>
      </c>
      <c r="C79" s="64">
        <v>849738.98768667737</v>
      </c>
      <c r="D79" s="65">
        <v>848382.5442807572</v>
      </c>
      <c r="E79" s="213">
        <v>111.022139</v>
      </c>
      <c r="F79" s="68">
        <f t="shared" si="5"/>
        <v>848526.23989470501</v>
      </c>
      <c r="G79" s="68">
        <f t="shared" si="4"/>
        <v>848382.5442807572</v>
      </c>
      <c r="H79" s="68">
        <f t="shared" si="6"/>
        <v>3748675.0854448918</v>
      </c>
      <c r="I79" s="193">
        <f t="shared" si="7"/>
        <v>8.1689690093596834E-2</v>
      </c>
    </row>
    <row r="80" spans="1:9">
      <c r="A80" s="2">
        <v>43373</v>
      </c>
      <c r="B80" s="198">
        <v>1687018.4</v>
      </c>
      <c r="C80" s="64">
        <v>1087262.025760486</v>
      </c>
      <c r="D80" s="65">
        <v>1086483.8072694307</v>
      </c>
      <c r="E80" s="213">
        <v>143.84895599999999</v>
      </c>
      <c r="F80" s="68">
        <f t="shared" si="5"/>
        <v>1087122.7085632051</v>
      </c>
      <c r="G80" s="68">
        <f t="shared" si="4"/>
        <v>1086483.8072694307</v>
      </c>
      <c r="H80" s="68">
        <f t="shared" si="6"/>
        <v>3777937.9257262303</v>
      </c>
      <c r="I80" s="193">
        <f t="shared" si="7"/>
        <v>7.6153368127381826E-2</v>
      </c>
    </row>
    <row r="81" spans="1:9">
      <c r="A81" s="2">
        <v>43465</v>
      </c>
      <c r="B81" s="198">
        <v>1851749</v>
      </c>
      <c r="C81" s="64">
        <v>1169178.5163766267</v>
      </c>
      <c r="D81" s="65">
        <v>1171045.5147681329</v>
      </c>
      <c r="E81" s="213">
        <v>154.596251</v>
      </c>
      <c r="F81" s="68">
        <f t="shared" si="5"/>
        <v>1171221.9458939568</v>
      </c>
      <c r="G81" s="68">
        <f t="shared" si="4"/>
        <v>1171045.5147681329</v>
      </c>
      <c r="H81" s="68">
        <f t="shared" si="6"/>
        <v>3815070.1620321553</v>
      </c>
      <c r="I81" s="193">
        <f t="shared" si="7"/>
        <v>5.2024898655192997E-2</v>
      </c>
    </row>
    <row r="82" spans="1:9">
      <c r="A82" s="2">
        <v>43555</v>
      </c>
      <c r="B82" s="198">
        <v>1242121.8</v>
      </c>
      <c r="C82" s="64">
        <v>762287.15508995322</v>
      </c>
      <c r="D82" s="65">
        <v>763088.22561306565</v>
      </c>
      <c r="E82" s="213">
        <v>98.256068200000001</v>
      </c>
      <c r="F82" s="68">
        <f t="shared" si="5"/>
        <v>763088.22606181831</v>
      </c>
      <c r="G82" s="68">
        <f>D82</f>
        <v>763088.22561306565</v>
      </c>
      <c r="H82" s="68">
        <f t="shared" si="6"/>
        <v>3869000.0919313864</v>
      </c>
      <c r="I82" s="193">
        <f t="shared" si="7"/>
        <v>4.8394296884224142E-2</v>
      </c>
    </row>
    <row r="83" spans="1:9">
      <c r="A83" s="2">
        <v>43646</v>
      </c>
      <c r="B83" s="198">
        <v>1484958.1</v>
      </c>
      <c r="C83" s="64">
        <v>904816.60503726231</v>
      </c>
      <c r="D83" s="65">
        <v>908183.48451621027</v>
      </c>
      <c r="E83" s="213">
        <v>118.852402</v>
      </c>
      <c r="F83" s="68">
        <f t="shared" si="5"/>
        <v>908371.81376512581</v>
      </c>
      <c r="G83" s="68">
        <f>D83</f>
        <v>908183.48451621027</v>
      </c>
      <c r="H83" s="68">
        <f t="shared" si="6"/>
        <v>3928801.0321668396</v>
      </c>
      <c r="I83" s="193">
        <f t="shared" si="7"/>
        <v>4.8050562563111576E-2</v>
      </c>
    </row>
    <row r="84" spans="1:9">
      <c r="A84" s="199">
        <v>43738</v>
      </c>
      <c r="B84" s="198">
        <v>1822640.1</v>
      </c>
      <c r="C84" s="66">
        <v>1166417.7650213956</v>
      </c>
      <c r="D84" s="65">
        <v>1175036.0164806037</v>
      </c>
      <c r="E84" s="213">
        <v>155.55961199999999</v>
      </c>
      <c r="F84" s="68">
        <f t="shared" si="5"/>
        <v>1175624.7069355252</v>
      </c>
      <c r="G84" s="68">
        <f>D84</f>
        <v>1175036.0164806037</v>
      </c>
      <c r="H84" s="68">
        <f t="shared" si="6"/>
        <v>4017353.2413780126</v>
      </c>
      <c r="I84" s="193">
        <f t="shared" si="7"/>
        <v>6.3371955907867372E-2</v>
      </c>
    </row>
    <row r="85" spans="1:9">
      <c r="A85" s="2">
        <v>43830</v>
      </c>
      <c r="B85" s="198">
        <v>1993601.8</v>
      </c>
      <c r="C85" s="64"/>
      <c r="D85" s="65">
        <v>1259863.2667899788</v>
      </c>
      <c r="E85" s="213">
        <v>166.32216</v>
      </c>
      <c r="F85" s="68">
        <f t="shared" si="5"/>
        <v>1260057.4892368251</v>
      </c>
      <c r="G85" s="68">
        <f t="shared" si="4"/>
        <v>1259863.2667899788</v>
      </c>
      <c r="H85" s="68">
        <f t="shared" si="6"/>
        <v>4106170.9933998585</v>
      </c>
      <c r="I85" s="193">
        <f t="shared" si="7"/>
        <v>7.6302877536764235E-2</v>
      </c>
    </row>
    <row r="86" spans="1:9">
      <c r="A86" s="2">
        <v>43921</v>
      </c>
      <c r="B86" s="198">
        <v>1263058.8</v>
      </c>
      <c r="C86" s="64"/>
      <c r="D86" s="65">
        <v>795320.43263324944</v>
      </c>
      <c r="E86" s="213">
        <v>101.212958</v>
      </c>
      <c r="F86" s="68">
        <f t="shared" si="5"/>
        <v>786052.38322256948</v>
      </c>
      <c r="G86" s="68">
        <f t="shared" si="4"/>
        <v>795320.43263324944</v>
      </c>
      <c r="H86" s="68">
        <f t="shared" si="6"/>
        <v>4138403.2004200425</v>
      </c>
      <c r="I86" s="193">
        <f t="shared" si="7"/>
        <v>6.9631197231161401E-2</v>
      </c>
    </row>
    <row r="87" spans="1:9">
      <c r="A87" s="2">
        <v>44012</v>
      </c>
      <c r="B87" s="198">
        <v>1274458.7</v>
      </c>
      <c r="C87" s="64"/>
      <c r="D87" s="65">
        <v>784214.8491972842</v>
      </c>
      <c r="E87" s="213">
        <v>105.023027</v>
      </c>
      <c r="F87" s="68">
        <f t="shared" si="5"/>
        <v>802675.88974006416</v>
      </c>
      <c r="G87" s="68">
        <f t="shared" si="4"/>
        <v>784214.8491972842</v>
      </c>
      <c r="H87" s="68">
        <f t="shared" si="6"/>
        <v>4014434.5651011164</v>
      </c>
      <c r="I87" s="193">
        <f t="shared" si="7"/>
        <v>2.1796352687030174E-2</v>
      </c>
    </row>
    <row r="88" spans="1:9">
      <c r="A88" s="199">
        <v>44104</v>
      </c>
      <c r="B88" s="198">
        <v>1743630.8</v>
      </c>
      <c r="C88" s="64"/>
      <c r="D88" s="212">
        <v>1072123.1410417086</v>
      </c>
      <c r="E88" s="213">
        <v>142.60998499999999</v>
      </c>
      <c r="F88" s="68">
        <f t="shared" si="5"/>
        <v>1077759.3211128905</v>
      </c>
      <c r="G88" s="68">
        <f>F88</f>
        <v>1077759.3211128905</v>
      </c>
      <c r="H88" s="68">
        <f t="shared" si="6"/>
        <v>3917157.8697334034</v>
      </c>
      <c r="I88" s="193">
        <f t="shared" si="7"/>
        <v>-2.4940642663088486E-2</v>
      </c>
    </row>
    <row r="89" spans="1:9">
      <c r="A89" s="2">
        <v>44196</v>
      </c>
      <c r="B89" s="198">
        <v>1900754.3</v>
      </c>
      <c r="C89" s="64"/>
      <c r="D89" s="65">
        <v>1150682.5955860275</v>
      </c>
      <c r="E89" s="213">
        <v>151.55932100000001</v>
      </c>
      <c r="F89" s="68">
        <f t="shared" si="5"/>
        <v>1148214.1495137992</v>
      </c>
      <c r="G89" s="68">
        <f t="shared" ref="G89:G100" si="8">F89</f>
        <v>1148214.1495137992</v>
      </c>
      <c r="H89" s="68">
        <f t="shared" si="6"/>
        <v>3805508.7524572234</v>
      </c>
      <c r="I89" s="193">
        <f t="shared" si="7"/>
        <v>-7.3222045897725851E-2</v>
      </c>
    </row>
    <row r="90" spans="1:9">
      <c r="A90" s="2">
        <v>44286</v>
      </c>
      <c r="B90" s="198">
        <v>1282290.1000000001</v>
      </c>
      <c r="C90" s="64"/>
      <c r="D90" s="65">
        <v>782063.96260531142</v>
      </c>
      <c r="E90" s="213">
        <v>99.687800699999997</v>
      </c>
      <c r="F90" s="68">
        <f t="shared" si="5"/>
        <v>774207.52112048271</v>
      </c>
      <c r="G90" s="68">
        <f t="shared" si="8"/>
        <v>774207.52112048271</v>
      </c>
      <c r="H90" s="68">
        <f t="shared" si="6"/>
        <v>3784395.8409444564</v>
      </c>
      <c r="I90" s="193">
        <f t="shared" si="7"/>
        <v>-8.5542017616759725E-2</v>
      </c>
    </row>
    <row r="91" spans="1:9">
      <c r="A91" s="2">
        <v>44377</v>
      </c>
      <c r="B91" s="198">
        <v>1577120.1</v>
      </c>
      <c r="C91" s="64"/>
      <c r="D91" s="65">
        <v>857161.48175893317</v>
      </c>
      <c r="E91" s="213">
        <v>114.59442300000001</v>
      </c>
      <c r="F91" s="68">
        <f t="shared" si="5"/>
        <v>875828.69269969023</v>
      </c>
      <c r="G91" s="68">
        <f t="shared" si="8"/>
        <v>875828.69269969023</v>
      </c>
      <c r="H91" s="68">
        <f t="shared" si="6"/>
        <v>3876009.6844468624</v>
      </c>
      <c r="I91" s="193">
        <f t="shared" si="7"/>
        <v>-3.4481787761003746E-2</v>
      </c>
    </row>
    <row r="92" spans="1:9">
      <c r="A92" s="2">
        <v>44469</v>
      </c>
      <c r="B92" s="198">
        <v>1909558.9</v>
      </c>
      <c r="C92" s="64"/>
      <c r="D92" s="65">
        <v>1096694.3100259504</v>
      </c>
      <c r="E92" s="213">
        <v>145.971373</v>
      </c>
      <c r="F92" s="68">
        <f t="shared" si="5"/>
        <v>1103162.6422679769</v>
      </c>
      <c r="G92" s="68">
        <f t="shared" si="8"/>
        <v>1103162.6422679769</v>
      </c>
      <c r="H92" s="68">
        <f t="shared" si="6"/>
        <v>3901413.0056019491</v>
      </c>
      <c r="I92" s="193">
        <f t="shared" si="7"/>
        <v>-4.019461215262643E-3</v>
      </c>
    </row>
    <row r="93" spans="1:9">
      <c r="A93" s="2">
        <v>44561</v>
      </c>
      <c r="B93" s="198">
        <v>2222808.7000000002</v>
      </c>
      <c r="C93" s="64"/>
      <c r="D93" s="65">
        <v>1282998.2586016869</v>
      </c>
      <c r="E93" s="213">
        <v>169.15656300000001</v>
      </c>
      <c r="F93" s="68">
        <f t="shared" si="5"/>
        <v>1281530.9400846576</v>
      </c>
      <c r="G93" s="68">
        <f t="shared" si="8"/>
        <v>1281530.9400846576</v>
      </c>
      <c r="H93" s="68">
        <f t="shared" si="6"/>
        <v>4034729.7961728075</v>
      </c>
      <c r="I93" s="193">
        <f t="shared" si="7"/>
        <v>6.0234007757195673E-2</v>
      </c>
    </row>
    <row r="94" spans="1:9">
      <c r="A94" s="2">
        <v>44651</v>
      </c>
      <c r="B94" s="198">
        <v>1493436.3</v>
      </c>
      <c r="C94" s="64"/>
      <c r="D94" s="65">
        <v>850030.59410472796</v>
      </c>
      <c r="E94" s="213">
        <v>108.750602</v>
      </c>
      <c r="F94" s="68">
        <f t="shared" si="5"/>
        <v>844592.15073023678</v>
      </c>
      <c r="G94" s="68">
        <f t="shared" si="8"/>
        <v>844592.15073023678</v>
      </c>
      <c r="H94" s="68">
        <f t="shared" si="6"/>
        <v>4105114.4257825618</v>
      </c>
      <c r="I94" s="193">
        <f t="shared" si="7"/>
        <v>8.4747631674297885E-2</v>
      </c>
    </row>
    <row r="95" spans="1:9">
      <c r="A95" s="2">
        <v>44742</v>
      </c>
      <c r="B95" s="198">
        <v>1899612.1</v>
      </c>
      <c r="C95" s="64"/>
      <c r="D95" s="65">
        <v>970379.82249358157</v>
      </c>
      <c r="E95" s="213">
        <v>129.39346900000001</v>
      </c>
      <c r="F95" s="68">
        <f t="shared" si="5"/>
        <v>988935.67270850437</v>
      </c>
      <c r="G95" s="68">
        <f t="shared" si="8"/>
        <v>988935.67270850437</v>
      </c>
      <c r="H95" s="68">
        <f t="shared" si="6"/>
        <v>4218221.4057913758</v>
      </c>
      <c r="I95" s="193">
        <f t="shared" si="7"/>
        <v>8.8289697189791738E-2</v>
      </c>
    </row>
    <row r="96" spans="1:9">
      <c r="A96" s="2">
        <v>44834</v>
      </c>
      <c r="B96" s="198">
        <v>2373227.4</v>
      </c>
      <c r="C96" s="64"/>
      <c r="D96" s="65">
        <v>1258662.1209480118</v>
      </c>
      <c r="E96" s="213">
        <v>167.22197399999999</v>
      </c>
      <c r="F96" s="68">
        <f t="shared" si="5"/>
        <v>1263761.7286994138</v>
      </c>
      <c r="G96" s="68">
        <f t="shared" si="8"/>
        <v>1263761.7286994138</v>
      </c>
      <c r="H96" s="68">
        <f t="shared" si="6"/>
        <v>4378820.492222813</v>
      </c>
      <c r="I96" s="193">
        <f t="shared" si="7"/>
        <v>0.12236784107075183</v>
      </c>
    </row>
    <row r="97" spans="1:9">
      <c r="A97" s="2">
        <v>44926</v>
      </c>
      <c r="B97" s="198">
        <v>2735173.6</v>
      </c>
      <c r="C97" s="64"/>
      <c r="D97" s="65">
        <v>1445891.1308306085</v>
      </c>
      <c r="E97" s="213">
        <v>190.642674</v>
      </c>
      <c r="F97" s="68">
        <f t="shared" si="5"/>
        <v>1444309.8210234558</v>
      </c>
      <c r="G97" s="68">
        <f t="shared" si="8"/>
        <v>1444309.8210234558</v>
      </c>
      <c r="H97" s="68">
        <f t="shared" si="6"/>
        <v>4541599.3731616111</v>
      </c>
      <c r="I97" s="193">
        <f t="shared" si="7"/>
        <v>0.12562664728369199</v>
      </c>
    </row>
    <row r="98" spans="1:9">
      <c r="A98" s="2">
        <v>45016</v>
      </c>
      <c r="B98" s="198">
        <v>1789887.9</v>
      </c>
      <c r="C98" s="64"/>
      <c r="D98" s="65">
        <v>952888.12877983029</v>
      </c>
      <c r="E98" s="213">
        <v>121.610241</v>
      </c>
      <c r="F98" s="68">
        <f t="shared" si="5"/>
        <v>944464.24303023552</v>
      </c>
      <c r="G98" s="68">
        <f t="shared" si="8"/>
        <v>944464.24303023552</v>
      </c>
      <c r="H98" s="68">
        <f t="shared" si="6"/>
        <v>4641471.465461609</v>
      </c>
      <c r="I98" s="193">
        <f t="shared" si="7"/>
        <v>0.1306558073778421</v>
      </c>
    </row>
    <row r="99" spans="1:9">
      <c r="A99" s="2">
        <v>45107</v>
      </c>
      <c r="B99" s="198">
        <v>2138726.2000000002</v>
      </c>
      <c r="C99" s="64"/>
      <c r="D99" s="65">
        <v>1056102.8232816337</v>
      </c>
      <c r="E99" s="213">
        <v>141.46375499999999</v>
      </c>
      <c r="F99" s="68">
        <f t="shared" si="5"/>
        <v>1081187.1325189993</v>
      </c>
      <c r="G99" s="68">
        <f t="shared" si="8"/>
        <v>1081187.1325189993</v>
      </c>
      <c r="H99" s="68">
        <f t="shared" si="6"/>
        <v>4733722.9252721053</v>
      </c>
      <c r="I99" s="193">
        <f t="shared" si="7"/>
        <v>0.12220826502207194</v>
      </c>
    </row>
    <row r="100" spans="1:9">
      <c r="A100" s="2">
        <v>45199</v>
      </c>
      <c r="B100" s="198">
        <v>2575328.7000000002</v>
      </c>
      <c r="C100" s="64"/>
      <c r="D100" s="67">
        <v>1327078.8619655874</v>
      </c>
      <c r="E100" s="213">
        <v>179.657545</v>
      </c>
      <c r="F100" s="68">
        <f t="shared" si="5"/>
        <v>1357742.1926803277</v>
      </c>
      <c r="G100" s="68">
        <f t="shared" si="8"/>
        <v>1357742.1926803277</v>
      </c>
      <c r="H100" s="68">
        <f t="shared" si="6"/>
        <v>4827703.3892530184</v>
      </c>
      <c r="I100" s="193">
        <f t="shared" si="7"/>
        <v>0.10251228563204706</v>
      </c>
    </row>
    <row r="101" spans="1:9">
      <c r="A101" s="2">
        <v>45291</v>
      </c>
      <c r="B101" s="198">
        <v>2949232.2</v>
      </c>
      <c r="C101" s="64"/>
      <c r="D101" s="67">
        <v>1513437.8685472999</v>
      </c>
      <c r="E101" s="213">
        <v>202.87733900000001</v>
      </c>
      <c r="F101" s="68">
        <f t="shared" si="5"/>
        <v>1536999.7022849408</v>
      </c>
      <c r="G101" s="68">
        <f>F101</f>
        <v>1536999.7022849408</v>
      </c>
      <c r="H101" s="68">
        <f t="shared" si="6"/>
        <v>4920393.2705145031</v>
      </c>
      <c r="I101" s="193">
        <f t="shared" si="7"/>
        <v>8.3405396696009548E-2</v>
      </c>
    </row>
    <row r="102" spans="1:9">
      <c r="A102" s="2">
        <v>45382</v>
      </c>
      <c r="B102" s="198">
        <v>1922939.6</v>
      </c>
      <c r="C102" s="64"/>
      <c r="D102" s="67">
        <v>1007112.6749870629</v>
      </c>
      <c r="E102" s="213">
        <v>129.658885</v>
      </c>
      <c r="F102" s="68">
        <f t="shared" si="5"/>
        <v>1006972.6008821029</v>
      </c>
      <c r="G102" s="68">
        <f>F102</f>
        <v>1006972.6008821029</v>
      </c>
      <c r="H102" s="68">
        <f>SUM(G99:G102)</f>
        <v>4982901.6283663707</v>
      </c>
      <c r="I102" s="193">
        <f t="shared" si="7"/>
        <v>7.3560758790705005E-2</v>
      </c>
    </row>
    <row r="103" spans="1:9">
      <c r="A103" s="2">
        <v>45473</v>
      </c>
      <c r="B103" s="198">
        <v>2289185.6</v>
      </c>
      <c r="E103" s="213">
        <v>150.457604</v>
      </c>
      <c r="F103" s="68">
        <f t="shared" si="5"/>
        <v>1149925.8268270846</v>
      </c>
      <c r="G103" s="68">
        <f>F103</f>
        <v>1149925.8268270846</v>
      </c>
      <c r="H103" s="68">
        <f>SUM(G100:G103)</f>
        <v>5051640.3226744561</v>
      </c>
      <c r="I103" s="193">
        <f t="shared" si="7"/>
        <v>6.7160119512925665E-2</v>
      </c>
    </row>
    <row r="104" spans="1:9">
      <c r="A104" s="2">
        <v>45565</v>
      </c>
      <c r="B104" s="2"/>
      <c r="E104" s="214">
        <f>(6.28/100+1)*SUM(E97:E100)-SUM(E101:E103)</f>
        <v>190.15628770199999</v>
      </c>
      <c r="F104" s="68">
        <f t="shared" si="5"/>
        <v>1437085.2892176872</v>
      </c>
      <c r="G104" s="68">
        <f>F104</f>
        <v>1437085.2892176872</v>
      </c>
      <c r="H104" s="68">
        <f>SUM(G101:G104)</f>
        <v>5130983.419211816</v>
      </c>
      <c r="I104" s="193">
        <f t="shared" si="7"/>
        <v>6.2820767040893788E-2</v>
      </c>
    </row>
    <row r="106" spans="1:9">
      <c r="D106"/>
    </row>
    <row r="108" spans="1:9">
      <c r="E108" s="211"/>
    </row>
    <row r="109" spans="1:9">
      <c r="E109" s="211"/>
    </row>
  </sheetData>
  <phoneticPr fontId="5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FBF1-C9CA-40A6-B584-243B1260FA54}">
  <dimension ref="A1:F244"/>
  <sheetViews>
    <sheetView topLeftCell="A142" zoomScale="150" workbookViewId="0">
      <selection activeCell="F4" sqref="F4"/>
    </sheetView>
  </sheetViews>
  <sheetFormatPr baseColWidth="10" defaultColWidth="8.83203125" defaultRowHeight="15"/>
  <cols>
    <col min="1" max="1" width="10" bestFit="1" customWidth="1"/>
    <col min="2" max="2" width="12.5" bestFit="1" customWidth="1"/>
    <col min="5" max="5" width="10" bestFit="1" customWidth="1"/>
  </cols>
  <sheetData>
    <row r="1" spans="1:6">
      <c r="A1" t="s">
        <v>0</v>
      </c>
      <c r="B1" t="s">
        <v>318</v>
      </c>
      <c r="E1" t="s">
        <v>0</v>
      </c>
      <c r="F1" t="s">
        <v>318</v>
      </c>
    </row>
    <row r="2" spans="1:6">
      <c r="A2" s="48">
        <v>37986</v>
      </c>
      <c r="B2" s="50">
        <v>0.17759127794953314</v>
      </c>
      <c r="E2" s="48">
        <v>37711</v>
      </c>
      <c r="F2" s="52"/>
    </row>
    <row r="3" spans="1:6">
      <c r="A3" s="48">
        <v>38017</v>
      </c>
      <c r="B3" s="50">
        <v>0.19277690566336653</v>
      </c>
      <c r="E3" s="48">
        <v>37802</v>
      </c>
      <c r="F3" s="52"/>
    </row>
    <row r="4" spans="1:6">
      <c r="A4" s="48">
        <v>38046</v>
      </c>
      <c r="B4" s="50">
        <v>0.23901323072840983</v>
      </c>
      <c r="E4" s="48">
        <v>37894</v>
      </c>
      <c r="F4" s="52"/>
    </row>
    <row r="5" spans="1:6">
      <c r="A5" s="48">
        <v>38077</v>
      </c>
      <c r="B5" s="50">
        <v>0.25097346217906935</v>
      </c>
      <c r="E5" s="48">
        <v>37986</v>
      </c>
      <c r="F5">
        <f>VLOOKUP(E5,$A$2:$B$244,2,FALSE)</f>
        <v>0.17759127794953314</v>
      </c>
    </row>
    <row r="6" spans="1:6">
      <c r="A6" s="48">
        <v>38107</v>
      </c>
      <c r="B6" s="50">
        <v>0.25107097148233082</v>
      </c>
      <c r="E6" s="48">
        <v>38077</v>
      </c>
      <c r="F6">
        <f t="shared" ref="F6:F69" si="0">VLOOKUP(E6,$A$2:$B$244,2,FALSE)</f>
        <v>0.25097346217906935</v>
      </c>
    </row>
    <row r="7" spans="1:6">
      <c r="A7" s="48">
        <v>38138</v>
      </c>
      <c r="B7" s="50">
        <v>0.2864601630307842</v>
      </c>
      <c r="E7" s="48">
        <v>38168</v>
      </c>
      <c r="F7">
        <f t="shared" si="0"/>
        <v>0.25399792181736131</v>
      </c>
    </row>
    <row r="8" spans="1:6">
      <c r="A8" s="48">
        <v>38168</v>
      </c>
      <c r="B8" s="50">
        <v>0.25399792181736131</v>
      </c>
      <c r="E8" s="48">
        <v>38260</v>
      </c>
      <c r="F8">
        <f t="shared" si="0"/>
        <v>0.21843329087894975</v>
      </c>
    </row>
    <row r="9" spans="1:6">
      <c r="A9" s="48">
        <v>38199</v>
      </c>
      <c r="B9" s="50">
        <v>0.20987312614240961</v>
      </c>
      <c r="E9" s="48">
        <v>38352</v>
      </c>
      <c r="F9">
        <f t="shared" si="0"/>
        <v>0.32586859079788028</v>
      </c>
    </row>
    <row r="10" spans="1:6">
      <c r="A10" s="48">
        <v>38230</v>
      </c>
      <c r="B10" s="50">
        <v>0.20075484194384799</v>
      </c>
      <c r="E10" s="48">
        <v>38442</v>
      </c>
      <c r="F10">
        <f t="shared" si="0"/>
        <v>0.30676663788423375</v>
      </c>
    </row>
    <row r="11" spans="1:6">
      <c r="A11" s="48">
        <v>38260</v>
      </c>
      <c r="B11" s="50">
        <v>0.21843329087894975</v>
      </c>
      <c r="E11" s="48">
        <v>38533</v>
      </c>
      <c r="F11">
        <f t="shared" si="0"/>
        <v>0.27623123575249658</v>
      </c>
    </row>
    <row r="12" spans="1:6">
      <c r="A12" s="48">
        <v>38291</v>
      </c>
      <c r="B12" s="50">
        <v>0.35307261306005511</v>
      </c>
      <c r="E12" s="48">
        <v>38625</v>
      </c>
      <c r="F12">
        <f t="shared" si="0"/>
        <v>0.25989058616729399</v>
      </c>
    </row>
    <row r="13" spans="1:6">
      <c r="A13" s="48">
        <v>38321</v>
      </c>
      <c r="B13" s="50">
        <v>0.35254778212582255</v>
      </c>
      <c r="E13" s="48">
        <v>38717</v>
      </c>
      <c r="F13">
        <f t="shared" si="0"/>
        <v>0.15247996028981378</v>
      </c>
    </row>
    <row r="14" spans="1:6">
      <c r="A14" s="48">
        <v>38352</v>
      </c>
      <c r="B14" s="50">
        <v>0.32586859079788028</v>
      </c>
      <c r="E14" s="48">
        <v>38807</v>
      </c>
      <c r="F14">
        <f t="shared" si="0"/>
        <v>0.15518107544896279</v>
      </c>
    </row>
    <row r="15" spans="1:6">
      <c r="A15" s="48">
        <v>38383</v>
      </c>
      <c r="B15" s="50">
        <v>0.32212597104856738</v>
      </c>
      <c r="E15" s="48">
        <v>38898</v>
      </c>
      <c r="F15">
        <f t="shared" si="0"/>
        <v>0.16243634607201302</v>
      </c>
    </row>
    <row r="16" spans="1:6">
      <c r="A16" s="48">
        <v>38411</v>
      </c>
      <c r="B16" s="50">
        <v>0.32326388049199706</v>
      </c>
      <c r="E16" s="48">
        <v>38990</v>
      </c>
      <c r="F16">
        <f t="shared" si="0"/>
        <v>0.16067327859888769</v>
      </c>
    </row>
    <row r="17" spans="1:6">
      <c r="A17" s="48">
        <v>38442</v>
      </c>
      <c r="B17" s="50">
        <v>0.30676663788423375</v>
      </c>
      <c r="E17" s="48">
        <v>39082</v>
      </c>
      <c r="F17">
        <f t="shared" si="0"/>
        <v>0.15848486526393649</v>
      </c>
    </row>
    <row r="18" spans="1:6">
      <c r="A18" s="48">
        <v>38472</v>
      </c>
      <c r="B18" s="50">
        <v>0.33534710706939502</v>
      </c>
      <c r="E18" s="48">
        <v>39172</v>
      </c>
      <c r="F18">
        <f t="shared" si="0"/>
        <v>0.15490720192448618</v>
      </c>
    </row>
    <row r="19" spans="1:6">
      <c r="A19" s="48">
        <v>38503</v>
      </c>
      <c r="B19" s="50">
        <v>0.32964956097215503</v>
      </c>
      <c r="E19" s="48">
        <v>39263</v>
      </c>
      <c r="F19">
        <f t="shared" si="0"/>
        <v>0.15357268988713688</v>
      </c>
    </row>
    <row r="20" spans="1:6">
      <c r="A20" s="48">
        <v>38533</v>
      </c>
      <c r="B20" s="50">
        <v>0.27623123575249658</v>
      </c>
      <c r="E20" s="48">
        <v>39355</v>
      </c>
      <c r="F20">
        <f t="shared" si="0"/>
        <v>0.15467611484212099</v>
      </c>
    </row>
    <row r="21" spans="1:6">
      <c r="A21" s="48">
        <v>38564</v>
      </c>
      <c r="B21" s="50">
        <v>0.27235932886491843</v>
      </c>
      <c r="E21" s="48">
        <v>39447</v>
      </c>
      <c r="F21">
        <f t="shared" si="0"/>
        <v>0.14769787716889807</v>
      </c>
    </row>
    <row r="22" spans="1:6">
      <c r="A22" s="48">
        <v>38595</v>
      </c>
      <c r="B22" s="50">
        <v>0.27172298191187488</v>
      </c>
      <c r="E22" s="48">
        <v>39538</v>
      </c>
      <c r="F22">
        <f t="shared" si="0"/>
        <v>0.14185165697340996</v>
      </c>
    </row>
    <row r="23" spans="1:6">
      <c r="A23" s="48">
        <v>38625</v>
      </c>
      <c r="B23" s="50">
        <v>0.25989058616729399</v>
      </c>
      <c r="E23" s="48">
        <v>39629</v>
      </c>
      <c r="F23">
        <f t="shared" si="0"/>
        <v>0.13166143877212952</v>
      </c>
    </row>
    <row r="24" spans="1:6">
      <c r="A24" s="48">
        <v>38656</v>
      </c>
      <c r="B24" s="50">
        <v>0.1507486792482915</v>
      </c>
      <c r="E24" s="48">
        <v>39721</v>
      </c>
      <c r="F24">
        <f t="shared" si="0"/>
        <v>0.12499891477318313</v>
      </c>
    </row>
    <row r="25" spans="1:6">
      <c r="A25" s="48">
        <v>38686</v>
      </c>
      <c r="B25" s="50">
        <v>0.15417784125027548</v>
      </c>
      <c r="E25" s="48">
        <v>39813</v>
      </c>
      <c r="F25">
        <f t="shared" si="0"/>
        <v>0.13391005086213895</v>
      </c>
    </row>
    <row r="26" spans="1:6">
      <c r="A26" s="48">
        <v>38717</v>
      </c>
      <c r="B26" s="50">
        <v>0.15247996028981378</v>
      </c>
      <c r="E26" s="48">
        <v>39903</v>
      </c>
      <c r="F26">
        <f t="shared" si="0"/>
        <v>9.5964303081786287E-2</v>
      </c>
    </row>
    <row r="27" spans="1:6">
      <c r="A27" s="48">
        <v>38748</v>
      </c>
      <c r="B27" s="50">
        <v>0.14415088139237814</v>
      </c>
      <c r="E27" s="48">
        <v>39994</v>
      </c>
      <c r="F27">
        <f t="shared" si="0"/>
        <v>6.6188056579607038E-2</v>
      </c>
    </row>
    <row r="28" spans="1:6">
      <c r="A28" s="48">
        <v>38776</v>
      </c>
      <c r="B28" s="50">
        <v>0.14591014670057506</v>
      </c>
      <c r="E28" s="48">
        <v>40086</v>
      </c>
      <c r="F28">
        <f t="shared" si="0"/>
        <v>3.4273531284577427E-2</v>
      </c>
    </row>
    <row r="29" spans="1:6">
      <c r="A29" s="48">
        <v>38807</v>
      </c>
      <c r="B29" s="50">
        <v>0.15518107544896279</v>
      </c>
      <c r="E29" s="48">
        <v>40178</v>
      </c>
      <c r="F29">
        <f t="shared" si="0"/>
        <v>3.3640082087581354E-2</v>
      </c>
    </row>
    <row r="30" spans="1:6">
      <c r="A30" s="48">
        <v>38837</v>
      </c>
      <c r="B30" s="50">
        <v>0.1297318774952233</v>
      </c>
      <c r="E30" s="48">
        <v>40268</v>
      </c>
      <c r="F30">
        <f t="shared" si="0"/>
        <v>5.0094177665145456E-2</v>
      </c>
    </row>
    <row r="31" spans="1:6">
      <c r="A31" s="48">
        <v>38868</v>
      </c>
      <c r="B31" s="50">
        <v>0.13278937707223212</v>
      </c>
      <c r="E31" s="48">
        <v>40359</v>
      </c>
      <c r="F31">
        <f t="shared" si="0"/>
        <v>7.6372994185889206E-2</v>
      </c>
    </row>
    <row r="32" spans="1:6">
      <c r="A32" s="48">
        <v>38898</v>
      </c>
      <c r="B32" s="50">
        <v>0.16243634607201302</v>
      </c>
      <c r="E32" s="48">
        <v>40451</v>
      </c>
      <c r="F32">
        <f t="shared" si="0"/>
        <v>0.10173047090703255</v>
      </c>
    </row>
    <row r="33" spans="1:6">
      <c r="A33" s="48">
        <v>38929</v>
      </c>
      <c r="B33" s="50">
        <v>0.16609007860265759</v>
      </c>
      <c r="E33" s="48">
        <v>40543</v>
      </c>
      <c r="F33">
        <f t="shared" si="0"/>
        <v>0.10225910994504409</v>
      </c>
    </row>
    <row r="34" spans="1:6">
      <c r="A34" s="48">
        <v>38960</v>
      </c>
      <c r="B34" s="50">
        <v>0.1627911639617034</v>
      </c>
      <c r="E34" s="48">
        <v>40633</v>
      </c>
      <c r="F34">
        <f t="shared" si="0"/>
        <v>0.11098567446543135</v>
      </c>
    </row>
    <row r="35" spans="1:6">
      <c r="A35" s="48">
        <v>38990</v>
      </c>
      <c r="B35" s="50">
        <v>0.16067327859888769</v>
      </c>
      <c r="E35" s="48">
        <v>40724</v>
      </c>
      <c r="F35">
        <f t="shared" si="0"/>
        <v>0.11750300481065996</v>
      </c>
    </row>
    <row r="36" spans="1:6">
      <c r="A36" s="48">
        <v>39021</v>
      </c>
      <c r="B36" s="50">
        <v>0.15888756961001166</v>
      </c>
      <c r="E36" s="48">
        <v>40816</v>
      </c>
      <c r="F36">
        <f t="shared" si="0"/>
        <v>0.10326304365541177</v>
      </c>
    </row>
    <row r="37" spans="1:6">
      <c r="A37" s="48">
        <v>39051</v>
      </c>
      <c r="B37" s="50">
        <v>0.1476559124294213</v>
      </c>
      <c r="E37" s="48">
        <v>40908</v>
      </c>
      <c r="F37">
        <f t="shared" si="0"/>
        <v>8.7227464773119143E-2</v>
      </c>
    </row>
    <row r="38" spans="1:6">
      <c r="A38" s="48">
        <v>39082</v>
      </c>
      <c r="B38" s="50">
        <v>0.15848486526393649</v>
      </c>
      <c r="E38" s="48">
        <v>40999</v>
      </c>
      <c r="F38">
        <f t="shared" si="0"/>
        <v>8.4224522268673455E-2</v>
      </c>
    </row>
    <row r="39" spans="1:6">
      <c r="A39" s="48">
        <v>39113</v>
      </c>
      <c r="B39" s="50">
        <v>0.15829620749845572</v>
      </c>
      <c r="E39" s="48">
        <v>41090</v>
      </c>
      <c r="F39">
        <f t="shared" si="0"/>
        <v>7.2419329300456622E-2</v>
      </c>
    </row>
    <row r="40" spans="1:6">
      <c r="A40" s="48">
        <v>39141</v>
      </c>
      <c r="B40" s="50">
        <v>0.15032265221620841</v>
      </c>
      <c r="E40" s="48">
        <v>41182</v>
      </c>
      <c r="F40">
        <f t="shared" si="0"/>
        <v>9.9890512201085066E-2</v>
      </c>
    </row>
    <row r="41" spans="1:6">
      <c r="A41" s="48">
        <v>39172</v>
      </c>
      <c r="B41" s="50">
        <v>0.15490720192448618</v>
      </c>
      <c r="E41" s="48">
        <v>41274</v>
      </c>
      <c r="F41">
        <f t="shared" si="0"/>
        <v>0.11412462286381429</v>
      </c>
    </row>
    <row r="42" spans="1:6">
      <c r="A42" s="48">
        <v>39202</v>
      </c>
      <c r="B42" s="50">
        <v>0.15104745734556901</v>
      </c>
      <c r="E42" s="48">
        <v>41364</v>
      </c>
      <c r="F42">
        <f t="shared" si="0"/>
        <v>0.10154677368245342</v>
      </c>
    </row>
    <row r="43" spans="1:6">
      <c r="A43" s="48">
        <v>39233</v>
      </c>
      <c r="B43" s="50">
        <v>0.1511970246636086</v>
      </c>
      <c r="E43" s="48">
        <v>41455</v>
      </c>
      <c r="F43">
        <f t="shared" si="0"/>
        <v>0.10058717827577628</v>
      </c>
    </row>
    <row r="44" spans="1:6">
      <c r="A44" s="48">
        <v>39263</v>
      </c>
      <c r="B44" s="50">
        <v>0.15357268988713688</v>
      </c>
      <c r="E44" s="48">
        <v>41547</v>
      </c>
      <c r="F44">
        <f t="shared" si="0"/>
        <v>8.9023360046126279E-2</v>
      </c>
    </row>
    <row r="45" spans="1:6">
      <c r="A45" s="48">
        <v>39294</v>
      </c>
      <c r="B45" s="50">
        <v>0.15026448098489356</v>
      </c>
      <c r="E45" s="48">
        <v>41639</v>
      </c>
      <c r="F45">
        <f t="shared" si="0"/>
        <v>9.234967497547375E-2</v>
      </c>
    </row>
    <row r="46" spans="1:6">
      <c r="A46" s="48">
        <v>39325</v>
      </c>
      <c r="B46" s="50">
        <v>0.15392174152869806</v>
      </c>
      <c r="E46" s="48">
        <v>41729</v>
      </c>
      <c r="F46">
        <f t="shared" si="0"/>
        <v>9.7674156834319736E-2</v>
      </c>
    </row>
    <row r="47" spans="1:6">
      <c r="A47" s="48">
        <v>39355</v>
      </c>
      <c r="B47" s="50">
        <v>0.15467611484212099</v>
      </c>
      <c r="E47" s="48">
        <v>41820</v>
      </c>
      <c r="F47">
        <f t="shared" si="0"/>
        <v>0.10027590381586721</v>
      </c>
    </row>
    <row r="48" spans="1:6">
      <c r="A48" s="48">
        <v>39386</v>
      </c>
      <c r="B48" s="50">
        <v>0.16455926767987383</v>
      </c>
      <c r="E48" s="48">
        <v>41912</v>
      </c>
      <c r="F48">
        <f t="shared" si="0"/>
        <v>8.4830942226742465E-2</v>
      </c>
    </row>
    <row r="49" spans="1:6">
      <c r="A49" s="48">
        <v>39416</v>
      </c>
      <c r="B49" s="50">
        <v>0.17278184217172474</v>
      </c>
      <c r="E49" s="48">
        <v>42004</v>
      </c>
      <c r="F49">
        <f t="shared" si="0"/>
        <v>4.5512099582099584E-2</v>
      </c>
    </row>
    <row r="50" spans="1:6">
      <c r="A50" s="48">
        <v>39447</v>
      </c>
      <c r="B50" s="50">
        <v>0.14769787716889807</v>
      </c>
      <c r="E50" s="48">
        <v>42094</v>
      </c>
      <c r="F50">
        <f t="shared" si="0"/>
        <v>2.025463037827931E-2</v>
      </c>
    </row>
    <row r="51" spans="1:6">
      <c r="A51" s="48">
        <v>39478</v>
      </c>
      <c r="B51" s="50">
        <v>0.15144145240050047</v>
      </c>
      <c r="E51" s="48">
        <v>42185</v>
      </c>
      <c r="F51">
        <f t="shared" si="0"/>
        <v>-9.2958897728411729E-3</v>
      </c>
    </row>
    <row r="52" spans="1:6">
      <c r="A52" s="48">
        <v>39507</v>
      </c>
      <c r="B52" s="50">
        <v>0.15565213938146508</v>
      </c>
      <c r="E52" s="48">
        <v>42277</v>
      </c>
      <c r="F52">
        <f t="shared" si="0"/>
        <v>-3.4410987826986358E-2</v>
      </c>
    </row>
    <row r="53" spans="1:6">
      <c r="A53" s="48">
        <v>39538</v>
      </c>
      <c r="B53" s="50">
        <v>0.14185165697340996</v>
      </c>
      <c r="E53" s="48">
        <v>42369</v>
      </c>
      <c r="F53">
        <f t="shared" si="0"/>
        <v>-4.4456505789214916E-2</v>
      </c>
    </row>
    <row r="54" spans="1:6">
      <c r="A54" s="48">
        <v>39568</v>
      </c>
      <c r="B54" s="50">
        <v>0.13588896371300352</v>
      </c>
      <c r="E54" s="48">
        <v>42460</v>
      </c>
      <c r="F54">
        <f t="shared" si="0"/>
        <v>-2.9144732418363555E-2</v>
      </c>
    </row>
    <row r="55" spans="1:6">
      <c r="A55" s="48">
        <v>39599</v>
      </c>
      <c r="B55" s="50">
        <v>0.13748562152650964</v>
      </c>
      <c r="E55" s="48">
        <v>42551</v>
      </c>
      <c r="F55">
        <f t="shared" si="0"/>
        <v>-1.6489194707310188E-2</v>
      </c>
    </row>
    <row r="56" spans="1:6">
      <c r="A56" s="48">
        <v>39629</v>
      </c>
      <c r="B56" s="50">
        <v>0.13166143877212952</v>
      </c>
      <c r="E56" s="48">
        <v>42643</v>
      </c>
      <c r="F56">
        <f t="shared" si="0"/>
        <v>4.412192900197656E-4</v>
      </c>
    </row>
    <row r="57" spans="1:6">
      <c r="A57" s="48">
        <v>39660</v>
      </c>
      <c r="B57" s="50">
        <v>0.13330512449491244</v>
      </c>
      <c r="E57" s="48">
        <v>42735</v>
      </c>
      <c r="F57">
        <f t="shared" si="0"/>
        <v>5.7258056325245416E-2</v>
      </c>
    </row>
    <row r="58" spans="1:6">
      <c r="A58" s="48">
        <v>39691</v>
      </c>
      <c r="B58" s="50">
        <v>0.12985403137153606</v>
      </c>
      <c r="E58" s="48">
        <v>42825</v>
      </c>
      <c r="F58">
        <f t="shared" si="0"/>
        <v>6.3766308862242729E-2</v>
      </c>
    </row>
    <row r="59" spans="1:6">
      <c r="A59" s="48">
        <v>39721</v>
      </c>
      <c r="B59" s="50">
        <v>0.12499891477318313</v>
      </c>
      <c r="E59" s="48">
        <v>42916</v>
      </c>
      <c r="F59">
        <f t="shared" si="0"/>
        <v>7.5102161701220235E-2</v>
      </c>
    </row>
    <row r="60" spans="1:6">
      <c r="A60" s="48">
        <v>39752</v>
      </c>
      <c r="B60" s="50">
        <v>0.12734294606400892</v>
      </c>
      <c r="E60" s="48">
        <v>43008</v>
      </c>
      <c r="F60">
        <f t="shared" si="0"/>
        <v>8.2335317679168074E-2</v>
      </c>
    </row>
    <row r="61" spans="1:6">
      <c r="A61" s="48">
        <v>39782</v>
      </c>
      <c r="B61" s="50">
        <v>0.11262584009892142</v>
      </c>
      <c r="E61" s="48">
        <v>43100</v>
      </c>
      <c r="F61">
        <f t="shared" si="0"/>
        <v>6.0574400527880906E-2</v>
      </c>
    </row>
    <row r="62" spans="1:6">
      <c r="A62" s="48">
        <v>39813</v>
      </c>
      <c r="B62" s="50">
        <v>0.13391005086213895</v>
      </c>
      <c r="E62" s="48">
        <v>43190</v>
      </c>
      <c r="F62">
        <f t="shared" si="0"/>
        <v>6.4386394122461887E-2</v>
      </c>
    </row>
    <row r="63" spans="1:6">
      <c r="A63" s="48">
        <v>39844</v>
      </c>
      <c r="B63" s="50">
        <v>0.11973588517542642</v>
      </c>
      <c r="E63" s="48">
        <v>43281</v>
      </c>
      <c r="F63">
        <f t="shared" si="0"/>
        <v>6.7184031785082435E-2</v>
      </c>
    </row>
    <row r="64" spans="1:6">
      <c r="A64" s="48">
        <v>39872</v>
      </c>
      <c r="B64" s="50">
        <v>0.11131435017640734</v>
      </c>
      <c r="E64" s="48">
        <v>43373</v>
      </c>
      <c r="F64">
        <f t="shared" si="0"/>
        <v>7.0496927152521774E-2</v>
      </c>
    </row>
    <row r="65" spans="1:6">
      <c r="A65" s="48">
        <v>39903</v>
      </c>
      <c r="B65" s="50">
        <v>9.5964303081786287E-2</v>
      </c>
      <c r="E65" s="48">
        <v>43465</v>
      </c>
      <c r="F65">
        <f t="shared" si="0"/>
        <v>5.3079388727209659E-2</v>
      </c>
    </row>
    <row r="66" spans="1:6">
      <c r="A66" s="48">
        <v>39933</v>
      </c>
      <c r="B66" s="50">
        <v>7.7979919232675277E-2</v>
      </c>
      <c r="E66" s="48">
        <v>43555</v>
      </c>
      <c r="F66">
        <f t="shared" si="0"/>
        <v>5.7026139658703241E-2</v>
      </c>
    </row>
    <row r="67" spans="1:6">
      <c r="A67" s="48">
        <v>39964</v>
      </c>
      <c r="B67" s="50">
        <v>6.3942411830177195E-2</v>
      </c>
      <c r="E67" s="48">
        <v>43646</v>
      </c>
      <c r="F67">
        <f t="shared" si="0"/>
        <v>5.4340693020132905E-2</v>
      </c>
    </row>
    <row r="68" spans="1:6">
      <c r="A68" s="48">
        <v>39994</v>
      </c>
      <c r="B68" s="50">
        <v>6.6188056579607038E-2</v>
      </c>
      <c r="E68" s="48">
        <v>43738</v>
      </c>
      <c r="F68">
        <f t="shared" si="0"/>
        <v>6.1469517991040445E-2</v>
      </c>
    </row>
    <row r="69" spans="1:6">
      <c r="A69" s="48">
        <v>40025</v>
      </c>
      <c r="B69" s="50">
        <v>5.0954400461232556E-2</v>
      </c>
      <c r="E69" s="48">
        <v>43830</v>
      </c>
      <c r="F69">
        <f t="shared" si="0"/>
        <v>7.9374438002283998E-2</v>
      </c>
    </row>
    <row r="70" spans="1:6">
      <c r="A70" s="48">
        <v>40056</v>
      </c>
      <c r="B70" s="50">
        <v>3.0616293370229596E-2</v>
      </c>
      <c r="E70" s="48">
        <v>43921</v>
      </c>
      <c r="F70">
        <f t="shared" ref="F70:F85" si="1">VLOOKUP(E70,$A$2:$B$244,2,FALSE)</f>
        <v>8.0086060138007481E-2</v>
      </c>
    </row>
    <row r="71" spans="1:6">
      <c r="A71" s="48">
        <v>40086</v>
      </c>
      <c r="B71" s="50">
        <v>3.4273531284577427E-2</v>
      </c>
      <c r="E71" s="48">
        <v>44012</v>
      </c>
      <c r="F71">
        <f t="shared" si="1"/>
        <v>9.2115139438403285E-2</v>
      </c>
    </row>
    <row r="72" spans="1:6">
      <c r="A72" s="48">
        <v>40117</v>
      </c>
      <c r="B72" s="50">
        <v>2.4282142862577075E-2</v>
      </c>
      <c r="E72" s="48">
        <v>44104</v>
      </c>
      <c r="F72">
        <f t="shared" si="1"/>
        <v>8.6052026305604781E-2</v>
      </c>
    </row>
    <row r="73" spans="1:6">
      <c r="A73" s="48">
        <v>40147</v>
      </c>
      <c r="B73" s="50">
        <v>2.3150644978573404E-2</v>
      </c>
      <c r="E73" s="48">
        <v>44196</v>
      </c>
      <c r="F73">
        <f t="shared" si="1"/>
        <v>7.2034031437200455E-2</v>
      </c>
    </row>
    <row r="74" spans="1:6">
      <c r="A74" s="48">
        <v>40178</v>
      </c>
      <c r="B74" s="50">
        <v>3.3640082087581354E-2</v>
      </c>
      <c r="E74" s="48">
        <v>44286</v>
      </c>
      <c r="F74">
        <f t="shared" si="1"/>
        <v>6.889306335440519E-2</v>
      </c>
    </row>
    <row r="75" spans="1:6">
      <c r="A75" s="48">
        <v>40209</v>
      </c>
      <c r="B75" s="50">
        <v>2.6214243117875156E-2</v>
      </c>
      <c r="E75" s="48">
        <v>44377</v>
      </c>
      <c r="F75">
        <f t="shared" si="1"/>
        <v>4.7667597419988807E-2</v>
      </c>
    </row>
    <row r="76" spans="1:6">
      <c r="A76" s="48">
        <v>40237</v>
      </c>
      <c r="B76" s="50">
        <v>3.0538145319125538E-2</v>
      </c>
      <c r="E76" s="48">
        <v>44469</v>
      </c>
      <c r="F76">
        <f t="shared" si="1"/>
        <v>4.3088834070157588E-2</v>
      </c>
    </row>
    <row r="77" spans="1:6">
      <c r="A77" s="48">
        <v>40268</v>
      </c>
      <c r="B77" s="50">
        <v>5.0094177665145456E-2</v>
      </c>
      <c r="E77" s="48">
        <v>44561</v>
      </c>
      <c r="F77">
        <f t="shared" si="1"/>
        <v>7.0657556369185623E-2</v>
      </c>
    </row>
    <row r="78" spans="1:6">
      <c r="A78" s="48">
        <v>40298</v>
      </c>
      <c r="B78" s="50">
        <v>6.357463206712613E-2</v>
      </c>
      <c r="E78" s="48">
        <v>44651</v>
      </c>
      <c r="F78">
        <f t="shared" si="1"/>
        <v>8.8492255616325607E-2</v>
      </c>
    </row>
    <row r="79" spans="1:6">
      <c r="A79" s="48">
        <v>40329</v>
      </c>
      <c r="B79" s="50">
        <v>7.1020933879144946E-2</v>
      </c>
      <c r="E79" s="48">
        <v>44742</v>
      </c>
      <c r="F79">
        <f t="shared" si="1"/>
        <v>0.15641015192663987</v>
      </c>
    </row>
    <row r="80" spans="1:6">
      <c r="A80" s="48">
        <v>40359</v>
      </c>
      <c r="B80" s="50">
        <v>7.6372994185889206E-2</v>
      </c>
      <c r="E80" s="48">
        <v>44834</v>
      </c>
      <c r="F80">
        <f t="shared" si="1"/>
        <v>0.19076582477536089</v>
      </c>
    </row>
    <row r="81" spans="1:6">
      <c r="A81" s="48">
        <v>40390</v>
      </c>
      <c r="B81" s="50">
        <v>8.3769873801030847E-2</v>
      </c>
      <c r="E81" s="48">
        <v>44926</v>
      </c>
      <c r="F81">
        <f t="shared" si="1"/>
        <v>0.21627664195756763</v>
      </c>
    </row>
    <row r="82" spans="1:6">
      <c r="A82" s="48">
        <v>40421</v>
      </c>
      <c r="B82" s="50">
        <v>9.6410699771943581E-2</v>
      </c>
      <c r="E82" s="48">
        <v>45016</v>
      </c>
      <c r="F82">
        <f t="shared" si="1"/>
        <v>0.22973242955444512</v>
      </c>
    </row>
    <row r="83" spans="1:6">
      <c r="A83" s="48">
        <v>40451</v>
      </c>
      <c r="B83" s="50">
        <v>0.10173047090703255</v>
      </c>
      <c r="E83" s="48">
        <v>45107</v>
      </c>
      <c r="F83">
        <f t="shared" si="1"/>
        <v>0.18042605636980041</v>
      </c>
    </row>
    <row r="84" spans="1:6">
      <c r="A84" s="48">
        <v>40482</v>
      </c>
      <c r="B84" s="50">
        <v>0.10378004723507972</v>
      </c>
      <c r="E84" s="48">
        <v>45199</v>
      </c>
      <c r="F84">
        <f t="shared" si="1"/>
        <v>0.18457617453809194</v>
      </c>
    </row>
    <row r="85" spans="1:6">
      <c r="A85" s="48">
        <v>40512</v>
      </c>
      <c r="B85" s="50">
        <v>0.11293182180358291</v>
      </c>
      <c r="E85" s="48">
        <v>45291</v>
      </c>
      <c r="F85">
        <f t="shared" si="1"/>
        <v>0.13100080441951434</v>
      </c>
    </row>
    <row r="86" spans="1:6">
      <c r="A86" s="48">
        <v>40543</v>
      </c>
      <c r="B86" s="50">
        <v>0.10225910994504409</v>
      </c>
      <c r="E86" s="48">
        <v>45382</v>
      </c>
      <c r="F86">
        <f>B244</f>
        <v>0.13868405159420749</v>
      </c>
    </row>
    <row r="87" spans="1:6">
      <c r="A87" s="48">
        <v>40574</v>
      </c>
      <c r="B87" s="50">
        <v>0.10543306055151659</v>
      </c>
      <c r="E87" s="48"/>
    </row>
    <row r="88" spans="1:6">
      <c r="A88" s="48">
        <v>40602</v>
      </c>
      <c r="B88" s="50">
        <v>0.10690029824118079</v>
      </c>
    </row>
    <row r="89" spans="1:6">
      <c r="A89" s="48">
        <v>40633</v>
      </c>
      <c r="B89" s="50">
        <v>0.11098567446543135</v>
      </c>
    </row>
    <row r="90" spans="1:6">
      <c r="A90" s="48">
        <v>40663</v>
      </c>
      <c r="B90" s="50">
        <v>0.11249519129747616</v>
      </c>
    </row>
    <row r="91" spans="1:6">
      <c r="A91" s="48">
        <v>40694</v>
      </c>
      <c r="B91" s="50">
        <v>0.11462130392677829</v>
      </c>
    </row>
    <row r="92" spans="1:6">
      <c r="A92" s="48">
        <v>40724</v>
      </c>
      <c r="B92" s="50">
        <v>0.11750300481065996</v>
      </c>
    </row>
    <row r="93" spans="1:6">
      <c r="A93" s="48">
        <v>40755</v>
      </c>
      <c r="B93" s="50">
        <v>0.110613175716529</v>
      </c>
    </row>
    <row r="94" spans="1:6">
      <c r="A94" s="48">
        <v>40786</v>
      </c>
      <c r="B94" s="50">
        <v>0.11108552467703406</v>
      </c>
    </row>
    <row r="95" spans="1:6">
      <c r="A95" s="48">
        <v>40816</v>
      </c>
      <c r="B95" s="50">
        <v>0.10326304365541177</v>
      </c>
    </row>
    <row r="96" spans="1:6">
      <c r="A96" s="48">
        <v>40847</v>
      </c>
      <c r="B96" s="50">
        <v>9.6847719796805426E-2</v>
      </c>
    </row>
    <row r="97" spans="1:2">
      <c r="A97" s="48">
        <v>40877</v>
      </c>
      <c r="B97" s="50">
        <v>9.7524248850733436E-2</v>
      </c>
    </row>
    <row r="98" spans="1:2">
      <c r="A98" s="48">
        <v>40908</v>
      </c>
      <c r="B98" s="50">
        <v>8.7227464773119143E-2</v>
      </c>
    </row>
    <row r="99" spans="1:2">
      <c r="A99" s="48">
        <v>40939</v>
      </c>
      <c r="B99" s="50">
        <v>9.0679674395218263E-2</v>
      </c>
    </row>
    <row r="100" spans="1:2">
      <c r="A100" s="48">
        <v>40968</v>
      </c>
      <c r="B100" s="50">
        <v>8.8660190314586995E-2</v>
      </c>
    </row>
    <row r="101" spans="1:2">
      <c r="A101" s="48">
        <v>40999</v>
      </c>
      <c r="B101" s="50">
        <v>8.4224522268673455E-2</v>
      </c>
    </row>
    <row r="102" spans="1:2">
      <c r="A102" s="48">
        <v>41029</v>
      </c>
      <c r="B102" s="50">
        <v>7.8739745866439059E-2</v>
      </c>
    </row>
    <row r="103" spans="1:2">
      <c r="A103" s="48">
        <v>41060</v>
      </c>
      <c r="B103" s="50">
        <v>7.7035099874508906E-2</v>
      </c>
    </row>
    <row r="104" spans="1:2">
      <c r="A104" s="48">
        <v>41090</v>
      </c>
      <c r="B104" s="50">
        <v>7.2419329300456622E-2</v>
      </c>
    </row>
    <row r="105" spans="1:2">
      <c r="A105" s="48">
        <v>41121</v>
      </c>
      <c r="B105" s="50">
        <v>8.6427827513589336E-2</v>
      </c>
    </row>
    <row r="106" spans="1:2">
      <c r="A106" s="48">
        <v>41152</v>
      </c>
      <c r="B106" s="50">
        <v>8.7242512137119158E-2</v>
      </c>
    </row>
    <row r="107" spans="1:2">
      <c r="A107" s="48">
        <v>41182</v>
      </c>
      <c r="B107" s="50">
        <v>9.9890512201085066E-2</v>
      </c>
    </row>
    <row r="108" spans="1:2">
      <c r="A108" s="48">
        <v>41213</v>
      </c>
      <c r="B108" s="50">
        <v>0.10490078155114746</v>
      </c>
    </row>
    <row r="109" spans="1:2">
      <c r="A109" s="48">
        <v>41243</v>
      </c>
      <c r="B109" s="50">
        <v>9.3925865633525826E-2</v>
      </c>
    </row>
    <row r="110" spans="1:2">
      <c r="A110" s="48">
        <v>41274</v>
      </c>
      <c r="B110" s="50">
        <v>0.11412462286381429</v>
      </c>
    </row>
    <row r="111" spans="1:2">
      <c r="A111" s="48">
        <v>41305</v>
      </c>
      <c r="B111" s="50">
        <v>0.10892148034841524</v>
      </c>
    </row>
    <row r="112" spans="1:2">
      <c r="A112" s="48">
        <v>41333</v>
      </c>
      <c r="B112" s="50">
        <v>0.10044405547450154</v>
      </c>
    </row>
    <row r="113" spans="1:2">
      <c r="A113" s="48">
        <v>41364</v>
      </c>
      <c r="B113" s="50">
        <v>0.10154677368245342</v>
      </c>
    </row>
    <row r="114" spans="1:2">
      <c r="A114" s="48">
        <v>41394</v>
      </c>
      <c r="B114" s="50">
        <v>0.10360613616183036</v>
      </c>
    </row>
    <row r="115" spans="1:2">
      <c r="A115" s="48">
        <v>41425</v>
      </c>
      <c r="B115" s="50">
        <v>0.10024399569784001</v>
      </c>
    </row>
    <row r="116" spans="1:2">
      <c r="A116" s="48">
        <v>41455</v>
      </c>
      <c r="B116" s="50">
        <v>0.10058717827577628</v>
      </c>
    </row>
    <row r="117" spans="1:2">
      <c r="A117" s="48">
        <v>41486</v>
      </c>
      <c r="B117" s="50">
        <v>0.10021974854426863</v>
      </c>
    </row>
    <row r="118" spans="1:2">
      <c r="A118" s="48">
        <v>41517</v>
      </c>
      <c r="B118" s="50">
        <v>0.10221621472713421</v>
      </c>
    </row>
    <row r="119" spans="1:2">
      <c r="A119" s="48">
        <v>41547</v>
      </c>
      <c r="B119" s="50">
        <v>8.9023360046126279E-2</v>
      </c>
    </row>
    <row r="120" spans="1:2">
      <c r="A120" s="48">
        <v>41578</v>
      </c>
      <c r="B120" s="50">
        <v>9.2178180421782913E-2</v>
      </c>
    </row>
    <row r="121" spans="1:2">
      <c r="A121" s="48">
        <v>41608</v>
      </c>
      <c r="B121" s="50">
        <v>9.9138958876901606E-2</v>
      </c>
    </row>
    <row r="122" spans="1:2">
      <c r="A122" s="48">
        <v>41639</v>
      </c>
      <c r="B122" s="50">
        <v>9.234967497547375E-2</v>
      </c>
    </row>
    <row r="123" spans="1:2">
      <c r="A123" s="48">
        <v>41670</v>
      </c>
      <c r="B123" s="50">
        <v>9.202201482789861E-2</v>
      </c>
    </row>
    <row r="124" spans="1:2">
      <c r="A124" s="48">
        <v>41698</v>
      </c>
      <c r="B124" s="50">
        <v>9.8989834742988086E-2</v>
      </c>
    </row>
    <row r="125" spans="1:2">
      <c r="A125" s="48">
        <v>41729</v>
      </c>
      <c r="B125" s="50">
        <v>9.7674156834319736E-2</v>
      </c>
    </row>
    <row r="126" spans="1:2">
      <c r="A126" s="48">
        <v>41759</v>
      </c>
      <c r="B126" s="50">
        <v>9.6104065282506007E-2</v>
      </c>
    </row>
    <row r="127" spans="1:2">
      <c r="A127" s="48">
        <v>41790</v>
      </c>
      <c r="B127" s="50">
        <v>9.7122393351975894E-2</v>
      </c>
    </row>
    <row r="128" spans="1:2">
      <c r="A128" s="48">
        <v>41820</v>
      </c>
      <c r="B128" s="50">
        <v>0.10027590381586721</v>
      </c>
    </row>
    <row r="129" spans="1:2">
      <c r="A129" s="48">
        <v>41851</v>
      </c>
      <c r="B129" s="50">
        <v>8.7893877822790387E-2</v>
      </c>
    </row>
    <row r="130" spans="1:2">
      <c r="A130" s="48">
        <v>41882</v>
      </c>
      <c r="B130" s="50">
        <v>8.4545563571784818E-2</v>
      </c>
    </row>
    <row r="131" spans="1:2">
      <c r="A131" s="48">
        <v>41912</v>
      </c>
      <c r="B131" s="50">
        <v>8.4830942226742465E-2</v>
      </c>
    </row>
    <row r="132" spans="1:2">
      <c r="A132" s="48">
        <v>41943</v>
      </c>
      <c r="B132" s="50">
        <v>7.3181729186669917E-2</v>
      </c>
    </row>
    <row r="133" spans="1:2">
      <c r="A133" s="48">
        <v>41973</v>
      </c>
      <c r="B133" s="50">
        <v>5.7958880329660872E-2</v>
      </c>
    </row>
    <row r="134" spans="1:2">
      <c r="A134" s="48">
        <v>42004</v>
      </c>
      <c r="B134" s="50">
        <v>4.5512099582099584E-2</v>
      </c>
    </row>
    <row r="135" spans="1:2">
      <c r="A135" s="48">
        <v>42035</v>
      </c>
      <c r="B135" s="50">
        <v>4.0680130769952763E-2</v>
      </c>
    </row>
    <row r="136" spans="1:2">
      <c r="A136" s="48">
        <v>42063</v>
      </c>
      <c r="B136" s="50">
        <v>3.3919216049666301E-2</v>
      </c>
    </row>
    <row r="137" spans="1:2">
      <c r="A137" s="48">
        <v>42094</v>
      </c>
      <c r="B137" s="50">
        <v>2.025463037827931E-2</v>
      </c>
    </row>
    <row r="138" spans="1:2">
      <c r="A138" s="48">
        <v>42124</v>
      </c>
      <c r="B138" s="50">
        <v>5.9655739570444524E-3</v>
      </c>
    </row>
    <row r="139" spans="1:2">
      <c r="A139" s="48">
        <v>42155</v>
      </c>
      <c r="B139" s="50">
        <v>2.8322796478045787E-3</v>
      </c>
    </row>
    <row r="140" spans="1:2">
      <c r="A140" s="48">
        <v>42185</v>
      </c>
      <c r="B140" s="50">
        <v>-9.2958897728411729E-3</v>
      </c>
    </row>
    <row r="141" spans="1:2">
      <c r="A141" s="48">
        <v>42216</v>
      </c>
      <c r="B141" s="50">
        <v>-2.3278297967540454E-2</v>
      </c>
    </row>
    <row r="142" spans="1:2">
      <c r="A142" s="48">
        <v>42247</v>
      </c>
      <c r="B142" s="50">
        <v>-2.4031801425282294E-2</v>
      </c>
    </row>
    <row r="143" spans="1:2">
      <c r="A143" s="48">
        <v>42277</v>
      </c>
      <c r="B143" s="50">
        <v>-3.4410987826986358E-2</v>
      </c>
    </row>
    <row r="144" spans="1:2">
      <c r="A144" s="48">
        <v>42308</v>
      </c>
      <c r="B144" s="50">
        <v>-7.5748196673804918E-2</v>
      </c>
    </row>
    <row r="145" spans="1:2">
      <c r="A145" s="48">
        <v>42338</v>
      </c>
      <c r="B145" s="50">
        <v>-6.4449422216552629E-2</v>
      </c>
    </row>
    <row r="146" spans="1:2">
      <c r="A146" s="48">
        <v>42369</v>
      </c>
      <c r="B146" s="50">
        <v>-4.4456505789214916E-2</v>
      </c>
    </row>
    <row r="147" spans="1:2">
      <c r="A147" s="48">
        <v>42400</v>
      </c>
      <c r="B147" s="50">
        <v>-4.4073080341138784E-2</v>
      </c>
    </row>
    <row r="148" spans="1:2">
      <c r="A148" s="48">
        <v>42429</v>
      </c>
      <c r="B148" s="50">
        <v>-4.5291675623421547E-2</v>
      </c>
    </row>
    <row r="149" spans="1:2">
      <c r="A149" s="48">
        <v>42460</v>
      </c>
      <c r="B149" s="50">
        <v>-2.9144732418363555E-2</v>
      </c>
    </row>
    <row r="150" spans="1:2">
      <c r="A150" s="48">
        <v>42490</v>
      </c>
      <c r="B150" s="50">
        <v>-2.2511919746430357E-2</v>
      </c>
    </row>
    <row r="151" spans="1:2">
      <c r="A151" s="48">
        <v>42521</v>
      </c>
      <c r="B151" s="50">
        <v>-2.5457007257501149E-2</v>
      </c>
    </row>
    <row r="152" spans="1:2">
      <c r="A152" s="48">
        <v>42551</v>
      </c>
      <c r="B152" s="50">
        <v>-1.6489194707310188E-2</v>
      </c>
    </row>
    <row r="153" spans="1:2">
      <c r="A153" s="48">
        <v>42582</v>
      </c>
      <c r="B153" s="50">
        <v>-1.4569259973047326E-2</v>
      </c>
    </row>
    <row r="154" spans="1:2">
      <c r="A154" s="48">
        <v>42613</v>
      </c>
      <c r="B154" s="50">
        <v>-1.455022914812827E-2</v>
      </c>
    </row>
    <row r="155" spans="1:2">
      <c r="A155" s="48">
        <v>42643</v>
      </c>
      <c r="B155" s="50">
        <v>4.412192900197656E-4</v>
      </c>
    </row>
    <row r="156" spans="1:2">
      <c r="A156" s="48">
        <v>42674</v>
      </c>
      <c r="B156" s="50">
        <v>4.625066739143547E-2</v>
      </c>
    </row>
    <row r="157" spans="1:2">
      <c r="A157" s="48">
        <v>42704</v>
      </c>
      <c r="B157" s="50">
        <v>4.6750853381720844E-2</v>
      </c>
    </row>
    <row r="158" spans="1:2">
      <c r="A158" s="48">
        <v>42735</v>
      </c>
      <c r="B158" s="50">
        <v>5.7258056325245416E-2</v>
      </c>
    </row>
    <row r="159" spans="1:2">
      <c r="A159" s="48">
        <v>42766</v>
      </c>
      <c r="B159" s="50">
        <v>5.8879820607269998E-2</v>
      </c>
    </row>
    <row r="160" spans="1:2">
      <c r="A160" s="48">
        <v>42794</v>
      </c>
      <c r="B160" s="50">
        <v>6.2218541668767273E-2</v>
      </c>
    </row>
    <row r="161" spans="1:2">
      <c r="A161" s="48">
        <v>42825</v>
      </c>
      <c r="B161" s="50">
        <v>6.3766308862242729E-2</v>
      </c>
    </row>
    <row r="162" spans="1:2">
      <c r="A162" s="48">
        <v>42855</v>
      </c>
      <c r="B162" s="50">
        <v>6.6207026234397781E-2</v>
      </c>
    </row>
    <row r="163" spans="1:2">
      <c r="A163" s="48">
        <v>42886</v>
      </c>
      <c r="B163" s="50">
        <v>7.0759373948266854E-2</v>
      </c>
    </row>
    <row r="164" spans="1:2">
      <c r="A164" s="48">
        <v>42916</v>
      </c>
      <c r="B164" s="50">
        <v>7.5102161701220235E-2</v>
      </c>
    </row>
    <row r="165" spans="1:2">
      <c r="A165" s="48">
        <v>42947</v>
      </c>
      <c r="B165" s="50">
        <v>7.948242479972964E-2</v>
      </c>
    </row>
    <row r="166" spans="1:2">
      <c r="A166" s="48">
        <v>42978</v>
      </c>
      <c r="B166" s="50">
        <v>8.1555910908985271E-2</v>
      </c>
    </row>
    <row r="167" spans="1:2">
      <c r="A167" s="48">
        <v>43008</v>
      </c>
      <c r="B167" s="50">
        <v>8.2335317679168074E-2</v>
      </c>
    </row>
    <row r="168" spans="1:2">
      <c r="A168" s="48">
        <v>43039</v>
      </c>
      <c r="B168" s="50">
        <v>7.9523871661698178E-2</v>
      </c>
    </row>
    <row r="169" spans="1:2">
      <c r="A169" s="48">
        <v>43069</v>
      </c>
      <c r="B169" s="50">
        <v>7.6082813462556242E-2</v>
      </c>
    </row>
    <row r="170" spans="1:2">
      <c r="A170" s="48">
        <v>43100</v>
      </c>
      <c r="B170" s="50">
        <v>6.0574400527880906E-2</v>
      </c>
    </row>
    <row r="171" spans="1:2">
      <c r="A171" s="48">
        <v>43131</v>
      </c>
      <c r="B171" s="50">
        <v>6.9898838369802277E-2</v>
      </c>
    </row>
    <row r="172" spans="1:2">
      <c r="A172" s="48">
        <v>43159</v>
      </c>
      <c r="B172" s="50">
        <v>7.2162252298686988E-2</v>
      </c>
    </row>
    <row r="173" spans="1:2">
      <c r="A173" s="48">
        <v>43190</v>
      </c>
      <c r="B173" s="50">
        <v>6.4386394122461887E-2</v>
      </c>
    </row>
    <row r="174" spans="1:2">
      <c r="A174" s="48">
        <v>43220</v>
      </c>
      <c r="B174" s="50">
        <v>6.9513008103620363E-2</v>
      </c>
    </row>
    <row r="175" spans="1:2">
      <c r="A175" s="48">
        <v>43251</v>
      </c>
      <c r="B175" s="50">
        <v>7.2306991426531853E-2</v>
      </c>
    </row>
    <row r="176" spans="1:2">
      <c r="A176" s="48">
        <v>43281</v>
      </c>
      <c r="B176" s="50">
        <v>6.7184031785082435E-2</v>
      </c>
    </row>
    <row r="177" spans="1:2">
      <c r="A177" s="48">
        <v>43312</v>
      </c>
      <c r="B177" s="50">
        <v>7.8598449044304922E-2</v>
      </c>
    </row>
    <row r="178" spans="1:2">
      <c r="A178" s="48">
        <v>43343</v>
      </c>
      <c r="B178" s="50">
        <v>8.0655772514902094E-2</v>
      </c>
    </row>
    <row r="179" spans="1:2">
      <c r="A179" s="48">
        <v>43373</v>
      </c>
      <c r="B179" s="50">
        <v>7.0496927152521774E-2</v>
      </c>
    </row>
    <row r="180" spans="1:2">
      <c r="A180" s="48">
        <v>43404</v>
      </c>
      <c r="B180" s="50">
        <v>7.2158732361956135E-2</v>
      </c>
    </row>
    <row r="181" spans="1:2">
      <c r="A181" s="48">
        <v>43434</v>
      </c>
      <c r="B181" s="50">
        <v>7.8791914455250855E-2</v>
      </c>
    </row>
    <row r="182" spans="1:2">
      <c r="A182" s="48">
        <v>43465</v>
      </c>
      <c r="B182" s="50">
        <v>5.3079388727209659E-2</v>
      </c>
    </row>
    <row r="183" spans="1:2">
      <c r="A183" s="48">
        <v>43496</v>
      </c>
      <c r="B183" s="50">
        <v>5.0268816118133983E-2</v>
      </c>
    </row>
    <row r="184" spans="1:2">
      <c r="A184" s="48">
        <v>43524</v>
      </c>
      <c r="B184" s="50">
        <v>5.3325526754958982E-2</v>
      </c>
    </row>
    <row r="185" spans="1:2">
      <c r="A185" s="48">
        <v>43555</v>
      </c>
      <c r="B185" s="50">
        <v>5.7026139658703241E-2</v>
      </c>
    </row>
    <row r="186" spans="1:2">
      <c r="A186" s="48">
        <v>43585</v>
      </c>
      <c r="B186" s="50">
        <v>5.8904999886953816E-2</v>
      </c>
    </row>
    <row r="187" spans="1:2">
      <c r="A187" s="48">
        <v>43616</v>
      </c>
      <c r="B187" s="50">
        <v>5.4697655420012578E-2</v>
      </c>
    </row>
    <row r="188" spans="1:2">
      <c r="A188" s="48">
        <v>43646</v>
      </c>
      <c r="B188" s="50">
        <v>5.4340693020132905E-2</v>
      </c>
    </row>
    <row r="189" spans="1:2">
      <c r="A189" s="48">
        <v>43677</v>
      </c>
      <c r="B189" s="50">
        <v>5.2285212317325545E-2</v>
      </c>
    </row>
    <row r="190" spans="1:2">
      <c r="A190" s="48">
        <v>43708</v>
      </c>
      <c r="B190" s="50">
        <v>5.3302627231283282E-2</v>
      </c>
    </row>
    <row r="191" spans="1:2">
      <c r="A191" s="48">
        <v>43738</v>
      </c>
      <c r="B191" s="50">
        <v>6.1469517991040445E-2</v>
      </c>
    </row>
    <row r="192" spans="1:2">
      <c r="A192" s="48">
        <v>43769</v>
      </c>
      <c r="B192" s="50">
        <v>6.5686080314060522E-2</v>
      </c>
    </row>
    <row r="193" spans="1:2">
      <c r="A193" s="48">
        <v>43799</v>
      </c>
      <c r="B193" s="50">
        <v>6.4850486768785187E-2</v>
      </c>
    </row>
    <row r="194" spans="1:2">
      <c r="A194" s="48">
        <v>43830</v>
      </c>
      <c r="B194" s="50">
        <v>7.9374438002283998E-2</v>
      </c>
    </row>
    <row r="195" spans="1:2">
      <c r="A195" s="48">
        <v>43861</v>
      </c>
      <c r="B195" s="50">
        <v>8.2252550246260839E-2</v>
      </c>
    </row>
    <row r="196" spans="1:2">
      <c r="A196" s="48">
        <v>43890</v>
      </c>
      <c r="B196" s="50">
        <v>7.9083641409955788E-2</v>
      </c>
    </row>
    <row r="197" spans="1:2">
      <c r="A197" s="48">
        <v>43921</v>
      </c>
      <c r="B197" s="50">
        <v>8.0086060138007481E-2</v>
      </c>
    </row>
    <row r="198" spans="1:2">
      <c r="A198" s="48">
        <v>43951</v>
      </c>
      <c r="B198" s="50">
        <v>8.7031636082125288E-2</v>
      </c>
    </row>
    <row r="199" spans="1:2">
      <c r="A199" s="48">
        <v>43982</v>
      </c>
      <c r="B199" s="50">
        <v>9.2647936923376709E-2</v>
      </c>
    </row>
    <row r="200" spans="1:2">
      <c r="A200" s="48">
        <v>44012</v>
      </c>
      <c r="B200" s="50">
        <v>9.2115139438403285E-2</v>
      </c>
    </row>
    <row r="201" spans="1:2">
      <c r="A201" s="48">
        <v>44043</v>
      </c>
      <c r="B201" s="50">
        <v>8.884116943059954E-2</v>
      </c>
    </row>
    <row r="202" spans="1:2">
      <c r="A202" s="48">
        <v>44074</v>
      </c>
      <c r="B202" s="50">
        <v>8.6721097259210525E-2</v>
      </c>
    </row>
    <row r="203" spans="1:2">
      <c r="A203" s="48">
        <v>44104</v>
      </c>
      <c r="B203" s="50">
        <v>8.6052026305604781E-2</v>
      </c>
    </row>
    <row r="204" spans="1:2">
      <c r="A204" s="48">
        <v>44135</v>
      </c>
      <c r="B204" s="50">
        <v>8.3191144936996572E-2</v>
      </c>
    </row>
    <row r="205" spans="1:2">
      <c r="A205" s="48">
        <v>44165</v>
      </c>
      <c r="B205" s="50">
        <v>8.2674332470978384E-2</v>
      </c>
    </row>
    <row r="206" spans="1:2">
      <c r="A206" s="48">
        <v>44196</v>
      </c>
      <c r="B206" s="51">
        <v>7.2034031437200455E-2</v>
      </c>
    </row>
    <row r="207" spans="1:2">
      <c r="A207" s="48">
        <v>44227</v>
      </c>
      <c r="B207" s="50">
        <v>7.1573896084621613E-2</v>
      </c>
    </row>
    <row r="208" spans="1:2">
      <c r="A208" s="48">
        <v>44255</v>
      </c>
      <c r="B208" s="50">
        <v>7.0950924844379482E-2</v>
      </c>
    </row>
    <row r="209" spans="1:2">
      <c r="A209" s="48">
        <v>44286</v>
      </c>
      <c r="B209" s="50">
        <v>6.889306335440519E-2</v>
      </c>
    </row>
    <row r="210" spans="1:2">
      <c r="A210" s="48">
        <v>44316</v>
      </c>
      <c r="B210" s="50">
        <v>5.1060053557744789E-2</v>
      </c>
    </row>
    <row r="211" spans="1:2">
      <c r="A211" s="48">
        <v>44347</v>
      </c>
      <c r="B211" s="50">
        <v>5.0280183774050302E-2</v>
      </c>
    </row>
    <row r="212" spans="1:2">
      <c r="A212" s="48">
        <v>44377</v>
      </c>
      <c r="B212" s="50">
        <v>4.7667597419988807E-2</v>
      </c>
    </row>
    <row r="213" spans="1:2">
      <c r="A213" s="48">
        <v>44408</v>
      </c>
      <c r="B213" s="50">
        <v>4.5859348964983032E-2</v>
      </c>
    </row>
    <row r="214" spans="1:2">
      <c r="A214" s="48">
        <v>44439</v>
      </c>
      <c r="B214" s="50">
        <v>4.4318834926556944E-2</v>
      </c>
    </row>
    <row r="215" spans="1:2">
      <c r="A215" s="48">
        <v>44469</v>
      </c>
      <c r="B215" s="50">
        <v>4.3088834070157588E-2</v>
      </c>
    </row>
    <row r="216" spans="1:2">
      <c r="A216" s="48">
        <v>44500</v>
      </c>
      <c r="B216" s="50">
        <v>4.7182896419903093E-2</v>
      </c>
    </row>
    <row r="217" spans="1:2">
      <c r="A217" s="48">
        <v>44530</v>
      </c>
      <c r="B217" s="50">
        <v>4.6617295513767081E-2</v>
      </c>
    </row>
    <row r="218" spans="1:2">
      <c r="A218" s="48">
        <v>44561</v>
      </c>
      <c r="B218" s="51">
        <v>7.0657556369185623E-2</v>
      </c>
    </row>
    <row r="219" spans="1:2">
      <c r="A219" s="48">
        <v>44592</v>
      </c>
      <c r="B219" s="50">
        <v>7.6814056842023901E-2</v>
      </c>
    </row>
    <row r="220" spans="1:2">
      <c r="A220" s="48">
        <v>44620</v>
      </c>
      <c r="B220" s="51">
        <v>8.7825261864868859E-2</v>
      </c>
    </row>
    <row r="221" spans="1:2">
      <c r="A221" s="48">
        <v>44651</v>
      </c>
      <c r="B221" s="51">
        <v>8.8492255616325607E-2</v>
      </c>
    </row>
    <row r="222" spans="1:2">
      <c r="A222" s="48">
        <v>44681</v>
      </c>
      <c r="B222" s="51">
        <v>0.1083310476127175</v>
      </c>
    </row>
    <row r="223" spans="1:2">
      <c r="A223" s="48">
        <v>44712</v>
      </c>
      <c r="B223" s="51">
        <v>0.12677017234126825</v>
      </c>
    </row>
    <row r="224" spans="1:2">
      <c r="A224" s="48">
        <v>44742</v>
      </c>
      <c r="B224" s="51">
        <v>0.15641015192663987</v>
      </c>
    </row>
    <row r="225" spans="1:2">
      <c r="A225" s="48">
        <v>44773</v>
      </c>
      <c r="B225" s="51">
        <v>0.18680736038809148</v>
      </c>
    </row>
    <row r="226" spans="1:2">
      <c r="A226" s="48">
        <v>44804</v>
      </c>
      <c r="B226" s="51">
        <v>0.1976370083015489</v>
      </c>
    </row>
    <row r="227" spans="1:2">
      <c r="A227" s="48">
        <v>44834</v>
      </c>
      <c r="B227" s="51">
        <v>0.19076582477536089</v>
      </c>
    </row>
    <row r="228" spans="1:2">
      <c r="A228" s="48">
        <v>44865</v>
      </c>
      <c r="B228" s="51">
        <v>0.20232735752746633</v>
      </c>
    </row>
    <row r="229" spans="1:2">
      <c r="A229" s="48">
        <v>44895</v>
      </c>
      <c r="B229" s="51">
        <v>0.22348444086714087</v>
      </c>
    </row>
    <row r="230" spans="1:2">
      <c r="A230" s="48">
        <v>44926</v>
      </c>
      <c r="B230" s="51">
        <v>0.21627664195756763</v>
      </c>
    </row>
    <row r="231" spans="1:2">
      <c r="A231" s="48">
        <v>44957</v>
      </c>
      <c r="B231" s="51">
        <v>0.21881384127696962</v>
      </c>
    </row>
    <row r="232" spans="1:2">
      <c r="A232" s="48">
        <v>44985</v>
      </c>
      <c r="B232" s="51">
        <v>0.21579238763420872</v>
      </c>
    </row>
    <row r="233" spans="1:2">
      <c r="A233" s="48">
        <v>45016</v>
      </c>
      <c r="B233" s="51">
        <v>0.22973242955444512</v>
      </c>
    </row>
    <row r="234" spans="1:2">
      <c r="A234" s="48">
        <v>45046</v>
      </c>
      <c r="B234" s="51">
        <v>0.20823652203853013</v>
      </c>
    </row>
    <row r="235" spans="1:2">
      <c r="A235" s="48">
        <v>45077</v>
      </c>
      <c r="B235" s="51">
        <v>0.19747003737968957</v>
      </c>
    </row>
    <row r="236" spans="1:2">
      <c r="A236" s="48">
        <v>45107</v>
      </c>
      <c r="B236" s="51">
        <v>0.18042605636980041</v>
      </c>
    </row>
    <row r="237" spans="1:2">
      <c r="A237" s="48">
        <v>45138</v>
      </c>
      <c r="B237" s="51">
        <v>0.17042801139898381</v>
      </c>
    </row>
    <row r="238" spans="1:2">
      <c r="A238" s="48">
        <v>45169</v>
      </c>
      <c r="B238" s="51">
        <v>0.17090370021635801</v>
      </c>
    </row>
    <row r="239" spans="1:2">
      <c r="A239" s="49">
        <v>45199</v>
      </c>
      <c r="B239" s="51">
        <v>0.18457617453809194</v>
      </c>
    </row>
    <row r="240" spans="1:2">
      <c r="A240" s="48">
        <v>45230</v>
      </c>
      <c r="B240" s="51">
        <v>0.18286270933743232</v>
      </c>
    </row>
    <row r="241" spans="1:2">
      <c r="A241" s="48">
        <v>45260</v>
      </c>
      <c r="B241" s="51">
        <v>0.16556113801234887</v>
      </c>
    </row>
    <row r="242" spans="1:2">
      <c r="A242" s="48">
        <v>45291</v>
      </c>
      <c r="B242" s="51">
        <v>0.13100080441951434</v>
      </c>
    </row>
    <row r="243" spans="1:2">
      <c r="A243" s="48">
        <v>45322</v>
      </c>
      <c r="B243" s="51">
        <v>0.13537656292734285</v>
      </c>
    </row>
    <row r="244" spans="1:2">
      <c r="A244" s="48">
        <v>45351</v>
      </c>
      <c r="B244" s="51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9A4C-553B-4F05-8382-032C8FAC3BD9}">
  <dimension ref="A1:Q2725"/>
  <sheetViews>
    <sheetView workbookViewId="0">
      <selection activeCell="B2" sqref="B2"/>
    </sheetView>
  </sheetViews>
  <sheetFormatPr baseColWidth="10" defaultColWidth="8.83203125" defaultRowHeight="15"/>
  <cols>
    <col min="1" max="1" width="11.1640625" bestFit="1" customWidth="1"/>
    <col min="2" max="2" width="11.1640625" customWidth="1"/>
  </cols>
  <sheetData>
    <row r="1" spans="1:17" ht="39">
      <c r="A1" s="3" t="s">
        <v>1</v>
      </c>
      <c r="B1" s="3" t="s">
        <v>17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1DEC1-596E-46EF-8E6E-7C5DA245DBF3}">
  <dimension ref="A1:S303"/>
  <sheetViews>
    <sheetView topLeftCell="G1" zoomScale="150" zoomScaleNormal="100" workbookViewId="0">
      <pane ySplit="5" topLeftCell="A102" activePane="bottomLeft" state="frozen"/>
      <selection pane="bottomLeft" activeCell="K102" sqref="K102"/>
    </sheetView>
  </sheetViews>
  <sheetFormatPr baseColWidth="10" defaultColWidth="9.1640625" defaultRowHeight="13"/>
  <cols>
    <col min="1" max="1" width="17.5" style="15" customWidth="1"/>
    <col min="2" max="2" width="14.83203125" style="12" customWidth="1"/>
    <col min="3" max="4" width="15.5" style="12" customWidth="1"/>
    <col min="5" max="5" width="15.83203125" style="12" customWidth="1"/>
    <col min="6" max="6" width="23.1640625" style="12" customWidth="1"/>
    <col min="7" max="7" width="19.83203125" style="12" customWidth="1"/>
    <col min="8" max="8" width="20.33203125" style="12" customWidth="1"/>
    <col min="9" max="16384" width="9.1640625" style="13"/>
  </cols>
  <sheetData>
    <row r="1" spans="1:18" ht="18">
      <c r="A1" s="11" t="s">
        <v>18</v>
      </c>
    </row>
    <row r="2" spans="1:18" ht="16">
      <c r="A2" s="14"/>
    </row>
    <row r="3" spans="1:18">
      <c r="H3" s="16" t="s">
        <v>19</v>
      </c>
    </row>
    <row r="4" spans="1:18" ht="18" customHeight="1">
      <c r="A4" s="17"/>
      <c r="B4" s="18" t="s">
        <v>20</v>
      </c>
      <c r="C4" s="19"/>
      <c r="D4" s="19"/>
      <c r="E4" s="20"/>
      <c r="F4" s="220" t="s">
        <v>21</v>
      </c>
      <c r="G4" s="222" t="s">
        <v>22</v>
      </c>
      <c r="H4" s="220" t="s">
        <v>23</v>
      </c>
    </row>
    <row r="5" spans="1:18" ht="43.5" customHeight="1">
      <c r="A5" s="21"/>
      <c r="B5" s="22" t="s">
        <v>24</v>
      </c>
      <c r="C5" s="22" t="s">
        <v>25</v>
      </c>
      <c r="D5" s="22" t="s">
        <v>26</v>
      </c>
      <c r="E5" s="22" t="s">
        <v>27</v>
      </c>
      <c r="F5" s="221"/>
      <c r="G5" s="223"/>
      <c r="H5" s="221"/>
      <c r="I5" s="13" t="s">
        <v>0</v>
      </c>
      <c r="J5" s="13" t="s">
        <v>17</v>
      </c>
      <c r="K5" s="13" t="s">
        <v>65</v>
      </c>
      <c r="L5" s="13" t="s">
        <v>66</v>
      </c>
      <c r="M5" s="13" t="s">
        <v>67</v>
      </c>
      <c r="P5" s="13" t="s">
        <v>65</v>
      </c>
      <c r="Q5" s="13" t="s">
        <v>66</v>
      </c>
      <c r="R5" s="13" t="s">
        <v>67</v>
      </c>
    </row>
    <row r="6" spans="1:18">
      <c r="A6" s="23" t="s">
        <v>28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6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68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>
      <c r="A7" s="23" t="s">
        <v>29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6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69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>
      <c r="A8" s="23" t="s">
        <v>30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6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70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>
      <c r="A9" s="23" t="s">
        <v>31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6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71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>
      <c r="A10" s="23" t="s">
        <v>32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6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72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>
      <c r="A11" s="23" t="s">
        <v>33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6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73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>
      <c r="A12" s="23" t="s">
        <v>34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6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74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>
      <c r="A13" s="23" t="s">
        <v>35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6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75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>
      <c r="A14" s="23" t="s">
        <v>36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6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76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>
      <c r="A15" s="23" t="s">
        <v>37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6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77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>
      <c r="A16" s="23" t="s">
        <v>38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6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78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>
      <c r="A17" s="23" t="s">
        <v>39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6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79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>
      <c r="A18" s="23" t="s">
        <v>40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6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80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>
      <c r="A19" s="23" t="s">
        <v>29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6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81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>
      <c r="A20" s="23" t="s">
        <v>30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6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82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>
      <c r="A21" s="23" t="s">
        <v>31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6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83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>
      <c r="A22" s="23" t="s">
        <v>32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6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84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>
      <c r="A23" s="23" t="s">
        <v>33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6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85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>
      <c r="A24" s="23" t="s">
        <v>34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6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86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>
      <c r="A25" s="23" t="s">
        <v>35</v>
      </c>
      <c r="B25" s="25"/>
      <c r="C25" s="25"/>
      <c r="D25" s="25">
        <v>17.7</v>
      </c>
      <c r="E25" s="25">
        <v>18</v>
      </c>
      <c r="F25" s="24"/>
      <c r="G25" s="24"/>
      <c r="H25" s="24"/>
      <c r="I25" s="26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87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>
      <c r="A26" s="23" t="s">
        <v>36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6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88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>
      <c r="A27" s="23" t="s">
        <v>37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6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89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>
      <c r="A28" s="23" t="s">
        <v>38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6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90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>
      <c r="A29" s="23" t="s">
        <v>39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6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91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>
      <c r="A30" s="23" t="s">
        <v>41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6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92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>
      <c r="A31" s="23" t="s">
        <v>29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6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93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>
      <c r="A32" s="23" t="s">
        <v>30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6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94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>
      <c r="A33" s="23" t="s">
        <v>31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6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95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>
      <c r="A34" s="23" t="s">
        <v>32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6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96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>
      <c r="A35" s="23" t="s">
        <v>33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6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97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>
      <c r="A36" s="23" t="s">
        <v>34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6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98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>
      <c r="A37" s="23" t="s">
        <v>35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6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99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>
      <c r="A38" s="23" t="s">
        <v>36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6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100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>
      <c r="A39" s="23" t="s">
        <v>37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6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101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>
      <c r="A40" s="23" t="s">
        <v>38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6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102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>
      <c r="A41" s="23" t="s">
        <v>39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6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103</v>
      </c>
      <c r="P41" s="13">
        <f t="shared" si="4"/>
        <v>8.7888261111111102E-2</v>
      </c>
      <c r="Q41" s="13">
        <f t="shared" si="5"/>
        <v>9.4150656462585025E-2</v>
      </c>
      <c r="R41" s="27">
        <f>AVERAGE(R40,R42)</f>
        <v>0.11727284042553192</v>
      </c>
      <c r="S41" s="13">
        <f t="shared" si="9"/>
        <v>2.3122183962946893E-2</v>
      </c>
    </row>
    <row r="42" spans="1:19">
      <c r="A42" s="23" t="s">
        <v>42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6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104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>
      <c r="A43" s="23" t="s">
        <v>29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6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105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>
      <c r="A44" s="23" t="s">
        <v>30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6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106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>
      <c r="A45" s="23" t="s">
        <v>31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6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107</v>
      </c>
      <c r="P45" s="13">
        <f t="shared" si="4"/>
        <v>8.2983183673469393E-2</v>
      </c>
      <c r="Q45" s="13">
        <f t="shared" si="5"/>
        <v>0.12842020939277174</v>
      </c>
      <c r="R45" s="27">
        <f>AVERAGE(R44,R46)</f>
        <v>0.1462508647798742</v>
      </c>
      <c r="S45" s="13">
        <f t="shared" si="9"/>
        <v>1.7830655387102462E-2</v>
      </c>
    </row>
    <row r="46" spans="1:19">
      <c r="A46" s="23" t="s">
        <v>32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6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108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>
      <c r="A47" s="23" t="s">
        <v>33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6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109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>
      <c r="A48" s="23" t="s">
        <v>34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6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110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>
      <c r="A49" s="23" t="s">
        <v>35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6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111</v>
      </c>
      <c r="P49" s="13">
        <f t="shared" si="4"/>
        <v>9.2965918650793636E-2</v>
      </c>
      <c r="Q49" s="13">
        <f t="shared" si="5"/>
        <v>0.14376066666666668</v>
      </c>
      <c r="R49" s="27">
        <f>AVERAGE(R48,R50)</f>
        <v>0.15655558573876382</v>
      </c>
      <c r="S49" s="13">
        <f t="shared" si="9"/>
        <v>1.279491907209715E-2</v>
      </c>
    </row>
    <row r="50" spans="1:19">
      <c r="A50" s="23" t="s">
        <v>36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6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112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>
      <c r="A51" s="23" t="s">
        <v>37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6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113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>
      <c r="A52" s="23" t="s">
        <v>38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6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114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>
      <c r="A53" s="23" t="s">
        <v>39</v>
      </c>
      <c r="B53" s="24"/>
      <c r="C53" s="24"/>
      <c r="D53" s="24"/>
      <c r="E53" s="24">
        <v>9.6843999999999983</v>
      </c>
      <c r="F53" s="24"/>
      <c r="G53" s="24"/>
      <c r="H53" s="24"/>
      <c r="I53" s="26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115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>
      <c r="A54" s="23" t="s">
        <v>43</v>
      </c>
      <c r="B54" s="24"/>
      <c r="C54" s="24"/>
      <c r="D54" s="24"/>
      <c r="E54" s="24">
        <v>7.5335000000000001</v>
      </c>
      <c r="F54" s="24"/>
      <c r="G54" s="24"/>
      <c r="H54" s="24"/>
      <c r="I54" s="26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116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>
      <c r="A55" s="23" t="s">
        <v>29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6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117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>
      <c r="A56" s="23" t="s">
        <v>30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6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118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>
      <c r="A57" s="23" t="s">
        <v>31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6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119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>
      <c r="A58" s="23" t="s">
        <v>32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6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120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>
      <c r="A59" s="23" t="s">
        <v>33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6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121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>
      <c r="A60" s="23" t="s">
        <v>34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6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122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>
      <c r="A61" s="23" t="s">
        <v>35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6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123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>
      <c r="A62" s="23" t="s">
        <v>36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6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124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>
      <c r="A63" s="23" t="s">
        <v>37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6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125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>
      <c r="A64" s="23" t="s">
        <v>38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6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126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>
      <c r="A65" s="23" t="s">
        <v>39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6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127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>
      <c r="A66" s="23" t="s">
        <v>44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6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128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>
      <c r="A67" s="23" t="s">
        <v>29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6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129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>
      <c r="A68" s="23" t="s">
        <v>30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6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130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>
      <c r="A69" s="23" t="s">
        <v>31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6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131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>
      <c r="A70" s="23" t="s">
        <v>32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6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132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>
      <c r="A71" s="23" t="s">
        <v>33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6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133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>
      <c r="A72" s="23" t="s">
        <v>34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6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134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>
      <c r="A73" s="23" t="s">
        <v>35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6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135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>
      <c r="A74" s="23" t="s">
        <v>36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6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136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>
      <c r="A75" s="23" t="s">
        <v>37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6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137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>
      <c r="A76" s="23" t="s">
        <v>38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6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138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>
      <c r="A77" s="23" t="s">
        <v>39</v>
      </c>
      <c r="B77" s="24"/>
      <c r="C77" s="24"/>
      <c r="D77" s="24"/>
      <c r="E77" s="24"/>
      <c r="F77" s="24"/>
      <c r="G77" s="24"/>
      <c r="H77" s="24">
        <v>8.8225999999999996</v>
      </c>
      <c r="I77" s="26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139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>
      <c r="A78" s="23" t="s">
        <v>45</v>
      </c>
      <c r="B78" s="24"/>
      <c r="C78" s="24"/>
      <c r="D78" s="24"/>
      <c r="E78" s="24"/>
      <c r="F78" s="24">
        <v>4.9396000000000004</v>
      </c>
      <c r="G78" s="24"/>
      <c r="H78" s="24"/>
      <c r="I78" s="26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140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>
      <c r="A79" s="23" t="s">
        <v>29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6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141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>
      <c r="A80" s="23" t="s">
        <v>30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6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142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>
      <c r="A81" s="23" t="s">
        <v>31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6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143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>
      <c r="A82" s="23" t="s">
        <v>32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6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144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>
      <c r="A83" s="23" t="s">
        <v>33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6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145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>
      <c r="A84" s="23" t="s">
        <v>34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6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146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>
      <c r="A85" s="23" t="s">
        <v>35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6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147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>
      <c r="A86" s="23" t="s">
        <v>36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6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148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>
      <c r="A87" s="23" t="s">
        <v>37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6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149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>
      <c r="A88" s="23" t="s">
        <v>38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6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150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>
      <c r="A89" s="23" t="s">
        <v>39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6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151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4" si="17">R89-Q89</f>
        <v>1.7186695108850236E-2</v>
      </c>
    </row>
    <row r="90" spans="1:19">
      <c r="A90" s="23" t="s">
        <v>46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6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152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>
      <c r="A91" s="23" t="s">
        <v>29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6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153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>
      <c r="A92" s="23" t="s">
        <v>30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6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154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>
      <c r="A93" s="23" t="s">
        <v>31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6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155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>
      <c r="A94" s="23" t="s">
        <v>32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6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156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>
      <c r="A95" s="23" t="s">
        <v>33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6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157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>
      <c r="A96" s="23" t="s">
        <v>34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6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158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>
      <c r="A97" s="23" t="s">
        <v>35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6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159</v>
      </c>
      <c r="P97" s="13">
        <f t="shared" si="14"/>
        <v>0.11495818976084841</v>
      </c>
      <c r="Q97" s="13">
        <f t="shared" si="15"/>
        <v>0.11762</v>
      </c>
      <c r="R97" s="27">
        <f>AVERAGE(R96,R98)</f>
        <v>0.119352</v>
      </c>
      <c r="S97" s="13">
        <f t="shared" si="17"/>
        <v>1.7319999999999974E-3</v>
      </c>
    </row>
    <row r="98" spans="1:19">
      <c r="A98" s="23" t="s">
        <v>36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6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160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>
      <c r="A99" s="23" t="s">
        <v>37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6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161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>
      <c r="A100" s="23" t="s">
        <v>38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6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162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>
      <c r="A101" s="23" t="s">
        <v>39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6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163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>
      <c r="A102" s="23" t="s">
        <v>47</v>
      </c>
      <c r="B102" s="24"/>
      <c r="C102" s="24"/>
      <c r="D102" s="24"/>
      <c r="E102" s="24">
        <v>6.8918200501253137</v>
      </c>
      <c r="F102" s="24"/>
      <c r="G102" s="24"/>
      <c r="H102" s="24"/>
      <c r="I102" s="26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164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>
      <c r="A103" s="23" t="s">
        <v>29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6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165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>
      <c r="A104" s="23" t="s">
        <v>30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6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 s="13" t="s">
        <v>1246</v>
      </c>
      <c r="P104" s="13">
        <f>AVERAGEIF($J$6:$J$302,$O104,K$6:K$302)</f>
        <v>8.8702333333333327E-2</v>
      </c>
      <c r="Q104" s="13">
        <f t="shared" ref="Q104:R104" si="18">AVERAGEIF($J$6:$J$302,$O104,L$6:L$302)</f>
        <v>9.9087499999999995E-2</v>
      </c>
      <c r="R104" s="13">
        <f t="shared" si="18"/>
        <v>9.9582999999999991E-2</v>
      </c>
      <c r="S104" s="13">
        <f t="shared" si="17"/>
        <v>4.9549999999999594E-4</v>
      </c>
    </row>
    <row r="105" spans="1:19">
      <c r="A105" s="23" t="s">
        <v>31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6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</row>
    <row r="106" spans="1:19" ht="15">
      <c r="A106" s="23" t="s">
        <v>32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6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5">
      <c r="A107" s="23" t="s">
        <v>33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6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5">
      <c r="A108" s="23" t="s">
        <v>34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6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5">
      <c r="A109" s="23" t="s">
        <v>35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6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5">
      <c r="A110" s="23" t="s">
        <v>36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6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5">
      <c r="A111" s="23" t="s">
        <v>37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6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5">
      <c r="A112" s="23" t="s">
        <v>38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6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5">
      <c r="A113" s="23" t="s">
        <v>39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6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5">
      <c r="A114" s="23" t="s">
        <v>48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6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5">
      <c r="A115" s="23" t="s">
        <v>29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6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5">
      <c r="A116" s="23" t="s">
        <v>30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6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5">
      <c r="A117" s="23" t="s">
        <v>31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6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5">
      <c r="A118" s="23" t="s">
        <v>32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6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5">
      <c r="A119" s="23" t="s">
        <v>33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6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5">
      <c r="A120" s="23" t="s">
        <v>34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6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5">
      <c r="A121" s="23" t="s">
        <v>35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6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5">
      <c r="A122" s="23" t="s">
        <v>36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6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5">
      <c r="A123" s="23" t="s">
        <v>37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6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5">
      <c r="A124" s="23" t="s">
        <v>38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6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5">
      <c r="A125" s="23" t="s">
        <v>39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6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5">
      <c r="A126" s="23" t="s">
        <v>49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6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5">
      <c r="A127" s="23" t="s">
        <v>50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6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5">
      <c r="A128" s="23" t="s">
        <v>30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6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5">
      <c r="A129" s="23" t="s">
        <v>31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6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5">
      <c r="A130" s="23" t="s">
        <v>32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6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5">
      <c r="A131" s="23" t="s">
        <v>33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6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5">
      <c r="A132" s="23" t="s">
        <v>34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6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5">
      <c r="A133" s="23" t="s">
        <v>35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6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5">
      <c r="A134" s="23" t="s">
        <v>36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6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5">
      <c r="A135" s="23" t="s">
        <v>37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6">
        <v>40452</v>
      </c>
      <c r="J135" s="5" t="str">
        <f t="shared" ref="J135:J198" si="19">YEAR(I135)&amp;" q"&amp;ROUNDUP(MONTH(I135)/3,0)</f>
        <v>2010 q4</v>
      </c>
      <c r="K135" s="12">
        <f t="shared" ref="K135:K198" si="20">IFERROR(AVERAGE(B135:E135)/100,"")</f>
        <v>0.10004021428571427</v>
      </c>
      <c r="L135" s="12">
        <f t="shared" ref="L135:L198" si="21">IFERROR(AVERAGE(F135:G135)/100,"")</f>
        <v>0.144897</v>
      </c>
      <c r="M135" s="12" t="str">
        <f t="shared" ref="M135:M198" si="22">IF(IFERROR(H135/100,"")=0,"",IFERROR(H135/100,""))</f>
        <v/>
      </c>
      <c r="O135"/>
    </row>
    <row r="136" spans="1:15" ht="15">
      <c r="A136" s="23" t="s">
        <v>38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6">
        <v>40483</v>
      </c>
      <c r="J136" s="5" t="str">
        <f t="shared" si="19"/>
        <v>2010 q4</v>
      </c>
      <c r="K136" s="12">
        <f t="shared" si="20"/>
        <v>9.1384624999999997E-2</v>
      </c>
      <c r="L136" s="12">
        <f t="shared" si="21"/>
        <v>0.145594</v>
      </c>
      <c r="M136" s="12" t="str">
        <f t="shared" si="22"/>
        <v/>
      </c>
      <c r="O136"/>
    </row>
    <row r="137" spans="1:15" ht="15">
      <c r="A137" s="23" t="s">
        <v>39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6">
        <v>40513</v>
      </c>
      <c r="J137" s="5" t="str">
        <f t="shared" si="19"/>
        <v>2010 q4</v>
      </c>
      <c r="K137" s="12">
        <f t="shared" si="20"/>
        <v>8.747291666666665E-2</v>
      </c>
      <c r="L137" s="12">
        <f t="shared" si="21"/>
        <v>0.140791</v>
      </c>
      <c r="M137" s="12" t="str">
        <f t="shared" si="22"/>
        <v/>
      </c>
      <c r="O137"/>
    </row>
    <row r="138" spans="1:15" ht="15">
      <c r="A138" s="23" t="s">
        <v>51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6">
        <v>40544</v>
      </c>
      <c r="J138" s="5" t="str">
        <f t="shared" si="19"/>
        <v>2011 q1</v>
      </c>
      <c r="K138" s="12">
        <f t="shared" si="20"/>
        <v>8.6926222222222224E-2</v>
      </c>
      <c r="L138" s="12">
        <f t="shared" si="21"/>
        <v>0.135293</v>
      </c>
      <c r="M138" s="12" t="str">
        <f t="shared" si="22"/>
        <v/>
      </c>
      <c r="O138"/>
    </row>
    <row r="139" spans="1:15" ht="15">
      <c r="A139" s="23" t="s">
        <v>50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6">
        <v>40575</v>
      </c>
      <c r="J139" s="5" t="str">
        <f t="shared" si="19"/>
        <v>2011 q1</v>
      </c>
      <c r="K139" s="12">
        <f t="shared" si="20"/>
        <v>8.4095749999999997E-2</v>
      </c>
      <c r="L139" s="12">
        <f t="shared" si="21"/>
        <v>0.138345</v>
      </c>
      <c r="M139" s="12">
        <f t="shared" si="22"/>
        <v>0.14755399999999999</v>
      </c>
      <c r="O139"/>
    </row>
    <row r="140" spans="1:15" ht="15">
      <c r="A140" s="23" t="s">
        <v>30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6">
        <v>40603</v>
      </c>
      <c r="J140" s="5" t="str">
        <f t="shared" si="19"/>
        <v>2011 q1</v>
      </c>
      <c r="K140" s="12">
        <f t="shared" si="20"/>
        <v>7.1564633333333336E-2</v>
      </c>
      <c r="L140" s="12" t="str">
        <f t="shared" si="21"/>
        <v/>
      </c>
      <c r="M140" s="12">
        <f t="shared" si="22"/>
        <v>0.15965750000000001</v>
      </c>
      <c r="O140"/>
    </row>
    <row r="141" spans="1:15" ht="15">
      <c r="A141" s="23" t="s">
        <v>31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6">
        <v>40634</v>
      </c>
      <c r="J141" s="5" t="str">
        <f t="shared" si="19"/>
        <v>2011 q2</v>
      </c>
      <c r="K141" s="12">
        <f t="shared" si="20"/>
        <v>8.8167869925671813E-2</v>
      </c>
      <c r="L141" s="12">
        <f t="shared" si="21"/>
        <v>0.1376405</v>
      </c>
      <c r="M141" s="12" t="str">
        <f t="shared" si="22"/>
        <v/>
      </c>
      <c r="O141"/>
    </row>
    <row r="142" spans="1:15" ht="15">
      <c r="A142" s="23" t="s">
        <v>32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6">
        <v>40664</v>
      </c>
      <c r="J142" s="5" t="str">
        <f t="shared" si="19"/>
        <v>2011 q2</v>
      </c>
      <c r="K142" s="12">
        <f t="shared" si="20"/>
        <v>9.7770999999999997E-2</v>
      </c>
      <c r="L142" s="12">
        <f t="shared" si="21"/>
        <v>0.139767</v>
      </c>
      <c r="M142" s="12">
        <f t="shared" si="22"/>
        <v>0.150532</v>
      </c>
      <c r="O142"/>
    </row>
    <row r="143" spans="1:15" ht="15">
      <c r="A143" s="23" t="s">
        <v>33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6">
        <v>40695</v>
      </c>
      <c r="J143" s="5" t="str">
        <f t="shared" si="19"/>
        <v>2011 q2</v>
      </c>
      <c r="K143" s="12">
        <f t="shared" si="20"/>
        <v>9.2813999999999994E-2</v>
      </c>
      <c r="L143" s="12" t="str">
        <f t="shared" si="21"/>
        <v/>
      </c>
      <c r="M143" s="12">
        <f t="shared" si="22"/>
        <v>0.15856677419354839</v>
      </c>
      <c r="O143"/>
    </row>
    <row r="144" spans="1:15" ht="15">
      <c r="A144" s="23" t="s">
        <v>34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6">
        <v>40725</v>
      </c>
      <c r="J144" s="5" t="str">
        <f t="shared" si="19"/>
        <v>2011 q3</v>
      </c>
      <c r="K144" s="12">
        <f t="shared" si="20"/>
        <v>8.5133000000000014E-2</v>
      </c>
      <c r="L144" s="12">
        <f t="shared" si="21"/>
        <v>0.13588266666666665</v>
      </c>
      <c r="M144" s="12" t="str">
        <f t="shared" si="22"/>
        <v/>
      </c>
      <c r="O144"/>
    </row>
    <row r="145" spans="1:15" ht="15">
      <c r="A145" s="23" t="s">
        <v>35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6">
        <v>40756</v>
      </c>
      <c r="J145" s="5" t="str">
        <f t="shared" si="19"/>
        <v>2011 q3</v>
      </c>
      <c r="K145" s="12">
        <f t="shared" si="20"/>
        <v>7.7849500000000002E-2</v>
      </c>
      <c r="L145" s="12">
        <f t="shared" si="21"/>
        <v>0.13982655837563451</v>
      </c>
      <c r="M145" s="12">
        <f t="shared" si="22"/>
        <v>0.15329700000000002</v>
      </c>
      <c r="O145"/>
    </row>
    <row r="146" spans="1:15" ht="15">
      <c r="A146" s="23" t="s">
        <v>36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6">
        <v>40787</v>
      </c>
      <c r="J146" s="5" t="str">
        <f t="shared" si="19"/>
        <v>2011 q3</v>
      </c>
      <c r="K146" s="12">
        <f t="shared" si="20"/>
        <v>8.0744499999999983E-2</v>
      </c>
      <c r="L146" s="12" t="str">
        <f t="shared" si="21"/>
        <v/>
      </c>
      <c r="M146" s="12">
        <f t="shared" si="22"/>
        <v>0.15704750000000001</v>
      </c>
      <c r="O146"/>
    </row>
    <row r="147" spans="1:15" ht="15">
      <c r="A147" s="23" t="s">
        <v>37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6">
        <v>40817</v>
      </c>
      <c r="J147" s="5" t="str">
        <f t="shared" si="19"/>
        <v>2011 q4</v>
      </c>
      <c r="K147" s="12">
        <f t="shared" si="20"/>
        <v>8.4122214285714272E-2</v>
      </c>
      <c r="L147" s="12">
        <f t="shared" si="21"/>
        <v>0.13827999999999999</v>
      </c>
      <c r="M147" s="12" t="str">
        <f t="shared" si="22"/>
        <v/>
      </c>
      <c r="O147"/>
    </row>
    <row r="148" spans="1:15" ht="15">
      <c r="A148" s="23" t="s">
        <v>38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6">
        <v>40848</v>
      </c>
      <c r="J148" s="5" t="str">
        <f t="shared" si="19"/>
        <v>2011 q4</v>
      </c>
      <c r="K148" s="12">
        <f t="shared" si="20"/>
        <v>8.9895000000000003E-2</v>
      </c>
      <c r="L148" s="12">
        <f t="shared" si="21"/>
        <v>0.1388075</v>
      </c>
      <c r="M148" s="12">
        <f t="shared" si="22"/>
        <v>0.15466299999999999</v>
      </c>
      <c r="O148"/>
    </row>
    <row r="149" spans="1:15" ht="15">
      <c r="A149" s="23" t="s">
        <v>39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6">
        <v>40878</v>
      </c>
      <c r="J149" s="5" t="str">
        <f t="shared" si="19"/>
        <v>2011 q4</v>
      </c>
      <c r="K149" s="12">
        <f t="shared" si="20"/>
        <v>0.1031975988372093</v>
      </c>
      <c r="L149" s="12" t="str">
        <f t="shared" si="21"/>
        <v/>
      </c>
      <c r="M149" s="12">
        <f t="shared" si="22"/>
        <v>0.16190200000000002</v>
      </c>
      <c r="O149"/>
    </row>
    <row r="150" spans="1:15" ht="15">
      <c r="A150" s="23" t="s">
        <v>52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6">
        <v>40909</v>
      </c>
      <c r="J150" s="5" t="str">
        <f t="shared" si="19"/>
        <v>2012 q1</v>
      </c>
      <c r="K150" s="12">
        <f t="shared" si="20"/>
        <v>0.10643233333333332</v>
      </c>
      <c r="L150" s="12">
        <f t="shared" si="21"/>
        <v>0.13974050279329608</v>
      </c>
      <c r="M150" s="12" t="str">
        <f t="shared" si="22"/>
        <v/>
      </c>
      <c r="O150"/>
    </row>
    <row r="151" spans="1:15" ht="15">
      <c r="A151" s="23" t="s">
        <v>50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6">
        <v>40940</v>
      </c>
      <c r="J151" s="5" t="str">
        <f t="shared" si="19"/>
        <v>2012 q1</v>
      </c>
      <c r="K151" s="12">
        <f t="shared" si="20"/>
        <v>8.8996499999999992E-2</v>
      </c>
      <c r="L151" s="12">
        <f t="shared" si="21"/>
        <v>0.1399705</v>
      </c>
      <c r="M151" s="12">
        <f t="shared" si="22"/>
        <v>0.15388199999999999</v>
      </c>
      <c r="O151"/>
    </row>
    <row r="152" spans="1:15" ht="15">
      <c r="A152" s="23" t="s">
        <v>30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6">
        <v>40969</v>
      </c>
      <c r="J152" s="5" t="str">
        <f t="shared" si="19"/>
        <v>2012 q1</v>
      </c>
      <c r="K152" s="12">
        <f t="shared" si="20"/>
        <v>8.5787583333333334E-2</v>
      </c>
      <c r="L152" s="12" t="str">
        <f t="shared" si="21"/>
        <v/>
      </c>
      <c r="M152" s="12">
        <f t="shared" si="22"/>
        <v>0.16117400000000001</v>
      </c>
      <c r="O152"/>
    </row>
    <row r="153" spans="1:15" ht="15">
      <c r="A153" s="23" t="s">
        <v>31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6">
        <v>41000</v>
      </c>
      <c r="J153" s="5" t="str">
        <f t="shared" si="19"/>
        <v>2012 q2</v>
      </c>
      <c r="K153" s="12">
        <f t="shared" si="20"/>
        <v>8.7401333333333331E-2</v>
      </c>
      <c r="L153" s="12">
        <f t="shared" si="21"/>
        <v>0.13865763636363637</v>
      </c>
      <c r="M153" s="12" t="str">
        <f t="shared" si="22"/>
        <v/>
      </c>
      <c r="O153"/>
    </row>
    <row r="154" spans="1:15" ht="15">
      <c r="A154" s="23" t="s">
        <v>32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6">
        <v>41030</v>
      </c>
      <c r="J154" s="5" t="str">
        <f t="shared" si="19"/>
        <v>2012 q2</v>
      </c>
      <c r="K154" s="12">
        <f t="shared" si="20"/>
        <v>8.812633333333332E-2</v>
      </c>
      <c r="L154" s="12">
        <f t="shared" si="21"/>
        <v>0.1437985</v>
      </c>
      <c r="M154" s="12">
        <f t="shared" si="22"/>
        <v>0.15482399999999999</v>
      </c>
      <c r="O154"/>
    </row>
    <row r="155" spans="1:15" ht="15">
      <c r="A155" s="23" t="s">
        <v>33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6">
        <v>41061</v>
      </c>
      <c r="J155" s="5" t="str">
        <f t="shared" si="19"/>
        <v>2012 q2</v>
      </c>
      <c r="K155" s="12">
        <f t="shared" si="20"/>
        <v>8.7980249999999996E-2</v>
      </c>
      <c r="L155" s="12" t="str">
        <f t="shared" si="21"/>
        <v/>
      </c>
      <c r="M155" s="12">
        <f t="shared" si="22"/>
        <v>0.16094033853676887</v>
      </c>
      <c r="O155"/>
    </row>
    <row r="156" spans="1:15" ht="15">
      <c r="A156" s="23" t="s">
        <v>34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6">
        <v>41091</v>
      </c>
      <c r="J156" s="5" t="str">
        <f t="shared" si="19"/>
        <v>2012 q3</v>
      </c>
      <c r="K156" s="12">
        <f t="shared" si="20"/>
        <v>9.1258000000000006E-2</v>
      </c>
      <c r="L156" s="12">
        <f t="shared" si="21"/>
        <v>0.14549000000000001</v>
      </c>
      <c r="M156" s="12" t="str">
        <f t="shared" si="22"/>
        <v/>
      </c>
      <c r="O156"/>
    </row>
    <row r="157" spans="1:15" ht="15">
      <c r="A157" s="23" t="s">
        <v>35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6">
        <v>41122</v>
      </c>
      <c r="J157" s="5" t="str">
        <f t="shared" si="19"/>
        <v>2012 q3</v>
      </c>
      <c r="K157" s="12">
        <f t="shared" si="20"/>
        <v>9.3324333333333342E-2</v>
      </c>
      <c r="L157" s="12">
        <f t="shared" si="21"/>
        <v>0.1456729090909091</v>
      </c>
      <c r="M157" s="12">
        <f t="shared" si="22"/>
        <v>0.154559</v>
      </c>
      <c r="O157"/>
    </row>
    <row r="158" spans="1:15" ht="15">
      <c r="A158" s="23" t="s">
        <v>36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6">
        <v>41153</v>
      </c>
      <c r="J158" s="5" t="str">
        <f t="shared" si="19"/>
        <v>2012 q3</v>
      </c>
      <c r="K158" s="12">
        <f t="shared" si="20"/>
        <v>9.2980999999999994E-2</v>
      </c>
      <c r="L158" s="12" t="str">
        <f t="shared" si="21"/>
        <v/>
      </c>
      <c r="M158" s="12">
        <f t="shared" si="22"/>
        <v>0.16255628571428574</v>
      </c>
      <c r="O158"/>
    </row>
    <row r="159" spans="1:15" ht="15">
      <c r="A159" s="23" t="s">
        <v>37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6">
        <v>41183</v>
      </c>
      <c r="J159" s="5" t="str">
        <f t="shared" si="19"/>
        <v>2012 q4</v>
      </c>
      <c r="K159" s="12">
        <f t="shared" si="20"/>
        <v>9.5814999999999997E-2</v>
      </c>
      <c r="L159" s="12">
        <f t="shared" si="21"/>
        <v>0.14629799999999998</v>
      </c>
      <c r="M159" s="12" t="str">
        <f t="shared" si="22"/>
        <v/>
      </c>
      <c r="O159"/>
    </row>
    <row r="160" spans="1:15" ht="15">
      <c r="A160" s="23" t="s">
        <v>38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6">
        <v>41214</v>
      </c>
      <c r="J160" s="5" t="str">
        <f t="shared" si="19"/>
        <v>2012 q4</v>
      </c>
      <c r="K160" s="12">
        <f t="shared" si="20"/>
        <v>9.9217E-2</v>
      </c>
      <c r="L160" s="12">
        <f t="shared" si="21"/>
        <v>0.14670900000000001</v>
      </c>
      <c r="M160" s="12">
        <f t="shared" si="22"/>
        <v>0.154197</v>
      </c>
      <c r="O160"/>
    </row>
    <row r="161" spans="1:15" ht="15">
      <c r="A161" s="23" t="s">
        <v>39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6">
        <v>41244</v>
      </c>
      <c r="J161" s="5" t="str">
        <f t="shared" si="19"/>
        <v>2012 q4</v>
      </c>
      <c r="K161" s="12">
        <f t="shared" si="20"/>
        <v>0.10367699999999999</v>
      </c>
      <c r="L161" s="12">
        <f t="shared" si="21"/>
        <v>0.1430225</v>
      </c>
      <c r="M161" s="12">
        <f t="shared" si="22"/>
        <v>0.16345055178907716</v>
      </c>
      <c r="O161"/>
    </row>
    <row r="162" spans="1:15" ht="15">
      <c r="A162" s="23" t="s">
        <v>53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6">
        <v>41275</v>
      </c>
      <c r="J162" s="5" t="str">
        <f t="shared" si="19"/>
        <v>2013 q1</v>
      </c>
      <c r="K162" s="12">
        <f t="shared" si="20"/>
        <v>9.8405500000000007E-2</v>
      </c>
      <c r="L162" s="12">
        <f t="shared" si="21"/>
        <v>0.14832999999999999</v>
      </c>
      <c r="M162" s="12" t="str">
        <f t="shared" si="22"/>
        <v/>
      </c>
      <c r="O162"/>
    </row>
    <row r="163" spans="1:15" ht="15">
      <c r="A163" s="23" t="s">
        <v>50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6">
        <v>41306</v>
      </c>
      <c r="J163" s="5" t="str">
        <f t="shared" si="19"/>
        <v>2013 q1</v>
      </c>
      <c r="K163" s="12">
        <f t="shared" si="20"/>
        <v>9.5246250000000005E-2</v>
      </c>
      <c r="L163" s="12">
        <f t="shared" si="21"/>
        <v>0.142211</v>
      </c>
      <c r="M163" s="12">
        <f t="shared" si="22"/>
        <v>0.159659</v>
      </c>
      <c r="O163"/>
    </row>
    <row r="164" spans="1:15" ht="15">
      <c r="A164" s="23" t="s">
        <v>30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6">
        <v>41334</v>
      </c>
      <c r="J164" s="5" t="str">
        <f t="shared" si="19"/>
        <v>2013 q1</v>
      </c>
      <c r="K164" s="12">
        <f t="shared" si="20"/>
        <v>9.224075000000001E-2</v>
      </c>
      <c r="L164" s="12">
        <f t="shared" si="21"/>
        <v>0.15278</v>
      </c>
      <c r="M164" s="12">
        <f t="shared" si="22"/>
        <v>0.16433700000000001</v>
      </c>
      <c r="O164"/>
    </row>
    <row r="165" spans="1:15" ht="15">
      <c r="A165" s="23" t="s">
        <v>31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6">
        <v>41365</v>
      </c>
      <c r="J165" s="5" t="str">
        <f t="shared" si="19"/>
        <v>2013 q2</v>
      </c>
      <c r="K165" s="12">
        <f t="shared" si="20"/>
        <v>9.1320750000000006E-2</v>
      </c>
      <c r="L165" s="12">
        <f t="shared" si="21"/>
        <v>0.1416664</v>
      </c>
      <c r="M165" s="12" t="str">
        <f t="shared" si="22"/>
        <v/>
      </c>
      <c r="O165"/>
    </row>
    <row r="166" spans="1:15" ht="15">
      <c r="A166" s="23" t="s">
        <v>32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6">
        <v>41395</v>
      </c>
      <c r="J166" s="5" t="str">
        <f t="shared" si="19"/>
        <v>2013 q2</v>
      </c>
      <c r="K166" s="12">
        <f t="shared" si="20"/>
        <v>9.2499666666666661E-2</v>
      </c>
      <c r="L166" s="12">
        <f t="shared" si="21"/>
        <v>0.130494</v>
      </c>
      <c r="M166" s="12">
        <f t="shared" si="22"/>
        <v>0.154334</v>
      </c>
      <c r="O166"/>
    </row>
    <row r="167" spans="1:15" ht="15">
      <c r="A167" s="23" t="s">
        <v>33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6">
        <v>41426</v>
      </c>
      <c r="J167" s="5" t="str">
        <f t="shared" si="19"/>
        <v>2013 q2</v>
      </c>
      <c r="K167" s="12">
        <f t="shared" si="20"/>
        <v>8.9011375000000004E-2</v>
      </c>
      <c r="L167" s="12">
        <f t="shared" si="21"/>
        <v>0.13861299999999999</v>
      </c>
      <c r="M167" s="12">
        <f t="shared" si="22"/>
        <v>0.15832599999999999</v>
      </c>
      <c r="O167"/>
    </row>
    <row r="168" spans="1:15" ht="15">
      <c r="A168" s="23" t="s">
        <v>34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6">
        <v>41456</v>
      </c>
      <c r="J168" s="5" t="str">
        <f t="shared" si="19"/>
        <v>2013 q3</v>
      </c>
      <c r="K168" s="12">
        <f t="shared" si="20"/>
        <v>8.9122333333333331E-2</v>
      </c>
      <c r="L168" s="12">
        <f t="shared" si="21"/>
        <v>0.13302449999999999</v>
      </c>
      <c r="M168" s="12" t="str">
        <f t="shared" si="22"/>
        <v/>
      </c>
      <c r="O168"/>
    </row>
    <row r="169" spans="1:15" ht="15">
      <c r="A169" s="23" t="s">
        <v>35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6">
        <v>41487</v>
      </c>
      <c r="J169" s="5" t="str">
        <f t="shared" si="19"/>
        <v>2013 q3</v>
      </c>
      <c r="K169" s="12">
        <f t="shared" si="20"/>
        <v>8.8408666666666649E-2</v>
      </c>
      <c r="L169" s="12">
        <f t="shared" si="21"/>
        <v>0.12843599999999999</v>
      </c>
      <c r="M169" s="12">
        <f t="shared" si="22"/>
        <v>0.14281199999999999</v>
      </c>
      <c r="O169"/>
    </row>
    <row r="170" spans="1:15" ht="15">
      <c r="A170" s="23" t="s">
        <v>36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6">
        <v>41518</v>
      </c>
      <c r="J170" s="5" t="str">
        <f t="shared" si="19"/>
        <v>2013 q3</v>
      </c>
      <c r="K170" s="12">
        <f t="shared" si="20"/>
        <v>9.0536999999999992E-2</v>
      </c>
      <c r="L170" s="12">
        <f t="shared" si="21"/>
        <v>0.136737</v>
      </c>
      <c r="M170" s="12">
        <f t="shared" si="22"/>
        <v>0.156449</v>
      </c>
      <c r="O170"/>
    </row>
    <row r="171" spans="1:15" ht="15">
      <c r="A171" s="23" t="s">
        <v>37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6">
        <v>41548</v>
      </c>
      <c r="J171" s="5" t="str">
        <f t="shared" si="19"/>
        <v>2013 q4</v>
      </c>
      <c r="K171" s="12">
        <f t="shared" si="20"/>
        <v>8.9724250000000005E-2</v>
      </c>
      <c r="L171" s="12">
        <f t="shared" si="21"/>
        <v>0.13051316593115625</v>
      </c>
      <c r="M171" s="12" t="str">
        <f t="shared" si="22"/>
        <v/>
      </c>
      <c r="O171"/>
    </row>
    <row r="172" spans="1:15" ht="1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6">
        <v>41579</v>
      </c>
      <c r="J172" s="5" t="str">
        <f t="shared" si="19"/>
        <v>2013 q4</v>
      </c>
      <c r="K172" s="12">
        <f t="shared" si="20"/>
        <v>8.5391666666666671E-2</v>
      </c>
      <c r="L172" s="12">
        <f t="shared" si="21"/>
        <v>0.101623</v>
      </c>
      <c r="M172" s="12" t="str">
        <f t="shared" si="22"/>
        <v/>
      </c>
      <c r="O172"/>
    </row>
    <row r="173" spans="1:15" ht="15">
      <c r="A173" s="23" t="s">
        <v>39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6">
        <v>41609</v>
      </c>
      <c r="J173" s="5" t="str">
        <f t="shared" si="19"/>
        <v>2013 q4</v>
      </c>
      <c r="K173" s="12">
        <f t="shared" si="20"/>
        <v>8.1927E-2</v>
      </c>
      <c r="L173" s="12">
        <f t="shared" si="21"/>
        <v>9.9982000000000001E-2</v>
      </c>
      <c r="M173" s="12">
        <f t="shared" si="22"/>
        <v>0.116385</v>
      </c>
      <c r="O173"/>
    </row>
    <row r="174" spans="1:15" ht="15">
      <c r="A174" s="23" t="s">
        <v>54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6">
        <v>41640</v>
      </c>
      <c r="J174" s="5" t="str">
        <f t="shared" si="19"/>
        <v>2014 q1</v>
      </c>
      <c r="K174" s="12">
        <f t="shared" si="20"/>
        <v>7.8936000000000006E-2</v>
      </c>
      <c r="L174" s="12">
        <f t="shared" si="21"/>
        <v>9.5990000000000006E-2</v>
      </c>
      <c r="M174" s="12" t="str">
        <f t="shared" si="22"/>
        <v/>
      </c>
      <c r="O174"/>
    </row>
    <row r="175" spans="1:15" ht="15">
      <c r="A175" s="23" t="s">
        <v>50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6">
        <v>41671</v>
      </c>
      <c r="J175" s="5" t="str">
        <f t="shared" si="19"/>
        <v>2014 q1</v>
      </c>
      <c r="K175" s="12">
        <f t="shared" si="20"/>
        <v>8.0068666666666677E-2</v>
      </c>
      <c r="L175" s="12">
        <f t="shared" si="21"/>
        <v>9.5840999999999996E-2</v>
      </c>
      <c r="M175" s="12">
        <f t="shared" si="22"/>
        <v>0.109932</v>
      </c>
      <c r="O175"/>
    </row>
    <row r="176" spans="1:15" ht="1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6">
        <v>41699</v>
      </c>
      <c r="J176" s="5" t="str">
        <f t="shared" si="19"/>
        <v>2014 q1</v>
      </c>
      <c r="K176" s="12">
        <f t="shared" si="20"/>
        <v>7.9786666666666659E-2</v>
      </c>
      <c r="L176" s="12" t="str">
        <f t="shared" si="21"/>
        <v/>
      </c>
      <c r="M176" s="12" t="str">
        <f t="shared" si="22"/>
        <v/>
      </c>
      <c r="O176"/>
    </row>
    <row r="177" spans="1:15" ht="1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6">
        <v>41730</v>
      </c>
      <c r="J177" s="5" t="str">
        <f t="shared" si="19"/>
        <v>2014 q2</v>
      </c>
      <c r="K177" s="12">
        <f t="shared" si="20"/>
        <v>7.9488333333333328E-2</v>
      </c>
      <c r="L177" s="12">
        <f t="shared" si="21"/>
        <v>9.6851000000000007E-2</v>
      </c>
      <c r="M177" s="12" t="str">
        <f t="shared" si="22"/>
        <v/>
      </c>
      <c r="O177"/>
    </row>
    <row r="178" spans="1:15" ht="1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6">
        <v>41760</v>
      </c>
      <c r="J178" s="5" t="str">
        <f t="shared" si="19"/>
        <v>2014 q2</v>
      </c>
      <c r="K178" s="12">
        <f t="shared" si="20"/>
        <v>7.8360250000000006E-2</v>
      </c>
      <c r="L178" s="12">
        <f t="shared" si="21"/>
        <v>9.755599999999999E-2</v>
      </c>
      <c r="M178" s="12">
        <f t="shared" si="22"/>
        <v>0.11053200000000001</v>
      </c>
      <c r="O178"/>
    </row>
    <row r="179" spans="1:15" ht="15">
      <c r="A179" s="23" t="s">
        <v>33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6">
        <v>41791</v>
      </c>
      <c r="J179" s="5" t="str">
        <f t="shared" si="19"/>
        <v>2014 q2</v>
      </c>
      <c r="K179" s="12">
        <f t="shared" si="20"/>
        <v>7.7276999999999998E-2</v>
      </c>
      <c r="L179" s="12">
        <f t="shared" si="21"/>
        <v>0.10365099999999999</v>
      </c>
      <c r="M179" s="12">
        <f t="shared" si="22"/>
        <v>0.12029400000000001</v>
      </c>
      <c r="O179"/>
    </row>
    <row r="180" spans="1:15" ht="15">
      <c r="A180" s="23" t="s">
        <v>34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6">
        <v>41821</v>
      </c>
      <c r="J180" s="5" t="str">
        <f t="shared" si="19"/>
        <v>2014 q3</v>
      </c>
      <c r="K180" s="12">
        <f t="shared" si="20"/>
        <v>7.647166666666666E-2</v>
      </c>
      <c r="L180" s="12">
        <f t="shared" si="21"/>
        <v>0.10005149999999999</v>
      </c>
      <c r="M180" s="12" t="str">
        <f t="shared" si="22"/>
        <v/>
      </c>
      <c r="O180"/>
    </row>
    <row r="181" spans="1:15" ht="15">
      <c r="A181" s="23" t="s">
        <v>35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6">
        <v>41852</v>
      </c>
      <c r="J181" s="5" t="str">
        <f t="shared" si="19"/>
        <v>2014 q3</v>
      </c>
      <c r="K181" s="12">
        <f t="shared" si="20"/>
        <v>7.4448E-2</v>
      </c>
      <c r="L181" s="12">
        <f t="shared" si="21"/>
        <v>9.4635999999999998E-2</v>
      </c>
      <c r="M181" s="12">
        <f t="shared" si="22"/>
        <v>0.11305300000000001</v>
      </c>
      <c r="O181"/>
    </row>
    <row r="182" spans="1:15" ht="15">
      <c r="A182" s="23" t="s">
        <v>36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6">
        <v>41883</v>
      </c>
      <c r="J182" s="5" t="str">
        <f t="shared" si="19"/>
        <v>2014 q3</v>
      </c>
      <c r="K182" s="12">
        <f t="shared" si="20"/>
        <v>7.2325111111111118E-2</v>
      </c>
      <c r="L182" s="12">
        <f t="shared" si="21"/>
        <v>0.10087199999999999</v>
      </c>
      <c r="M182" s="12">
        <f t="shared" si="22"/>
        <v>0.11890000000000001</v>
      </c>
      <c r="O182"/>
    </row>
    <row r="183" spans="1:15" ht="15">
      <c r="A183" s="23" t="s">
        <v>37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6">
        <v>41913</v>
      </c>
      <c r="J183" s="5" t="str">
        <f t="shared" si="19"/>
        <v>2014 q4</v>
      </c>
      <c r="K183" s="12">
        <f t="shared" si="20"/>
        <v>7.0786999999999989E-2</v>
      </c>
      <c r="L183" s="12">
        <f t="shared" si="21"/>
        <v>8.9963000000000001E-2</v>
      </c>
      <c r="M183" s="12" t="str">
        <f t="shared" si="22"/>
        <v/>
      </c>
      <c r="O183"/>
    </row>
    <row r="184" spans="1:15" ht="1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6">
        <v>41944</v>
      </c>
      <c r="J184" s="5" t="str">
        <f t="shared" si="19"/>
        <v>2014 q4</v>
      </c>
      <c r="K184" s="12">
        <f t="shared" si="20"/>
        <v>7.1088499999999999E-2</v>
      </c>
      <c r="L184" s="12">
        <f t="shared" si="21"/>
        <v>8.2516999999999993E-2</v>
      </c>
      <c r="M184" s="12">
        <f t="shared" si="22"/>
        <v>0.103481</v>
      </c>
      <c r="O184"/>
    </row>
    <row r="185" spans="1:15" ht="15">
      <c r="A185" s="23" t="s">
        <v>39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6">
        <v>41974</v>
      </c>
      <c r="J185" s="5" t="str">
        <f t="shared" si="19"/>
        <v>2014 q4</v>
      </c>
      <c r="K185" s="12" t="str">
        <f t="shared" si="20"/>
        <v/>
      </c>
      <c r="L185" s="12">
        <f t="shared" si="21"/>
        <v>0.12485900000000001</v>
      </c>
      <c r="M185" s="12">
        <f t="shared" si="22"/>
        <v>0.13950899999999999</v>
      </c>
      <c r="O185"/>
    </row>
    <row r="186" spans="1:15" ht="15">
      <c r="A186" s="23" t="s">
        <v>55</v>
      </c>
      <c r="B186" s="24"/>
      <c r="C186" s="24"/>
      <c r="D186" s="24"/>
      <c r="E186" s="24"/>
      <c r="F186" s="24"/>
      <c r="G186" s="24"/>
      <c r="H186" s="24"/>
      <c r="I186" s="26">
        <v>42005</v>
      </c>
      <c r="J186" s="5" t="str">
        <f t="shared" si="19"/>
        <v>2015 q1</v>
      </c>
      <c r="K186" s="12" t="str">
        <f t="shared" si="20"/>
        <v/>
      </c>
      <c r="L186" s="12" t="str">
        <f t="shared" si="21"/>
        <v/>
      </c>
      <c r="M186" s="12" t="str">
        <f t="shared" si="22"/>
        <v/>
      </c>
      <c r="O186"/>
    </row>
    <row r="187" spans="1:15" ht="15">
      <c r="A187" s="23" t="s">
        <v>50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6">
        <v>42036</v>
      </c>
      <c r="J187" s="5" t="str">
        <f t="shared" si="19"/>
        <v>2015 q1</v>
      </c>
      <c r="K187" s="12">
        <f t="shared" si="20"/>
        <v>0.15230433333333332</v>
      </c>
      <c r="L187" s="12" t="str">
        <f t="shared" si="21"/>
        <v/>
      </c>
      <c r="M187" s="12" t="str">
        <f t="shared" si="22"/>
        <v/>
      </c>
      <c r="O187"/>
    </row>
    <row r="188" spans="1:15" ht="15">
      <c r="A188" s="23" t="str">
        <f t="shared" ref="A188:A197" si="23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6">
        <v>42064</v>
      </c>
      <c r="J188" s="5" t="str">
        <f t="shared" si="19"/>
        <v>2015 q1</v>
      </c>
      <c r="K188" s="12">
        <f t="shared" si="20"/>
        <v>0.13616321428571429</v>
      </c>
      <c r="L188" s="12">
        <f t="shared" si="21"/>
        <v>0.14046600000000001</v>
      </c>
      <c r="M188" s="12">
        <f t="shared" si="22"/>
        <v>0.160103</v>
      </c>
      <c r="O188"/>
    </row>
    <row r="189" spans="1:15" ht="15">
      <c r="A189" s="23" t="str">
        <f t="shared" si="23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6">
        <v>42095</v>
      </c>
      <c r="J189" s="5" t="str">
        <f t="shared" si="19"/>
        <v>2015 q2</v>
      </c>
      <c r="K189" s="12">
        <f t="shared" si="20"/>
        <v>0.12857099999999999</v>
      </c>
      <c r="L189" s="12">
        <f t="shared" si="21"/>
        <v>0.14240167053364267</v>
      </c>
      <c r="M189" s="12">
        <f t="shared" si="22"/>
        <v>0.16164008888888887</v>
      </c>
      <c r="O189"/>
    </row>
    <row r="190" spans="1:15" ht="15">
      <c r="A190" s="23" t="str">
        <f t="shared" si="23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6">
        <v>42125</v>
      </c>
      <c r="J190" s="5" t="str">
        <f t="shared" si="19"/>
        <v>2015 q2</v>
      </c>
      <c r="K190" s="12">
        <f t="shared" si="20"/>
        <v>0.12718549999999998</v>
      </c>
      <c r="L190" s="12">
        <f t="shared" si="21"/>
        <v>0.14089499999999999</v>
      </c>
      <c r="M190" s="12">
        <f t="shared" si="22"/>
        <v>0.15615199999999999</v>
      </c>
      <c r="O190"/>
    </row>
    <row r="191" spans="1:15" ht="15">
      <c r="A191" s="23" t="str">
        <f t="shared" si="23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6">
        <v>42156</v>
      </c>
      <c r="J191" s="5" t="str">
        <f t="shared" si="19"/>
        <v>2015 q2</v>
      </c>
      <c r="K191" s="12">
        <f t="shared" si="20"/>
        <v>0.12147599999999999</v>
      </c>
      <c r="L191" s="12">
        <f t="shared" si="21"/>
        <v>0.146785</v>
      </c>
      <c r="M191" s="12">
        <f t="shared" si="22"/>
        <v>0.16120400000000001</v>
      </c>
      <c r="O191"/>
    </row>
    <row r="192" spans="1:15" ht="15">
      <c r="A192" s="23" t="str">
        <f t="shared" si="23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6">
        <v>42186</v>
      </c>
      <c r="J192" s="5" t="str">
        <f t="shared" si="19"/>
        <v>2015 q3</v>
      </c>
      <c r="K192" s="12">
        <f t="shared" si="20"/>
        <v>0.118311</v>
      </c>
      <c r="L192" s="12">
        <f t="shared" si="21"/>
        <v>0.143705</v>
      </c>
      <c r="M192" s="12" t="str">
        <f t="shared" si="22"/>
        <v/>
      </c>
      <c r="O192"/>
    </row>
    <row r="193" spans="1:15" ht="15">
      <c r="A193" s="23" t="str">
        <f t="shared" si="23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6">
        <v>42217</v>
      </c>
      <c r="J193" s="5" t="str">
        <f t="shared" si="19"/>
        <v>2015 q3</v>
      </c>
      <c r="K193" s="12">
        <f t="shared" si="20"/>
        <v>0.11819</v>
      </c>
      <c r="L193" s="12">
        <f t="shared" si="21"/>
        <v>0.13994199999999998</v>
      </c>
      <c r="M193" s="12">
        <f t="shared" si="22"/>
        <v>0.154419</v>
      </c>
      <c r="O193"/>
    </row>
    <row r="194" spans="1:15" ht="15">
      <c r="A194" s="23" t="str">
        <f t="shared" si="23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6">
        <v>42248</v>
      </c>
      <c r="J194" s="5" t="str">
        <f t="shared" si="19"/>
        <v>2015 q3</v>
      </c>
      <c r="K194" s="12">
        <f t="shared" si="20"/>
        <v>0.12059750000000001</v>
      </c>
      <c r="L194" s="12">
        <f t="shared" si="21"/>
        <v>0.14921400000000001</v>
      </c>
      <c r="M194" s="12">
        <f t="shared" si="22"/>
        <v>0.16456800000000002</v>
      </c>
      <c r="O194"/>
    </row>
    <row r="195" spans="1:15" ht="15">
      <c r="A195" s="23" t="str">
        <f t="shared" si="23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6">
        <v>42278</v>
      </c>
      <c r="J195" s="5" t="str">
        <f t="shared" si="19"/>
        <v>2015 q4</v>
      </c>
      <c r="K195" s="12">
        <f t="shared" si="20"/>
        <v>0.11845225000000001</v>
      </c>
      <c r="L195" s="12">
        <f t="shared" si="21"/>
        <v>0.14668900000000001</v>
      </c>
      <c r="M195" s="12">
        <f t="shared" si="22"/>
        <v>0.15920500000000001</v>
      </c>
      <c r="O195"/>
    </row>
    <row r="196" spans="1:15" ht="15">
      <c r="A196" s="23" t="str">
        <f t="shared" si="23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6">
        <v>42309</v>
      </c>
      <c r="J196" s="5" t="str">
        <f t="shared" si="19"/>
        <v>2015 q4</v>
      </c>
      <c r="K196" s="12">
        <f t="shared" si="20"/>
        <v>0.12021850000000001</v>
      </c>
      <c r="L196" s="12">
        <f t="shared" si="21"/>
        <v>0.14318799999999998</v>
      </c>
      <c r="M196" s="12">
        <f t="shared" si="22"/>
        <v>0.16665548878923764</v>
      </c>
      <c r="O196"/>
    </row>
    <row r="197" spans="1:15" ht="15">
      <c r="A197" s="23" t="str">
        <f t="shared" si="23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6">
        <v>42339</v>
      </c>
      <c r="J197" s="5" t="str">
        <f t="shared" si="19"/>
        <v>2015 q4</v>
      </c>
      <c r="K197" s="12">
        <f t="shared" si="20"/>
        <v>0.11845791666666666</v>
      </c>
      <c r="L197" s="12">
        <f t="shared" si="21"/>
        <v>0.15498799999999999</v>
      </c>
      <c r="M197" s="12">
        <f t="shared" si="22"/>
        <v>0.16655400000000001</v>
      </c>
      <c r="O197"/>
    </row>
    <row r="198" spans="1:15" ht="15">
      <c r="A198" s="23" t="s">
        <v>56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6">
        <v>42370</v>
      </c>
      <c r="J198" s="5" t="str">
        <f t="shared" si="19"/>
        <v>2016 q1</v>
      </c>
      <c r="K198" s="12">
        <f t="shared" si="20"/>
        <v>0.11335800000000001</v>
      </c>
      <c r="L198" s="12">
        <f t="shared" si="21"/>
        <v>0.1488652857142857</v>
      </c>
      <c r="M198" s="12" t="str">
        <f t="shared" si="22"/>
        <v/>
      </c>
      <c r="O198"/>
    </row>
    <row r="199" spans="1:15" ht="15">
      <c r="A199" s="23" t="str">
        <f t="shared" ref="A199:A209" si="24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6">
        <v>42401</v>
      </c>
      <c r="J199" s="5" t="str">
        <f t="shared" ref="J199:J262" si="25">YEAR(I199)&amp;" q"&amp;ROUNDUP(MONTH(I199)/3,0)</f>
        <v>2016 q1</v>
      </c>
      <c r="K199" s="12">
        <f t="shared" ref="K199:K262" si="26">IFERROR(AVERAGE(B199:E199)/100,"")</f>
        <v>0.1092098</v>
      </c>
      <c r="L199" s="12">
        <f t="shared" ref="L199:L262" si="27">IFERROR(AVERAGE(F199:G199)/100,"")</f>
        <v>0.14383299999999999</v>
      </c>
      <c r="M199" s="12">
        <f t="shared" ref="M199:M262" si="28">IF(IFERROR(H199/100,"")=0,"",IFERROR(H199/100,""))</f>
        <v>0.16327100000000003</v>
      </c>
      <c r="O199"/>
    </row>
    <row r="200" spans="1:15" ht="15">
      <c r="A200" s="23" t="str">
        <f t="shared" si="24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6">
        <v>42430</v>
      </c>
      <c r="J200" s="5" t="str">
        <f t="shared" si="25"/>
        <v>2016 q1</v>
      </c>
      <c r="K200" s="12">
        <f t="shared" si="26"/>
        <v>0.109</v>
      </c>
      <c r="L200" s="12">
        <f t="shared" si="27"/>
        <v>0.14245950000000002</v>
      </c>
      <c r="M200" s="12" t="str">
        <f t="shared" si="28"/>
        <v/>
      </c>
      <c r="O200"/>
    </row>
    <row r="201" spans="1:15" ht="15">
      <c r="A201" s="23" t="str">
        <f t="shared" si="24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6">
        <v>42461</v>
      </c>
      <c r="J201" s="5" t="str">
        <f t="shared" si="25"/>
        <v>2016 q2</v>
      </c>
      <c r="K201" s="12">
        <f t="shared" si="26"/>
        <v>0.10455233333333334</v>
      </c>
      <c r="L201" s="12">
        <f t="shared" si="27"/>
        <v>0.14279327777777776</v>
      </c>
      <c r="M201" s="12">
        <f t="shared" si="28"/>
        <v>0.16343316666666666</v>
      </c>
      <c r="O201"/>
    </row>
    <row r="202" spans="1:15" ht="15">
      <c r="A202" s="23" t="str">
        <f t="shared" si="24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6">
        <v>42491</v>
      </c>
      <c r="J202" s="5" t="str">
        <f t="shared" si="25"/>
        <v>2016 q2</v>
      </c>
      <c r="K202" s="12">
        <f t="shared" si="26"/>
        <v>9.8514666666666667E-2</v>
      </c>
      <c r="L202" s="12">
        <f t="shared" si="27"/>
        <v>0.13581123529411765</v>
      </c>
      <c r="M202" s="12">
        <f t="shared" si="28"/>
        <v>0.162718</v>
      </c>
      <c r="O202"/>
    </row>
    <row r="203" spans="1:15" ht="15">
      <c r="A203" s="23" t="str">
        <f t="shared" si="24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6">
        <v>42522</v>
      </c>
      <c r="J203" s="5" t="str">
        <f t="shared" si="25"/>
        <v>2016 q2</v>
      </c>
      <c r="K203" s="12">
        <f t="shared" si="26"/>
        <v>9.436633333333333E-2</v>
      </c>
      <c r="L203" s="12">
        <f t="shared" si="27"/>
        <v>0.13477700000000001</v>
      </c>
      <c r="M203" s="12">
        <f t="shared" si="28"/>
        <v>0.16436100000000001</v>
      </c>
      <c r="O203"/>
    </row>
    <row r="204" spans="1:15" ht="15">
      <c r="A204" s="23" t="str">
        <f t="shared" si="24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6">
        <v>42552</v>
      </c>
      <c r="J204" s="5" t="str">
        <f t="shared" si="25"/>
        <v>2016 q3</v>
      </c>
      <c r="K204" s="12">
        <f t="shared" si="26"/>
        <v>8.6261875000000002E-2</v>
      </c>
      <c r="L204" s="12">
        <f t="shared" si="27"/>
        <v>0.1211062</v>
      </c>
      <c r="M204" s="12" t="str">
        <f t="shared" si="28"/>
        <v/>
      </c>
      <c r="O204"/>
    </row>
    <row r="205" spans="1:15" ht="15">
      <c r="A205" s="23" t="str">
        <f t="shared" si="24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6">
        <v>42583</v>
      </c>
      <c r="J205" s="5" t="str">
        <f t="shared" si="25"/>
        <v>2016 q3</v>
      </c>
      <c r="K205" s="12">
        <f t="shared" si="26"/>
        <v>8.2586624999999997E-2</v>
      </c>
      <c r="L205" s="12">
        <f t="shared" si="27"/>
        <v>0.102105</v>
      </c>
      <c r="M205" s="12">
        <f t="shared" si="28"/>
        <v>0.12480000000000001</v>
      </c>
      <c r="O205"/>
    </row>
    <row r="206" spans="1:15" ht="15">
      <c r="A206" s="23" t="str">
        <f t="shared" si="24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6">
        <v>42614</v>
      </c>
      <c r="J206" s="5" t="str">
        <f t="shared" si="25"/>
        <v>2016 q3</v>
      </c>
      <c r="K206" s="12">
        <f t="shared" si="26"/>
        <v>8.3010125000000004E-2</v>
      </c>
      <c r="L206" s="12">
        <f t="shared" si="27"/>
        <v>0.10992300000000001</v>
      </c>
      <c r="M206" s="12">
        <f t="shared" si="28"/>
        <v>0.14723699999999998</v>
      </c>
      <c r="O206"/>
    </row>
    <row r="207" spans="1:15" ht="15">
      <c r="A207" s="23" t="str">
        <f t="shared" si="24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6">
        <v>42644</v>
      </c>
      <c r="J207" s="5" t="str">
        <f t="shared" si="25"/>
        <v>2016 q4</v>
      </c>
      <c r="K207" s="12">
        <f t="shared" si="26"/>
        <v>7.6371125000000012E-2</v>
      </c>
      <c r="L207" s="12">
        <f t="shared" si="27"/>
        <v>0.102051</v>
      </c>
      <c r="M207" s="12">
        <f t="shared" si="28"/>
        <v>0.139819</v>
      </c>
      <c r="O207"/>
    </row>
    <row r="208" spans="1:15" ht="15">
      <c r="A208" s="23" t="str">
        <f t="shared" si="24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6">
        <v>42675</v>
      </c>
      <c r="J208" s="5" t="str">
        <f t="shared" si="25"/>
        <v>2016 q4</v>
      </c>
      <c r="K208" s="12">
        <f t="shared" si="26"/>
        <v>6.7690235459662282E-2</v>
      </c>
      <c r="L208" s="12">
        <f t="shared" si="27"/>
        <v>9.9042999999999992E-2</v>
      </c>
      <c r="M208" s="12">
        <f t="shared" si="28"/>
        <v>0.115685</v>
      </c>
      <c r="O208"/>
    </row>
    <row r="209" spans="1:15" ht="15">
      <c r="A209" s="23" t="str">
        <f t="shared" si="24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6">
        <v>42705</v>
      </c>
      <c r="J209" s="5" t="str">
        <f t="shared" si="25"/>
        <v>2016 q4</v>
      </c>
      <c r="K209" s="12">
        <f t="shared" si="26"/>
        <v>7.1078695624999993E-2</v>
      </c>
      <c r="L209" s="12">
        <f t="shared" si="27"/>
        <v>0.101022</v>
      </c>
      <c r="M209" s="12">
        <f t="shared" si="28"/>
        <v>0.129584</v>
      </c>
      <c r="O209"/>
    </row>
    <row r="210" spans="1:15" ht="15">
      <c r="A210" s="23" t="s">
        <v>57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6">
        <v>42736</v>
      </c>
      <c r="J210" s="5" t="str">
        <f t="shared" si="25"/>
        <v>2017 q1</v>
      </c>
      <c r="K210" s="12">
        <f t="shared" si="26"/>
        <v>7.3163999999999993E-2</v>
      </c>
      <c r="L210" s="12">
        <f t="shared" si="27"/>
        <v>0.10109949999999999</v>
      </c>
      <c r="M210" s="12" t="str">
        <f t="shared" si="28"/>
        <v/>
      </c>
      <c r="O210"/>
    </row>
    <row r="211" spans="1:15" ht="15">
      <c r="A211" s="23" t="str">
        <f t="shared" ref="A211:A233" si="29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6">
        <v>42767</v>
      </c>
      <c r="J211" s="5" t="str">
        <f t="shared" si="25"/>
        <v>2017 q1</v>
      </c>
      <c r="K211" s="12">
        <f t="shared" si="26"/>
        <v>7.0520666666666662E-2</v>
      </c>
      <c r="L211" s="12">
        <f t="shared" si="27"/>
        <v>9.8047999999999996E-2</v>
      </c>
      <c r="M211" s="12">
        <f t="shared" si="28"/>
        <v>0.115867</v>
      </c>
      <c r="O211"/>
    </row>
    <row r="212" spans="1:15" ht="15">
      <c r="A212" s="23" t="str">
        <f t="shared" si="29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6">
        <v>42795</v>
      </c>
      <c r="J212" s="5" t="str">
        <f t="shared" si="25"/>
        <v>2017 q1</v>
      </c>
      <c r="K212" s="12">
        <f t="shared" si="26"/>
        <v>6.5068666666666677E-2</v>
      </c>
      <c r="L212" s="12">
        <f t="shared" si="27"/>
        <v>9.9692000000000003E-2</v>
      </c>
      <c r="M212" s="12">
        <f t="shared" si="28"/>
        <v>0.13482</v>
      </c>
      <c r="O212"/>
    </row>
    <row r="213" spans="1:15" ht="15">
      <c r="A213" s="23" t="str">
        <f t="shared" si="29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6">
        <v>42826</v>
      </c>
      <c r="J213" s="5" t="str">
        <f t="shared" si="25"/>
        <v>2017 q2</v>
      </c>
      <c r="K213" s="12">
        <f t="shared" si="26"/>
        <v>6.7515999999999993E-2</v>
      </c>
      <c r="L213" s="12">
        <f t="shared" si="27"/>
        <v>8.7155111111111128E-2</v>
      </c>
      <c r="M213" s="12" t="str">
        <f t="shared" si="28"/>
        <v/>
      </c>
      <c r="O213"/>
    </row>
    <row r="214" spans="1:15" ht="15">
      <c r="A214" s="23" t="str">
        <f t="shared" si="29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6">
        <v>42856</v>
      </c>
      <c r="J214" s="5" t="str">
        <f t="shared" si="25"/>
        <v>2017 q2</v>
      </c>
      <c r="K214" s="12">
        <f t="shared" si="26"/>
        <v>6.3044333333333327E-2</v>
      </c>
      <c r="L214" s="12">
        <f t="shared" si="27"/>
        <v>8.712431034482758E-2</v>
      </c>
      <c r="M214" s="12">
        <f t="shared" si="28"/>
        <v>0.106447</v>
      </c>
      <c r="O214"/>
    </row>
    <row r="215" spans="1:15" ht="15">
      <c r="A215" s="23" t="str">
        <f t="shared" si="29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6">
        <v>42887</v>
      </c>
      <c r="J215" s="5" t="str">
        <f t="shared" si="25"/>
        <v>2017 q2</v>
      </c>
      <c r="K215" s="12">
        <f t="shared" si="26"/>
        <v>6.2860666666666662E-2</v>
      </c>
      <c r="L215" s="12">
        <f t="shared" si="27"/>
        <v>8.9968000000000006E-2</v>
      </c>
      <c r="M215" s="12">
        <f t="shared" si="28"/>
        <v>0.13583299999999998</v>
      </c>
      <c r="O215"/>
    </row>
    <row r="216" spans="1:15" ht="15">
      <c r="A216" s="23" t="str">
        <f t="shared" si="29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6">
        <v>42917</v>
      </c>
      <c r="J216" s="5" t="str">
        <f t="shared" si="25"/>
        <v>2017 q3</v>
      </c>
      <c r="K216" s="12">
        <f t="shared" si="26"/>
        <v>6.248200000000001E-2</v>
      </c>
      <c r="L216" s="12">
        <f t="shared" si="27"/>
        <v>8.4816511028164232E-2</v>
      </c>
      <c r="M216" s="12" t="str">
        <f t="shared" si="28"/>
        <v/>
      </c>
      <c r="O216"/>
    </row>
    <row r="217" spans="1:15" ht="15">
      <c r="A217" s="23" t="str">
        <f t="shared" si="29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6">
        <v>42948</v>
      </c>
      <c r="J217" s="5" t="str">
        <f t="shared" si="25"/>
        <v>2017 q3</v>
      </c>
      <c r="K217" s="12">
        <f t="shared" si="26"/>
        <v>6.1320666666666669E-2</v>
      </c>
      <c r="L217" s="12">
        <f t="shared" si="27"/>
        <v>7.8993000000000008E-2</v>
      </c>
      <c r="M217" s="12">
        <f t="shared" si="28"/>
        <v>0.100299</v>
      </c>
      <c r="O217"/>
    </row>
    <row r="218" spans="1:15" ht="15">
      <c r="A218" s="23" t="str">
        <f t="shared" si="29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6">
        <v>42979</v>
      </c>
      <c r="J218" s="5" t="str">
        <f t="shared" si="25"/>
        <v>2017 q3</v>
      </c>
      <c r="K218" s="12">
        <f t="shared" si="26"/>
        <v>6.0350666666666664E-2</v>
      </c>
      <c r="L218" s="12">
        <f t="shared" si="27"/>
        <v>8.8682999999999998E-2</v>
      </c>
      <c r="M218" s="12" t="str">
        <f t="shared" si="28"/>
        <v/>
      </c>
      <c r="O218"/>
    </row>
    <row r="219" spans="1:15" ht="15">
      <c r="A219" s="23" t="str">
        <f t="shared" si="29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6">
        <v>43009</v>
      </c>
      <c r="J219" s="5" t="str">
        <f t="shared" si="25"/>
        <v>2017 q4</v>
      </c>
      <c r="K219" s="12">
        <f t="shared" si="26"/>
        <v>5.918466666666667E-2</v>
      </c>
      <c r="L219" s="12">
        <f t="shared" si="27"/>
        <v>8.2640150078988922E-2</v>
      </c>
      <c r="M219" s="12" t="str">
        <f t="shared" si="28"/>
        <v/>
      </c>
      <c r="O219"/>
    </row>
    <row r="220" spans="1:15" ht="15">
      <c r="A220" s="23" t="str">
        <f t="shared" si="29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6">
        <v>43040</v>
      </c>
      <c r="J220" s="5" t="str">
        <f t="shared" si="25"/>
        <v>2017 q4</v>
      </c>
      <c r="K220" s="12">
        <f t="shared" si="26"/>
        <v>5.9501666666666668E-2</v>
      </c>
      <c r="L220" s="12">
        <f t="shared" si="27"/>
        <v>7.538700000000001E-2</v>
      </c>
      <c r="M220" s="12">
        <f t="shared" si="28"/>
        <v>9.8999000000000004E-2</v>
      </c>
      <c r="O220"/>
    </row>
    <row r="221" spans="1:15" ht="15">
      <c r="A221" s="23" t="str">
        <f t="shared" si="29"/>
        <v>Դեկտեմբեր</v>
      </c>
      <c r="B221" s="24"/>
      <c r="C221" s="24"/>
      <c r="D221" s="24"/>
      <c r="E221" s="24"/>
      <c r="F221" s="24"/>
      <c r="G221" s="24"/>
      <c r="H221" s="24"/>
      <c r="I221" s="26">
        <v>43070</v>
      </c>
      <c r="J221" s="5" t="str">
        <f t="shared" si="25"/>
        <v>2017 q4</v>
      </c>
      <c r="K221" s="12" t="str">
        <f t="shared" si="26"/>
        <v/>
      </c>
      <c r="L221" s="12" t="str">
        <f t="shared" si="27"/>
        <v/>
      </c>
      <c r="M221" s="12" t="str">
        <f t="shared" si="28"/>
        <v/>
      </c>
      <c r="O221"/>
    </row>
    <row r="222" spans="1:15" ht="15">
      <c r="A222" s="23" t="s">
        <v>58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6">
        <v>43101</v>
      </c>
      <c r="J222" s="5" t="str">
        <f t="shared" si="25"/>
        <v>2018 q1</v>
      </c>
      <c r="K222" s="12">
        <f t="shared" si="26"/>
        <v>5.9942333333333341E-2</v>
      </c>
      <c r="L222" s="12" t="str">
        <f t="shared" si="27"/>
        <v/>
      </c>
      <c r="M222" s="12">
        <f t="shared" si="28"/>
        <v>0.122891</v>
      </c>
      <c r="O222"/>
    </row>
    <row r="223" spans="1:15" ht="15">
      <c r="A223" s="23" t="str">
        <f t="shared" si="29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6">
        <v>43132</v>
      </c>
      <c r="J223" s="5" t="str">
        <f t="shared" si="25"/>
        <v>2018 q1</v>
      </c>
      <c r="K223" s="12">
        <f t="shared" si="26"/>
        <v>6.0390666666666669E-2</v>
      </c>
      <c r="L223" s="12">
        <f t="shared" si="27"/>
        <v>8.0991999999999995E-2</v>
      </c>
      <c r="M223" s="12" t="str">
        <f t="shared" si="28"/>
        <v/>
      </c>
      <c r="O223"/>
    </row>
    <row r="224" spans="1:15" ht="15">
      <c r="A224" s="23" t="str">
        <f t="shared" si="29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6">
        <v>43160</v>
      </c>
      <c r="J224" s="5" t="str">
        <f t="shared" si="25"/>
        <v>2018 q1</v>
      </c>
      <c r="K224" s="12">
        <f t="shared" si="26"/>
        <v>6.1016500000000001E-2</v>
      </c>
      <c r="L224" s="12">
        <f t="shared" si="27"/>
        <v>7.1360000000000007E-2</v>
      </c>
      <c r="M224" s="12" t="str">
        <f t="shared" si="28"/>
        <v/>
      </c>
      <c r="O224"/>
    </row>
    <row r="225" spans="1:15" ht="15">
      <c r="A225" s="23" t="str">
        <f t="shared" si="29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6">
        <v>43191</v>
      </c>
      <c r="J225" s="5" t="str">
        <f t="shared" si="25"/>
        <v>2018 q2</v>
      </c>
      <c r="K225" s="12">
        <f t="shared" si="26"/>
        <v>6.1052999999999996E-2</v>
      </c>
      <c r="L225" s="12" t="str">
        <f t="shared" si="27"/>
        <v/>
      </c>
      <c r="M225" s="12">
        <f t="shared" si="28"/>
        <v>9.3040999999999999E-2</v>
      </c>
      <c r="O225"/>
    </row>
    <row r="226" spans="1:15" ht="15">
      <c r="A226" s="23" t="str">
        <f t="shared" si="29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6">
        <v>43221</v>
      </c>
      <c r="J226" s="5" t="str">
        <f t="shared" si="25"/>
        <v>2018 q2</v>
      </c>
      <c r="K226" s="12">
        <f t="shared" si="26"/>
        <v>6.1508333333333338E-2</v>
      </c>
      <c r="L226" s="12">
        <f t="shared" si="27"/>
        <v>8.3642999999999995E-2</v>
      </c>
      <c r="M226" s="12" t="str">
        <f t="shared" si="28"/>
        <v/>
      </c>
      <c r="O226"/>
    </row>
    <row r="227" spans="1:15" ht="15">
      <c r="A227" s="23" t="str">
        <f t="shared" si="29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6">
        <v>43252</v>
      </c>
      <c r="J227" s="5" t="str">
        <f t="shared" si="25"/>
        <v>2018 q2</v>
      </c>
      <c r="K227" s="12">
        <f t="shared" si="26"/>
        <v>6.1399666666666658E-2</v>
      </c>
      <c r="L227" s="12" t="str">
        <f t="shared" si="27"/>
        <v/>
      </c>
      <c r="M227" s="12" t="str">
        <f t="shared" si="28"/>
        <v/>
      </c>
      <c r="O227"/>
    </row>
    <row r="228" spans="1:15" ht="15">
      <c r="A228" s="23" t="str">
        <f t="shared" si="29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6">
        <v>43282</v>
      </c>
      <c r="J228" s="5" t="str">
        <f t="shared" si="25"/>
        <v>2018 q3</v>
      </c>
      <c r="K228" s="12">
        <f t="shared" si="26"/>
        <v>6.2107666666666672E-2</v>
      </c>
      <c r="L228" s="12" t="str">
        <f t="shared" si="27"/>
        <v/>
      </c>
      <c r="M228" s="12">
        <f t="shared" si="28"/>
        <v>0.113743</v>
      </c>
      <c r="O228"/>
    </row>
    <row r="229" spans="1:15" ht="15">
      <c r="A229" s="23" t="str">
        <f t="shared" si="29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6">
        <v>43313</v>
      </c>
      <c r="J229" s="5" t="str">
        <f t="shared" si="25"/>
        <v>2018 q3</v>
      </c>
      <c r="K229" s="12">
        <f t="shared" si="26"/>
        <v>6.1552000000000009E-2</v>
      </c>
      <c r="L229" s="12">
        <f t="shared" si="27"/>
        <v>8.2392000000000007E-2</v>
      </c>
      <c r="M229" s="12" t="str">
        <f t="shared" si="28"/>
        <v/>
      </c>
      <c r="O229"/>
    </row>
    <row r="230" spans="1:15" ht="15">
      <c r="A230" s="23" t="str">
        <f t="shared" si="29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6">
        <v>43344</v>
      </c>
      <c r="J230" s="5" t="str">
        <f t="shared" si="25"/>
        <v>2018 q3</v>
      </c>
      <c r="K230" s="12">
        <f t="shared" si="26"/>
        <v>6.1966500000000001E-2</v>
      </c>
      <c r="L230" s="12" t="str">
        <f t="shared" si="27"/>
        <v/>
      </c>
      <c r="M230" s="12" t="str">
        <f t="shared" si="28"/>
        <v/>
      </c>
      <c r="O230"/>
    </row>
    <row r="231" spans="1:15" ht="15">
      <c r="A231" s="23" t="str">
        <f t="shared" si="29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6">
        <v>43374</v>
      </c>
      <c r="J231" s="5" t="str">
        <f t="shared" si="25"/>
        <v>2018 q4</v>
      </c>
      <c r="K231" s="12">
        <f t="shared" si="26"/>
        <v>6.1989250000000003E-2</v>
      </c>
      <c r="L231" s="12" t="str">
        <f t="shared" si="27"/>
        <v/>
      </c>
      <c r="M231" s="12">
        <f t="shared" si="28"/>
        <v>9.2475000000000002E-2</v>
      </c>
      <c r="O231"/>
    </row>
    <row r="232" spans="1:15" ht="15">
      <c r="A232" s="23" t="str">
        <f t="shared" si="29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6">
        <v>43405</v>
      </c>
      <c r="J232" s="5" t="str">
        <f t="shared" si="25"/>
        <v>2018 q4</v>
      </c>
      <c r="K232" s="12">
        <f t="shared" si="26"/>
        <v>6.1347666666666668E-2</v>
      </c>
      <c r="L232" s="12">
        <f t="shared" si="27"/>
        <v>8.3108000000000001E-2</v>
      </c>
      <c r="M232" s="12" t="str">
        <f t="shared" si="28"/>
        <v/>
      </c>
      <c r="O232"/>
    </row>
    <row r="233" spans="1:15" ht="15">
      <c r="A233" s="23" t="str">
        <f t="shared" si="29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6">
        <v>43435</v>
      </c>
      <c r="J233" s="5" t="str">
        <f t="shared" si="25"/>
        <v>2018 q4</v>
      </c>
      <c r="K233" s="12">
        <f t="shared" si="26"/>
        <v>6.1744E-2</v>
      </c>
      <c r="L233" s="12">
        <f t="shared" si="27"/>
        <v>8.047E-2</v>
      </c>
      <c r="M233" s="12" t="str">
        <f t="shared" si="28"/>
        <v/>
      </c>
      <c r="O233"/>
    </row>
    <row r="234" spans="1:15" ht="15">
      <c r="A234" s="23" t="s">
        <v>59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6">
        <v>43466</v>
      </c>
      <c r="J234" s="5" t="str">
        <f t="shared" si="25"/>
        <v>2019 q1</v>
      </c>
      <c r="K234" s="12">
        <f t="shared" si="26"/>
        <v>6.2235999999999993E-2</v>
      </c>
      <c r="L234" s="12" t="str">
        <f t="shared" si="27"/>
        <v/>
      </c>
      <c r="M234" s="12">
        <f t="shared" si="28"/>
        <v>9.7417999999999991E-2</v>
      </c>
      <c r="O234"/>
    </row>
    <row r="235" spans="1:15" ht="15">
      <c r="A235" s="23" t="str">
        <f t="shared" ref="A235:A269" si="30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6">
        <v>43497</v>
      </c>
      <c r="J235" s="5" t="str">
        <f t="shared" si="25"/>
        <v>2019 q1</v>
      </c>
      <c r="K235" s="12">
        <f t="shared" si="26"/>
        <v>6.1518333333333335E-2</v>
      </c>
      <c r="L235" s="12">
        <f t="shared" si="27"/>
        <v>8.5092000000000001E-2</v>
      </c>
      <c r="M235" s="12" t="str">
        <f t="shared" si="28"/>
        <v/>
      </c>
      <c r="O235"/>
    </row>
    <row r="236" spans="1:15" ht="15">
      <c r="A236" s="23" t="str">
        <f t="shared" si="30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6">
        <v>43525</v>
      </c>
      <c r="J236" s="5" t="str">
        <f t="shared" si="25"/>
        <v>2019 q1</v>
      </c>
      <c r="K236" s="12">
        <f t="shared" si="26"/>
        <v>6.0970000000000003E-2</v>
      </c>
      <c r="L236" s="12">
        <f t="shared" si="27"/>
        <v>8.1738000000000005E-2</v>
      </c>
      <c r="M236" s="12" t="str">
        <f t="shared" si="28"/>
        <v/>
      </c>
      <c r="O236"/>
    </row>
    <row r="237" spans="1:15" ht="15">
      <c r="A237" s="23" t="str">
        <f t="shared" si="30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6">
        <v>43556</v>
      </c>
      <c r="J237" s="5" t="str">
        <f t="shared" si="25"/>
        <v>2019 q2</v>
      </c>
      <c r="K237" s="12">
        <f t="shared" si="26"/>
        <v>6.0407983050847457E-2</v>
      </c>
      <c r="L237" s="12" t="str">
        <f t="shared" si="27"/>
        <v/>
      </c>
      <c r="M237" s="12">
        <f t="shared" si="28"/>
        <v>0.11644199999999999</v>
      </c>
      <c r="O237"/>
    </row>
    <row r="238" spans="1:15" ht="15">
      <c r="A238" s="23" t="str">
        <f t="shared" si="30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6">
        <v>43586</v>
      </c>
      <c r="J238" s="5" t="str">
        <f t="shared" si="25"/>
        <v>2019 q2</v>
      </c>
      <c r="K238" s="12">
        <f t="shared" si="26"/>
        <v>5.8876999999999999E-2</v>
      </c>
      <c r="L238" s="12">
        <f t="shared" si="27"/>
        <v>8.3705000000000002E-2</v>
      </c>
      <c r="M238" s="12" t="str">
        <f t="shared" si="28"/>
        <v/>
      </c>
      <c r="O238"/>
    </row>
    <row r="239" spans="1:15" ht="15">
      <c r="A239" s="23" t="str">
        <f t="shared" si="30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6">
        <v>43617</v>
      </c>
      <c r="J239" s="5" t="str">
        <f t="shared" si="25"/>
        <v>2019 q2</v>
      </c>
      <c r="K239" s="12">
        <f t="shared" si="26"/>
        <v>5.9145249999999996E-2</v>
      </c>
      <c r="L239" s="12">
        <f t="shared" si="27"/>
        <v>7.3002999999999998E-2</v>
      </c>
      <c r="M239" s="12" t="str">
        <f t="shared" si="28"/>
        <v/>
      </c>
      <c r="O239"/>
    </row>
    <row r="240" spans="1:15" ht="15">
      <c r="A240" s="23" t="str">
        <f t="shared" si="30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6">
        <v>43647</v>
      </c>
      <c r="J240" s="5" t="str">
        <f t="shared" si="25"/>
        <v>2019 q3</v>
      </c>
      <c r="K240" s="12">
        <f t="shared" si="26"/>
        <v>5.9792500000000005E-2</v>
      </c>
      <c r="L240" s="12" t="str">
        <f t="shared" si="27"/>
        <v/>
      </c>
      <c r="M240" s="12">
        <f t="shared" si="28"/>
        <v>9.6748999999999988E-2</v>
      </c>
      <c r="O240"/>
    </row>
    <row r="241" spans="1:15" ht="15">
      <c r="A241" s="23" t="str">
        <f t="shared" si="30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6">
        <v>43678</v>
      </c>
      <c r="J241" s="5" t="str">
        <f t="shared" si="25"/>
        <v>2019 q3</v>
      </c>
      <c r="K241" s="12">
        <f t="shared" si="26"/>
        <v>5.8800500000000006E-2</v>
      </c>
      <c r="L241" s="12">
        <f t="shared" si="27"/>
        <v>7.9113000000000003E-2</v>
      </c>
      <c r="M241" s="12" t="str">
        <f t="shared" si="28"/>
        <v/>
      </c>
      <c r="O241"/>
    </row>
    <row r="242" spans="1:15" ht="15">
      <c r="A242" s="23" t="str">
        <f t="shared" si="30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6">
        <v>43709</v>
      </c>
      <c r="J242" s="5" t="str">
        <f t="shared" si="25"/>
        <v>2019 q3</v>
      </c>
      <c r="K242" s="12">
        <f t="shared" si="26"/>
        <v>5.8671249999999994E-2</v>
      </c>
      <c r="L242" s="12">
        <f t="shared" si="27"/>
        <v>7.2128999999999999E-2</v>
      </c>
      <c r="M242" s="12" t="str">
        <f t="shared" si="28"/>
        <v/>
      </c>
      <c r="O242"/>
    </row>
    <row r="243" spans="1:15" ht="15">
      <c r="A243" s="23" t="str">
        <f t="shared" si="30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6">
        <v>43739</v>
      </c>
      <c r="J243" s="5" t="str">
        <f t="shared" si="25"/>
        <v>2019 q4</v>
      </c>
      <c r="K243" s="12">
        <f t="shared" si="26"/>
        <v>5.7058999999999999E-2</v>
      </c>
      <c r="L243" s="12" t="str">
        <f t="shared" si="27"/>
        <v/>
      </c>
      <c r="M243" s="12">
        <f t="shared" si="28"/>
        <v>0.10902100000000001</v>
      </c>
      <c r="O243"/>
    </row>
    <row r="244" spans="1:15" ht="15">
      <c r="A244" s="23" t="str">
        <f t="shared" si="30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6">
        <v>43770</v>
      </c>
      <c r="J244" s="5" t="str">
        <f t="shared" si="25"/>
        <v>2019 q4</v>
      </c>
      <c r="K244" s="12">
        <f t="shared" si="26"/>
        <v>5.6501000000000003E-2</v>
      </c>
      <c r="L244" s="12">
        <f t="shared" si="27"/>
        <v>7.1635000000000004E-2</v>
      </c>
      <c r="M244" s="12" t="str">
        <f t="shared" si="28"/>
        <v/>
      </c>
      <c r="O244"/>
    </row>
    <row r="245" spans="1:15" ht="15">
      <c r="A245" s="23" t="str">
        <f t="shared" si="30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6">
        <v>43800</v>
      </c>
      <c r="J245" s="5" t="str">
        <f t="shared" si="25"/>
        <v>2019 q4</v>
      </c>
      <c r="K245" s="12">
        <f t="shared" si="26"/>
        <v>5.6595499999999993E-2</v>
      </c>
      <c r="L245" s="12">
        <f t="shared" si="27"/>
        <v>6.4881999999999995E-2</v>
      </c>
      <c r="M245" s="12" t="str">
        <f t="shared" si="28"/>
        <v/>
      </c>
      <c r="O245"/>
    </row>
    <row r="246" spans="1:15" ht="15">
      <c r="A246" s="23" t="s">
        <v>60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6">
        <v>43831</v>
      </c>
      <c r="J246" s="5" t="str">
        <f t="shared" si="25"/>
        <v>2020 q1</v>
      </c>
      <c r="K246" s="12">
        <f t="shared" si="26"/>
        <v>5.6117749999999994E-2</v>
      </c>
      <c r="L246" s="12" t="str">
        <f t="shared" si="27"/>
        <v/>
      </c>
      <c r="M246" s="12">
        <f t="shared" si="28"/>
        <v>8.1011E-2</v>
      </c>
      <c r="O246"/>
    </row>
    <row r="247" spans="1:15" ht="15">
      <c r="A247" s="23" t="str">
        <f t="shared" si="30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6">
        <v>43862</v>
      </c>
      <c r="J247" s="5" t="str">
        <f t="shared" si="25"/>
        <v>2020 q1</v>
      </c>
      <c r="K247" s="12">
        <f t="shared" si="26"/>
        <v>5.5589009999999994E-2</v>
      </c>
      <c r="L247" s="12">
        <f t="shared" si="27"/>
        <v>6.6239999999999993E-2</v>
      </c>
      <c r="M247" s="12" t="str">
        <f t="shared" si="28"/>
        <v/>
      </c>
      <c r="O247"/>
    </row>
    <row r="248" spans="1:15" ht="15">
      <c r="A248" s="23" t="str">
        <f t="shared" si="30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6">
        <v>43891</v>
      </c>
      <c r="J248" s="5" t="str">
        <f t="shared" si="25"/>
        <v>2020 q1</v>
      </c>
      <c r="K248" s="12">
        <f t="shared" si="26"/>
        <v>5.5899999999999998E-2</v>
      </c>
      <c r="L248" s="12">
        <f t="shared" si="27"/>
        <v>6.2970999999999999E-2</v>
      </c>
      <c r="M248" s="12" t="str">
        <f t="shared" si="28"/>
        <v/>
      </c>
      <c r="O248"/>
    </row>
    <row r="249" spans="1:15" ht="15">
      <c r="A249" s="23" t="str">
        <f t="shared" si="30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6">
        <v>43922</v>
      </c>
      <c r="J249" s="5" t="str">
        <f t="shared" si="25"/>
        <v>2020 q2</v>
      </c>
      <c r="K249" s="12">
        <f t="shared" si="26"/>
        <v>5.6532059090909102E-2</v>
      </c>
      <c r="L249" s="12">
        <f t="shared" si="27"/>
        <v>6.963721074380165E-2</v>
      </c>
      <c r="M249" s="12">
        <f t="shared" si="28"/>
        <v>9.3685051678535719E-2</v>
      </c>
      <c r="O249"/>
    </row>
    <row r="250" spans="1:15" ht="15">
      <c r="A250" s="23" t="str">
        <f t="shared" si="30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6">
        <v>43952</v>
      </c>
      <c r="J250" s="5" t="str">
        <f t="shared" si="25"/>
        <v>2020 q2</v>
      </c>
      <c r="K250" s="12">
        <f t="shared" si="26"/>
        <v>5.7758668947368426E-2</v>
      </c>
      <c r="L250" s="12">
        <f t="shared" si="27"/>
        <v>7.0566000000000004E-2</v>
      </c>
      <c r="M250" s="12" t="str">
        <f t="shared" si="28"/>
        <v/>
      </c>
      <c r="O250"/>
    </row>
    <row r="251" spans="1:15" ht="15">
      <c r="A251" s="23" t="str">
        <f t="shared" si="30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6">
        <v>43983</v>
      </c>
      <c r="J251" s="5" t="str">
        <f t="shared" si="25"/>
        <v>2020 q2</v>
      </c>
      <c r="K251" s="12">
        <f t="shared" si="26"/>
        <v>5.7195000000000003E-2</v>
      </c>
      <c r="L251" s="12">
        <f t="shared" si="27"/>
        <v>6.6577999999999998E-2</v>
      </c>
      <c r="M251" s="12" t="str">
        <f t="shared" si="28"/>
        <v/>
      </c>
      <c r="O251"/>
    </row>
    <row r="252" spans="1:15" ht="15">
      <c r="A252" s="23" t="str">
        <f t="shared" si="30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6">
        <v>44013</v>
      </c>
      <c r="J252" s="5" t="str">
        <f t="shared" si="25"/>
        <v>2020 q3</v>
      </c>
      <c r="K252" s="12">
        <f t="shared" si="26"/>
        <v>5.4556598333333338E-2</v>
      </c>
      <c r="L252" s="12" t="str">
        <f t="shared" si="27"/>
        <v/>
      </c>
      <c r="M252" s="12">
        <f t="shared" si="28"/>
        <v>7.92478014463424E-2</v>
      </c>
      <c r="O252"/>
    </row>
    <row r="253" spans="1:15" ht="15">
      <c r="A253" s="23" t="str">
        <f t="shared" si="30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6">
        <v>44044</v>
      </c>
      <c r="J253" s="5" t="str">
        <f t="shared" si="25"/>
        <v>2020 q3</v>
      </c>
      <c r="K253" s="12">
        <f t="shared" si="26"/>
        <v>5.5783005297771276E-2</v>
      </c>
      <c r="L253" s="12">
        <f t="shared" si="27"/>
        <v>6.9235589333333333E-2</v>
      </c>
      <c r="M253" s="12" t="str">
        <f t="shared" si="28"/>
        <v/>
      </c>
      <c r="O253"/>
    </row>
    <row r="254" spans="1:15" ht="15">
      <c r="A254" s="23" t="str">
        <f t="shared" si="30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6">
        <v>44075</v>
      </c>
      <c r="J254" s="5" t="str">
        <f t="shared" si="25"/>
        <v>2020 q3</v>
      </c>
      <c r="K254" s="12">
        <f t="shared" si="26"/>
        <v>5.6617125000000004E-2</v>
      </c>
      <c r="L254" s="12">
        <f t="shared" si="27"/>
        <v>6.4130999999999994E-2</v>
      </c>
      <c r="M254" s="12" t="str">
        <f t="shared" si="28"/>
        <v/>
      </c>
      <c r="O254"/>
    </row>
    <row r="255" spans="1:15" ht="15">
      <c r="A255" s="23" t="str">
        <f t="shared" si="30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6">
        <v>44105</v>
      </c>
      <c r="J255" s="5" t="str">
        <f t="shared" si="25"/>
        <v>2020 q4</v>
      </c>
      <c r="K255" s="12">
        <f t="shared" si="26"/>
        <v>5.6720350000000003E-2</v>
      </c>
      <c r="L255" s="12">
        <f t="shared" si="27"/>
        <v>7.0434242950108458E-2</v>
      </c>
      <c r="M255" s="12">
        <f t="shared" si="28"/>
        <v>9.0678438931297706E-2</v>
      </c>
      <c r="O255"/>
    </row>
    <row r="256" spans="1:15" ht="15">
      <c r="A256" s="23" t="str">
        <f t="shared" si="30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6">
        <v>44136</v>
      </c>
      <c r="J256" s="5" t="str">
        <f t="shared" si="25"/>
        <v>2020 q4</v>
      </c>
      <c r="K256" s="12">
        <f t="shared" si="26"/>
        <v>5.9597438207270453E-2</v>
      </c>
      <c r="L256" s="12" t="str">
        <f t="shared" si="27"/>
        <v/>
      </c>
      <c r="M256" s="12" t="str">
        <f t="shared" si="28"/>
        <v/>
      </c>
      <c r="O256"/>
    </row>
    <row r="257" spans="1:15" ht="15">
      <c r="A257" s="23" t="str">
        <f t="shared" si="30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6">
        <v>44166</v>
      </c>
      <c r="J257" s="5" t="str">
        <f t="shared" si="25"/>
        <v>2020 q4</v>
      </c>
      <c r="K257" s="12">
        <f t="shared" si="26"/>
        <v>6.2610241935483868E-2</v>
      </c>
      <c r="L257" s="12">
        <f t="shared" si="27"/>
        <v>7.6549244694786481E-2</v>
      </c>
      <c r="M257" s="12" t="str">
        <f t="shared" si="28"/>
        <v/>
      </c>
      <c r="O257"/>
    </row>
    <row r="258" spans="1:15" ht="15">
      <c r="A258" s="23" t="s">
        <v>61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6">
        <v>44197</v>
      </c>
      <c r="J258" s="5" t="str">
        <f t="shared" si="25"/>
        <v>2021 q1</v>
      </c>
      <c r="K258" s="12">
        <f t="shared" si="26"/>
        <v>6.8925232558139538E-2</v>
      </c>
      <c r="L258" s="12" t="str">
        <f t="shared" si="27"/>
        <v/>
      </c>
      <c r="M258" s="12">
        <f t="shared" si="28"/>
        <v>9.6814315256103955E-2</v>
      </c>
      <c r="O258"/>
    </row>
    <row r="259" spans="1:15" ht="15">
      <c r="A259" s="23" t="str">
        <f t="shared" si="30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6">
        <v>44228</v>
      </c>
      <c r="J259" s="5" t="str">
        <f t="shared" si="25"/>
        <v>2021 q1</v>
      </c>
      <c r="K259" s="12">
        <f t="shared" si="26"/>
        <v>6.5464250000000002E-2</v>
      </c>
      <c r="L259" s="12">
        <f t="shared" si="27"/>
        <v>8.3672999999999997E-2</v>
      </c>
      <c r="M259" s="12" t="str">
        <f t="shared" si="28"/>
        <v/>
      </c>
      <c r="O259"/>
    </row>
    <row r="260" spans="1:15" ht="15">
      <c r="A260" s="23" t="str">
        <f t="shared" si="30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6">
        <v>44256</v>
      </c>
      <c r="J260" s="5" t="str">
        <f t="shared" si="25"/>
        <v>2021 q1</v>
      </c>
      <c r="K260" s="12">
        <f t="shared" si="26"/>
        <v>6.7567249999999995E-2</v>
      </c>
      <c r="L260" s="12">
        <f t="shared" si="27"/>
        <v>7.6966000000000007E-2</v>
      </c>
      <c r="M260" s="12" t="str">
        <f t="shared" si="28"/>
        <v/>
      </c>
      <c r="O260"/>
    </row>
    <row r="261" spans="1:15" ht="15">
      <c r="A261" s="23" t="str">
        <f t="shared" si="30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6">
        <v>44287</v>
      </c>
      <c r="J261" s="5" t="str">
        <f t="shared" si="25"/>
        <v>2021 q2</v>
      </c>
      <c r="K261" s="12">
        <f t="shared" si="26"/>
        <v>6.7262249999999996E-2</v>
      </c>
      <c r="L261" s="12" t="str">
        <f t="shared" si="27"/>
        <v/>
      </c>
      <c r="M261" s="12">
        <f t="shared" si="28"/>
        <v>9.8704542865300879E-2</v>
      </c>
      <c r="O261"/>
    </row>
    <row r="262" spans="1:15" ht="15">
      <c r="A262" s="23" t="str">
        <f t="shared" si="30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6">
        <v>44317</v>
      </c>
      <c r="J262" s="5" t="str">
        <f t="shared" si="25"/>
        <v>2021 q2</v>
      </c>
      <c r="K262" s="12">
        <f t="shared" si="26"/>
        <v>7.1015250000000002E-2</v>
      </c>
      <c r="L262" s="12">
        <f t="shared" si="27"/>
        <v>8.695399999999999E-2</v>
      </c>
      <c r="M262" s="12" t="str">
        <f t="shared" si="28"/>
        <v/>
      </c>
      <c r="O262"/>
    </row>
    <row r="263" spans="1:15" ht="15">
      <c r="A263" s="23" t="str">
        <f t="shared" si="30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6">
        <v>44348</v>
      </c>
      <c r="J263" s="5" t="str">
        <f t="shared" ref="J263:J302" si="31">YEAR(I263)&amp;" q"&amp;ROUNDUP(MONTH(I263)/3,0)</f>
        <v>2021 q2</v>
      </c>
      <c r="K263" s="12">
        <f t="shared" ref="K263:K297" si="32">IFERROR(AVERAGE(B263:E263)/100,"")</f>
        <v>7.3501499999999997E-2</v>
      </c>
      <c r="L263" s="12">
        <f t="shared" ref="L263:L297" si="33">IFERROR(AVERAGE(F263:G263)/100,"")</f>
        <v>8.390800000000001E-2</v>
      </c>
      <c r="M263" s="12" t="str">
        <f t="shared" ref="M263:M297" si="34">IF(IFERROR(H263/100,"")=0,"",IFERROR(H263/100,""))</f>
        <v/>
      </c>
      <c r="O263"/>
    </row>
    <row r="264" spans="1:15" ht="15">
      <c r="A264" s="23" t="str">
        <f t="shared" si="30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6">
        <v>44378</v>
      </c>
      <c r="J264" s="5" t="str">
        <f t="shared" si="31"/>
        <v>2021 q3</v>
      </c>
      <c r="K264" s="12">
        <f t="shared" si="32"/>
        <v>7.8607287499999998E-2</v>
      </c>
      <c r="L264" s="12" t="str">
        <f t="shared" si="33"/>
        <v/>
      </c>
      <c r="M264" s="12">
        <f t="shared" si="34"/>
        <v>9.9130999999999997E-2</v>
      </c>
      <c r="O264"/>
    </row>
    <row r="265" spans="1:15" ht="15">
      <c r="A265" s="23" t="str">
        <f t="shared" si="30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6">
        <v>44409</v>
      </c>
      <c r="J265" s="5" t="str">
        <f t="shared" si="31"/>
        <v>2021 q3</v>
      </c>
      <c r="K265" s="12">
        <f t="shared" si="32"/>
        <v>8.2888199999999995E-2</v>
      </c>
      <c r="L265" s="12">
        <f t="shared" si="33"/>
        <v>9.6042000000000002E-2</v>
      </c>
      <c r="M265" s="12" t="str">
        <f t="shared" si="34"/>
        <v/>
      </c>
      <c r="O265"/>
    </row>
    <row r="266" spans="1:15" ht="15">
      <c r="A266" s="23" t="str">
        <f t="shared" si="30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6">
        <v>44440</v>
      </c>
      <c r="J266" s="5" t="str">
        <f t="shared" si="31"/>
        <v>2021 q3</v>
      </c>
      <c r="K266" s="12">
        <f t="shared" si="32"/>
        <v>8.2528499999999991E-2</v>
      </c>
      <c r="L266" s="12">
        <f t="shared" si="33"/>
        <v>9.3537999999999996E-2</v>
      </c>
      <c r="M266" s="12" t="str">
        <f t="shared" si="34"/>
        <v/>
      </c>
      <c r="O266"/>
    </row>
    <row r="267" spans="1:15" ht="15">
      <c r="A267" s="23" t="str">
        <f t="shared" si="30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6">
        <v>44470</v>
      </c>
      <c r="J267" s="5" t="str">
        <f t="shared" si="31"/>
        <v>2021 q4</v>
      </c>
      <c r="K267" s="12">
        <f t="shared" si="32"/>
        <v>8.6299999999999988E-2</v>
      </c>
      <c r="L267" s="12">
        <f t="shared" si="33"/>
        <v>9.6243999999999996E-2</v>
      </c>
      <c r="M267" s="12">
        <f t="shared" si="34"/>
        <v>0.10289874523669795</v>
      </c>
      <c r="O267"/>
    </row>
    <row r="268" spans="1:15" ht="15">
      <c r="A268" s="23" t="str">
        <f t="shared" si="30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6">
        <v>44501</v>
      </c>
      <c r="J268" s="5" t="str">
        <f t="shared" si="31"/>
        <v>2021 q4</v>
      </c>
      <c r="K268" s="12">
        <f t="shared" si="32"/>
        <v>8.4542000000000006E-2</v>
      </c>
      <c r="L268" s="12">
        <f t="shared" si="33"/>
        <v>9.8339999999999997E-2</v>
      </c>
      <c r="M268" s="12" t="str">
        <f t="shared" si="34"/>
        <v/>
      </c>
      <c r="O268"/>
    </row>
    <row r="269" spans="1:15" ht="15">
      <c r="A269" s="23" t="str">
        <f t="shared" si="30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6">
        <v>44531</v>
      </c>
      <c r="J269" s="5" t="str">
        <f t="shared" si="31"/>
        <v>2021 q4</v>
      </c>
      <c r="K269" s="12">
        <f t="shared" si="32"/>
        <v>8.9608999999999994E-2</v>
      </c>
      <c r="L269" s="12">
        <f t="shared" si="33"/>
        <v>9.6699000000000007E-2</v>
      </c>
      <c r="M269" s="12" t="str">
        <f t="shared" si="34"/>
        <v/>
      </c>
      <c r="O269"/>
    </row>
    <row r="270" spans="1:15" ht="15">
      <c r="A270" s="23" t="s">
        <v>62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6">
        <v>44562</v>
      </c>
      <c r="J270" s="5" t="str">
        <f t="shared" si="31"/>
        <v>2022 q1</v>
      </c>
      <c r="K270" s="12">
        <f t="shared" si="32"/>
        <v>8.8598333333333348E-2</v>
      </c>
      <c r="L270" s="12" t="str">
        <f t="shared" si="33"/>
        <v/>
      </c>
      <c r="M270" s="12">
        <f t="shared" si="34"/>
        <v>0.106031</v>
      </c>
      <c r="O270"/>
    </row>
    <row r="271" spans="1:15" ht="15">
      <c r="A271" s="23" t="str">
        <f t="shared" ref="A271:A293" si="35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6">
        <v>44593</v>
      </c>
      <c r="J271" s="5" t="str">
        <f t="shared" si="31"/>
        <v>2022 q1</v>
      </c>
      <c r="K271" s="12">
        <f t="shared" si="32"/>
        <v>8.9995249999999985E-2</v>
      </c>
      <c r="L271" s="12">
        <f t="shared" si="33"/>
        <v>9.8400000000000001E-2</v>
      </c>
      <c r="M271" s="12" t="str">
        <f t="shared" si="34"/>
        <v/>
      </c>
      <c r="O271"/>
    </row>
    <row r="272" spans="1:15" ht="15">
      <c r="A272" s="23" t="str">
        <f t="shared" si="35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6">
        <v>44621</v>
      </c>
      <c r="J272" s="5" t="str">
        <f t="shared" si="31"/>
        <v>2022 q1</v>
      </c>
      <c r="K272" s="12">
        <f t="shared" si="32"/>
        <v>0.1001905</v>
      </c>
      <c r="L272" s="12">
        <f t="shared" si="33"/>
        <v>0.10517899999999999</v>
      </c>
      <c r="M272" s="12" t="str">
        <f t="shared" si="34"/>
        <v/>
      </c>
      <c r="O272"/>
    </row>
    <row r="273" spans="1:15" ht="15">
      <c r="A273" s="23" t="str">
        <f t="shared" si="35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6">
        <v>44652</v>
      </c>
      <c r="J273" s="5" t="str">
        <f t="shared" si="31"/>
        <v>2022 q2</v>
      </c>
      <c r="K273" s="12">
        <f t="shared" si="32"/>
        <v>0.10319272055427252</v>
      </c>
      <c r="L273" s="12">
        <f t="shared" si="33"/>
        <v>0.1110425</v>
      </c>
      <c r="M273" s="12">
        <f t="shared" si="34"/>
        <v>0.11692732145649502</v>
      </c>
      <c r="O273"/>
    </row>
    <row r="274" spans="1:15" ht="15">
      <c r="A274" s="23" t="str">
        <f t="shared" si="35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6">
        <v>44682</v>
      </c>
      <c r="J274" s="5" t="str">
        <f t="shared" si="31"/>
        <v>2022 q2</v>
      </c>
      <c r="K274" s="12">
        <f t="shared" si="32"/>
        <v>0.10215675</v>
      </c>
      <c r="L274" s="12">
        <f t="shared" si="33"/>
        <v>0.111927</v>
      </c>
      <c r="M274" s="12" t="str">
        <f t="shared" si="34"/>
        <v/>
      </c>
      <c r="O274"/>
    </row>
    <row r="275" spans="1:15" ht="15">
      <c r="A275" s="23" t="str">
        <f t="shared" si="35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6">
        <v>44713</v>
      </c>
      <c r="J275" s="5" t="str">
        <f t="shared" si="31"/>
        <v>2022 q2</v>
      </c>
      <c r="K275" s="12">
        <f t="shared" si="32"/>
        <v>0.10527055555555556</v>
      </c>
      <c r="L275" s="12">
        <f t="shared" si="33"/>
        <v>0.10969</v>
      </c>
      <c r="M275" s="12" t="str">
        <f t="shared" si="34"/>
        <v/>
      </c>
      <c r="O275"/>
    </row>
    <row r="276" spans="1:15" ht="15">
      <c r="A276" s="23" t="str">
        <f t="shared" si="35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6">
        <v>44743</v>
      </c>
      <c r="J276" s="5" t="str">
        <f t="shared" si="31"/>
        <v>2022 q3</v>
      </c>
      <c r="K276" s="12">
        <f t="shared" si="32"/>
        <v>0.10743399999999999</v>
      </c>
      <c r="L276" s="12" t="str">
        <f t="shared" si="33"/>
        <v/>
      </c>
      <c r="M276" s="12">
        <f t="shared" si="34"/>
        <v>0.11890299999999999</v>
      </c>
      <c r="O276"/>
    </row>
    <row r="277" spans="1:15" ht="15">
      <c r="A277" s="23" t="str">
        <f t="shared" si="35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6">
        <v>44774</v>
      </c>
      <c r="J277" s="5" t="str">
        <f t="shared" si="31"/>
        <v>2022 q3</v>
      </c>
      <c r="K277" s="12">
        <f t="shared" si="32"/>
        <v>0.105031</v>
      </c>
      <c r="L277" s="12">
        <f t="shared" si="33"/>
        <v>0.114925</v>
      </c>
      <c r="M277" s="12" t="str">
        <f t="shared" si="34"/>
        <v/>
      </c>
      <c r="O277"/>
    </row>
    <row r="278" spans="1:15" ht="15">
      <c r="A278" s="23" t="str">
        <f t="shared" si="35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6">
        <v>44805</v>
      </c>
      <c r="J278" s="5" t="str">
        <f t="shared" si="31"/>
        <v>2022 q3</v>
      </c>
      <c r="K278" s="12">
        <f t="shared" si="32"/>
        <v>0.1070815</v>
      </c>
      <c r="L278" s="12">
        <f t="shared" si="33"/>
        <v>0.11057652870479664</v>
      </c>
      <c r="M278" s="12" t="str">
        <f t="shared" si="34"/>
        <v/>
      </c>
      <c r="O278"/>
    </row>
    <row r="279" spans="1:15" ht="15">
      <c r="A279" s="23" t="str">
        <f t="shared" si="35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6">
        <v>44835</v>
      </c>
      <c r="J279" s="5" t="str">
        <f t="shared" si="31"/>
        <v>2022 q4</v>
      </c>
      <c r="K279" s="12">
        <f t="shared" si="32"/>
        <v>0.11399683333333334</v>
      </c>
      <c r="L279" s="12">
        <f t="shared" si="33"/>
        <v>0.1167</v>
      </c>
      <c r="M279" s="12" t="str">
        <f t="shared" si="34"/>
        <v/>
      </c>
      <c r="O279"/>
    </row>
    <row r="280" spans="1:15" ht="15">
      <c r="A280" s="23" t="str">
        <f t="shared" si="35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6">
        <v>44866</v>
      </c>
      <c r="J280" s="5" t="str">
        <f t="shared" si="31"/>
        <v>2022 q4</v>
      </c>
      <c r="K280" s="12">
        <f>IFERROR(AVERAGE(B280:E280)/100,"")</f>
        <v>0.11550156928254524</v>
      </c>
      <c r="L280" s="12">
        <f t="shared" si="33"/>
        <v>0.1167</v>
      </c>
      <c r="M280" s="12" t="str">
        <f t="shared" si="34"/>
        <v/>
      </c>
      <c r="O280"/>
    </row>
    <row r="281" spans="1:15" ht="15">
      <c r="A281" s="23" t="str">
        <f t="shared" si="35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6">
        <v>44896</v>
      </c>
      <c r="J281" s="5" t="str">
        <f t="shared" si="31"/>
        <v>2022 q4</v>
      </c>
      <c r="K281" s="12">
        <f t="shared" si="32"/>
        <v>0.11537616666666665</v>
      </c>
      <c r="L281" s="12">
        <f t="shared" si="33"/>
        <v>0.11946</v>
      </c>
      <c r="M281" s="12" t="str">
        <f t="shared" si="34"/>
        <v/>
      </c>
      <c r="O281"/>
    </row>
    <row r="282" spans="1:15" ht="15">
      <c r="A282" s="23" t="s">
        <v>63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6">
        <v>44927</v>
      </c>
      <c r="J282" s="5" t="str">
        <f t="shared" si="31"/>
        <v>2023 q1</v>
      </c>
      <c r="K282" s="12">
        <f t="shared" si="32"/>
        <v>0.11411558620689653</v>
      </c>
      <c r="L282" s="12" t="str">
        <f t="shared" si="33"/>
        <v/>
      </c>
      <c r="M282" s="12">
        <f t="shared" si="34"/>
        <v>0.119801</v>
      </c>
      <c r="O282"/>
    </row>
    <row r="283" spans="1:15" ht="15">
      <c r="A283" s="23" t="str">
        <f t="shared" si="35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6">
        <v>44958</v>
      </c>
      <c r="J283" s="5" t="str">
        <f t="shared" si="31"/>
        <v>2023 q1</v>
      </c>
      <c r="K283" s="12">
        <f t="shared" si="32"/>
        <v>0.1148941848379911</v>
      </c>
      <c r="L283" s="12">
        <f t="shared" si="33"/>
        <v>0.11955500000000001</v>
      </c>
      <c r="M283" s="12" t="str">
        <f t="shared" si="34"/>
        <v/>
      </c>
      <c r="O283"/>
    </row>
    <row r="284" spans="1:15" ht="15">
      <c r="A284" s="23" t="str">
        <f t="shared" si="35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6">
        <v>44986</v>
      </c>
      <c r="J284" s="5" t="str">
        <f t="shared" si="31"/>
        <v>2023 q1</v>
      </c>
      <c r="K284" s="12">
        <f t="shared" si="32"/>
        <v>0.114260625</v>
      </c>
      <c r="L284" s="12">
        <f t="shared" si="33"/>
        <v>0.11904400000000001</v>
      </c>
      <c r="M284" s="12" t="str">
        <f t="shared" si="34"/>
        <v/>
      </c>
      <c r="O284"/>
    </row>
    <row r="285" spans="1:15" ht="15">
      <c r="A285" s="23" t="str">
        <f t="shared" si="35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6">
        <v>45017</v>
      </c>
      <c r="J285" s="5" t="str">
        <f t="shared" si="31"/>
        <v>2023 q2</v>
      </c>
      <c r="K285" s="12">
        <f t="shared" si="32"/>
        <v>0.11614179296624659</v>
      </c>
      <c r="L285" s="12" t="str">
        <f t="shared" si="33"/>
        <v/>
      </c>
      <c r="M285" s="12">
        <f t="shared" si="34"/>
        <v>0.118674</v>
      </c>
      <c r="O285"/>
    </row>
    <row r="286" spans="1:15" ht="15">
      <c r="A286" s="23" t="str">
        <f t="shared" si="35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6">
        <v>45047</v>
      </c>
      <c r="J286" s="5" t="str">
        <f t="shared" si="31"/>
        <v>2023 q2</v>
      </c>
      <c r="K286" s="12">
        <f t="shared" si="32"/>
        <v>0.11321259414900212</v>
      </c>
      <c r="L286" s="12">
        <f t="shared" si="33"/>
        <v>0.11671685675658452</v>
      </c>
      <c r="M286" s="12">
        <f t="shared" si="34"/>
        <v>0.11703222610937156</v>
      </c>
      <c r="O286"/>
    </row>
    <row r="287" spans="1:15" ht="15">
      <c r="A287" s="23" t="str">
        <f t="shared" si="35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6">
        <v>45078</v>
      </c>
      <c r="J287" s="5" t="str">
        <f t="shared" si="31"/>
        <v>2023 q2</v>
      </c>
      <c r="K287" s="12">
        <f t="shared" si="32"/>
        <v>0.11199033333333333</v>
      </c>
      <c r="L287" s="12">
        <f t="shared" si="33"/>
        <v>0.112321</v>
      </c>
      <c r="M287" s="12" t="str">
        <f t="shared" si="34"/>
        <v/>
      </c>
      <c r="O287"/>
    </row>
    <row r="288" spans="1:15" ht="15">
      <c r="A288" s="23" t="str">
        <f t="shared" si="35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6">
        <v>45108</v>
      </c>
      <c r="J288" s="5" t="str">
        <f t="shared" si="31"/>
        <v>2023 q3</v>
      </c>
      <c r="K288" s="12">
        <f t="shared" si="32"/>
        <v>0.11068125000000001</v>
      </c>
      <c r="L288" s="12" t="str">
        <f t="shared" si="33"/>
        <v/>
      </c>
      <c r="M288" s="12">
        <f t="shared" si="34"/>
        <v>0.11116300000000001</v>
      </c>
      <c r="O288"/>
    </row>
    <row r="289" spans="1:15" ht="15">
      <c r="A289" s="23" t="str">
        <f t="shared" si="35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6">
        <v>45139</v>
      </c>
      <c r="J289" s="5" t="str">
        <f t="shared" si="31"/>
        <v>2023 q3</v>
      </c>
      <c r="K289" s="12">
        <f t="shared" si="32"/>
        <v>0.10413445454545454</v>
      </c>
      <c r="L289" s="12">
        <f t="shared" si="33"/>
        <v>0.107515</v>
      </c>
      <c r="M289" s="12" t="str">
        <f t="shared" si="34"/>
        <v/>
      </c>
      <c r="O289"/>
    </row>
    <row r="290" spans="1:15" ht="15">
      <c r="A290" s="23" t="str">
        <f t="shared" si="35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6">
        <v>45170</v>
      </c>
      <c r="J290" s="5" t="str">
        <f t="shared" si="31"/>
        <v>2023 q3</v>
      </c>
      <c r="K290" s="12">
        <f t="shared" si="32"/>
        <v>0.102712</v>
      </c>
      <c r="L290" s="12">
        <f t="shared" si="33"/>
        <v>0.10548199999999999</v>
      </c>
      <c r="M290" s="12" t="str">
        <f t="shared" si="34"/>
        <v/>
      </c>
      <c r="O290"/>
    </row>
    <row r="291" spans="1:15" ht="15">
      <c r="A291" s="23" t="str">
        <f t="shared" si="35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6">
        <v>45200</v>
      </c>
      <c r="J291" s="5" t="str">
        <f t="shared" si="31"/>
        <v>2023 q4</v>
      </c>
      <c r="K291" s="12">
        <f t="shared" si="32"/>
        <v>0.10525684463814107</v>
      </c>
      <c r="L291" s="12">
        <f t="shared" si="33"/>
        <v>0.10699199999999999</v>
      </c>
      <c r="M291" s="12">
        <f t="shared" si="34"/>
        <v>0.10855047819566405</v>
      </c>
      <c r="O291"/>
    </row>
    <row r="292" spans="1:15" ht="15">
      <c r="A292" s="23" t="str">
        <f t="shared" si="35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6">
        <v>45231</v>
      </c>
      <c r="J292" s="5" t="str">
        <f t="shared" si="31"/>
        <v>2023 q4</v>
      </c>
      <c r="K292" s="12">
        <f t="shared" si="32"/>
        <v>0.10522925000000001</v>
      </c>
      <c r="L292" s="12">
        <f t="shared" si="33"/>
        <v>0.109416</v>
      </c>
      <c r="M292" s="12" t="str">
        <f t="shared" si="34"/>
        <v/>
      </c>
      <c r="O292"/>
    </row>
    <row r="293" spans="1:15" ht="15">
      <c r="A293" s="23" t="str">
        <f t="shared" si="35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6">
        <v>45261</v>
      </c>
      <c r="J293" s="5" t="str">
        <f t="shared" si="31"/>
        <v>2023 q4</v>
      </c>
      <c r="K293" s="12">
        <f t="shared" si="32"/>
        <v>0.10583610388375772</v>
      </c>
      <c r="L293" s="12">
        <f t="shared" si="33"/>
        <v>0.108892</v>
      </c>
      <c r="M293" s="12" t="str">
        <f t="shared" si="34"/>
        <v/>
      </c>
      <c r="O293"/>
    </row>
    <row r="294" spans="1:15" ht="16">
      <c r="A294" s="200" t="s">
        <v>64</v>
      </c>
      <c r="B294" s="201"/>
      <c r="C294" s="201"/>
      <c r="D294" s="201">
        <v>10.4101</v>
      </c>
      <c r="E294" s="201">
        <v>10.625715101289135</v>
      </c>
      <c r="F294" s="201"/>
      <c r="G294" s="201"/>
      <c r="H294" s="201">
        <v>10.952400000000001</v>
      </c>
      <c r="I294" s="26">
        <v>45292</v>
      </c>
      <c r="J294" s="5" t="str">
        <f t="shared" si="31"/>
        <v>2024 q1</v>
      </c>
      <c r="K294" s="12">
        <f t="shared" si="32"/>
        <v>0.10517907550644567</v>
      </c>
      <c r="L294" s="12" t="str">
        <f t="shared" si="33"/>
        <v/>
      </c>
      <c r="M294" s="12">
        <f t="shared" si="34"/>
        <v>0.10952400000000001</v>
      </c>
      <c r="O294"/>
    </row>
    <row r="295" spans="1:15" ht="16">
      <c r="A295" s="200" t="str">
        <f t="shared" ref="A295:A302" si="36">A283</f>
        <v>Փետրվար</v>
      </c>
      <c r="B295" s="201"/>
      <c r="C295" s="201">
        <v>9.798</v>
      </c>
      <c r="D295" s="201"/>
      <c r="E295" s="201">
        <v>10.075554545454546</v>
      </c>
      <c r="F295" s="201"/>
      <c r="G295" s="201">
        <v>10.2559</v>
      </c>
      <c r="H295" s="201"/>
      <c r="I295" s="26">
        <v>45323</v>
      </c>
      <c r="J295" s="5" t="str">
        <f t="shared" si="31"/>
        <v>2024 q1</v>
      </c>
      <c r="K295" s="12">
        <f t="shared" si="32"/>
        <v>9.9367772727272735E-2</v>
      </c>
      <c r="L295" s="12">
        <f t="shared" si="33"/>
        <v>0.10255900000000001</v>
      </c>
      <c r="M295" s="12" t="str">
        <f t="shared" si="34"/>
        <v/>
      </c>
      <c r="O295"/>
    </row>
    <row r="296" spans="1:15" ht="16">
      <c r="A296" s="200" t="str">
        <f t="shared" si="36"/>
        <v xml:space="preserve">Մարտ </v>
      </c>
      <c r="B296" s="201"/>
      <c r="C296" s="201"/>
      <c r="D296" s="201">
        <v>9.2581000000000007</v>
      </c>
      <c r="E296" s="201">
        <v>9.6489809768637524</v>
      </c>
      <c r="F296" s="201"/>
      <c r="G296" s="201">
        <v>9.8507999999999996</v>
      </c>
      <c r="H296" s="201"/>
      <c r="I296" s="26">
        <v>45352</v>
      </c>
      <c r="J296" s="5" t="str">
        <f t="shared" si="31"/>
        <v>2024 q1</v>
      </c>
      <c r="K296" s="12">
        <f t="shared" si="32"/>
        <v>9.4535404884318761E-2</v>
      </c>
      <c r="L296" s="12">
        <f t="shared" si="33"/>
        <v>9.8507999999999998E-2</v>
      </c>
      <c r="M296" s="12" t="str">
        <f t="shared" si="34"/>
        <v/>
      </c>
      <c r="O296"/>
    </row>
    <row r="297" spans="1:15" ht="16">
      <c r="A297" s="200" t="str">
        <f t="shared" si="36"/>
        <v>Ապրիլ</v>
      </c>
      <c r="B297" s="201"/>
      <c r="C297" s="201">
        <v>9.2248999999999999</v>
      </c>
      <c r="D297" s="201"/>
      <c r="E297" s="201">
        <v>9.5387000000000004</v>
      </c>
      <c r="F297" s="201"/>
      <c r="G297" s="201">
        <v>9.9157238182459988</v>
      </c>
      <c r="H297" s="201">
        <v>9.887399567256292</v>
      </c>
      <c r="I297" s="26">
        <v>45383</v>
      </c>
      <c r="J297" s="5" t="str">
        <f t="shared" si="31"/>
        <v>2024 q2</v>
      </c>
      <c r="K297" s="12">
        <f t="shared" si="32"/>
        <v>9.3817999999999999E-2</v>
      </c>
      <c r="L297" s="12">
        <f t="shared" si="33"/>
        <v>9.9157238182459986E-2</v>
      </c>
      <c r="M297" s="12">
        <f t="shared" si="34"/>
        <v>9.8873995672562914E-2</v>
      </c>
      <c r="O297"/>
    </row>
    <row r="298" spans="1:15" ht="16">
      <c r="A298" s="200" t="str">
        <f t="shared" si="36"/>
        <v>Մայիս</v>
      </c>
      <c r="B298" s="201"/>
      <c r="C298" s="201"/>
      <c r="D298" s="201">
        <v>9.1661000000000001</v>
      </c>
      <c r="E298" s="201">
        <v>9.4149999999999991</v>
      </c>
      <c r="F298" s="201"/>
      <c r="G298" s="201">
        <v>9.9490999999999996</v>
      </c>
      <c r="H298" s="201"/>
      <c r="I298" s="26">
        <v>45413</v>
      </c>
      <c r="J298" s="5" t="str">
        <f t="shared" si="31"/>
        <v>2024 q2</v>
      </c>
      <c r="K298" s="12">
        <f t="shared" ref="K298:K302" si="37">IFERROR(AVERAGE(B298:E298)/100,"")</f>
        <v>9.2905500000000002E-2</v>
      </c>
      <c r="L298" s="12">
        <f t="shared" ref="L298:L302" si="38">IFERROR(AVERAGE(F298:G298)/100,"")</f>
        <v>9.9490999999999996E-2</v>
      </c>
      <c r="M298" s="12" t="str">
        <f t="shared" ref="M298:M302" si="39">IF(IFERROR(H298/100,"")=0,"",IFERROR(H298/100,""))</f>
        <v/>
      </c>
    </row>
    <row r="299" spans="1:15" ht="16">
      <c r="A299" s="200" t="str">
        <f t="shared" si="36"/>
        <v>Հունիս</v>
      </c>
      <c r="B299" s="201"/>
      <c r="C299" s="201">
        <v>8.5846999999999998</v>
      </c>
      <c r="D299" s="201"/>
      <c r="E299" s="201">
        <v>9.1166926605504592</v>
      </c>
      <c r="F299" s="201"/>
      <c r="G299" s="201">
        <v>9.8125999999999998</v>
      </c>
      <c r="H299" s="201"/>
      <c r="I299" s="26">
        <v>45444</v>
      </c>
      <c r="J299" s="5" t="str">
        <f t="shared" si="31"/>
        <v>2024 q2</v>
      </c>
      <c r="K299" s="12">
        <f t="shared" si="37"/>
        <v>8.8506963302752303E-2</v>
      </c>
      <c r="L299" s="12">
        <f t="shared" si="38"/>
        <v>9.8125999999999991E-2</v>
      </c>
      <c r="M299" s="12" t="str">
        <f t="shared" si="39"/>
        <v/>
      </c>
    </row>
    <row r="300" spans="1:15" ht="16">
      <c r="A300" s="200" t="str">
        <f t="shared" si="36"/>
        <v>Հուլիս</v>
      </c>
      <c r="B300" s="201"/>
      <c r="C300" s="201">
        <v>8.8111999999999995</v>
      </c>
      <c r="D300" s="201"/>
      <c r="E300" s="201">
        <v>8.8809000000000005</v>
      </c>
      <c r="F300" s="201"/>
      <c r="G300" s="201"/>
      <c r="H300" s="201">
        <v>9.9582999999999995</v>
      </c>
      <c r="I300" s="26">
        <v>45474</v>
      </c>
      <c r="J300" s="5" t="str">
        <f t="shared" si="31"/>
        <v>2024 q3</v>
      </c>
      <c r="K300" s="12">
        <f t="shared" si="37"/>
        <v>8.8460499999999997E-2</v>
      </c>
      <c r="L300" s="12" t="str">
        <f t="shared" si="38"/>
        <v/>
      </c>
      <c r="M300" s="12">
        <f t="shared" si="39"/>
        <v>9.9582999999999991E-2</v>
      </c>
    </row>
    <row r="301" spans="1:15" ht="16">
      <c r="A301" s="200" t="str">
        <f t="shared" si="36"/>
        <v>Օգոստոս</v>
      </c>
      <c r="B301" s="201"/>
      <c r="C301" s="201">
        <v>8.4740000000000002</v>
      </c>
      <c r="D301" s="201"/>
      <c r="E301" s="201">
        <v>8.9601000000000006</v>
      </c>
      <c r="F301" s="201"/>
      <c r="G301" s="201">
        <v>9.8901000000000003</v>
      </c>
      <c r="H301" s="201"/>
      <c r="I301" s="26">
        <v>45505</v>
      </c>
      <c r="J301" s="5" t="str">
        <f t="shared" si="31"/>
        <v>2024 q3</v>
      </c>
      <c r="K301" s="12">
        <f t="shared" si="37"/>
        <v>8.7170499999999998E-2</v>
      </c>
      <c r="L301" s="12">
        <f t="shared" si="38"/>
        <v>9.8901000000000003E-2</v>
      </c>
      <c r="M301" s="12" t="str">
        <f t="shared" si="39"/>
        <v/>
      </c>
    </row>
    <row r="302" spans="1:15" ht="16">
      <c r="A302" s="200" t="str">
        <f t="shared" si="36"/>
        <v>Սեպտեմբեր</v>
      </c>
      <c r="B302" s="201"/>
      <c r="C302" s="201"/>
      <c r="D302" s="201">
        <v>8.9636999999999993</v>
      </c>
      <c r="E302" s="201">
        <v>9.1315000000000008</v>
      </c>
      <c r="F302" s="201"/>
      <c r="G302" s="201">
        <v>9.9274000000000004</v>
      </c>
      <c r="H302" s="201"/>
      <c r="I302" s="26">
        <v>45536</v>
      </c>
      <c r="J302" s="5" t="str">
        <f t="shared" si="31"/>
        <v>2024 q3</v>
      </c>
      <c r="K302" s="12">
        <f t="shared" si="37"/>
        <v>9.0475999999999987E-2</v>
      </c>
      <c r="L302" s="12">
        <f t="shared" si="38"/>
        <v>9.9274000000000001E-2</v>
      </c>
      <c r="M302" s="12" t="str">
        <f t="shared" si="39"/>
        <v/>
      </c>
    </row>
    <row r="303" spans="1:15">
      <c r="K303" s="12"/>
      <c r="L303" s="12"/>
      <c r="M303" s="12"/>
    </row>
  </sheetData>
  <mergeCells count="3">
    <mergeCell ref="F4:F5"/>
    <mergeCell ref="G4:G5"/>
    <mergeCell ref="H4:H5"/>
  </mergeCells>
  <phoneticPr fontId="56" type="noConversion"/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BC8E2-28F5-422C-8C44-AF3433C80E85}">
  <dimension ref="A1:N148"/>
  <sheetViews>
    <sheetView topLeftCell="B1" zoomScale="125" workbookViewId="0">
      <pane ySplit="4" topLeftCell="A44" activePane="bottomLeft" state="frozen"/>
      <selection pane="bottomLeft" activeCell="K44" sqref="K44"/>
    </sheetView>
  </sheetViews>
  <sheetFormatPr baseColWidth="10" defaultColWidth="9.1640625" defaultRowHeight="13"/>
  <cols>
    <col min="1" max="1" width="24" style="29" customWidth="1"/>
    <col min="2" max="2" width="16.5" style="29" customWidth="1"/>
    <col min="3" max="3" width="15.6640625" style="29" customWidth="1"/>
    <col min="4" max="4" width="15.83203125" style="29" customWidth="1"/>
    <col min="5" max="5" width="21.5" style="29" bestFit="1" customWidth="1"/>
    <col min="6" max="16384" width="9.1640625" style="29"/>
  </cols>
  <sheetData>
    <row r="1" spans="1:14" ht="16">
      <c r="A1" s="28" t="s">
        <v>170</v>
      </c>
    </row>
    <row r="2" spans="1:14">
      <c r="A2" s="30"/>
    </row>
    <row r="3" spans="1:14">
      <c r="D3" s="31"/>
    </row>
    <row r="4" spans="1:14" ht="51">
      <c r="A4" s="32" t="s">
        <v>171</v>
      </c>
      <c r="B4" s="33" t="s">
        <v>172</v>
      </c>
      <c r="C4" s="33" t="s">
        <v>173</v>
      </c>
      <c r="D4" s="33" t="s">
        <v>174</v>
      </c>
      <c r="E4" s="29" t="s">
        <v>315</v>
      </c>
      <c r="F4" s="34" t="s">
        <v>17</v>
      </c>
      <c r="G4" s="29" t="s">
        <v>316</v>
      </c>
      <c r="J4" s="29" t="s">
        <v>17</v>
      </c>
      <c r="K4" s="29" t="s">
        <v>317</v>
      </c>
    </row>
    <row r="5" spans="1:14" ht="14">
      <c r="A5" s="35" t="s">
        <v>175</v>
      </c>
      <c r="B5" s="36">
        <v>9</v>
      </c>
      <c r="C5" s="36">
        <v>5</v>
      </c>
      <c r="D5" s="36">
        <v>20</v>
      </c>
      <c r="E5" s="29" t="str">
        <f>TRIM(A5)</f>
        <v>27.12.2003-08.03.2004</v>
      </c>
      <c r="F5" s="34" t="str">
        <f>RIGHT(E5,4)&amp;" q"&amp;ROUNDUP(VALUE(LEFT(RIGHT(E5,7),2))/3,0)</f>
        <v>2004 q1</v>
      </c>
      <c r="G5" s="44">
        <f>B5</f>
        <v>9</v>
      </c>
      <c r="J5" s="29" t="s">
        <v>84</v>
      </c>
      <c r="K5" s="29">
        <f>AVERAGEIF($F$5:$F$14500,J5,$G$5:$G$14500)/100</f>
        <v>0.09</v>
      </c>
      <c r="M5" s="29" t="s">
        <v>80</v>
      </c>
      <c r="N5" s="47">
        <f t="shared" ref="N5:N7" si="0">N6</f>
        <v>0.09</v>
      </c>
    </row>
    <row r="6" spans="1:14" ht="14">
      <c r="A6" s="35" t="s">
        <v>176</v>
      </c>
      <c r="B6" s="36">
        <v>6</v>
      </c>
      <c r="C6" s="36">
        <v>3</v>
      </c>
      <c r="D6" s="36">
        <v>20</v>
      </c>
      <c r="E6" s="29" t="str">
        <f t="shared" ref="E6:E69" si="1">TRIM(A6)</f>
        <v>09.03.2004-06.04.2004</v>
      </c>
      <c r="F6" s="34" t="str">
        <f t="shared" ref="F6:F69" si="2">RIGHT(E6,4)&amp;" q"&amp;ROUNDUP(VALUE(LEFT(RIGHT(E6,7),2))/3,0)</f>
        <v>2004 q2</v>
      </c>
      <c r="G6" s="44">
        <f t="shared" ref="G6:G69" si="3">B6</f>
        <v>6</v>
      </c>
      <c r="J6" s="29" t="s">
        <v>85</v>
      </c>
      <c r="K6" s="29">
        <f t="shared" ref="K6:K69" si="4">AVERAGEIF($F$5:$F$14500,J6,$G$5:$G$14500)/100</f>
        <v>0.06</v>
      </c>
      <c r="M6" s="29" t="s">
        <v>81</v>
      </c>
      <c r="N6" s="47">
        <f t="shared" si="0"/>
        <v>0.09</v>
      </c>
    </row>
    <row r="7" spans="1:14" ht="14">
      <c r="A7" s="35" t="s">
        <v>177</v>
      </c>
      <c r="B7" s="36">
        <v>6</v>
      </c>
      <c r="C7" s="36">
        <v>1</v>
      </c>
      <c r="D7" s="36">
        <v>20</v>
      </c>
      <c r="E7" s="29" t="str">
        <f t="shared" si="1"/>
        <v>07.04.2004-13.07.2004</v>
      </c>
      <c r="F7" s="34" t="str">
        <f t="shared" si="2"/>
        <v>2004 q3</v>
      </c>
      <c r="G7" s="44">
        <f t="shared" si="3"/>
        <v>6</v>
      </c>
      <c r="J7" s="29" t="s">
        <v>86</v>
      </c>
      <c r="K7" s="29">
        <f t="shared" si="4"/>
        <v>5.5E-2</v>
      </c>
      <c r="M7" s="29" t="s">
        <v>82</v>
      </c>
      <c r="N7" s="47">
        <f t="shared" si="0"/>
        <v>0.09</v>
      </c>
    </row>
    <row r="8" spans="1:14" ht="14">
      <c r="A8" s="35" t="s">
        <v>178</v>
      </c>
      <c r="B8" s="36">
        <v>5</v>
      </c>
      <c r="C8" s="36">
        <v>1</v>
      </c>
      <c r="D8" s="36">
        <v>20</v>
      </c>
      <c r="E8" s="29" t="str">
        <f t="shared" si="1"/>
        <v>14.07.2004-22.08.2004</v>
      </c>
      <c r="F8" s="34" t="str">
        <f t="shared" si="2"/>
        <v>2004 q3</v>
      </c>
      <c r="G8" s="44">
        <f t="shared" si="3"/>
        <v>5</v>
      </c>
      <c r="J8" s="29" t="s">
        <v>87</v>
      </c>
      <c r="K8" s="29">
        <f t="shared" si="4"/>
        <v>0.04</v>
      </c>
      <c r="M8" s="29" t="s">
        <v>83</v>
      </c>
      <c r="N8" s="47">
        <f>N9</f>
        <v>0.09</v>
      </c>
    </row>
    <row r="9" spans="1:14" ht="14">
      <c r="A9" s="35" t="s">
        <v>179</v>
      </c>
      <c r="B9" s="36">
        <v>4</v>
      </c>
      <c r="C9" s="36">
        <v>1</v>
      </c>
      <c r="D9" s="36">
        <v>16</v>
      </c>
      <c r="E9" s="29" t="str">
        <f t="shared" si="1"/>
        <v>23.08.2004-17.10.2004</v>
      </c>
      <c r="F9" s="34" t="str">
        <f t="shared" si="2"/>
        <v>2004 q4</v>
      </c>
      <c r="G9" s="44">
        <f t="shared" si="3"/>
        <v>4</v>
      </c>
      <c r="J9" s="29" t="s">
        <v>88</v>
      </c>
      <c r="K9" s="29">
        <f t="shared" si="4"/>
        <v>3.7499999999999999E-2</v>
      </c>
      <c r="M9" s="29" t="s">
        <v>84</v>
      </c>
      <c r="N9" s="29">
        <f>VLOOKUP(M9,$J$5:$K$720,2,FALSE)</f>
        <v>0.09</v>
      </c>
    </row>
    <row r="10" spans="1:14" ht="14">
      <c r="A10" s="35" t="s">
        <v>180</v>
      </c>
      <c r="B10" s="36">
        <v>3.75</v>
      </c>
      <c r="C10" s="36">
        <v>1</v>
      </c>
      <c r="D10" s="36">
        <v>16</v>
      </c>
      <c r="E10" s="29" t="str">
        <f t="shared" si="1"/>
        <v>18.10.2004-09.01.2005</v>
      </c>
      <c r="F10" s="34" t="str">
        <f t="shared" si="2"/>
        <v>2005 q1</v>
      </c>
      <c r="G10" s="44">
        <f t="shared" si="3"/>
        <v>3.75</v>
      </c>
      <c r="J10" s="29" t="s">
        <v>89</v>
      </c>
      <c r="K10" s="29">
        <f t="shared" si="4"/>
        <v>4.4999999999999998E-2</v>
      </c>
      <c r="M10" s="29" t="s">
        <v>85</v>
      </c>
      <c r="N10" s="29">
        <f t="shared" ref="N10:N20" si="5">VLOOKUP(M10,$J$5:$K$720,2,FALSE)</f>
        <v>0.06</v>
      </c>
    </row>
    <row r="11" spans="1:14" ht="14">
      <c r="A11" s="35" t="s">
        <v>181</v>
      </c>
      <c r="B11" s="36">
        <v>4.5</v>
      </c>
      <c r="C11" s="36">
        <v>1.75</v>
      </c>
      <c r="D11" s="36">
        <v>16</v>
      </c>
      <c r="E11" s="29" t="str">
        <f t="shared" si="1"/>
        <v>10.01.2005-13.06.2005</v>
      </c>
      <c r="F11" s="34" t="str">
        <f t="shared" si="2"/>
        <v>2005 q2</v>
      </c>
      <c r="G11" s="44">
        <f t="shared" si="3"/>
        <v>4.5</v>
      </c>
      <c r="J11" s="29" t="s">
        <v>90</v>
      </c>
      <c r="K11" s="29">
        <f t="shared" si="4"/>
        <v>3.7499999999999999E-2</v>
      </c>
      <c r="M11" s="29" t="s">
        <v>86</v>
      </c>
      <c r="N11" s="29">
        <f t="shared" si="5"/>
        <v>5.5E-2</v>
      </c>
    </row>
    <row r="12" spans="1:14" ht="14">
      <c r="A12" s="35" t="s">
        <v>182</v>
      </c>
      <c r="B12" s="36">
        <v>3.75</v>
      </c>
      <c r="C12" s="36">
        <v>1.75</v>
      </c>
      <c r="D12" s="36">
        <v>16</v>
      </c>
      <c r="E12" s="29" t="str">
        <f t="shared" si="1"/>
        <v>14.06.2005-09.08.2005</v>
      </c>
      <c r="F12" s="34" t="str">
        <f t="shared" si="2"/>
        <v>2005 q3</v>
      </c>
      <c r="G12" s="44">
        <f t="shared" si="3"/>
        <v>3.75</v>
      </c>
      <c r="J12" s="29" t="s">
        <v>91</v>
      </c>
      <c r="K12" s="29">
        <f t="shared" si="4"/>
        <v>0.03</v>
      </c>
      <c r="M12" s="29" t="s">
        <v>87</v>
      </c>
      <c r="N12" s="29">
        <f t="shared" si="5"/>
        <v>0.04</v>
      </c>
    </row>
    <row r="13" spans="1:14" ht="14">
      <c r="A13" s="35" t="s">
        <v>183</v>
      </c>
      <c r="B13" s="36">
        <v>3</v>
      </c>
      <c r="C13" s="36">
        <v>1</v>
      </c>
      <c r="D13" s="36">
        <v>16</v>
      </c>
      <c r="E13" s="29" t="str">
        <f t="shared" si="1"/>
        <v>10.08.2005-25.12.2005</v>
      </c>
      <c r="F13" s="34" t="str">
        <f t="shared" si="2"/>
        <v>2005 q4</v>
      </c>
      <c r="G13" s="44">
        <f t="shared" si="3"/>
        <v>3</v>
      </c>
      <c r="J13" s="29" t="s">
        <v>92</v>
      </c>
      <c r="K13" s="29">
        <f t="shared" si="4"/>
        <v>3.7499999999999999E-2</v>
      </c>
      <c r="M13" s="29" t="s">
        <v>88</v>
      </c>
      <c r="N13" s="29">
        <f t="shared" si="5"/>
        <v>3.7499999999999999E-2</v>
      </c>
    </row>
    <row r="14" spans="1:14" ht="14">
      <c r="A14" s="35" t="s">
        <v>184</v>
      </c>
      <c r="B14" s="36">
        <v>3.5</v>
      </c>
      <c r="C14" s="36">
        <v>1</v>
      </c>
      <c r="D14" s="36">
        <v>16</v>
      </c>
      <c r="E14" s="29" t="str">
        <f t="shared" si="1"/>
        <v>26.12.2005-05.02.2006</v>
      </c>
      <c r="F14" s="34" t="str">
        <f t="shared" si="2"/>
        <v>2006 q1</v>
      </c>
      <c r="G14" s="44">
        <f t="shared" si="3"/>
        <v>3.5</v>
      </c>
      <c r="J14" s="29" t="s">
        <v>93</v>
      </c>
      <c r="K14" s="29">
        <f t="shared" si="4"/>
        <v>0.04</v>
      </c>
      <c r="M14" s="29" t="s">
        <v>89</v>
      </c>
      <c r="N14" s="29">
        <f t="shared" si="5"/>
        <v>4.4999999999999998E-2</v>
      </c>
    </row>
    <row r="15" spans="1:14" ht="14">
      <c r="A15" s="35" t="s">
        <v>185</v>
      </c>
      <c r="B15" s="36">
        <v>4</v>
      </c>
      <c r="C15" s="36">
        <v>1</v>
      </c>
      <c r="D15" s="36">
        <v>16</v>
      </c>
      <c r="E15" s="29" t="str">
        <f t="shared" si="1"/>
        <v>06.02.2006-15.03.2006</v>
      </c>
      <c r="F15" s="34" t="str">
        <f t="shared" si="2"/>
        <v>2006 q1</v>
      </c>
      <c r="G15" s="44">
        <f t="shared" si="3"/>
        <v>4</v>
      </c>
      <c r="J15" s="29" t="s">
        <v>94</v>
      </c>
      <c r="K15" s="29">
        <f t="shared" si="4"/>
        <v>4.1250000000000002E-2</v>
      </c>
      <c r="M15" s="29" t="s">
        <v>90</v>
      </c>
      <c r="N15" s="29">
        <f t="shared" si="5"/>
        <v>3.7499999999999999E-2</v>
      </c>
    </row>
    <row r="16" spans="1:14" ht="14">
      <c r="A16" s="35" t="s">
        <v>186</v>
      </c>
      <c r="B16" s="36">
        <v>4</v>
      </c>
      <c r="C16" s="36">
        <v>1</v>
      </c>
      <c r="D16" s="36">
        <v>12</v>
      </c>
      <c r="E16" s="29" t="str">
        <f t="shared" si="1"/>
        <v>16.03.2006-02.04.2006</v>
      </c>
      <c r="F16" s="34" t="str">
        <f t="shared" si="2"/>
        <v>2006 q2</v>
      </c>
      <c r="G16" s="44">
        <f t="shared" si="3"/>
        <v>4</v>
      </c>
      <c r="J16" s="29" t="s">
        <v>95</v>
      </c>
      <c r="K16" s="29">
        <f t="shared" si="4"/>
        <v>4.4999999999999998E-2</v>
      </c>
      <c r="M16" s="29" t="s">
        <v>91</v>
      </c>
      <c r="N16" s="29">
        <f t="shared" si="5"/>
        <v>0.03</v>
      </c>
    </row>
    <row r="17" spans="1:14" ht="14">
      <c r="A17" s="35" t="s">
        <v>187</v>
      </c>
      <c r="B17" s="36">
        <v>4</v>
      </c>
      <c r="C17" s="36">
        <v>1</v>
      </c>
      <c r="D17" s="36">
        <v>8</v>
      </c>
      <c r="E17" s="29" t="str">
        <f t="shared" si="1"/>
        <v>03.04.2006-03.05.2006</v>
      </c>
      <c r="F17" s="34" t="str">
        <f t="shared" si="2"/>
        <v>2006 q2</v>
      </c>
      <c r="G17" s="44">
        <f t="shared" si="3"/>
        <v>4</v>
      </c>
      <c r="J17" s="29" t="s">
        <v>97</v>
      </c>
      <c r="K17" s="29">
        <f t="shared" si="4"/>
        <v>4.7500000000000001E-2</v>
      </c>
      <c r="M17" s="29" t="s">
        <v>92</v>
      </c>
      <c r="N17" s="29">
        <f t="shared" si="5"/>
        <v>3.7499999999999999E-2</v>
      </c>
    </row>
    <row r="18" spans="1:14" ht="14">
      <c r="A18" s="35" t="s">
        <v>188</v>
      </c>
      <c r="B18" s="36">
        <v>4</v>
      </c>
      <c r="C18" s="36">
        <v>1</v>
      </c>
      <c r="D18" s="36">
        <v>7</v>
      </c>
      <c r="E18" s="29" t="str">
        <f t="shared" si="1"/>
        <v>04.05.2006-31.07.2006</v>
      </c>
      <c r="F18" s="34" t="str">
        <f t="shared" si="2"/>
        <v>2006 q3</v>
      </c>
      <c r="G18" s="44">
        <f t="shared" si="3"/>
        <v>4</v>
      </c>
      <c r="J18" s="29" t="s">
        <v>98</v>
      </c>
      <c r="K18" s="29">
        <f t="shared" si="4"/>
        <v>4.4999999999999998E-2</v>
      </c>
      <c r="M18" s="29" t="s">
        <v>93</v>
      </c>
      <c r="N18" s="29">
        <f t="shared" si="5"/>
        <v>0.04</v>
      </c>
    </row>
    <row r="19" spans="1:14" ht="14">
      <c r="A19" s="35" t="s">
        <v>189</v>
      </c>
      <c r="B19" s="36">
        <v>4.25</v>
      </c>
      <c r="C19" s="36">
        <v>1</v>
      </c>
      <c r="D19" s="36">
        <v>7</v>
      </c>
      <c r="E19" s="29" t="str">
        <f t="shared" si="1"/>
        <v>01.08.2006-31.08.2006</v>
      </c>
      <c r="F19" s="34" t="str">
        <f t="shared" si="2"/>
        <v>2006 q3</v>
      </c>
      <c r="G19" s="44">
        <f t="shared" si="3"/>
        <v>4.25</v>
      </c>
      <c r="J19" s="29" t="s">
        <v>99</v>
      </c>
      <c r="K19" s="29">
        <f t="shared" si="4"/>
        <v>0.05</v>
      </c>
      <c r="M19" s="29" t="s">
        <v>94</v>
      </c>
      <c r="N19" s="29">
        <f t="shared" si="5"/>
        <v>4.1250000000000002E-2</v>
      </c>
    </row>
    <row r="20" spans="1:14" ht="14">
      <c r="A20" s="37" t="s">
        <v>190</v>
      </c>
      <c r="B20" s="38">
        <v>4.5</v>
      </c>
      <c r="C20" s="38">
        <v>1.5</v>
      </c>
      <c r="D20" s="38">
        <v>7.5</v>
      </c>
      <c r="E20" s="29" t="str">
        <f t="shared" si="1"/>
        <v>01.09.2006-02.10.2006</v>
      </c>
      <c r="F20" s="34" t="str">
        <f t="shared" si="2"/>
        <v>2006 q4</v>
      </c>
      <c r="G20" s="44">
        <f t="shared" si="3"/>
        <v>4.5</v>
      </c>
      <c r="J20" s="29" t="s">
        <v>100</v>
      </c>
      <c r="K20" s="29">
        <f t="shared" si="4"/>
        <v>5.8749999999999997E-2</v>
      </c>
      <c r="M20" s="29" t="s">
        <v>95</v>
      </c>
      <c r="N20" s="29">
        <f t="shared" si="5"/>
        <v>4.4999999999999998E-2</v>
      </c>
    </row>
    <row r="21" spans="1:14" ht="14">
      <c r="A21" s="37" t="s">
        <v>191</v>
      </c>
      <c r="B21" s="39">
        <v>4.75</v>
      </c>
      <c r="C21" s="38">
        <v>1.75</v>
      </c>
      <c r="D21" s="38">
        <v>7.75</v>
      </c>
      <c r="E21" s="29" t="str">
        <f t="shared" si="1"/>
        <v>03.10.2006-02.04.2007</v>
      </c>
      <c r="F21" s="34" t="str">
        <f t="shared" si="2"/>
        <v>2007 q2</v>
      </c>
      <c r="G21" s="44">
        <f t="shared" si="3"/>
        <v>4.75</v>
      </c>
      <c r="J21" s="29" t="s">
        <v>101</v>
      </c>
      <c r="K21" s="29">
        <f t="shared" si="4"/>
        <v>6.5000000000000002E-2</v>
      </c>
      <c r="M21" s="29" t="s">
        <v>96</v>
      </c>
      <c r="N21" s="47">
        <f>AVERAGE(N20,N22)</f>
        <v>4.6249999999999999E-2</v>
      </c>
    </row>
    <row r="22" spans="1:14" ht="14">
      <c r="A22" s="40" t="s">
        <v>192</v>
      </c>
      <c r="B22" s="38">
        <v>4.5</v>
      </c>
      <c r="C22" s="38">
        <v>1.5</v>
      </c>
      <c r="D22" s="38">
        <v>7.5</v>
      </c>
      <c r="E22" s="29" t="str">
        <f t="shared" si="1"/>
        <v>03.04.2007-02.07.2007</v>
      </c>
      <c r="F22" s="34" t="str">
        <f t="shared" si="2"/>
        <v>2007 q3</v>
      </c>
      <c r="G22" s="44">
        <f t="shared" si="3"/>
        <v>4.5</v>
      </c>
      <c r="J22" s="29" t="s">
        <v>102</v>
      </c>
      <c r="K22" s="29">
        <f t="shared" si="4"/>
        <v>7.2499999999999995E-2</v>
      </c>
      <c r="M22" s="29" t="s">
        <v>97</v>
      </c>
      <c r="N22" s="29">
        <f t="shared" ref="N22:N69" si="6">VLOOKUP(M22,$J$5:$K$72,2,FALSE)</f>
        <v>4.7500000000000001E-2</v>
      </c>
    </row>
    <row r="23" spans="1:14" ht="14">
      <c r="A23" s="37" t="s">
        <v>193</v>
      </c>
      <c r="B23" s="38">
        <v>4.75</v>
      </c>
      <c r="C23" s="38">
        <v>1.75</v>
      </c>
      <c r="D23" s="38">
        <v>7.75</v>
      </c>
      <c r="E23" s="29" t="str">
        <f t="shared" si="1"/>
        <v>03.07.2007-02.10.2007</v>
      </c>
      <c r="F23" s="34" t="str">
        <f t="shared" si="2"/>
        <v>2007 q4</v>
      </c>
      <c r="G23" s="44">
        <f t="shared" si="3"/>
        <v>4.75</v>
      </c>
      <c r="J23" s="29" t="s">
        <v>103</v>
      </c>
      <c r="K23" s="29">
        <f t="shared" si="4"/>
        <v>7.7499999999999999E-2</v>
      </c>
      <c r="M23" s="29" t="s">
        <v>98</v>
      </c>
      <c r="N23" s="29">
        <f t="shared" si="6"/>
        <v>4.4999999999999998E-2</v>
      </c>
    </row>
    <row r="24" spans="1:14" ht="14">
      <c r="A24" s="37" t="s">
        <v>194</v>
      </c>
      <c r="B24" s="38">
        <v>5</v>
      </c>
      <c r="C24" s="38">
        <v>2</v>
      </c>
      <c r="D24" s="38">
        <v>8</v>
      </c>
      <c r="E24" s="29" t="str">
        <f t="shared" si="1"/>
        <v>03.10.2007-04.11.2007</v>
      </c>
      <c r="F24" s="34" t="str">
        <f t="shared" si="2"/>
        <v>2007 q4</v>
      </c>
      <c r="G24" s="44">
        <f t="shared" si="3"/>
        <v>5</v>
      </c>
      <c r="J24" s="29" t="s">
        <v>104</v>
      </c>
      <c r="K24" s="29">
        <f t="shared" si="4"/>
        <v>7.0000000000000007E-2</v>
      </c>
      <c r="M24" s="29" t="s">
        <v>99</v>
      </c>
      <c r="N24" s="29">
        <f t="shared" si="6"/>
        <v>0.05</v>
      </c>
    </row>
    <row r="25" spans="1:14" ht="14">
      <c r="A25" s="37" t="s">
        <v>195</v>
      </c>
      <c r="B25" s="38">
        <v>5.25</v>
      </c>
      <c r="C25" s="38">
        <v>2.25</v>
      </c>
      <c r="D25" s="38">
        <v>8.25</v>
      </c>
      <c r="E25" s="29" t="str">
        <f t="shared" si="1"/>
        <v>05.11.2007-04.12.2007</v>
      </c>
      <c r="F25" s="34" t="str">
        <f t="shared" si="2"/>
        <v>2007 q4</v>
      </c>
      <c r="G25" s="44">
        <f t="shared" si="3"/>
        <v>5.25</v>
      </c>
      <c r="J25" s="29" t="s">
        <v>105</v>
      </c>
      <c r="K25" s="29">
        <f t="shared" si="4"/>
        <v>7.1874999999999994E-2</v>
      </c>
      <c r="M25" s="29" t="s">
        <v>100</v>
      </c>
      <c r="N25" s="29">
        <f t="shared" si="6"/>
        <v>5.8749999999999997E-2</v>
      </c>
    </row>
    <row r="26" spans="1:14" ht="14">
      <c r="A26" s="37" t="s">
        <v>196</v>
      </c>
      <c r="B26" s="39">
        <v>5.75</v>
      </c>
      <c r="C26" s="38">
        <v>2.75</v>
      </c>
      <c r="D26" s="38">
        <v>8.75</v>
      </c>
      <c r="E26" s="29" t="str">
        <f t="shared" si="1"/>
        <v>05.12.2007-04.02.2008</v>
      </c>
      <c r="F26" s="34" t="str">
        <f t="shared" si="2"/>
        <v>2008 q1</v>
      </c>
      <c r="G26" s="44">
        <f t="shared" si="3"/>
        <v>5.75</v>
      </c>
      <c r="J26" s="29" t="s">
        <v>106</v>
      </c>
      <c r="K26" s="29">
        <f t="shared" si="4"/>
        <v>5.5833333333333332E-2</v>
      </c>
      <c r="M26" s="29" t="s">
        <v>101</v>
      </c>
      <c r="N26" s="29">
        <f t="shared" si="6"/>
        <v>6.5000000000000002E-2</v>
      </c>
    </row>
    <row r="27" spans="1:14" ht="14">
      <c r="A27" s="37" t="s">
        <v>197</v>
      </c>
      <c r="B27" s="38">
        <v>6</v>
      </c>
      <c r="C27" s="38">
        <v>3</v>
      </c>
      <c r="D27" s="38">
        <v>9</v>
      </c>
      <c r="E27" s="29" t="str">
        <f t="shared" si="1"/>
        <v>05.02.2008-04.03.2008</v>
      </c>
      <c r="F27" s="34" t="str">
        <f t="shared" si="2"/>
        <v>2008 q1</v>
      </c>
      <c r="G27" s="44">
        <f t="shared" si="3"/>
        <v>6</v>
      </c>
      <c r="J27" s="29" t="s">
        <v>107</v>
      </c>
      <c r="K27" s="29">
        <f t="shared" si="4"/>
        <v>0.05</v>
      </c>
      <c r="M27" s="29" t="s">
        <v>102</v>
      </c>
      <c r="N27" s="29">
        <f t="shared" si="6"/>
        <v>7.2499999999999995E-2</v>
      </c>
    </row>
    <row r="28" spans="1:14" ht="14">
      <c r="A28" s="37" t="s">
        <v>198</v>
      </c>
      <c r="B28" s="38">
        <v>6.25</v>
      </c>
      <c r="C28" s="38">
        <v>3.25</v>
      </c>
      <c r="D28" s="38">
        <v>9.25</v>
      </c>
      <c r="E28" s="29" t="str">
        <f t="shared" si="1"/>
        <v>04.03.2008-02.04.2008</v>
      </c>
      <c r="F28" s="34" t="str">
        <f t="shared" si="2"/>
        <v>2008 q2</v>
      </c>
      <c r="G28" s="44">
        <f t="shared" si="3"/>
        <v>6.25</v>
      </c>
      <c r="J28" s="29" t="s">
        <v>108</v>
      </c>
      <c r="K28" s="29">
        <f t="shared" si="4"/>
        <v>5.7500000000000002E-2</v>
      </c>
      <c r="M28" s="29" t="s">
        <v>103</v>
      </c>
      <c r="N28" s="29">
        <f t="shared" si="6"/>
        <v>7.7499999999999999E-2</v>
      </c>
    </row>
    <row r="29" spans="1:14" ht="14">
      <c r="A29" s="37" t="s">
        <v>199</v>
      </c>
      <c r="B29" s="38">
        <v>6.5</v>
      </c>
      <c r="C29" s="38">
        <v>3.5</v>
      </c>
      <c r="D29" s="38">
        <v>9.5</v>
      </c>
      <c r="E29" s="29" t="str">
        <f t="shared" si="1"/>
        <v>03.04.2008-05.05.2008</v>
      </c>
      <c r="F29" s="34" t="str">
        <f t="shared" si="2"/>
        <v>2008 q2</v>
      </c>
      <c r="G29" s="44">
        <f t="shared" si="3"/>
        <v>6.5</v>
      </c>
      <c r="J29" s="29" t="s">
        <v>109</v>
      </c>
      <c r="K29" s="29">
        <f t="shared" si="4"/>
        <v>6.9166666666666668E-2</v>
      </c>
      <c r="M29" s="29" t="s">
        <v>104</v>
      </c>
      <c r="N29" s="29">
        <f t="shared" si="6"/>
        <v>7.0000000000000007E-2</v>
      </c>
    </row>
    <row r="30" spans="1:14" ht="14">
      <c r="A30" s="37" t="s">
        <v>200</v>
      </c>
      <c r="B30" s="38">
        <v>6.75</v>
      </c>
      <c r="C30" s="38">
        <v>3.75</v>
      </c>
      <c r="D30" s="38">
        <v>9.75</v>
      </c>
      <c r="E30" s="29" t="str">
        <f t="shared" si="1"/>
        <v>06.05.2008-03.06.2008</v>
      </c>
      <c r="F30" s="34" t="str">
        <f t="shared" si="2"/>
        <v>2008 q2</v>
      </c>
      <c r="G30" s="44">
        <f t="shared" si="3"/>
        <v>6.75</v>
      </c>
      <c r="J30" s="29" t="s">
        <v>110</v>
      </c>
      <c r="K30" s="29">
        <f t="shared" si="4"/>
        <v>7.2499999999999995E-2</v>
      </c>
      <c r="M30" s="29" t="s">
        <v>105</v>
      </c>
      <c r="N30" s="29">
        <f t="shared" si="6"/>
        <v>7.1874999999999994E-2</v>
      </c>
    </row>
    <row r="31" spans="1:14" ht="14">
      <c r="A31" s="37" t="s">
        <v>201</v>
      </c>
      <c r="B31" s="38">
        <v>7</v>
      </c>
      <c r="C31" s="38">
        <v>4</v>
      </c>
      <c r="D31" s="38">
        <v>10</v>
      </c>
      <c r="E31" s="29" t="str">
        <f t="shared" si="1"/>
        <v>04.06.2008-02.07.2008</v>
      </c>
      <c r="F31" s="34" t="str">
        <f t="shared" si="2"/>
        <v>2008 q3</v>
      </c>
      <c r="G31" s="44">
        <f t="shared" si="3"/>
        <v>7</v>
      </c>
      <c r="J31" s="29" t="s">
        <v>111</v>
      </c>
      <c r="K31" s="29">
        <f t="shared" si="4"/>
        <v>7.2499999999999995E-2</v>
      </c>
      <c r="M31" s="29" t="s">
        <v>106</v>
      </c>
      <c r="N31" s="29">
        <f t="shared" si="6"/>
        <v>5.5833333333333332E-2</v>
      </c>
    </row>
    <row r="32" spans="1:14" ht="14">
      <c r="A32" s="37" t="s">
        <v>202</v>
      </c>
      <c r="B32" s="38">
        <v>7.25</v>
      </c>
      <c r="C32" s="38">
        <v>4.25</v>
      </c>
      <c r="D32" s="38">
        <v>10.25</v>
      </c>
      <c r="E32" s="29" t="str">
        <f t="shared" si="1"/>
        <v>03.07.2008-04.08.2008</v>
      </c>
      <c r="F32" s="34" t="str">
        <f t="shared" si="2"/>
        <v>2008 q3</v>
      </c>
      <c r="G32" s="44">
        <f t="shared" si="3"/>
        <v>7.25</v>
      </c>
      <c r="J32" s="29" t="s">
        <v>112</v>
      </c>
      <c r="K32" s="29">
        <f t="shared" si="4"/>
        <v>7.4166666666666672E-2</v>
      </c>
      <c r="M32" s="29" t="s">
        <v>107</v>
      </c>
      <c r="N32" s="29">
        <f t="shared" si="6"/>
        <v>0.05</v>
      </c>
    </row>
    <row r="33" spans="1:14" ht="14">
      <c r="A33" s="37" t="s">
        <v>203</v>
      </c>
      <c r="B33" s="38">
        <v>7.5</v>
      </c>
      <c r="C33" s="38">
        <v>4.5</v>
      </c>
      <c r="D33" s="38">
        <v>10.5</v>
      </c>
      <c r="E33" s="29" t="str">
        <f t="shared" si="1"/>
        <v>05.08.2008-02.09.2008</v>
      </c>
      <c r="F33" s="34" t="str">
        <f t="shared" si="2"/>
        <v>2008 q3</v>
      </c>
      <c r="G33" s="44">
        <f t="shared" si="3"/>
        <v>7.5</v>
      </c>
      <c r="J33" s="29" t="s">
        <v>113</v>
      </c>
      <c r="K33" s="29">
        <f t="shared" si="4"/>
        <v>8.4166666666666667E-2</v>
      </c>
      <c r="M33" s="29" t="s">
        <v>108</v>
      </c>
      <c r="N33" s="29">
        <f t="shared" si="6"/>
        <v>5.7500000000000002E-2</v>
      </c>
    </row>
    <row r="34" spans="1:14" ht="14">
      <c r="A34" s="37" t="s">
        <v>204</v>
      </c>
      <c r="B34" s="38">
        <v>7.75</v>
      </c>
      <c r="C34" s="38">
        <v>4.75</v>
      </c>
      <c r="D34" s="38">
        <v>10.75</v>
      </c>
      <c r="E34" s="29" t="str">
        <f t="shared" si="1"/>
        <v>03.09.2008-02.12.2008</v>
      </c>
      <c r="F34" s="34" t="str">
        <f t="shared" si="2"/>
        <v>2008 q4</v>
      </c>
      <c r="G34" s="44">
        <f t="shared" si="3"/>
        <v>7.75</v>
      </c>
      <c r="J34" s="29" t="s">
        <v>114</v>
      </c>
      <c r="K34" s="29">
        <f t="shared" si="4"/>
        <v>8.5000000000000006E-2</v>
      </c>
      <c r="M34" s="29" t="s">
        <v>109</v>
      </c>
      <c r="N34" s="29">
        <f t="shared" si="6"/>
        <v>6.9166666666666668E-2</v>
      </c>
    </row>
    <row r="35" spans="1:14" ht="14">
      <c r="A35" s="37" t="s">
        <v>205</v>
      </c>
      <c r="B35" s="39">
        <v>7.25</v>
      </c>
      <c r="C35" s="38">
        <v>4.25</v>
      </c>
      <c r="D35" s="38">
        <v>10.25</v>
      </c>
      <c r="E35" s="29" t="str">
        <f t="shared" si="1"/>
        <v>03.12.2008-13.01.2009</v>
      </c>
      <c r="F35" s="34" t="str">
        <f t="shared" si="2"/>
        <v>2009 q1</v>
      </c>
      <c r="G35" s="44">
        <f t="shared" si="3"/>
        <v>7.25</v>
      </c>
      <c r="J35" s="29" t="s">
        <v>115</v>
      </c>
      <c r="K35" s="29">
        <f t="shared" si="4"/>
        <v>0.08</v>
      </c>
      <c r="M35" s="29" t="s">
        <v>110</v>
      </c>
      <c r="N35" s="29">
        <f t="shared" si="6"/>
        <v>7.2499999999999995E-2</v>
      </c>
    </row>
    <row r="36" spans="1:14" ht="14">
      <c r="A36" s="37" t="s">
        <v>206</v>
      </c>
      <c r="B36" s="38">
        <v>7</v>
      </c>
      <c r="C36" s="38">
        <v>4</v>
      </c>
      <c r="D36" s="38">
        <v>10</v>
      </c>
      <c r="E36" s="29" t="str">
        <f t="shared" si="1"/>
        <v>14.01.2009-10.02.2009</v>
      </c>
      <c r="F36" s="34" t="str">
        <f t="shared" si="2"/>
        <v>2009 q1</v>
      </c>
      <c r="G36" s="44">
        <f t="shared" si="3"/>
        <v>7</v>
      </c>
      <c r="J36" s="29" t="s">
        <v>116</v>
      </c>
      <c r="K36" s="29">
        <f t="shared" si="4"/>
        <v>0.08</v>
      </c>
      <c r="M36" s="29" t="s">
        <v>111</v>
      </c>
      <c r="N36" s="29">
        <f t="shared" si="6"/>
        <v>7.2499999999999995E-2</v>
      </c>
    </row>
    <row r="37" spans="1:14" ht="14">
      <c r="A37" s="37" t="s">
        <v>207</v>
      </c>
      <c r="B37" s="38">
        <v>6.75</v>
      </c>
      <c r="C37" s="38">
        <v>3.75</v>
      </c>
      <c r="D37" s="38">
        <v>9.75</v>
      </c>
      <c r="E37" s="29" t="str">
        <f t="shared" si="1"/>
        <v>11.02.2009-03.03.2009</v>
      </c>
      <c r="F37" s="34" t="str">
        <f t="shared" si="2"/>
        <v>2009 q1</v>
      </c>
      <c r="G37" s="44">
        <f t="shared" si="3"/>
        <v>6.75</v>
      </c>
      <c r="J37" s="29" t="s">
        <v>117</v>
      </c>
      <c r="K37" s="29">
        <f t="shared" si="4"/>
        <v>0.08</v>
      </c>
      <c r="M37" s="29" t="s">
        <v>112</v>
      </c>
      <c r="N37" s="29">
        <f t="shared" si="6"/>
        <v>7.4166666666666672E-2</v>
      </c>
    </row>
    <row r="38" spans="1:14" ht="14">
      <c r="A38" s="37" t="s">
        <v>208</v>
      </c>
      <c r="B38" s="38">
        <v>7.75</v>
      </c>
      <c r="C38" s="38">
        <v>4.75</v>
      </c>
      <c r="D38" s="38">
        <v>10.75</v>
      </c>
      <c r="E38" s="29" t="str">
        <f t="shared" si="1"/>
        <v>04.03.2009-07.04.2009</v>
      </c>
      <c r="F38" s="34" t="str">
        <f t="shared" si="2"/>
        <v>2009 q2</v>
      </c>
      <c r="G38" s="44">
        <f t="shared" si="3"/>
        <v>7.75</v>
      </c>
      <c r="J38" s="29" t="s">
        <v>118</v>
      </c>
      <c r="K38" s="29">
        <f t="shared" si="4"/>
        <v>0.08</v>
      </c>
      <c r="M38" s="29" t="s">
        <v>113</v>
      </c>
      <c r="N38" s="29">
        <f t="shared" si="6"/>
        <v>8.4166666666666667E-2</v>
      </c>
    </row>
    <row r="39" spans="1:14" ht="14">
      <c r="A39" s="37" t="s">
        <v>209</v>
      </c>
      <c r="B39" s="38">
        <v>7.5</v>
      </c>
      <c r="C39" s="38">
        <v>4.5</v>
      </c>
      <c r="D39" s="38">
        <v>10.5</v>
      </c>
      <c r="E39" s="29" t="str">
        <f t="shared" si="1"/>
        <v>08.04.2009-12.05.2009</v>
      </c>
      <c r="F39" s="34" t="str">
        <f t="shared" si="2"/>
        <v>2009 q2</v>
      </c>
      <c r="G39" s="44">
        <f t="shared" si="3"/>
        <v>7.5</v>
      </c>
      <c r="J39" s="29" t="s">
        <v>119</v>
      </c>
      <c r="K39" s="29">
        <f t="shared" si="4"/>
        <v>0.08</v>
      </c>
      <c r="M39" s="29" t="s">
        <v>114</v>
      </c>
      <c r="N39" s="29">
        <f t="shared" si="6"/>
        <v>8.5000000000000006E-2</v>
      </c>
    </row>
    <row r="40" spans="1:14" ht="14">
      <c r="A40" s="37" t="s">
        <v>210</v>
      </c>
      <c r="B40" s="38">
        <v>7.25</v>
      </c>
      <c r="C40" s="38">
        <v>4.25</v>
      </c>
      <c r="D40" s="38">
        <v>10.25</v>
      </c>
      <c r="E40" s="29" t="str">
        <f t="shared" si="1"/>
        <v>13.05.2009-22.05.2009</v>
      </c>
      <c r="F40" s="34" t="str">
        <f t="shared" si="2"/>
        <v>2009 q2</v>
      </c>
      <c r="G40" s="44">
        <f t="shared" si="3"/>
        <v>7.25</v>
      </c>
      <c r="J40" s="29" t="s">
        <v>120</v>
      </c>
      <c r="K40" s="29">
        <f t="shared" si="4"/>
        <v>0.08</v>
      </c>
      <c r="M40" s="29" t="s">
        <v>115</v>
      </c>
      <c r="N40" s="29">
        <f t="shared" si="6"/>
        <v>0.08</v>
      </c>
    </row>
    <row r="41" spans="1:14" ht="14">
      <c r="A41" s="37" t="s">
        <v>211</v>
      </c>
      <c r="B41" s="38">
        <v>6.25</v>
      </c>
      <c r="C41" s="38">
        <v>3.25</v>
      </c>
      <c r="D41" s="38">
        <v>9.25</v>
      </c>
      <c r="E41" s="29" t="str">
        <f t="shared" si="1"/>
        <v>23.05.2009-09.06.2009</v>
      </c>
      <c r="F41" s="34" t="str">
        <f t="shared" si="2"/>
        <v>2009 q2</v>
      </c>
      <c r="G41" s="44">
        <f t="shared" si="3"/>
        <v>6.25</v>
      </c>
      <c r="J41" s="29" t="s">
        <v>121</v>
      </c>
      <c r="K41" s="29">
        <f t="shared" si="4"/>
        <v>0.08</v>
      </c>
      <c r="M41" s="29" t="s">
        <v>116</v>
      </c>
      <c r="N41" s="29">
        <f t="shared" si="6"/>
        <v>0.08</v>
      </c>
    </row>
    <row r="42" spans="1:14" ht="14">
      <c r="A42" s="37" t="s">
        <v>212</v>
      </c>
      <c r="B42" s="38">
        <v>6</v>
      </c>
      <c r="C42" s="38">
        <v>3</v>
      </c>
      <c r="D42" s="38">
        <v>9</v>
      </c>
      <c r="E42" s="29" t="str">
        <f t="shared" si="1"/>
        <v>10.06.2009-07.07.2009</v>
      </c>
      <c r="F42" s="34" t="str">
        <f t="shared" si="2"/>
        <v>2009 q3</v>
      </c>
      <c r="G42" s="44">
        <f t="shared" si="3"/>
        <v>6</v>
      </c>
      <c r="J42" s="29" t="s">
        <v>122</v>
      </c>
      <c r="K42" s="29">
        <f t="shared" si="4"/>
        <v>8.2500000000000004E-2</v>
      </c>
      <c r="M42" s="29" t="s">
        <v>117</v>
      </c>
      <c r="N42" s="29">
        <f t="shared" si="6"/>
        <v>0.08</v>
      </c>
    </row>
    <row r="43" spans="1:14" ht="14">
      <c r="A43" s="37" t="s">
        <v>213</v>
      </c>
      <c r="B43" s="38">
        <v>5.5</v>
      </c>
      <c r="C43" s="38">
        <v>2.5</v>
      </c>
      <c r="D43" s="38">
        <v>8.5</v>
      </c>
      <c r="E43" s="29" t="str">
        <f t="shared" si="1"/>
        <v>08.07.2009-11.08.2009</v>
      </c>
      <c r="F43" s="34" t="str">
        <f t="shared" si="2"/>
        <v>2009 q3</v>
      </c>
      <c r="G43" s="44">
        <f t="shared" si="3"/>
        <v>5.5</v>
      </c>
      <c r="J43" s="29" t="s">
        <v>123</v>
      </c>
      <c r="K43" s="29">
        <f t="shared" si="4"/>
        <v>8.2500000000000004E-2</v>
      </c>
      <c r="M43" s="29" t="s">
        <v>118</v>
      </c>
      <c r="N43" s="29">
        <f t="shared" si="6"/>
        <v>0.08</v>
      </c>
    </row>
    <row r="44" spans="1:14" ht="14">
      <c r="A44" s="37" t="s">
        <v>214</v>
      </c>
      <c r="B44" s="38">
        <v>5.25</v>
      </c>
      <c r="C44" s="38">
        <v>2.25</v>
      </c>
      <c r="D44" s="38">
        <v>8.25</v>
      </c>
      <c r="E44" s="29" t="str">
        <f t="shared" si="1"/>
        <v>12.08.2009-08.09.2009</v>
      </c>
      <c r="F44" s="34" t="str">
        <f t="shared" si="2"/>
        <v>2009 q3</v>
      </c>
      <c r="G44" s="44">
        <f t="shared" si="3"/>
        <v>5.25</v>
      </c>
      <c r="J44" s="29" t="s">
        <v>124</v>
      </c>
      <c r="K44" s="29">
        <f t="shared" si="4"/>
        <v>7.6249999999999998E-2</v>
      </c>
      <c r="M44" s="29" t="s">
        <v>119</v>
      </c>
      <c r="N44" s="29">
        <f t="shared" si="6"/>
        <v>0.08</v>
      </c>
    </row>
    <row r="45" spans="1:14" ht="14">
      <c r="A45" s="37" t="s">
        <v>215</v>
      </c>
      <c r="B45" s="38">
        <v>5</v>
      </c>
      <c r="C45" s="38">
        <v>2</v>
      </c>
      <c r="D45" s="38">
        <v>8</v>
      </c>
      <c r="E45" s="29" t="str">
        <f t="shared" si="1"/>
        <v>09.09.2009-06.10.2009</v>
      </c>
      <c r="F45" s="34" t="str">
        <f t="shared" si="2"/>
        <v>2009 q4</v>
      </c>
      <c r="G45" s="44">
        <f t="shared" si="3"/>
        <v>5</v>
      </c>
      <c r="J45" s="29" t="s">
        <v>125</v>
      </c>
      <c r="K45" s="29">
        <f t="shared" si="4"/>
        <v>7.3749999999999996E-2</v>
      </c>
      <c r="M45" s="29" t="s">
        <v>120</v>
      </c>
      <c r="N45" s="29">
        <f t="shared" si="6"/>
        <v>0.08</v>
      </c>
    </row>
    <row r="46" spans="1:14" ht="14">
      <c r="A46" s="37" t="s">
        <v>216</v>
      </c>
      <c r="B46" s="38">
        <v>5</v>
      </c>
      <c r="C46" s="38">
        <v>2</v>
      </c>
      <c r="D46" s="38">
        <v>8</v>
      </c>
      <c r="E46" s="29" t="str">
        <f t="shared" si="1"/>
        <v>07.10.2009-10.11.2009</v>
      </c>
      <c r="F46" s="34" t="str">
        <f t="shared" si="2"/>
        <v>2009 q4</v>
      </c>
      <c r="G46" s="44">
        <f t="shared" si="3"/>
        <v>5</v>
      </c>
      <c r="J46" s="29" t="s">
        <v>126</v>
      </c>
      <c r="K46" s="29">
        <f t="shared" si="4"/>
        <v>6.8750000000000006E-2</v>
      </c>
      <c r="M46" s="29" t="s">
        <v>121</v>
      </c>
      <c r="N46" s="29">
        <f t="shared" si="6"/>
        <v>0.08</v>
      </c>
    </row>
    <row r="47" spans="1:14" ht="14">
      <c r="A47" s="37" t="s">
        <v>217</v>
      </c>
      <c r="B47" s="39">
        <v>5</v>
      </c>
      <c r="C47" s="38">
        <v>2</v>
      </c>
      <c r="D47" s="38">
        <v>8</v>
      </c>
      <c r="E47" s="29" t="str">
        <f t="shared" si="1"/>
        <v>11.11.2009-20.01.2010</v>
      </c>
      <c r="F47" s="34" t="str">
        <f t="shared" si="2"/>
        <v>2010 q1</v>
      </c>
      <c r="G47" s="44">
        <f t="shared" si="3"/>
        <v>5</v>
      </c>
      <c r="J47" s="29" t="s">
        <v>127</v>
      </c>
      <c r="K47" s="29">
        <f t="shared" si="4"/>
        <v>6.7500000000000004E-2</v>
      </c>
      <c r="M47" s="29" t="s">
        <v>122</v>
      </c>
      <c r="N47" s="29">
        <f t="shared" si="6"/>
        <v>8.2500000000000004E-2</v>
      </c>
    </row>
    <row r="48" spans="1:14" ht="14">
      <c r="A48" s="37" t="s">
        <v>218</v>
      </c>
      <c r="B48" s="38">
        <v>5.5</v>
      </c>
      <c r="C48" s="38">
        <v>2.5</v>
      </c>
      <c r="D48" s="38">
        <v>8.5</v>
      </c>
      <c r="E48" s="29" t="str">
        <f t="shared" si="1"/>
        <v>21.01.2010-16.02.2010</v>
      </c>
      <c r="F48" s="34" t="str">
        <f t="shared" si="2"/>
        <v>2010 q1</v>
      </c>
      <c r="G48" s="44">
        <f t="shared" si="3"/>
        <v>5.5</v>
      </c>
      <c r="J48" s="29" t="s">
        <v>128</v>
      </c>
      <c r="K48" s="29">
        <f t="shared" si="4"/>
        <v>9.7500000000000003E-2</v>
      </c>
      <c r="M48" s="29" t="s">
        <v>123</v>
      </c>
      <c r="N48" s="29">
        <f t="shared" si="6"/>
        <v>8.2500000000000004E-2</v>
      </c>
    </row>
    <row r="49" spans="1:14" ht="14">
      <c r="A49" s="41" t="s">
        <v>219</v>
      </c>
      <c r="B49" s="42">
        <v>6</v>
      </c>
      <c r="C49" s="42">
        <v>3</v>
      </c>
      <c r="D49" s="38">
        <v>9</v>
      </c>
      <c r="E49" s="29" t="str">
        <f t="shared" si="1"/>
        <v>17.02.2010-09.03.2010</v>
      </c>
      <c r="F49" s="34" t="str">
        <f t="shared" si="2"/>
        <v>2010 q1</v>
      </c>
      <c r="G49" s="44">
        <f t="shared" si="3"/>
        <v>6</v>
      </c>
      <c r="J49" s="29" t="s">
        <v>130</v>
      </c>
      <c r="K49" s="29">
        <f t="shared" si="4"/>
        <v>0.105</v>
      </c>
      <c r="M49" s="29" t="s">
        <v>124</v>
      </c>
      <c r="N49" s="29">
        <f t="shared" si="6"/>
        <v>7.6249999999999998E-2</v>
      </c>
    </row>
    <row r="50" spans="1:14" ht="14">
      <c r="A50" s="41" t="s">
        <v>220</v>
      </c>
      <c r="B50" s="42">
        <v>6.5</v>
      </c>
      <c r="C50" s="42">
        <v>3.5</v>
      </c>
      <c r="D50" s="38">
        <v>9.5</v>
      </c>
      <c r="E50" s="29" t="str">
        <f t="shared" si="1"/>
        <v>10.03.2010-18.03.2010</v>
      </c>
      <c r="F50" s="34" t="str">
        <f t="shared" si="2"/>
        <v>2010 q1</v>
      </c>
      <c r="G50" s="44">
        <f t="shared" si="3"/>
        <v>6.5</v>
      </c>
      <c r="J50" s="29" t="s">
        <v>131</v>
      </c>
      <c r="K50" s="29">
        <f t="shared" si="4"/>
        <v>0.1</v>
      </c>
      <c r="M50" s="29" t="s">
        <v>125</v>
      </c>
      <c r="N50" s="29">
        <f t="shared" si="6"/>
        <v>7.3749999999999996E-2</v>
      </c>
    </row>
    <row r="51" spans="1:14" ht="14">
      <c r="A51" s="41" t="s">
        <v>221</v>
      </c>
      <c r="B51" s="42">
        <v>6.5</v>
      </c>
      <c r="C51" s="42">
        <v>3.5</v>
      </c>
      <c r="D51" s="38">
        <v>11.5</v>
      </c>
      <c r="E51" s="29" t="str">
        <f t="shared" si="1"/>
        <v>19.03.2010-13.04.2010</v>
      </c>
      <c r="F51" s="34" t="str">
        <f t="shared" si="2"/>
        <v>2010 q2</v>
      </c>
      <c r="G51" s="44">
        <f t="shared" si="3"/>
        <v>6.5</v>
      </c>
      <c r="J51" s="29" t="s">
        <v>132</v>
      </c>
      <c r="K51" s="29">
        <f t="shared" si="4"/>
        <v>8.6249999999999993E-2</v>
      </c>
      <c r="M51" s="29" t="s">
        <v>126</v>
      </c>
      <c r="N51" s="29">
        <f t="shared" si="6"/>
        <v>6.8750000000000006E-2</v>
      </c>
    </row>
    <row r="52" spans="1:14" ht="14">
      <c r="A52" s="41" t="s">
        <v>222</v>
      </c>
      <c r="B52" s="42">
        <v>7</v>
      </c>
      <c r="C52" s="42">
        <v>4</v>
      </c>
      <c r="D52" s="38">
        <v>12</v>
      </c>
      <c r="E52" s="29" t="str">
        <f t="shared" si="1"/>
        <v>14.04.2010-11.05.2010</v>
      </c>
      <c r="F52" s="34" t="str">
        <f t="shared" si="2"/>
        <v>2010 q2</v>
      </c>
      <c r="G52" s="44">
        <f t="shared" si="3"/>
        <v>7</v>
      </c>
      <c r="J52" s="29" t="s">
        <v>133</v>
      </c>
      <c r="K52" s="29">
        <f t="shared" si="4"/>
        <v>0.08</v>
      </c>
      <c r="M52" s="29" t="s">
        <v>127</v>
      </c>
      <c r="N52" s="29">
        <f t="shared" si="6"/>
        <v>6.7500000000000004E-2</v>
      </c>
    </row>
    <row r="53" spans="1:14" ht="14">
      <c r="A53" s="41" t="s">
        <v>223</v>
      </c>
      <c r="B53" s="42">
        <v>7.25</v>
      </c>
      <c r="C53" s="42">
        <v>4.25</v>
      </c>
      <c r="D53" s="38">
        <v>12.25</v>
      </c>
      <c r="E53" s="29" t="str">
        <f t="shared" si="1"/>
        <v>12.05.2010-08.06.2010</v>
      </c>
      <c r="F53" s="34" t="str">
        <f t="shared" si="2"/>
        <v>2010 q2</v>
      </c>
      <c r="G53" s="44">
        <f t="shared" si="3"/>
        <v>7.25</v>
      </c>
      <c r="J53" s="29" t="s">
        <v>134</v>
      </c>
      <c r="K53" s="29">
        <f t="shared" si="4"/>
        <v>7.3749999999999996E-2</v>
      </c>
      <c r="M53" s="29" t="s">
        <v>128</v>
      </c>
      <c r="N53" s="29">
        <f t="shared" si="6"/>
        <v>9.7500000000000003E-2</v>
      </c>
    </row>
    <row r="54" spans="1:14" ht="14">
      <c r="A54" s="41" t="s">
        <v>224</v>
      </c>
      <c r="B54" s="42">
        <v>7.25</v>
      </c>
      <c r="C54" s="42">
        <v>4.25</v>
      </c>
      <c r="D54" s="38">
        <v>10.25</v>
      </c>
      <c r="E54" s="29" t="str">
        <f t="shared" si="1"/>
        <v>09.06.2010-13.07.2010</v>
      </c>
      <c r="F54" s="34" t="str">
        <f t="shared" si="2"/>
        <v>2010 q3</v>
      </c>
      <c r="G54" s="44">
        <f t="shared" si="3"/>
        <v>7.25</v>
      </c>
      <c r="J54" s="29" t="s">
        <v>135</v>
      </c>
      <c r="K54" s="29">
        <f t="shared" si="4"/>
        <v>6.6250000000000003E-2</v>
      </c>
      <c r="M54" s="29" t="s">
        <v>129</v>
      </c>
      <c r="N54" s="47">
        <f>AVERAGE(N53,N55)</f>
        <v>0.10125000000000001</v>
      </c>
    </row>
    <row r="55" spans="1:14" ht="14">
      <c r="A55" s="41" t="s">
        <v>225</v>
      </c>
      <c r="B55" s="42">
        <v>7.25</v>
      </c>
      <c r="C55" s="42">
        <v>4.25</v>
      </c>
      <c r="D55" s="38">
        <v>10.25</v>
      </c>
      <c r="E55" s="29" t="str">
        <f t="shared" si="1"/>
        <v>14.07.2010-10.08.2010</v>
      </c>
      <c r="F55" s="34" t="str">
        <f t="shared" si="2"/>
        <v>2010 q3</v>
      </c>
      <c r="G55" s="44">
        <f t="shared" si="3"/>
        <v>7.25</v>
      </c>
      <c r="J55" s="29" t="s">
        <v>136</v>
      </c>
      <c r="K55" s="29">
        <f t="shared" si="4"/>
        <v>6.25E-2</v>
      </c>
      <c r="M55" s="29" t="s">
        <v>130</v>
      </c>
      <c r="N55" s="29">
        <f t="shared" si="6"/>
        <v>0.105</v>
      </c>
    </row>
    <row r="56" spans="1:14" ht="14">
      <c r="A56" s="41" t="s">
        <v>226</v>
      </c>
      <c r="B56" s="42">
        <v>7.25</v>
      </c>
      <c r="C56" s="42">
        <v>4.25</v>
      </c>
      <c r="D56" s="38">
        <v>10.25</v>
      </c>
      <c r="E56" s="29" t="str">
        <f t="shared" si="1"/>
        <v>11.08.2010-07.09.2010</v>
      </c>
      <c r="F56" s="34" t="str">
        <f t="shared" si="2"/>
        <v>2010 q3</v>
      </c>
      <c r="G56" s="44">
        <f t="shared" si="3"/>
        <v>7.25</v>
      </c>
      <c r="J56" s="29" t="s">
        <v>144</v>
      </c>
      <c r="K56" s="29">
        <f t="shared" si="4"/>
        <v>0.06</v>
      </c>
      <c r="M56" s="29" t="s">
        <v>131</v>
      </c>
      <c r="N56" s="29">
        <f t="shared" si="6"/>
        <v>0.1</v>
      </c>
    </row>
    <row r="57" spans="1:14" ht="14">
      <c r="A57" s="41" t="s">
        <v>227</v>
      </c>
      <c r="B57" s="42">
        <v>7.25</v>
      </c>
      <c r="C57" s="42">
        <v>4.25</v>
      </c>
      <c r="D57" s="38">
        <v>10.25</v>
      </c>
      <c r="E57" s="29" t="str">
        <f t="shared" si="1"/>
        <v>08.09.2010-12.10.2010</v>
      </c>
      <c r="F57" s="34" t="str">
        <f t="shared" si="2"/>
        <v>2010 q4</v>
      </c>
      <c r="G57" s="44">
        <f t="shared" si="3"/>
        <v>7.25</v>
      </c>
      <c r="J57" s="29" t="s">
        <v>146</v>
      </c>
      <c r="K57" s="29">
        <f t="shared" si="4"/>
        <v>5.7500000000000002E-2</v>
      </c>
      <c r="M57" s="29" t="s">
        <v>132</v>
      </c>
      <c r="N57" s="29">
        <f t="shared" si="6"/>
        <v>8.6249999999999993E-2</v>
      </c>
    </row>
    <row r="58" spans="1:14" ht="14">
      <c r="A58" s="41" t="s">
        <v>228</v>
      </c>
      <c r="B58" s="42">
        <v>7.25</v>
      </c>
      <c r="C58" s="42">
        <v>4.25</v>
      </c>
      <c r="D58" s="38">
        <v>10.25</v>
      </c>
      <c r="E58" s="29" t="str">
        <f t="shared" si="1"/>
        <v>13.10.2010-09.11.2010</v>
      </c>
      <c r="F58" s="34" t="str">
        <f t="shared" si="2"/>
        <v>2010 q4</v>
      </c>
      <c r="G58" s="44">
        <f t="shared" si="3"/>
        <v>7.25</v>
      </c>
      <c r="J58" s="29" t="s">
        <v>148</v>
      </c>
      <c r="K58" s="29">
        <f t="shared" si="4"/>
        <v>5.5E-2</v>
      </c>
      <c r="M58" s="29" t="s">
        <v>133</v>
      </c>
      <c r="N58" s="29">
        <f t="shared" si="6"/>
        <v>0.08</v>
      </c>
    </row>
    <row r="59" spans="1:14" ht="14">
      <c r="A59" s="41" t="s">
        <v>229</v>
      </c>
      <c r="B59" s="42">
        <v>7.25</v>
      </c>
      <c r="C59" s="42">
        <v>4.25</v>
      </c>
      <c r="D59" s="38">
        <v>10.25</v>
      </c>
      <c r="E59" s="29" t="str">
        <f t="shared" si="1"/>
        <v>10.11.2010-07.12.2010</v>
      </c>
      <c r="F59" s="34" t="str">
        <f t="shared" si="2"/>
        <v>2010 q4</v>
      </c>
      <c r="G59" s="44">
        <f t="shared" si="3"/>
        <v>7.25</v>
      </c>
      <c r="J59" s="29" t="s">
        <v>149</v>
      </c>
      <c r="K59" s="29">
        <f t="shared" si="4"/>
        <v>5.1249999999999997E-2</v>
      </c>
      <c r="M59" s="29" t="s">
        <v>134</v>
      </c>
      <c r="N59" s="29">
        <f t="shared" si="6"/>
        <v>7.3749999999999996E-2</v>
      </c>
    </row>
    <row r="60" spans="1:14" ht="14">
      <c r="A60" s="41" t="s">
        <v>230</v>
      </c>
      <c r="B60" s="43">
        <v>7.25</v>
      </c>
      <c r="C60" s="42">
        <v>4.25</v>
      </c>
      <c r="D60" s="38">
        <v>10.25</v>
      </c>
      <c r="E60" s="29" t="str">
        <f t="shared" si="1"/>
        <v>08.12.2010-11.01.2011</v>
      </c>
      <c r="F60" s="34" t="str">
        <f t="shared" si="2"/>
        <v>2011 q1</v>
      </c>
      <c r="G60" s="44">
        <f t="shared" si="3"/>
        <v>7.25</v>
      </c>
      <c r="J60" s="29" t="s">
        <v>150</v>
      </c>
      <c r="K60" s="29">
        <f t="shared" si="4"/>
        <v>4.4999999999999998E-2</v>
      </c>
      <c r="M60" s="29" t="s">
        <v>135</v>
      </c>
      <c r="N60" s="29">
        <f t="shared" si="6"/>
        <v>6.6250000000000003E-2</v>
      </c>
    </row>
    <row r="61" spans="1:14" ht="14">
      <c r="A61" s="41" t="s">
        <v>231</v>
      </c>
      <c r="B61" s="42">
        <v>7.25</v>
      </c>
      <c r="C61" s="42">
        <v>4.25</v>
      </c>
      <c r="D61" s="38">
        <v>10.25</v>
      </c>
      <c r="E61" s="29" t="str">
        <f t="shared" si="1"/>
        <v>12.01.2011-08.02.2011</v>
      </c>
      <c r="F61" s="34" t="str">
        <f t="shared" si="2"/>
        <v>2011 q1</v>
      </c>
      <c r="G61" s="44">
        <f t="shared" si="3"/>
        <v>7.25</v>
      </c>
      <c r="J61" s="29" t="s">
        <v>151</v>
      </c>
      <c r="K61" s="29">
        <f t="shared" si="4"/>
        <v>4.2500000000000003E-2</v>
      </c>
      <c r="M61" s="29" t="s">
        <v>136</v>
      </c>
      <c r="N61" s="29">
        <f t="shared" si="6"/>
        <v>6.25E-2</v>
      </c>
    </row>
    <row r="62" spans="1:14" ht="14">
      <c r="A62" s="41" t="s">
        <v>232</v>
      </c>
      <c r="B62" s="42">
        <v>7.75</v>
      </c>
      <c r="C62" s="42">
        <v>4.75</v>
      </c>
      <c r="D62" s="38">
        <v>10.75</v>
      </c>
      <c r="E62" s="29" t="str">
        <f t="shared" si="1"/>
        <v>09.02.2011-04.03.2011</v>
      </c>
      <c r="F62" s="34" t="str">
        <f t="shared" si="2"/>
        <v>2011 q1</v>
      </c>
      <c r="G62" s="44">
        <f t="shared" si="3"/>
        <v>7.75</v>
      </c>
      <c r="J62" s="29" t="s">
        <v>152</v>
      </c>
      <c r="K62" s="29">
        <f t="shared" si="4"/>
        <v>5.3749999999999999E-2</v>
      </c>
      <c r="M62" s="29" t="s">
        <v>137</v>
      </c>
      <c r="N62" s="47">
        <f>N61</f>
        <v>6.25E-2</v>
      </c>
    </row>
    <row r="63" spans="1:14" ht="14">
      <c r="A63" s="41" t="s">
        <v>233</v>
      </c>
      <c r="B63" s="42">
        <v>8.25</v>
      </c>
      <c r="C63" s="42">
        <v>5.25</v>
      </c>
      <c r="D63" s="38">
        <v>11.25</v>
      </c>
      <c r="E63" s="29" t="str">
        <f t="shared" si="1"/>
        <v>05.03.2011-12.04.2011</v>
      </c>
      <c r="F63" s="34" t="str">
        <f t="shared" si="2"/>
        <v>2011 q2</v>
      </c>
      <c r="G63" s="44">
        <f t="shared" si="3"/>
        <v>8.25</v>
      </c>
      <c r="J63" s="29" t="s">
        <v>153</v>
      </c>
      <c r="K63" s="29">
        <f t="shared" si="4"/>
        <v>5.7500000000000002E-2</v>
      </c>
      <c r="M63" s="29" t="s">
        <v>138</v>
      </c>
      <c r="N63" s="47">
        <f t="shared" ref="N63:N68" si="7">N62</f>
        <v>6.25E-2</v>
      </c>
    </row>
    <row r="64" spans="1:14" ht="14">
      <c r="A64" s="41" t="s">
        <v>234</v>
      </c>
      <c r="B64" s="42">
        <v>8.5</v>
      </c>
      <c r="C64" s="42">
        <v>5.5</v>
      </c>
      <c r="D64" s="38">
        <v>11.5</v>
      </c>
      <c r="E64" s="29" t="str">
        <f t="shared" si="1"/>
        <v>13.04.2011-10.05.2011</v>
      </c>
      <c r="F64" s="34" t="str">
        <f t="shared" si="2"/>
        <v>2011 q2</v>
      </c>
      <c r="G64" s="44">
        <f t="shared" si="3"/>
        <v>8.5</v>
      </c>
      <c r="J64" s="29" t="s">
        <v>154</v>
      </c>
      <c r="K64" s="29">
        <f t="shared" si="4"/>
        <v>6.7500000000000004E-2</v>
      </c>
      <c r="M64" s="29" t="s">
        <v>139</v>
      </c>
      <c r="N64" s="47">
        <f t="shared" si="7"/>
        <v>6.25E-2</v>
      </c>
    </row>
    <row r="65" spans="1:14" ht="14">
      <c r="A65" s="41" t="s">
        <v>235</v>
      </c>
      <c r="B65" s="42">
        <v>8.5</v>
      </c>
      <c r="C65" s="42">
        <v>5.5</v>
      </c>
      <c r="D65" s="38">
        <v>11.5</v>
      </c>
      <c r="E65" s="29" t="str">
        <f t="shared" si="1"/>
        <v>11.05.2011-07.06.2011</v>
      </c>
      <c r="F65" s="34" t="str">
        <f t="shared" si="2"/>
        <v>2011 q2</v>
      </c>
      <c r="G65" s="44">
        <f t="shared" si="3"/>
        <v>8.5</v>
      </c>
      <c r="J65" s="29" t="s">
        <v>155</v>
      </c>
      <c r="K65" s="29">
        <f t="shared" si="4"/>
        <v>7.2499999999999995E-2</v>
      </c>
      <c r="M65" s="29" t="s">
        <v>140</v>
      </c>
      <c r="N65" s="47">
        <f t="shared" si="7"/>
        <v>6.25E-2</v>
      </c>
    </row>
    <row r="66" spans="1:14" ht="14">
      <c r="A66" s="41" t="s">
        <v>236</v>
      </c>
      <c r="B66" s="42">
        <v>8.5</v>
      </c>
      <c r="C66" s="42">
        <v>5.5</v>
      </c>
      <c r="D66" s="38">
        <v>11.5</v>
      </c>
      <c r="E66" s="29" t="str">
        <f t="shared" si="1"/>
        <v>08.06.2011-12.07.2011</v>
      </c>
      <c r="F66" s="34" t="str">
        <f t="shared" si="2"/>
        <v>2011 q3</v>
      </c>
      <c r="G66" s="44">
        <f t="shared" si="3"/>
        <v>8.5</v>
      </c>
      <c r="J66" s="29" t="s">
        <v>156</v>
      </c>
      <c r="K66" s="29">
        <f t="shared" si="4"/>
        <v>0.08</v>
      </c>
      <c r="M66" s="29" t="s">
        <v>141</v>
      </c>
      <c r="N66" s="47">
        <f t="shared" si="7"/>
        <v>6.25E-2</v>
      </c>
    </row>
    <row r="67" spans="1:14" ht="14">
      <c r="A67" s="41" t="s">
        <v>237</v>
      </c>
      <c r="B67" s="42">
        <v>8.5</v>
      </c>
      <c r="C67" s="42">
        <v>5.5</v>
      </c>
      <c r="D67" s="38">
        <v>11.5</v>
      </c>
      <c r="E67" s="29" t="str">
        <f t="shared" si="1"/>
        <v>13.07.2011-09.08.2011</v>
      </c>
      <c r="F67" s="34" t="str">
        <f t="shared" si="2"/>
        <v>2011 q3</v>
      </c>
      <c r="G67" s="44">
        <f t="shared" si="3"/>
        <v>8.5</v>
      </c>
      <c r="J67" s="29" t="s">
        <v>158</v>
      </c>
      <c r="K67" s="29">
        <f t="shared" si="4"/>
        <v>9.375E-2</v>
      </c>
      <c r="M67" s="29" t="s">
        <v>142</v>
      </c>
      <c r="N67" s="47">
        <f t="shared" si="7"/>
        <v>6.25E-2</v>
      </c>
    </row>
    <row r="68" spans="1:14" ht="14">
      <c r="A68" s="41" t="s">
        <v>238</v>
      </c>
      <c r="B68" s="42">
        <v>8.5</v>
      </c>
      <c r="C68" s="42">
        <v>5.5</v>
      </c>
      <c r="D68" s="38">
        <v>11.5</v>
      </c>
      <c r="E68" s="29" t="str">
        <f t="shared" si="1"/>
        <v>10.08.2011-06.09.2011</v>
      </c>
      <c r="F68" s="34" t="str">
        <f t="shared" si="2"/>
        <v>2011 q3</v>
      </c>
      <c r="G68" s="44">
        <f t="shared" si="3"/>
        <v>8.5</v>
      </c>
      <c r="J68" s="29" t="s">
        <v>159</v>
      </c>
      <c r="K68" s="29">
        <f t="shared" si="4"/>
        <v>0.10249999999999999</v>
      </c>
      <c r="M68" s="29" t="s">
        <v>143</v>
      </c>
      <c r="N68" s="47">
        <f t="shared" si="7"/>
        <v>6.25E-2</v>
      </c>
    </row>
    <row r="69" spans="1:14" ht="14">
      <c r="A69" s="41" t="s">
        <v>239</v>
      </c>
      <c r="B69" s="42">
        <v>8</v>
      </c>
      <c r="C69" s="42">
        <v>5</v>
      </c>
      <c r="D69" s="38">
        <v>11</v>
      </c>
      <c r="E69" s="29" t="str">
        <f t="shared" si="1"/>
        <v>07.09.2011-11.10.2011</v>
      </c>
      <c r="F69" s="34" t="str">
        <f t="shared" si="2"/>
        <v>2011 q4</v>
      </c>
      <c r="G69" s="44">
        <f t="shared" si="3"/>
        <v>8</v>
      </c>
      <c r="J69" s="29" t="s">
        <v>161</v>
      </c>
      <c r="K69" s="29">
        <f t="shared" si="4"/>
        <v>0.1075</v>
      </c>
      <c r="M69" s="29" t="s">
        <v>144</v>
      </c>
      <c r="N69" s="29">
        <f t="shared" si="6"/>
        <v>0.06</v>
      </c>
    </row>
    <row r="70" spans="1:14" ht="14">
      <c r="A70" s="41" t="s">
        <v>240</v>
      </c>
      <c r="B70" s="42">
        <v>8</v>
      </c>
      <c r="C70" s="42">
        <v>5</v>
      </c>
      <c r="D70" s="38">
        <v>11</v>
      </c>
      <c r="E70" s="29" t="str">
        <f t="shared" ref="E70:E133" si="8">TRIM(A70)</f>
        <v>12.10.2011-08.11.2011</v>
      </c>
      <c r="F70" s="34" t="str">
        <f t="shared" ref="F70:F133" si="9">RIGHT(E70,4)&amp;" q"&amp;ROUNDUP(VALUE(LEFT(RIGHT(E70,7),2))/3,0)</f>
        <v>2011 q4</v>
      </c>
      <c r="G70" s="44">
        <f t="shared" ref="G70:G133" si="10">B70</f>
        <v>8</v>
      </c>
      <c r="J70" s="29" t="s">
        <v>162</v>
      </c>
      <c r="K70" s="29">
        <f t="shared" ref="K70:K74" si="11">AVERAGEIF($F$5:$F$14500,J70,$G$5:$G$14500)/100</f>
        <v>0.10375</v>
      </c>
      <c r="M70" s="29" t="s">
        <v>145</v>
      </c>
      <c r="N70" s="47">
        <f>AVERAGE(N69,N71)</f>
        <v>5.8749999999999997E-2</v>
      </c>
    </row>
    <row r="71" spans="1:14" ht="14">
      <c r="A71" s="41" t="s">
        <v>241</v>
      </c>
      <c r="B71" s="42">
        <v>8</v>
      </c>
      <c r="C71" s="42">
        <v>5</v>
      </c>
      <c r="D71" s="38">
        <v>11</v>
      </c>
      <c r="E71" s="29" t="str">
        <f t="shared" si="8"/>
        <v>09.11.2011-06.12.2011</v>
      </c>
      <c r="F71" s="34" t="str">
        <f t="shared" si="9"/>
        <v>2011 q4</v>
      </c>
      <c r="G71" s="44">
        <f t="shared" si="10"/>
        <v>8</v>
      </c>
      <c r="J71" s="29" t="s">
        <v>163</v>
      </c>
      <c r="K71" s="29">
        <f t="shared" si="11"/>
        <v>9.6250000000000002E-2</v>
      </c>
      <c r="M71" s="29" t="s">
        <v>146</v>
      </c>
      <c r="N71" s="29">
        <f t="shared" ref="N71:N88" si="12">VLOOKUP(M71,$J$5:$K$72,2,FALSE)</f>
        <v>5.7500000000000002E-2</v>
      </c>
    </row>
    <row r="72" spans="1:14" ht="14">
      <c r="A72" s="41" t="s">
        <v>242</v>
      </c>
      <c r="B72" s="43">
        <v>8</v>
      </c>
      <c r="C72" s="42">
        <v>5</v>
      </c>
      <c r="D72" s="38">
        <v>11</v>
      </c>
      <c r="E72" s="29" t="str">
        <f t="shared" si="8"/>
        <v>07.12.2011-10.01.2012</v>
      </c>
      <c r="F72" s="34" t="str">
        <f t="shared" si="9"/>
        <v>2012 q1</v>
      </c>
      <c r="G72" s="44">
        <f t="shared" si="10"/>
        <v>8</v>
      </c>
      <c r="J72" s="29" t="s">
        <v>164</v>
      </c>
      <c r="K72" s="29">
        <f t="shared" si="11"/>
        <v>0.09</v>
      </c>
      <c r="M72" s="29" t="s">
        <v>147</v>
      </c>
      <c r="N72" s="47">
        <f>AVERAGE(N71,N73)</f>
        <v>5.6250000000000001E-2</v>
      </c>
    </row>
    <row r="73" spans="1:14" ht="14">
      <c r="A73" s="41" t="s">
        <v>243</v>
      </c>
      <c r="B73" s="42">
        <v>8</v>
      </c>
      <c r="C73" s="42">
        <v>5</v>
      </c>
      <c r="D73" s="38">
        <v>11</v>
      </c>
      <c r="E73" s="29" t="str">
        <f t="shared" si="8"/>
        <v>11.01.2012-07.02.2012</v>
      </c>
      <c r="F73" s="34" t="str">
        <f t="shared" si="9"/>
        <v>2012 q1</v>
      </c>
      <c r="G73" s="44">
        <f t="shared" si="10"/>
        <v>8</v>
      </c>
      <c r="J73" s="29" t="s">
        <v>165</v>
      </c>
      <c r="K73" s="29">
        <f t="shared" si="11"/>
        <v>8.3750000000000005E-2</v>
      </c>
      <c r="M73" s="29" t="s">
        <v>148</v>
      </c>
      <c r="N73" s="29">
        <f t="shared" si="12"/>
        <v>5.5E-2</v>
      </c>
    </row>
    <row r="74" spans="1:14" ht="14">
      <c r="A74" s="41" t="s">
        <v>244</v>
      </c>
      <c r="B74" s="42">
        <v>8</v>
      </c>
      <c r="C74" s="42">
        <v>5</v>
      </c>
      <c r="D74" s="38">
        <v>11</v>
      </c>
      <c r="E74" s="29" t="str">
        <f t="shared" si="8"/>
        <v>08.02.2012-06.03.2012</v>
      </c>
      <c r="F74" s="34" t="str">
        <f t="shared" si="9"/>
        <v>2012 q1</v>
      </c>
      <c r="G74" s="44">
        <f t="shared" si="10"/>
        <v>8</v>
      </c>
      <c r="J74" s="29" t="s">
        <v>1246</v>
      </c>
      <c r="K74" s="29">
        <f t="shared" si="11"/>
        <v>7.8750000000000001E-2</v>
      </c>
      <c r="M74" s="29" t="s">
        <v>149</v>
      </c>
      <c r="N74" s="29">
        <f t="shared" si="12"/>
        <v>5.1249999999999997E-2</v>
      </c>
    </row>
    <row r="75" spans="1:14" ht="14">
      <c r="A75" s="41" t="s">
        <v>245</v>
      </c>
      <c r="B75" s="42">
        <v>8</v>
      </c>
      <c r="C75" s="42">
        <v>5</v>
      </c>
      <c r="D75" s="38">
        <v>11</v>
      </c>
      <c r="E75" s="29" t="str">
        <f t="shared" si="8"/>
        <v>07.03.2012-10.04.2012</v>
      </c>
      <c r="F75" s="34" t="str">
        <f t="shared" si="9"/>
        <v>2012 q2</v>
      </c>
      <c r="G75" s="44">
        <f t="shared" si="10"/>
        <v>8</v>
      </c>
      <c r="M75" s="29" t="s">
        <v>150</v>
      </c>
      <c r="N75" s="29">
        <f t="shared" si="12"/>
        <v>4.4999999999999998E-2</v>
      </c>
    </row>
    <row r="76" spans="1:14" ht="15">
      <c r="A76" s="41" t="s">
        <v>246</v>
      </c>
      <c r="B76" s="42">
        <v>8</v>
      </c>
      <c r="C76" s="42">
        <v>5</v>
      </c>
      <c r="D76" s="38">
        <v>11</v>
      </c>
      <c r="E76" s="29" t="str">
        <f t="shared" si="8"/>
        <v>11.04.2012-08.05.2012</v>
      </c>
      <c r="F76" s="34" t="str">
        <f t="shared" si="9"/>
        <v>2012 q2</v>
      </c>
      <c r="G76" s="44">
        <f t="shared" si="10"/>
        <v>8</v>
      </c>
      <c r="J76"/>
      <c r="M76" s="29" t="s">
        <v>151</v>
      </c>
      <c r="N76" s="29">
        <f t="shared" si="12"/>
        <v>4.2500000000000003E-2</v>
      </c>
    </row>
    <row r="77" spans="1:14" ht="15">
      <c r="A77" s="41" t="s">
        <v>247</v>
      </c>
      <c r="B77" s="42">
        <v>8</v>
      </c>
      <c r="C77" s="42">
        <v>5</v>
      </c>
      <c r="D77" s="38">
        <v>11</v>
      </c>
      <c r="E77" s="29" t="str">
        <f t="shared" si="8"/>
        <v>09.05.2012-05.06.2012</v>
      </c>
      <c r="F77" s="34" t="str">
        <f t="shared" si="9"/>
        <v>2012 q2</v>
      </c>
      <c r="G77" s="44">
        <f t="shared" si="10"/>
        <v>8</v>
      </c>
      <c r="J77"/>
      <c r="M77" s="29" t="s">
        <v>152</v>
      </c>
      <c r="N77" s="29">
        <f t="shared" si="12"/>
        <v>5.3749999999999999E-2</v>
      </c>
    </row>
    <row r="78" spans="1:14" ht="15">
      <c r="A78" s="41" t="s">
        <v>248</v>
      </c>
      <c r="B78" s="42">
        <v>8</v>
      </c>
      <c r="C78" s="42">
        <v>5.5</v>
      </c>
      <c r="D78" s="38">
        <v>10.5</v>
      </c>
      <c r="E78" s="29" t="str">
        <f t="shared" si="8"/>
        <v>06.06.2012-10.07.2012</v>
      </c>
      <c r="F78" s="34" t="str">
        <f t="shared" si="9"/>
        <v>2012 q3</v>
      </c>
      <c r="G78" s="44">
        <f t="shared" si="10"/>
        <v>8</v>
      </c>
      <c r="J78"/>
      <c r="M78" s="29" t="s">
        <v>153</v>
      </c>
      <c r="N78" s="29">
        <f t="shared" si="12"/>
        <v>5.7500000000000002E-2</v>
      </c>
    </row>
    <row r="79" spans="1:14" ht="15">
      <c r="A79" s="41" t="s">
        <v>249</v>
      </c>
      <c r="B79" s="42">
        <v>8</v>
      </c>
      <c r="C79" s="42">
        <v>5.5</v>
      </c>
      <c r="D79" s="38">
        <v>10.5</v>
      </c>
      <c r="E79" s="29" t="str">
        <f t="shared" si="8"/>
        <v>11.07.2012-07.08.2012</v>
      </c>
      <c r="F79" s="34" t="str">
        <f t="shared" si="9"/>
        <v>2012 q3</v>
      </c>
      <c r="G79" s="44">
        <f t="shared" si="10"/>
        <v>8</v>
      </c>
      <c r="J79"/>
      <c r="M79" s="29" t="s">
        <v>154</v>
      </c>
      <c r="N79" s="29">
        <f t="shared" si="12"/>
        <v>6.7500000000000004E-2</v>
      </c>
    </row>
    <row r="80" spans="1:14" ht="15">
      <c r="A80" s="41" t="s">
        <v>250</v>
      </c>
      <c r="B80" s="42">
        <v>8</v>
      </c>
      <c r="C80" s="42">
        <v>5.5</v>
      </c>
      <c r="D80" s="38">
        <v>10.5</v>
      </c>
      <c r="E80" s="29" t="str">
        <f t="shared" si="8"/>
        <v>08.08.2012-04.09.2012</v>
      </c>
      <c r="F80" s="34" t="str">
        <f t="shared" si="9"/>
        <v>2012 q3</v>
      </c>
      <c r="G80" s="44">
        <f t="shared" si="10"/>
        <v>8</v>
      </c>
      <c r="J80"/>
      <c r="M80" s="29" t="s">
        <v>155</v>
      </c>
      <c r="N80" s="29">
        <f t="shared" si="12"/>
        <v>7.2499999999999995E-2</v>
      </c>
    </row>
    <row r="81" spans="1:14" ht="15">
      <c r="A81" s="41" t="s">
        <v>251</v>
      </c>
      <c r="B81" s="42">
        <v>8</v>
      </c>
      <c r="C81" s="42">
        <v>6</v>
      </c>
      <c r="D81" s="38">
        <v>10</v>
      </c>
      <c r="E81" s="29" t="str">
        <f t="shared" si="8"/>
        <v>05.09.2012-09.10.2012</v>
      </c>
      <c r="F81" s="34" t="str">
        <f t="shared" si="9"/>
        <v>2012 q4</v>
      </c>
      <c r="G81" s="44">
        <f t="shared" si="10"/>
        <v>8</v>
      </c>
      <c r="J81"/>
      <c r="M81" s="29" t="s">
        <v>156</v>
      </c>
      <c r="N81" s="29">
        <f t="shared" si="12"/>
        <v>0.08</v>
      </c>
    </row>
    <row r="82" spans="1:14" ht="15">
      <c r="A82" s="41" t="s">
        <v>252</v>
      </c>
      <c r="B82" s="42">
        <v>8</v>
      </c>
      <c r="C82" s="42">
        <v>6</v>
      </c>
      <c r="D82" s="38">
        <v>10</v>
      </c>
      <c r="E82" s="29" t="str">
        <f t="shared" si="8"/>
        <v>10.10.2012-06.11.2012</v>
      </c>
      <c r="F82" s="34" t="str">
        <f t="shared" si="9"/>
        <v>2012 q4</v>
      </c>
      <c r="G82" s="44">
        <f t="shared" si="10"/>
        <v>8</v>
      </c>
      <c r="J82"/>
      <c r="M82" s="29" t="s">
        <v>157</v>
      </c>
      <c r="N82" s="47">
        <f>AVERAGE(N81,N83)</f>
        <v>8.6875000000000008E-2</v>
      </c>
    </row>
    <row r="83" spans="1:14" ht="15">
      <c r="A83" s="41" t="s">
        <v>253</v>
      </c>
      <c r="B83" s="42">
        <v>8</v>
      </c>
      <c r="C83" s="42">
        <v>6.5</v>
      </c>
      <c r="D83" s="38">
        <v>9.5</v>
      </c>
      <c r="E83" s="29" t="str">
        <f t="shared" si="8"/>
        <v>07.11.2012-11.12.2012</v>
      </c>
      <c r="F83" s="34" t="str">
        <f t="shared" si="9"/>
        <v>2012 q4</v>
      </c>
      <c r="G83" s="44">
        <f t="shared" si="10"/>
        <v>8</v>
      </c>
      <c r="J83"/>
      <c r="M83" s="29" t="s">
        <v>158</v>
      </c>
      <c r="N83" s="29">
        <f t="shared" si="12"/>
        <v>9.375E-2</v>
      </c>
    </row>
    <row r="84" spans="1:14" ht="15">
      <c r="A84" s="41" t="s">
        <v>254</v>
      </c>
      <c r="B84" s="45">
        <v>8</v>
      </c>
      <c r="C84" s="42">
        <v>6.5</v>
      </c>
      <c r="D84" s="38">
        <v>9.5</v>
      </c>
      <c r="E84" s="29" t="str">
        <f t="shared" si="8"/>
        <v>12.12.2012-12.02.2013</v>
      </c>
      <c r="F84" s="34" t="str">
        <f t="shared" si="9"/>
        <v>2013 q1</v>
      </c>
      <c r="G84" s="44">
        <f t="shared" si="10"/>
        <v>8</v>
      </c>
      <c r="J84"/>
      <c r="M84" s="29" t="s">
        <v>159</v>
      </c>
      <c r="N84" s="29">
        <f t="shared" si="12"/>
        <v>0.10249999999999999</v>
      </c>
    </row>
    <row r="85" spans="1:14" ht="15">
      <c r="A85" s="41" t="s">
        <v>255</v>
      </c>
      <c r="B85" s="42">
        <v>8</v>
      </c>
      <c r="C85" s="42">
        <v>6.5</v>
      </c>
      <c r="D85" s="38">
        <v>9.5</v>
      </c>
      <c r="E85" s="29" t="str">
        <f t="shared" si="8"/>
        <v>13.02.2013-26.03.2013</v>
      </c>
      <c r="F85" s="34" t="str">
        <f t="shared" si="9"/>
        <v>2013 q1</v>
      </c>
      <c r="G85" s="44">
        <f t="shared" si="10"/>
        <v>8</v>
      </c>
      <c r="J85"/>
      <c r="M85" s="29" t="s">
        <v>160</v>
      </c>
      <c r="N85" s="47">
        <f>AVERAGE(N84,N86)</f>
        <v>0.105</v>
      </c>
    </row>
    <row r="86" spans="1:14" ht="15">
      <c r="A86" s="41" t="s">
        <v>256</v>
      </c>
      <c r="B86" s="42">
        <v>8</v>
      </c>
      <c r="C86" s="42">
        <v>6.5</v>
      </c>
      <c r="D86" s="38">
        <v>9.5</v>
      </c>
      <c r="E86" s="29" t="str">
        <f t="shared" si="8"/>
        <v>27.03.2013-14.05.2013</v>
      </c>
      <c r="F86" s="34" t="str">
        <f t="shared" si="9"/>
        <v>2013 q2</v>
      </c>
      <c r="G86" s="44">
        <f t="shared" si="10"/>
        <v>8</v>
      </c>
      <c r="J86"/>
      <c r="M86" s="29" t="s">
        <v>161</v>
      </c>
      <c r="N86" s="29">
        <f t="shared" si="12"/>
        <v>0.1075</v>
      </c>
    </row>
    <row r="87" spans="1:14" ht="15">
      <c r="A87" s="41" t="s">
        <v>257</v>
      </c>
      <c r="B87" s="42">
        <v>8</v>
      </c>
      <c r="C87" s="42">
        <v>6.5</v>
      </c>
      <c r="D87" s="38">
        <v>9.5</v>
      </c>
      <c r="E87" s="29" t="str">
        <f t="shared" si="8"/>
        <v>15.05.2013-25.06.2013</v>
      </c>
      <c r="F87" s="34" t="str">
        <f t="shared" si="9"/>
        <v>2013 q2</v>
      </c>
      <c r="G87" s="44">
        <f t="shared" si="10"/>
        <v>8</v>
      </c>
      <c r="J87"/>
      <c r="M87" s="29" t="s">
        <v>162</v>
      </c>
      <c r="N87" s="29">
        <f t="shared" si="12"/>
        <v>0.10375</v>
      </c>
    </row>
    <row r="88" spans="1:14" ht="15">
      <c r="A88" s="41" t="s">
        <v>258</v>
      </c>
      <c r="B88" s="42">
        <v>8</v>
      </c>
      <c r="C88" s="42">
        <v>6.5</v>
      </c>
      <c r="D88" s="38">
        <v>9.5</v>
      </c>
      <c r="E88" s="29" t="str">
        <f t="shared" si="8"/>
        <v>26.06.2013-13.08.2013</v>
      </c>
      <c r="F88" s="34" t="str">
        <f t="shared" si="9"/>
        <v>2013 q3</v>
      </c>
      <c r="G88" s="44">
        <f t="shared" si="10"/>
        <v>8</v>
      </c>
      <c r="J88"/>
      <c r="M88" s="29" t="s">
        <v>163</v>
      </c>
      <c r="N88" s="29">
        <f t="shared" si="12"/>
        <v>9.6250000000000002E-2</v>
      </c>
    </row>
    <row r="89" spans="1:14" ht="15">
      <c r="A89" s="41" t="s">
        <v>259</v>
      </c>
      <c r="B89" s="42">
        <v>8.5</v>
      </c>
      <c r="C89" s="42">
        <v>7</v>
      </c>
      <c r="D89" s="38">
        <v>10</v>
      </c>
      <c r="E89" s="29" t="str">
        <f t="shared" si="8"/>
        <v>14.08.2013-24.09.2013</v>
      </c>
      <c r="F89" s="34" t="str">
        <f t="shared" si="9"/>
        <v>2013 q3</v>
      </c>
      <c r="G89" s="44">
        <f t="shared" si="10"/>
        <v>8.5</v>
      </c>
      <c r="J89"/>
      <c r="M89" s="29" t="s">
        <v>164</v>
      </c>
      <c r="N89" s="29">
        <f>VLOOKUP(M89,$J$5:$K$720,2,FALSE)</f>
        <v>0.09</v>
      </c>
    </row>
    <row r="90" spans="1:14" ht="15">
      <c r="A90" s="41" t="s">
        <v>260</v>
      </c>
      <c r="B90" s="42">
        <v>8.5</v>
      </c>
      <c r="C90" s="42">
        <v>7</v>
      </c>
      <c r="D90" s="38">
        <v>10</v>
      </c>
      <c r="E90" s="29" t="str">
        <f t="shared" si="8"/>
        <v>25.09.2013-12.11.2013</v>
      </c>
      <c r="F90" s="34" t="str">
        <f t="shared" si="9"/>
        <v>2013 q4</v>
      </c>
      <c r="G90" s="44">
        <f t="shared" si="10"/>
        <v>8.5</v>
      </c>
      <c r="J90"/>
      <c r="M90" s="29" t="s">
        <v>165</v>
      </c>
      <c r="N90" s="29">
        <f t="shared" ref="N90:N91" si="13">VLOOKUP(M90,$J$5:$K$720,2,FALSE)</f>
        <v>8.3750000000000005E-2</v>
      </c>
    </row>
    <row r="91" spans="1:14" ht="15">
      <c r="A91" s="41" t="s">
        <v>261</v>
      </c>
      <c r="B91" s="42">
        <v>8</v>
      </c>
      <c r="C91" s="42">
        <v>6.5</v>
      </c>
      <c r="D91" s="38">
        <v>9.5</v>
      </c>
      <c r="E91" s="29" t="str">
        <f t="shared" si="8"/>
        <v>13.11.2013-24.12.2013</v>
      </c>
      <c r="F91" s="34" t="str">
        <f t="shared" si="9"/>
        <v>2013 q4</v>
      </c>
      <c r="G91" s="44">
        <f t="shared" si="10"/>
        <v>8</v>
      </c>
      <c r="J91"/>
      <c r="M91" s="29" t="s">
        <v>1246</v>
      </c>
      <c r="N91" s="29">
        <f t="shared" si="13"/>
        <v>7.8750000000000001E-2</v>
      </c>
    </row>
    <row r="92" spans="1:14" ht="15">
      <c r="A92" s="46" t="s">
        <v>262</v>
      </c>
      <c r="B92" s="42">
        <v>7.75</v>
      </c>
      <c r="C92" s="42">
        <v>6.25</v>
      </c>
      <c r="D92" s="38">
        <v>9.25</v>
      </c>
      <c r="E92" s="29" t="str">
        <f t="shared" si="8"/>
        <v>25.12.2013-11.02.2014</v>
      </c>
      <c r="F92" s="34" t="str">
        <f t="shared" si="9"/>
        <v>2014 q1</v>
      </c>
      <c r="G92" s="44">
        <f t="shared" si="10"/>
        <v>7.75</v>
      </c>
      <c r="J92"/>
    </row>
    <row r="93" spans="1:14" ht="15">
      <c r="A93" s="46" t="s">
        <v>263</v>
      </c>
      <c r="B93" s="42">
        <v>7.5</v>
      </c>
      <c r="C93" s="42">
        <v>6</v>
      </c>
      <c r="D93" s="38">
        <v>9</v>
      </c>
      <c r="E93" s="29" t="str">
        <f t="shared" si="8"/>
        <v>12.02.2014-24.03.2014</v>
      </c>
      <c r="F93" s="34" t="str">
        <f t="shared" si="9"/>
        <v>2014 q1</v>
      </c>
      <c r="G93" s="44">
        <f t="shared" si="10"/>
        <v>7.5</v>
      </c>
      <c r="J93"/>
    </row>
    <row r="94" spans="1:14" ht="15">
      <c r="A94" s="46" t="s">
        <v>264</v>
      </c>
      <c r="B94" s="42">
        <v>7.5</v>
      </c>
      <c r="C94" s="42">
        <v>6</v>
      </c>
      <c r="D94" s="38">
        <v>9</v>
      </c>
      <c r="E94" s="29" t="str">
        <f t="shared" si="8"/>
        <v>25.03.2014-13.05.2014</v>
      </c>
      <c r="F94" s="34" t="str">
        <f t="shared" si="9"/>
        <v>2014 q2</v>
      </c>
      <c r="G94" s="44">
        <f t="shared" si="10"/>
        <v>7.5</v>
      </c>
      <c r="J94"/>
    </row>
    <row r="95" spans="1:14" ht="15">
      <c r="A95" s="46" t="s">
        <v>265</v>
      </c>
      <c r="B95" s="42">
        <v>7.25</v>
      </c>
      <c r="C95" s="42">
        <v>5.75</v>
      </c>
      <c r="D95" s="38">
        <v>8.75</v>
      </c>
      <c r="E95" s="29" t="str">
        <f t="shared" si="8"/>
        <v>14.05.2014-24.06.2014</v>
      </c>
      <c r="F95" s="34" t="str">
        <f t="shared" si="9"/>
        <v>2014 q2</v>
      </c>
      <c r="G95" s="44">
        <f t="shared" si="10"/>
        <v>7.25</v>
      </c>
      <c r="J95"/>
    </row>
    <row r="96" spans="1:14" ht="15">
      <c r="A96" s="41" t="s">
        <v>266</v>
      </c>
      <c r="B96" s="42">
        <v>7</v>
      </c>
      <c r="C96" s="42">
        <v>5.5</v>
      </c>
      <c r="D96" s="38">
        <v>8.5</v>
      </c>
      <c r="E96" s="29" t="str">
        <f t="shared" si="8"/>
        <v>25.06.2014-12.08.2014</v>
      </c>
      <c r="F96" s="34" t="str">
        <f t="shared" si="9"/>
        <v>2014 q3</v>
      </c>
      <c r="G96" s="44">
        <f t="shared" si="10"/>
        <v>7</v>
      </c>
      <c r="J96"/>
    </row>
    <row r="97" spans="1:10" ht="15">
      <c r="A97" s="41" t="s">
        <v>267</v>
      </c>
      <c r="B97" s="42">
        <v>6.75</v>
      </c>
      <c r="C97" s="42">
        <v>5.25</v>
      </c>
      <c r="D97" s="38">
        <v>8.25</v>
      </c>
      <c r="E97" s="29" t="str">
        <f t="shared" si="8"/>
        <v>13.08.2014-23.09.2014</v>
      </c>
      <c r="F97" s="34" t="str">
        <f t="shared" si="9"/>
        <v>2014 q3</v>
      </c>
      <c r="G97" s="44">
        <f t="shared" si="10"/>
        <v>6.75</v>
      </c>
      <c r="J97"/>
    </row>
    <row r="98" spans="1:10" ht="15">
      <c r="A98" s="41" t="s">
        <v>268</v>
      </c>
      <c r="B98" s="42">
        <v>6.75</v>
      </c>
      <c r="C98" s="42">
        <v>5.25</v>
      </c>
      <c r="D98" s="38">
        <v>8.25</v>
      </c>
      <c r="E98" s="29" t="str">
        <f t="shared" si="8"/>
        <v>24.09.2014-24.11.2014</v>
      </c>
      <c r="F98" s="34" t="str">
        <f t="shared" si="9"/>
        <v>2014 q4</v>
      </c>
      <c r="G98" s="44">
        <f t="shared" si="10"/>
        <v>6.75</v>
      </c>
      <c r="J98"/>
    </row>
    <row r="99" spans="1:10" ht="15">
      <c r="A99" s="41" t="s">
        <v>269</v>
      </c>
      <c r="B99" s="42">
        <v>6.75</v>
      </c>
      <c r="C99" s="42">
        <v>5.25</v>
      </c>
      <c r="D99" s="38">
        <v>10.25</v>
      </c>
      <c r="E99" s="29" t="str">
        <f t="shared" si="8"/>
        <v>25.11.2014-02.12.2014</v>
      </c>
      <c r="F99" s="34" t="str">
        <f t="shared" si="9"/>
        <v>2014 q4</v>
      </c>
      <c r="G99" s="44">
        <f t="shared" si="10"/>
        <v>6.75</v>
      </c>
      <c r="J99"/>
    </row>
    <row r="100" spans="1:10" ht="15">
      <c r="A100" s="41" t="s">
        <v>270</v>
      </c>
      <c r="B100" s="42">
        <v>6.75</v>
      </c>
      <c r="C100" s="42">
        <v>5.25</v>
      </c>
      <c r="D100" s="38">
        <v>21</v>
      </c>
      <c r="E100" s="29" t="str">
        <f t="shared" si="8"/>
        <v>03.12.2014-23.12.2014</v>
      </c>
      <c r="F100" s="34" t="str">
        <f t="shared" si="9"/>
        <v>2014 q4</v>
      </c>
      <c r="G100" s="44">
        <f t="shared" si="10"/>
        <v>6.75</v>
      </c>
      <c r="J100"/>
    </row>
    <row r="101" spans="1:10" ht="15">
      <c r="A101" s="41" t="s">
        <v>271</v>
      </c>
      <c r="B101" s="42">
        <v>8.5</v>
      </c>
      <c r="C101" s="42">
        <v>7</v>
      </c>
      <c r="D101" s="38">
        <v>20</v>
      </c>
      <c r="E101" s="29" t="str">
        <f t="shared" si="8"/>
        <v>24.12.2014-21.01.2015</v>
      </c>
      <c r="F101" s="34" t="str">
        <f t="shared" si="9"/>
        <v>2015 q1</v>
      </c>
      <c r="G101" s="44">
        <f t="shared" si="10"/>
        <v>8.5</v>
      </c>
      <c r="J101"/>
    </row>
    <row r="102" spans="1:10" ht="15">
      <c r="A102" s="41" t="s">
        <v>272</v>
      </c>
      <c r="B102" s="42">
        <v>9.5</v>
      </c>
      <c r="C102" s="42">
        <v>8</v>
      </c>
      <c r="D102" s="38">
        <v>17</v>
      </c>
      <c r="E102" s="29" t="str">
        <f t="shared" si="8"/>
        <v>22.01.2015-10.02.2015</v>
      </c>
      <c r="F102" s="34" t="str">
        <f t="shared" si="9"/>
        <v>2015 q1</v>
      </c>
      <c r="G102" s="44">
        <f t="shared" si="10"/>
        <v>9.5</v>
      </c>
      <c r="J102"/>
    </row>
    <row r="103" spans="1:10" ht="15">
      <c r="A103" s="41" t="s">
        <v>273</v>
      </c>
      <c r="B103" s="42">
        <v>10.5</v>
      </c>
      <c r="C103" s="42">
        <v>9</v>
      </c>
      <c r="D103" s="38">
        <v>14.5</v>
      </c>
      <c r="E103" s="29" t="str">
        <f t="shared" si="8"/>
        <v>11.02.2015-12.03.2015</v>
      </c>
      <c r="F103" s="34" t="str">
        <f t="shared" si="9"/>
        <v>2015 q1</v>
      </c>
      <c r="G103" s="44">
        <f t="shared" si="10"/>
        <v>10.5</v>
      </c>
      <c r="J103"/>
    </row>
    <row r="104" spans="1:10" ht="15">
      <c r="A104" s="41" t="s">
        <v>274</v>
      </c>
      <c r="B104" s="42">
        <v>10.5</v>
      </c>
      <c r="C104" s="42">
        <v>9</v>
      </c>
      <c r="D104" s="38">
        <v>13.5</v>
      </c>
      <c r="E104" s="29" t="str">
        <f t="shared" si="8"/>
        <v>13.03.2015-24.03.2015</v>
      </c>
      <c r="F104" s="34" t="str">
        <f t="shared" si="9"/>
        <v>2015 q1</v>
      </c>
      <c r="G104" s="44">
        <f t="shared" si="10"/>
        <v>10.5</v>
      </c>
      <c r="J104"/>
    </row>
    <row r="105" spans="1:10" ht="15">
      <c r="A105" s="41" t="s">
        <v>275</v>
      </c>
      <c r="B105" s="42">
        <v>10.5</v>
      </c>
      <c r="C105" s="42">
        <v>9</v>
      </c>
      <c r="D105" s="38">
        <v>12</v>
      </c>
      <c r="E105" s="29" t="str">
        <f t="shared" si="8"/>
        <v>25.03.2015-11.08.2015</v>
      </c>
      <c r="F105" s="34" t="str">
        <f t="shared" si="9"/>
        <v>2015 q3</v>
      </c>
      <c r="G105" s="44">
        <f t="shared" si="10"/>
        <v>10.5</v>
      </c>
      <c r="J105"/>
    </row>
    <row r="106" spans="1:10" ht="15">
      <c r="A106" s="41" t="s">
        <v>276</v>
      </c>
      <c r="B106" s="42">
        <v>10.25</v>
      </c>
      <c r="C106" s="42">
        <v>8.75</v>
      </c>
      <c r="D106" s="38">
        <v>11.75</v>
      </c>
      <c r="E106" s="29" t="str">
        <f t="shared" si="8"/>
        <v>12.08.2015-10.11.2015</v>
      </c>
      <c r="F106" s="34" t="str">
        <f t="shared" si="9"/>
        <v>2015 q4</v>
      </c>
      <c r="G106" s="44">
        <f t="shared" si="10"/>
        <v>10.25</v>
      </c>
      <c r="J106"/>
    </row>
    <row r="107" spans="1:10" ht="15">
      <c r="A107" s="41" t="s">
        <v>277</v>
      </c>
      <c r="B107" s="42">
        <v>9.75</v>
      </c>
      <c r="C107" s="42">
        <v>8.25</v>
      </c>
      <c r="D107" s="38">
        <v>11.25</v>
      </c>
      <c r="E107" s="29" t="str">
        <f t="shared" si="8"/>
        <v>11.11.2015-22.12.2015</v>
      </c>
      <c r="F107" s="34" t="str">
        <f t="shared" si="9"/>
        <v>2015 q4</v>
      </c>
      <c r="G107" s="44">
        <f t="shared" si="10"/>
        <v>9.75</v>
      </c>
      <c r="J107"/>
    </row>
    <row r="108" spans="1:10" ht="15">
      <c r="A108" s="41" t="s">
        <v>278</v>
      </c>
      <c r="B108" s="42">
        <v>8.75</v>
      </c>
      <c r="C108" s="42">
        <v>7.25</v>
      </c>
      <c r="D108" s="38">
        <v>10.25</v>
      </c>
      <c r="E108" s="29" t="str">
        <f t="shared" si="8"/>
        <v>23.12.2015-16.02.2016</v>
      </c>
      <c r="F108" s="34" t="str">
        <f t="shared" si="9"/>
        <v>2016 q1</v>
      </c>
      <c r="G108" s="44">
        <f t="shared" si="10"/>
        <v>8.75</v>
      </c>
      <c r="J108"/>
    </row>
    <row r="109" spans="1:10" ht="15">
      <c r="A109" s="41" t="s">
        <v>279</v>
      </c>
      <c r="B109" s="42">
        <v>8.5</v>
      </c>
      <c r="C109" s="42">
        <v>7</v>
      </c>
      <c r="D109" s="38">
        <v>10</v>
      </c>
      <c r="E109" s="29" t="str">
        <f t="shared" si="8"/>
        <v>17.02.2016- 29.03.2016</v>
      </c>
      <c r="F109" s="34" t="str">
        <f t="shared" si="9"/>
        <v>2016 q1</v>
      </c>
      <c r="G109" s="44">
        <f t="shared" si="10"/>
        <v>8.5</v>
      </c>
      <c r="J109"/>
    </row>
    <row r="110" spans="1:10" ht="15">
      <c r="A110" s="41" t="s">
        <v>280</v>
      </c>
      <c r="B110" s="42">
        <v>8.25</v>
      </c>
      <c r="C110" s="42">
        <v>6.75</v>
      </c>
      <c r="D110" s="38">
        <v>9.75</v>
      </c>
      <c r="E110" s="29" t="str">
        <f t="shared" si="8"/>
        <v>30.03.2016 - 17.05.2016</v>
      </c>
      <c r="F110" s="34" t="str">
        <f t="shared" si="9"/>
        <v>2016 q2</v>
      </c>
      <c r="G110" s="44">
        <f t="shared" si="10"/>
        <v>8.25</v>
      </c>
      <c r="J110"/>
    </row>
    <row r="111" spans="1:10" ht="15">
      <c r="A111" s="41" t="s">
        <v>281</v>
      </c>
      <c r="B111" s="42">
        <v>7.75</v>
      </c>
      <c r="C111" s="42">
        <v>6.25</v>
      </c>
      <c r="D111" s="38">
        <v>9.25</v>
      </c>
      <c r="E111" s="29" t="str">
        <f t="shared" si="8"/>
        <v>18.05.2016-28.06.2016</v>
      </c>
      <c r="F111" s="34" t="str">
        <f t="shared" si="9"/>
        <v>2016 q2</v>
      </c>
      <c r="G111" s="44">
        <f t="shared" si="10"/>
        <v>7.75</v>
      </c>
      <c r="J111"/>
    </row>
    <row r="112" spans="1:10" ht="15">
      <c r="A112" s="41" t="s">
        <v>282</v>
      </c>
      <c r="B112" s="42">
        <v>7.5</v>
      </c>
      <c r="C112" s="42">
        <v>6</v>
      </c>
      <c r="D112" s="38">
        <v>9</v>
      </c>
      <c r="E112" s="29" t="str">
        <f t="shared" si="8"/>
        <v>29.06.2016-16.08.2016</v>
      </c>
      <c r="F112" s="34" t="str">
        <f t="shared" si="9"/>
        <v>2016 q3</v>
      </c>
      <c r="G112" s="44">
        <f t="shared" si="10"/>
        <v>7.5</v>
      </c>
      <c r="J112"/>
    </row>
    <row r="113" spans="1:10" ht="15">
      <c r="A113" s="41" t="s">
        <v>283</v>
      </c>
      <c r="B113" s="42">
        <v>7.25</v>
      </c>
      <c r="C113" s="42">
        <v>5.75</v>
      </c>
      <c r="D113" s="38">
        <v>8.75</v>
      </c>
      <c r="E113" s="29" t="str">
        <f t="shared" si="8"/>
        <v>17.08.2016-27.09.2016</v>
      </c>
      <c r="F113" s="34" t="str">
        <f t="shared" si="9"/>
        <v>2016 q3</v>
      </c>
      <c r="G113" s="44">
        <f t="shared" si="10"/>
        <v>7.25</v>
      </c>
      <c r="J113"/>
    </row>
    <row r="114" spans="1:10" ht="15">
      <c r="A114" s="41" t="s">
        <v>284</v>
      </c>
      <c r="B114" s="42">
        <v>6.75</v>
      </c>
      <c r="C114" s="42">
        <v>5.25</v>
      </c>
      <c r="D114" s="38">
        <v>8.25</v>
      </c>
      <c r="E114" s="29" t="str">
        <f t="shared" si="8"/>
        <v>28.09.2016-15.11.2016</v>
      </c>
      <c r="F114" s="34" t="str">
        <f t="shared" si="9"/>
        <v>2016 q4</v>
      </c>
      <c r="G114" s="44">
        <f t="shared" si="10"/>
        <v>6.75</v>
      </c>
      <c r="J114"/>
    </row>
    <row r="115" spans="1:10" ht="15">
      <c r="A115" s="41" t="s">
        <v>285</v>
      </c>
      <c r="B115" s="42">
        <v>6.5</v>
      </c>
      <c r="C115" s="42">
        <v>5</v>
      </c>
      <c r="D115" s="38">
        <v>8</v>
      </c>
      <c r="E115" s="29" t="str">
        <f t="shared" si="8"/>
        <v>16.11.2016-27.12.2016</v>
      </c>
      <c r="F115" s="34" t="str">
        <f t="shared" si="9"/>
        <v>2016 q4</v>
      </c>
      <c r="G115" s="44">
        <f t="shared" si="10"/>
        <v>6.5</v>
      </c>
      <c r="J115"/>
    </row>
    <row r="116" spans="1:10" ht="15">
      <c r="A116" s="41" t="s">
        <v>286</v>
      </c>
      <c r="B116" s="42">
        <v>6.25</v>
      </c>
      <c r="C116" s="42">
        <v>4.75</v>
      </c>
      <c r="D116" s="38">
        <v>7.75</v>
      </c>
      <c r="E116" s="29" t="str">
        <f t="shared" si="8"/>
        <v>28.12.2016-14.02.2017</v>
      </c>
      <c r="F116" s="34" t="str">
        <f t="shared" si="9"/>
        <v>2017 q1</v>
      </c>
      <c r="G116" s="44">
        <f t="shared" si="10"/>
        <v>6.25</v>
      </c>
      <c r="J116"/>
    </row>
    <row r="117" spans="1:10" ht="15">
      <c r="A117" s="41" t="s">
        <v>287</v>
      </c>
      <c r="B117" s="42">
        <v>6</v>
      </c>
      <c r="C117" s="42">
        <v>4.5</v>
      </c>
      <c r="D117" s="38">
        <v>7.5</v>
      </c>
      <c r="E117" s="29" t="str">
        <f t="shared" si="8"/>
        <v>15.02.2017-29.01.2019</v>
      </c>
      <c r="F117" s="34" t="str">
        <f t="shared" si="9"/>
        <v>2019 q1</v>
      </c>
      <c r="G117" s="44">
        <f t="shared" si="10"/>
        <v>6</v>
      </c>
      <c r="J117"/>
    </row>
    <row r="118" spans="1:10" ht="15">
      <c r="A118" s="41" t="s">
        <v>288</v>
      </c>
      <c r="B118" s="42">
        <v>5.75</v>
      </c>
      <c r="C118" s="42">
        <v>4.25</v>
      </c>
      <c r="D118" s="38">
        <v>7.25</v>
      </c>
      <c r="E118" s="29" t="str">
        <f t="shared" si="8"/>
        <v>30.01.2019-10.09.2019</v>
      </c>
      <c r="F118" s="34" t="str">
        <f t="shared" si="9"/>
        <v>2019 q3</v>
      </c>
      <c r="G118" s="44">
        <f t="shared" si="10"/>
        <v>5.75</v>
      </c>
      <c r="J118"/>
    </row>
    <row r="119" spans="1:10" ht="15">
      <c r="A119" s="41" t="s">
        <v>289</v>
      </c>
      <c r="B119" s="42">
        <v>5.5</v>
      </c>
      <c r="C119" s="42">
        <v>4</v>
      </c>
      <c r="D119" s="38">
        <v>7</v>
      </c>
      <c r="E119" s="29" t="str">
        <f t="shared" si="8"/>
        <v>11.09.2019-17.03.2020</v>
      </c>
      <c r="F119" s="34" t="str">
        <f t="shared" si="9"/>
        <v>2020 q1</v>
      </c>
      <c r="G119" s="44">
        <f t="shared" si="10"/>
        <v>5.5</v>
      </c>
      <c r="J119"/>
    </row>
    <row r="120" spans="1:10" ht="15">
      <c r="A120" s="41" t="s">
        <v>290</v>
      </c>
      <c r="B120" s="42">
        <v>5.25</v>
      </c>
      <c r="C120" s="42">
        <v>3.75</v>
      </c>
      <c r="D120" s="38">
        <v>6.75</v>
      </c>
      <c r="E120" s="29" t="str">
        <f t="shared" si="8"/>
        <v>18.03.2020-28.04.2020</v>
      </c>
      <c r="F120" s="34" t="str">
        <f t="shared" si="9"/>
        <v>2020 q2</v>
      </c>
      <c r="G120" s="44">
        <f t="shared" si="10"/>
        <v>5.25</v>
      </c>
      <c r="J120"/>
    </row>
    <row r="121" spans="1:10" ht="15">
      <c r="A121" s="41" t="s">
        <v>291</v>
      </c>
      <c r="B121" s="42">
        <v>5</v>
      </c>
      <c r="C121" s="42">
        <v>3.5</v>
      </c>
      <c r="D121" s="38">
        <v>6.5</v>
      </c>
      <c r="E121" s="29" t="str">
        <f t="shared" si="8"/>
        <v>29.04.2020-16.06.2020</v>
      </c>
      <c r="F121" s="34" t="str">
        <f t="shared" si="9"/>
        <v>2020 q2</v>
      </c>
      <c r="G121" s="44">
        <f t="shared" si="10"/>
        <v>5</v>
      </c>
      <c r="J121"/>
    </row>
    <row r="122" spans="1:10" ht="15">
      <c r="A122" s="41" t="s">
        <v>292</v>
      </c>
      <c r="B122" s="42">
        <v>4.5</v>
      </c>
      <c r="C122" s="42">
        <v>3</v>
      </c>
      <c r="D122" s="38">
        <v>6</v>
      </c>
      <c r="E122" s="29" t="str">
        <f t="shared" si="8"/>
        <v>17.06.2020-15.09.2020</v>
      </c>
      <c r="F122" s="34" t="str">
        <f t="shared" si="9"/>
        <v>2020 q3</v>
      </c>
      <c r="G122" s="44">
        <f t="shared" si="10"/>
        <v>4.5</v>
      </c>
      <c r="J122"/>
    </row>
    <row r="123" spans="1:10" ht="15">
      <c r="A123" s="41" t="s">
        <v>293</v>
      </c>
      <c r="B123" s="42">
        <v>4.25</v>
      </c>
      <c r="C123" s="42">
        <v>2.75</v>
      </c>
      <c r="D123" s="38">
        <v>5.75</v>
      </c>
      <c r="E123" s="29" t="str">
        <f t="shared" si="8"/>
        <v>16.09.2020-15.12.2020</v>
      </c>
      <c r="F123" s="34" t="str">
        <f t="shared" si="9"/>
        <v>2020 q4</v>
      </c>
      <c r="G123" s="44">
        <f t="shared" si="10"/>
        <v>4.25</v>
      </c>
      <c r="J123"/>
    </row>
    <row r="124" spans="1:10" ht="15">
      <c r="A124" s="41" t="s">
        <v>294</v>
      </c>
      <c r="B124" s="42">
        <v>5.25</v>
      </c>
      <c r="C124" s="42">
        <v>3.75</v>
      </c>
      <c r="D124" s="38">
        <v>6.75</v>
      </c>
      <c r="E124" s="29" t="str">
        <f t="shared" si="8"/>
        <v>16.12.2020-02.02.2021</v>
      </c>
      <c r="F124" s="34" t="str">
        <f t="shared" si="9"/>
        <v>2021 q1</v>
      </c>
      <c r="G124" s="44">
        <f t="shared" si="10"/>
        <v>5.25</v>
      </c>
      <c r="J124"/>
    </row>
    <row r="125" spans="1:10" ht="15">
      <c r="A125" s="41" t="s">
        <v>295</v>
      </c>
      <c r="B125" s="42">
        <v>5.5</v>
      </c>
      <c r="C125" s="42">
        <v>4</v>
      </c>
      <c r="D125" s="38">
        <v>7</v>
      </c>
      <c r="E125" s="29" t="str">
        <f t="shared" si="8"/>
        <v>03.02.2021-16.03.2021</v>
      </c>
      <c r="F125" s="34" t="str">
        <f t="shared" si="9"/>
        <v>2021 q1</v>
      </c>
      <c r="G125" s="44">
        <f t="shared" si="10"/>
        <v>5.5</v>
      </c>
      <c r="J125"/>
    </row>
    <row r="126" spans="1:10" ht="15">
      <c r="A126" s="41" t="s">
        <v>296</v>
      </c>
      <c r="B126" s="42">
        <v>5.5</v>
      </c>
      <c r="C126" s="42">
        <v>4</v>
      </c>
      <c r="D126" s="38">
        <v>7</v>
      </c>
      <c r="E126" s="29" t="str">
        <f t="shared" si="8"/>
        <v>17.03.2021-04.05.2021</v>
      </c>
      <c r="F126" s="34" t="str">
        <f t="shared" si="9"/>
        <v>2021 q2</v>
      </c>
      <c r="G126" s="44">
        <f t="shared" si="10"/>
        <v>5.5</v>
      </c>
      <c r="J126"/>
    </row>
    <row r="127" spans="1:10" ht="15">
      <c r="A127" s="41" t="s">
        <v>297</v>
      </c>
      <c r="B127" s="42">
        <v>6</v>
      </c>
      <c r="C127" s="42">
        <v>4.5</v>
      </c>
      <c r="D127" s="38">
        <v>7.5</v>
      </c>
      <c r="E127" s="29" t="str">
        <f t="shared" si="8"/>
        <v>05.05.2021-15.06.2021</v>
      </c>
      <c r="F127" s="34" t="str">
        <f t="shared" si="9"/>
        <v>2021 q2</v>
      </c>
      <c r="G127" s="44">
        <f t="shared" si="10"/>
        <v>6</v>
      </c>
      <c r="J127"/>
    </row>
    <row r="128" spans="1:10" ht="15">
      <c r="A128" s="41" t="s">
        <v>298</v>
      </c>
      <c r="B128" s="42">
        <v>6.5</v>
      </c>
      <c r="C128" s="42">
        <v>5</v>
      </c>
      <c r="D128" s="42">
        <v>8</v>
      </c>
      <c r="E128" s="29" t="str">
        <f t="shared" si="8"/>
        <v>16.06.2021-03.08.2021</v>
      </c>
      <c r="F128" s="34" t="str">
        <f t="shared" si="9"/>
        <v>2021 q3</v>
      </c>
      <c r="G128" s="44">
        <f t="shared" si="10"/>
        <v>6.5</v>
      </c>
      <c r="J128"/>
    </row>
    <row r="129" spans="1:10" ht="15">
      <c r="A129" s="41" t="s">
        <v>299</v>
      </c>
      <c r="B129" s="42">
        <v>7</v>
      </c>
      <c r="C129" s="42">
        <v>5.5</v>
      </c>
      <c r="D129" s="42">
        <v>8.5</v>
      </c>
      <c r="E129" s="29" t="str">
        <f t="shared" si="8"/>
        <v>04.08.2021-14.09.2021</v>
      </c>
      <c r="F129" s="34" t="str">
        <f t="shared" si="9"/>
        <v>2021 q3</v>
      </c>
      <c r="G129" s="44">
        <f t="shared" si="10"/>
        <v>7</v>
      </c>
      <c r="J129"/>
    </row>
    <row r="130" spans="1:10" ht="15">
      <c r="A130" s="41" t="s">
        <v>300</v>
      </c>
      <c r="B130" s="42">
        <v>7.25</v>
      </c>
      <c r="C130" s="42">
        <v>5.75</v>
      </c>
      <c r="D130" s="42">
        <v>8.75</v>
      </c>
      <c r="E130" s="29" t="str">
        <f t="shared" si="8"/>
        <v>15.09.2021-14.12.2021</v>
      </c>
      <c r="F130" s="34" t="str">
        <f t="shared" si="9"/>
        <v>2021 q4</v>
      </c>
      <c r="G130" s="44">
        <f t="shared" si="10"/>
        <v>7.25</v>
      </c>
      <c r="J130"/>
    </row>
    <row r="131" spans="1:10" ht="15">
      <c r="A131" s="41" t="s">
        <v>301</v>
      </c>
      <c r="B131" s="42">
        <v>7.75</v>
      </c>
      <c r="C131" s="42">
        <v>6.25</v>
      </c>
      <c r="D131" s="42">
        <v>9.25</v>
      </c>
      <c r="E131" s="29" t="str">
        <f t="shared" si="8"/>
        <v>15.12.2021-01.02.22</v>
      </c>
      <c r="F131" s="34" t="str">
        <f t="shared" si="9"/>
        <v>2.22 q1</v>
      </c>
      <c r="G131" s="44">
        <f t="shared" si="10"/>
        <v>7.75</v>
      </c>
      <c r="J131"/>
    </row>
    <row r="132" spans="1:10" ht="15">
      <c r="A132" s="41" t="s">
        <v>302</v>
      </c>
      <c r="B132" s="42">
        <v>8</v>
      </c>
      <c r="C132" s="42">
        <v>6.5</v>
      </c>
      <c r="D132" s="42">
        <v>9.5</v>
      </c>
      <c r="E132" s="29" t="str">
        <f t="shared" si="8"/>
        <v>02.02.2022-15.03.2022</v>
      </c>
      <c r="F132" s="34" t="str">
        <f t="shared" si="9"/>
        <v>2022 q1</v>
      </c>
      <c r="G132" s="44">
        <f t="shared" si="10"/>
        <v>8</v>
      </c>
      <c r="J132"/>
    </row>
    <row r="133" spans="1:10" ht="15">
      <c r="A133" s="41" t="s">
        <v>303</v>
      </c>
      <c r="B133" s="42">
        <v>9.25</v>
      </c>
      <c r="C133" s="42">
        <v>7.75</v>
      </c>
      <c r="D133" s="42">
        <v>10.75</v>
      </c>
      <c r="E133" s="29" t="str">
        <f t="shared" si="8"/>
        <v>16.03.2022-02.08.2022</v>
      </c>
      <c r="F133" s="34" t="str">
        <f t="shared" si="9"/>
        <v>2022 q3</v>
      </c>
      <c r="G133" s="44">
        <f t="shared" si="10"/>
        <v>9.25</v>
      </c>
      <c r="J133"/>
    </row>
    <row r="134" spans="1:10" ht="15">
      <c r="A134" s="41" t="s">
        <v>304</v>
      </c>
      <c r="B134" s="42">
        <v>9.5</v>
      </c>
      <c r="C134" s="42">
        <v>8</v>
      </c>
      <c r="D134" s="42">
        <v>11</v>
      </c>
      <c r="E134" s="29" t="str">
        <f t="shared" ref="E134:E147" si="14">TRIM(A134)</f>
        <v>03.08.2022-13.09.2022</v>
      </c>
      <c r="F134" s="34" t="str">
        <f t="shared" ref="F134:F147" si="15">RIGHT(E134,4)&amp;" q"&amp;ROUNDUP(VALUE(LEFT(RIGHT(E134,7),2))/3,0)</f>
        <v>2022 q3</v>
      </c>
      <c r="G134" s="44">
        <f t="shared" ref="G134:G147" si="16">B134</f>
        <v>9.5</v>
      </c>
      <c r="J134"/>
    </row>
    <row r="135" spans="1:10" ht="15">
      <c r="A135" s="41" t="s">
        <v>305</v>
      </c>
      <c r="B135" s="42">
        <v>10</v>
      </c>
      <c r="C135" s="42">
        <v>8.5</v>
      </c>
      <c r="D135" s="42">
        <v>11.5</v>
      </c>
      <c r="E135" s="29" t="str">
        <f t="shared" si="14"/>
        <v>14.09.2022-01.11.2022</v>
      </c>
      <c r="F135" s="34" t="str">
        <f t="shared" si="15"/>
        <v>2022 q4</v>
      </c>
      <c r="G135" s="44">
        <f t="shared" si="16"/>
        <v>10</v>
      </c>
      <c r="J135"/>
    </row>
    <row r="136" spans="1:10" ht="15">
      <c r="A136" s="41" t="s">
        <v>306</v>
      </c>
      <c r="B136" s="42">
        <v>10.5</v>
      </c>
      <c r="C136" s="42">
        <v>9</v>
      </c>
      <c r="D136" s="42">
        <v>12</v>
      </c>
      <c r="E136" s="29" t="str">
        <f t="shared" si="14"/>
        <v>02.11.2022-13.12.2022</v>
      </c>
      <c r="F136" s="34" t="str">
        <f t="shared" si="15"/>
        <v>2022 q4</v>
      </c>
      <c r="G136" s="44">
        <f t="shared" si="16"/>
        <v>10.5</v>
      </c>
      <c r="J136"/>
    </row>
    <row r="137" spans="1:10" ht="15">
      <c r="A137" s="41" t="s">
        <v>307</v>
      </c>
      <c r="B137" s="42">
        <v>10.75</v>
      </c>
      <c r="C137" s="42">
        <v>9.25</v>
      </c>
      <c r="D137" s="42">
        <v>12.25</v>
      </c>
      <c r="E137" s="29" t="str">
        <f t="shared" si="14"/>
        <v>14.12.2022-13.06.2023</v>
      </c>
      <c r="F137" s="34" t="str">
        <f t="shared" si="15"/>
        <v>2023 q2</v>
      </c>
      <c r="G137" s="44">
        <f t="shared" si="16"/>
        <v>10.75</v>
      </c>
      <c r="J137"/>
    </row>
    <row r="138" spans="1:10" ht="15">
      <c r="A138" s="41" t="s">
        <v>308</v>
      </c>
      <c r="B138" s="42">
        <v>10.5</v>
      </c>
      <c r="C138" s="42">
        <v>9</v>
      </c>
      <c r="D138" s="42">
        <v>12</v>
      </c>
      <c r="E138" s="29" t="str">
        <f t="shared" si="14"/>
        <v>14.06.2023-01.08.2023</v>
      </c>
      <c r="F138" s="34" t="str">
        <f t="shared" si="15"/>
        <v>2023 q3</v>
      </c>
      <c r="G138" s="44">
        <f t="shared" si="16"/>
        <v>10.5</v>
      </c>
      <c r="J138"/>
    </row>
    <row r="139" spans="1:10" ht="15">
      <c r="A139" s="41" t="s">
        <v>309</v>
      </c>
      <c r="B139" s="42">
        <v>10.25</v>
      </c>
      <c r="C139" s="42">
        <v>8.75</v>
      </c>
      <c r="D139" s="42">
        <v>11.75</v>
      </c>
      <c r="E139" s="29" t="str">
        <f t="shared" si="14"/>
        <v>02.08.2023-12.09.2023</v>
      </c>
      <c r="F139" s="34" t="str">
        <f t="shared" si="15"/>
        <v>2023 q3</v>
      </c>
      <c r="G139" s="44">
        <f t="shared" si="16"/>
        <v>10.25</v>
      </c>
      <c r="J139"/>
    </row>
    <row r="140" spans="1:10" ht="15">
      <c r="A140" s="41" t="s">
        <v>310</v>
      </c>
      <c r="B140" s="42">
        <v>9.75</v>
      </c>
      <c r="C140" s="42">
        <v>8.25</v>
      </c>
      <c r="D140" s="42">
        <v>11.25</v>
      </c>
      <c r="E140" s="29" t="str">
        <f t="shared" si="14"/>
        <v>13.09.2023-31.10.2023</v>
      </c>
      <c r="F140" s="34" t="str">
        <f t="shared" si="15"/>
        <v>2023 q4</v>
      </c>
      <c r="G140" s="44">
        <f t="shared" si="16"/>
        <v>9.75</v>
      </c>
      <c r="J140"/>
    </row>
    <row r="141" spans="1:10" ht="15">
      <c r="A141" s="41" t="s">
        <v>311</v>
      </c>
      <c r="B141" s="42">
        <v>9.5</v>
      </c>
      <c r="C141" s="42">
        <v>8</v>
      </c>
      <c r="D141" s="42">
        <v>11</v>
      </c>
      <c r="E141" s="29" t="str">
        <f t="shared" si="14"/>
        <v>01.11.2023-12.12.2023</v>
      </c>
      <c r="F141" s="34" t="str">
        <f t="shared" si="15"/>
        <v>2023 q4</v>
      </c>
      <c r="G141" s="44">
        <f t="shared" si="16"/>
        <v>9.5</v>
      </c>
      <c r="J141"/>
    </row>
    <row r="142" spans="1:10" ht="15">
      <c r="A142" s="41" t="s">
        <v>312</v>
      </c>
      <c r="B142" s="42">
        <v>9.25</v>
      </c>
      <c r="C142" s="42">
        <v>7.75</v>
      </c>
      <c r="D142" s="42">
        <v>10.75</v>
      </c>
      <c r="E142" s="29" t="str">
        <f t="shared" si="14"/>
        <v>13.12.2023-30.01.2024</v>
      </c>
      <c r="F142" s="34" t="str">
        <f t="shared" si="15"/>
        <v>2024 q1</v>
      </c>
      <c r="G142" s="44">
        <f t="shared" si="16"/>
        <v>9.25</v>
      </c>
      <c r="J142"/>
    </row>
    <row r="143" spans="1:10" ht="15">
      <c r="A143" s="41" t="s">
        <v>313</v>
      </c>
      <c r="B143" s="42">
        <v>8.75</v>
      </c>
      <c r="C143" s="42">
        <v>7.25</v>
      </c>
      <c r="D143" s="42">
        <v>10.25</v>
      </c>
      <c r="E143" s="29" t="str">
        <f t="shared" si="14"/>
        <v>31.01.2024-12.03.2024</v>
      </c>
      <c r="F143" s="34" t="str">
        <f t="shared" si="15"/>
        <v>2024 q1</v>
      </c>
      <c r="G143" s="44">
        <f t="shared" si="16"/>
        <v>8.75</v>
      </c>
      <c r="J143"/>
    </row>
    <row r="144" spans="1:10" ht="15">
      <c r="A144" s="202" t="s">
        <v>314</v>
      </c>
      <c r="B144" s="203">
        <v>8.5</v>
      </c>
      <c r="C144" s="203">
        <v>7</v>
      </c>
      <c r="D144" s="203">
        <v>10</v>
      </c>
      <c r="E144" s="29" t="str">
        <f t="shared" si="14"/>
        <v>13.03.2024-30.04.2024</v>
      </c>
      <c r="F144" s="34" t="str">
        <f t="shared" si="15"/>
        <v>2024 q2</v>
      </c>
      <c r="G144" s="44">
        <f t="shared" si="16"/>
        <v>8.5</v>
      </c>
      <c r="J144"/>
    </row>
    <row r="145" spans="1:10" ht="15">
      <c r="A145" s="202" t="s">
        <v>1248</v>
      </c>
      <c r="B145" s="203">
        <v>8.25</v>
      </c>
      <c r="C145" s="203">
        <v>6.75</v>
      </c>
      <c r="D145" s="203">
        <v>9.75</v>
      </c>
      <c r="E145" s="29" t="str">
        <f t="shared" si="14"/>
        <v>02.05.2024-11.06.2024</v>
      </c>
      <c r="F145" s="34" t="str">
        <f t="shared" si="15"/>
        <v>2024 q2</v>
      </c>
      <c r="G145" s="44">
        <f t="shared" si="16"/>
        <v>8.25</v>
      </c>
      <c r="J145"/>
    </row>
    <row r="146" spans="1:10" ht="14">
      <c r="A146" s="202" t="s">
        <v>1249</v>
      </c>
      <c r="B146" s="203">
        <v>8</v>
      </c>
      <c r="C146" s="203">
        <v>6.5</v>
      </c>
      <c r="D146" s="203">
        <v>9.5</v>
      </c>
      <c r="E146" s="29" t="str">
        <f t="shared" si="14"/>
        <v>12.06.2024-30.07.2024</v>
      </c>
      <c r="F146" s="34" t="str">
        <f t="shared" si="15"/>
        <v>2024 q3</v>
      </c>
      <c r="G146" s="44">
        <f t="shared" si="16"/>
        <v>8</v>
      </c>
    </row>
    <row r="147" spans="1:10" ht="14">
      <c r="A147" s="202" t="s">
        <v>1250</v>
      </c>
      <c r="B147" s="203">
        <v>7.75</v>
      </c>
      <c r="C147" s="203">
        <v>6.25</v>
      </c>
      <c r="D147" s="203">
        <v>9.25</v>
      </c>
      <c r="E147" s="29" t="str">
        <f t="shared" si="14"/>
        <v>31.07.2024-10.09.2024</v>
      </c>
      <c r="F147" s="34" t="str">
        <f t="shared" si="15"/>
        <v>2024 q3</v>
      </c>
      <c r="G147" s="44">
        <f t="shared" si="16"/>
        <v>7.75</v>
      </c>
    </row>
    <row r="148" spans="1:10">
      <c r="A148" s="202" t="s">
        <v>1251</v>
      </c>
      <c r="B148" s="203">
        <v>7.5</v>
      </c>
      <c r="C148" s="203">
        <v>6</v>
      </c>
      <c r="D148" s="203">
        <v>9</v>
      </c>
      <c r="F148" s="34"/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0D7D-7AAD-4B6E-945B-CE0F897E4B53}">
  <dimension ref="B1:N818"/>
  <sheetViews>
    <sheetView topLeftCell="B1" workbookViewId="0">
      <selection activeCell="J10" sqref="J10"/>
    </sheetView>
  </sheetViews>
  <sheetFormatPr baseColWidth="10" defaultColWidth="9.1640625" defaultRowHeight="13"/>
  <cols>
    <col min="1" max="1" width="1" style="58" customWidth="1"/>
    <col min="2" max="4" width="10.6640625" style="58" customWidth="1"/>
    <col min="5" max="5" width="48.6640625" style="58" customWidth="1"/>
    <col min="6" max="6" width="4.6640625" style="58" customWidth="1"/>
    <col min="7" max="16384" width="9.1640625" style="58"/>
  </cols>
  <sheetData>
    <row r="1" spans="2:14" s="50" customFormat="1" ht="8.5" customHeight="1"/>
    <row r="2" spans="2:14" s="50" customFormat="1" ht="31.5" customHeight="1">
      <c r="D2" s="55" t="s">
        <v>320</v>
      </c>
    </row>
    <row r="3" spans="2:14" s="50" customFormat="1" ht="18.25" customHeight="1"/>
    <row r="4" spans="2:14" s="50" customFormat="1" ht="24" customHeight="1">
      <c r="B4" s="56" t="s">
        <v>321</v>
      </c>
      <c r="C4" s="56" t="s">
        <v>322</v>
      </c>
      <c r="D4" s="56" t="s">
        <v>323</v>
      </c>
      <c r="E4" s="50" t="s">
        <v>324</v>
      </c>
    </row>
    <row r="5" spans="2:14" s="50" customFormat="1" ht="19.75" customHeight="1">
      <c r="B5" s="48">
        <v>39593</v>
      </c>
      <c r="C5" s="57">
        <v>29018198.112750001</v>
      </c>
      <c r="D5" s="57">
        <v>1485516.6335</v>
      </c>
      <c r="E5" s="50" t="str">
        <f>YEAR(B5)&amp;" q"&amp;ROUNDUP(MONTH(B5)/3,0)</f>
        <v>2008 q2</v>
      </c>
      <c r="I5" s="50" t="s">
        <v>101</v>
      </c>
      <c r="J5" s="50">
        <f>(SUMIF($E$5:$E$817,I5,C$5:C$817)/SUMIF($E$5:$E$817,I5,D$5:D$817))/100</f>
        <v>0.1953407821787948</v>
      </c>
      <c r="M5" s="50" t="s">
        <v>80</v>
      </c>
      <c r="N5" s="50" t="e">
        <f>VLOOKUP(M5,$I$5:$J$69,2,FALSE)</f>
        <v>#N/A</v>
      </c>
    </row>
    <row r="6" spans="2:14" s="50" customFormat="1" ht="19.75" customHeight="1">
      <c r="B6" s="48">
        <v>39642</v>
      </c>
      <c r="C6" s="57">
        <v>20810539.265999999</v>
      </c>
      <c r="D6" s="57">
        <v>1353332.8448000001</v>
      </c>
      <c r="E6" s="50" t="str">
        <f t="shared" ref="E6:E69" si="0">YEAR(B6)&amp;" q"&amp;ROUNDUP(MONTH(B6)/3,0)</f>
        <v>2008 q3</v>
      </c>
      <c r="I6" s="50" t="s">
        <v>102</v>
      </c>
      <c r="J6" s="50">
        <f t="shared" ref="J6:J69" si="1">(SUMIF($E$5:$E$817,I6,C$5:C$817)/SUMIF($E$5:$E$817,I6,D$5:D$817))/100</f>
        <v>0.14502906224692663</v>
      </c>
      <c r="M6" s="50" t="s">
        <v>81</v>
      </c>
    </row>
    <row r="7" spans="2:14" s="50" customFormat="1" ht="19.75" customHeight="1">
      <c r="B7" s="48">
        <v>39649</v>
      </c>
      <c r="C7" s="57">
        <v>26591154.225000001</v>
      </c>
      <c r="D7" s="57">
        <v>1755416.51</v>
      </c>
      <c r="E7" s="50" t="str">
        <f t="shared" si="0"/>
        <v>2008 q3</v>
      </c>
      <c r="I7" s="50" t="s">
        <v>103</v>
      </c>
      <c r="J7" s="50">
        <f t="shared" si="1"/>
        <v>0.14221443107827214</v>
      </c>
      <c r="M7" s="50" t="s">
        <v>82</v>
      </c>
    </row>
    <row r="8" spans="2:14" s="50" customFormat="1" ht="19.75" customHeight="1">
      <c r="B8" s="48">
        <v>39656</v>
      </c>
      <c r="C8" s="57">
        <v>27722238.973207999</v>
      </c>
      <c r="D8" s="57">
        <v>1743731.17188</v>
      </c>
      <c r="E8" s="50" t="str">
        <f t="shared" si="0"/>
        <v>2008 q3</v>
      </c>
      <c r="I8" s="50" t="s">
        <v>104</v>
      </c>
      <c r="J8" s="50">
        <f t="shared" si="1"/>
        <v>0.16803473198376426</v>
      </c>
      <c r="M8" s="50" t="s">
        <v>83</v>
      </c>
    </row>
    <row r="9" spans="2:14" s="50" customFormat="1" ht="19.75" customHeight="1">
      <c r="B9" s="48">
        <v>39663</v>
      </c>
      <c r="C9" s="57">
        <v>21097824.9735987</v>
      </c>
      <c r="D9" s="57">
        <v>1399476.0945427599</v>
      </c>
      <c r="E9" s="50" t="str">
        <f t="shared" si="0"/>
        <v>2008 q3</v>
      </c>
      <c r="I9" s="50" t="s">
        <v>105</v>
      </c>
      <c r="J9" s="50">
        <f t="shared" si="1"/>
        <v>0.1627851525152802</v>
      </c>
      <c r="M9" s="50" t="s">
        <v>84</v>
      </c>
    </row>
    <row r="10" spans="2:14" s="50" customFormat="1" ht="19.75" customHeight="1">
      <c r="B10" s="48">
        <v>39670</v>
      </c>
      <c r="C10" s="57">
        <v>17815388.744975999</v>
      </c>
      <c r="D10" s="57">
        <v>1234620.5074700001</v>
      </c>
      <c r="E10" s="50" t="str">
        <f t="shared" si="0"/>
        <v>2008 q3</v>
      </c>
      <c r="I10" s="50" t="s">
        <v>106</v>
      </c>
      <c r="J10" s="50">
        <f t="shared" si="1"/>
        <v>0.15403407286467694</v>
      </c>
      <c r="M10" s="50" t="s">
        <v>85</v>
      </c>
    </row>
    <row r="11" spans="2:14" s="50" customFormat="1" ht="19.75" customHeight="1">
      <c r="B11" s="48">
        <v>39677</v>
      </c>
      <c r="C11" s="57">
        <v>15514394.972851999</v>
      </c>
      <c r="D11" s="57">
        <v>1107808.0364699999</v>
      </c>
      <c r="E11" s="50" t="str">
        <f t="shared" si="0"/>
        <v>2008 q3</v>
      </c>
      <c r="I11" s="50" t="s">
        <v>107</v>
      </c>
      <c r="J11" s="50">
        <f t="shared" si="1"/>
        <v>0.14499949219527036</v>
      </c>
      <c r="M11" s="50" t="s">
        <v>86</v>
      </c>
    </row>
    <row r="12" spans="2:14" s="50" customFormat="1" ht="19.75" customHeight="1">
      <c r="B12" s="48">
        <v>39684</v>
      </c>
      <c r="C12" s="57">
        <v>7192171.3252999904</v>
      </c>
      <c r="D12" s="57">
        <v>520034.66800000001</v>
      </c>
      <c r="E12" s="50" t="str">
        <f t="shared" si="0"/>
        <v>2008 q3</v>
      </c>
      <c r="I12" s="50" t="s">
        <v>108</v>
      </c>
      <c r="J12" s="50">
        <f t="shared" si="1"/>
        <v>0.14000675329776199</v>
      </c>
      <c r="M12" s="50" t="s">
        <v>87</v>
      </c>
    </row>
    <row r="13" spans="2:14" s="50" customFormat="1" ht="19.75" customHeight="1">
      <c r="B13" s="48">
        <v>39691</v>
      </c>
      <c r="C13" s="57">
        <v>11376782.94716</v>
      </c>
      <c r="D13" s="57">
        <v>868893.40922999999</v>
      </c>
      <c r="E13" s="50" t="str">
        <f t="shared" si="0"/>
        <v>2008 q3</v>
      </c>
      <c r="I13" s="50" t="s">
        <v>109</v>
      </c>
      <c r="J13" s="50">
        <f t="shared" si="1"/>
        <v>0.13882833859428362</v>
      </c>
      <c r="M13" s="50" t="s">
        <v>88</v>
      </c>
    </row>
    <row r="14" spans="2:14" s="50" customFormat="1" ht="19.75" customHeight="1">
      <c r="B14" s="48">
        <v>39698</v>
      </c>
      <c r="C14" s="57">
        <v>12285054.085999999</v>
      </c>
      <c r="D14" s="57">
        <v>955416.07799999998</v>
      </c>
      <c r="E14" s="50" t="str">
        <f t="shared" si="0"/>
        <v>2008 q3</v>
      </c>
      <c r="I14" s="50" t="s">
        <v>110</v>
      </c>
      <c r="J14" s="50">
        <f t="shared" si="1"/>
        <v>0.13754828659968063</v>
      </c>
      <c r="M14" s="50" t="s">
        <v>89</v>
      </c>
    </row>
    <row r="15" spans="2:14" s="50" customFormat="1" ht="19.75" customHeight="1">
      <c r="B15" s="48">
        <v>39705</v>
      </c>
      <c r="C15" s="57">
        <v>21024185.07147</v>
      </c>
      <c r="D15" s="57">
        <v>1496785.9355200001</v>
      </c>
      <c r="E15" s="50" t="str">
        <f t="shared" si="0"/>
        <v>2008 q3</v>
      </c>
      <c r="I15" s="50" t="s">
        <v>111</v>
      </c>
      <c r="J15" s="50">
        <f t="shared" si="1"/>
        <v>0.12821950869819385</v>
      </c>
      <c r="M15" s="50" t="s">
        <v>90</v>
      </c>
    </row>
    <row r="16" spans="2:14" s="50" customFormat="1" ht="19.75" customHeight="1">
      <c r="B16" s="48">
        <v>39712</v>
      </c>
      <c r="C16" s="57">
        <v>7528207.9663000004</v>
      </c>
      <c r="D16" s="57">
        <v>553788.9645</v>
      </c>
      <c r="E16" s="50" t="str">
        <f t="shared" si="0"/>
        <v>2008 q3</v>
      </c>
      <c r="I16" s="50" t="s">
        <v>112</v>
      </c>
      <c r="J16" s="50">
        <f t="shared" si="1"/>
        <v>0.12678788758045292</v>
      </c>
      <c r="M16" s="50" t="s">
        <v>91</v>
      </c>
    </row>
    <row r="17" spans="2:13" s="50" customFormat="1" ht="19.75" customHeight="1">
      <c r="B17" s="48">
        <v>39719</v>
      </c>
      <c r="C17" s="57">
        <v>7390462.4791783998</v>
      </c>
      <c r="D17" s="57">
        <v>549251.56895999995</v>
      </c>
      <c r="E17" s="50" t="str">
        <f t="shared" si="0"/>
        <v>2008 q3</v>
      </c>
      <c r="I17" s="50" t="s">
        <v>113</v>
      </c>
      <c r="J17" s="50">
        <f t="shared" si="1"/>
        <v>0.12478768998388362</v>
      </c>
      <c r="M17" s="50" t="s">
        <v>92</v>
      </c>
    </row>
    <row r="18" spans="2:13" s="50" customFormat="1" ht="19.75" customHeight="1">
      <c r="B18" s="48">
        <v>39726</v>
      </c>
      <c r="C18" s="57">
        <v>14892521.200855</v>
      </c>
      <c r="D18" s="57">
        <v>1132636.3859900001</v>
      </c>
      <c r="E18" s="50" t="str">
        <f t="shared" si="0"/>
        <v>2008 q4</v>
      </c>
      <c r="I18" s="50" t="s">
        <v>114</v>
      </c>
      <c r="J18" s="50">
        <f t="shared" si="1"/>
        <v>0.12703977562664651</v>
      </c>
      <c r="M18" s="50" t="s">
        <v>93</v>
      </c>
    </row>
    <row r="19" spans="2:13" s="50" customFormat="1" ht="19.75" customHeight="1">
      <c r="B19" s="48">
        <v>39733</v>
      </c>
      <c r="C19" s="57">
        <v>11033895.5083912</v>
      </c>
      <c r="D19" s="57">
        <v>797259.43912</v>
      </c>
      <c r="E19" s="50" t="str">
        <f t="shared" si="0"/>
        <v>2008 q4</v>
      </c>
      <c r="I19" s="50" t="s">
        <v>115</v>
      </c>
      <c r="J19" s="50">
        <f t="shared" si="1"/>
        <v>0.12756199341132657</v>
      </c>
      <c r="M19" s="50" t="s">
        <v>94</v>
      </c>
    </row>
    <row r="20" spans="2:13" s="50" customFormat="1" ht="19.75" customHeight="1">
      <c r="B20" s="48">
        <v>39740</v>
      </c>
      <c r="C20" s="57">
        <v>12307654.983440001</v>
      </c>
      <c r="D20" s="57">
        <v>913011.13359999994</v>
      </c>
      <c r="E20" s="50" t="str">
        <f t="shared" si="0"/>
        <v>2008 q4</v>
      </c>
      <c r="I20" s="50" t="s">
        <v>116</v>
      </c>
      <c r="J20" s="50">
        <f t="shared" si="1"/>
        <v>0.12440065570715003</v>
      </c>
      <c r="M20" s="50" t="s">
        <v>95</v>
      </c>
    </row>
    <row r="21" spans="2:13" s="50" customFormat="1" ht="19.75" customHeight="1">
      <c r="B21" s="48">
        <v>39747</v>
      </c>
      <c r="C21" s="57">
        <v>5836519.7747</v>
      </c>
      <c r="D21" s="57">
        <v>413513.21710000001</v>
      </c>
      <c r="E21" s="50" t="str">
        <f t="shared" si="0"/>
        <v>2008 q4</v>
      </c>
      <c r="I21" s="50" t="s">
        <v>117</v>
      </c>
      <c r="J21" s="50">
        <f t="shared" si="1"/>
        <v>0.12466524042124659</v>
      </c>
      <c r="M21" s="50" t="s">
        <v>96</v>
      </c>
    </row>
    <row r="22" spans="2:13" s="50" customFormat="1" ht="19.75" customHeight="1">
      <c r="B22" s="48">
        <v>39754</v>
      </c>
      <c r="C22" s="57">
        <v>7215174.0104200002</v>
      </c>
      <c r="D22" s="57">
        <v>476070.62439999997</v>
      </c>
      <c r="E22" s="50" t="str">
        <f t="shared" si="0"/>
        <v>2008 q4</v>
      </c>
      <c r="I22" s="50" t="s">
        <v>118</v>
      </c>
      <c r="J22" s="50">
        <f t="shared" si="1"/>
        <v>0.12684638632498088</v>
      </c>
      <c r="M22" s="50" t="s">
        <v>97</v>
      </c>
    </row>
    <row r="23" spans="2:13" s="50" customFormat="1" ht="19.75" customHeight="1">
      <c r="B23" s="48">
        <v>39761</v>
      </c>
      <c r="C23" s="57">
        <v>4065346.45</v>
      </c>
      <c r="D23" s="57">
        <v>272239.05</v>
      </c>
      <c r="E23" s="50" t="str">
        <f t="shared" si="0"/>
        <v>2008 q4</v>
      </c>
      <c r="I23" s="50" t="s">
        <v>119</v>
      </c>
      <c r="J23" s="50">
        <f t="shared" si="1"/>
        <v>0.12487274205924079</v>
      </c>
      <c r="M23" s="50" t="s">
        <v>98</v>
      </c>
    </row>
    <row r="24" spans="2:13" s="50" customFormat="1" ht="19.75" customHeight="1">
      <c r="B24" s="48">
        <v>39768</v>
      </c>
      <c r="C24" s="57">
        <v>6557707.4589999998</v>
      </c>
      <c r="D24" s="57">
        <v>451787.31880000001</v>
      </c>
      <c r="E24" s="50" t="str">
        <f t="shared" si="0"/>
        <v>2008 q4</v>
      </c>
      <c r="I24" s="50" t="s">
        <v>120</v>
      </c>
      <c r="J24" s="50">
        <f t="shared" si="1"/>
        <v>0.12233967060610153</v>
      </c>
      <c r="M24" s="50" t="s">
        <v>99</v>
      </c>
    </row>
    <row r="25" spans="2:13" s="50" customFormat="1" ht="19.75" customHeight="1">
      <c r="B25" s="48">
        <v>39775</v>
      </c>
      <c r="C25" s="57">
        <v>6040221.7313999999</v>
      </c>
      <c r="D25" s="57">
        <v>449263.62770000001</v>
      </c>
      <c r="E25" s="50" t="str">
        <f t="shared" si="0"/>
        <v>2008 q4</v>
      </c>
      <c r="I25" s="50" t="s">
        <v>121</v>
      </c>
      <c r="J25" s="50">
        <f t="shared" si="1"/>
        <v>0.12406865440520976</v>
      </c>
      <c r="M25" s="50" t="s">
        <v>100</v>
      </c>
    </row>
    <row r="26" spans="2:13" s="50" customFormat="1" ht="19.75" customHeight="1">
      <c r="B26" s="48">
        <v>39782</v>
      </c>
      <c r="C26" s="57">
        <v>4558364.6058</v>
      </c>
      <c r="D26" s="57">
        <v>295680.09389999998</v>
      </c>
      <c r="E26" s="50" t="str">
        <f t="shared" si="0"/>
        <v>2008 q4</v>
      </c>
      <c r="I26" s="50" t="s">
        <v>122</v>
      </c>
      <c r="J26" s="50">
        <f t="shared" si="1"/>
        <v>0.12502121250646789</v>
      </c>
      <c r="M26" s="50" t="s">
        <v>101</v>
      </c>
    </row>
    <row r="27" spans="2:13" s="50" customFormat="1" ht="19.75" customHeight="1">
      <c r="B27" s="48">
        <v>39789</v>
      </c>
      <c r="C27" s="57">
        <v>5176728.9194400003</v>
      </c>
      <c r="D27" s="57">
        <v>406188.99680000002</v>
      </c>
      <c r="E27" s="50" t="str">
        <f t="shared" si="0"/>
        <v>2008 q4</v>
      </c>
      <c r="I27" s="50" t="s">
        <v>123</v>
      </c>
      <c r="J27" s="50">
        <f t="shared" si="1"/>
        <v>0.12397034396429951</v>
      </c>
      <c r="M27" s="50" t="s">
        <v>102</v>
      </c>
    </row>
    <row r="28" spans="2:13" s="50" customFormat="1" ht="19.75" customHeight="1">
      <c r="B28" s="48">
        <v>39796</v>
      </c>
      <c r="C28" s="57">
        <v>4182470.5501999999</v>
      </c>
      <c r="D28" s="57">
        <v>271262.37410000002</v>
      </c>
      <c r="E28" s="50" t="str">
        <f t="shared" si="0"/>
        <v>2008 q4</v>
      </c>
      <c r="I28" s="50" t="s">
        <v>124</v>
      </c>
      <c r="J28" s="50">
        <f t="shared" si="1"/>
        <v>0.12046133923970455</v>
      </c>
      <c r="M28" s="50" t="s">
        <v>103</v>
      </c>
    </row>
    <row r="29" spans="2:13" s="50" customFormat="1" ht="19.75" customHeight="1">
      <c r="B29" s="48">
        <v>39803</v>
      </c>
      <c r="C29" s="57">
        <v>5659234.1631999901</v>
      </c>
      <c r="D29" s="57">
        <v>374899.02559999999</v>
      </c>
      <c r="E29" s="50" t="str">
        <f t="shared" si="0"/>
        <v>2008 q4</v>
      </c>
      <c r="I29" s="50" t="s">
        <v>125</v>
      </c>
      <c r="J29" s="50">
        <f t="shared" si="1"/>
        <v>0.12496089451196156</v>
      </c>
      <c r="M29" s="50" t="s">
        <v>104</v>
      </c>
    </row>
    <row r="30" spans="2:13" s="50" customFormat="1" ht="19.75" customHeight="1">
      <c r="B30" s="48">
        <v>39810</v>
      </c>
      <c r="C30" s="57">
        <v>10802891.499627501</v>
      </c>
      <c r="D30" s="57">
        <v>660306.36684000003</v>
      </c>
      <c r="E30" s="50" t="str">
        <f t="shared" si="0"/>
        <v>2008 q4</v>
      </c>
      <c r="I30" s="50" t="s">
        <v>126</v>
      </c>
      <c r="J30" s="50">
        <f t="shared" si="1"/>
        <v>0.1191524068196147</v>
      </c>
      <c r="M30" s="50" t="s">
        <v>105</v>
      </c>
    </row>
    <row r="31" spans="2:13" s="50" customFormat="1" ht="19.75" customHeight="1">
      <c r="B31" s="48">
        <v>39817</v>
      </c>
      <c r="C31" s="57">
        <v>1874709.554</v>
      </c>
      <c r="D31" s="57">
        <v>136622.89499999999</v>
      </c>
      <c r="E31" s="50" t="str">
        <f t="shared" si="0"/>
        <v>2009 q1</v>
      </c>
      <c r="I31" s="50" t="s">
        <v>127</v>
      </c>
      <c r="J31" s="50">
        <f t="shared" si="1"/>
        <v>0.11986832817180997</v>
      </c>
      <c r="M31" s="50" t="s">
        <v>106</v>
      </c>
    </row>
    <row r="32" spans="2:13" s="50" customFormat="1" ht="19.75" customHeight="1">
      <c r="B32" s="48">
        <v>39824</v>
      </c>
      <c r="C32" s="57">
        <v>365200</v>
      </c>
      <c r="D32" s="57">
        <v>22700</v>
      </c>
      <c r="E32" s="50" t="str">
        <f t="shared" si="0"/>
        <v>2009 q1</v>
      </c>
      <c r="I32" s="50" t="s">
        <v>128</v>
      </c>
      <c r="J32" s="50">
        <f t="shared" si="1"/>
        <v>0.12304003725716131</v>
      </c>
      <c r="M32" s="50" t="s">
        <v>107</v>
      </c>
    </row>
    <row r="33" spans="2:13" s="50" customFormat="1" ht="19.75" customHeight="1">
      <c r="B33" s="48">
        <v>39831</v>
      </c>
      <c r="C33" s="57">
        <v>1260047.5492</v>
      </c>
      <c r="D33" s="57">
        <v>79659.495599999995</v>
      </c>
      <c r="E33" s="50" t="str">
        <f t="shared" si="0"/>
        <v>2009 q1</v>
      </c>
      <c r="I33" s="50" t="s">
        <v>129</v>
      </c>
      <c r="J33" s="50">
        <f t="shared" si="1"/>
        <v>0.12802418444504041</v>
      </c>
      <c r="M33" s="50" t="s">
        <v>108</v>
      </c>
    </row>
    <row r="34" spans="2:13" s="50" customFormat="1" ht="19.75" customHeight="1">
      <c r="B34" s="48">
        <v>39838</v>
      </c>
      <c r="C34" s="57">
        <v>21150419.9659</v>
      </c>
      <c r="D34" s="57">
        <v>1121712.6902000001</v>
      </c>
      <c r="E34" s="50" t="str">
        <f t="shared" si="0"/>
        <v>2009 q1</v>
      </c>
      <c r="I34" s="50" t="s">
        <v>130</v>
      </c>
      <c r="J34" s="50">
        <f t="shared" si="1"/>
        <v>0.12474740931942467</v>
      </c>
      <c r="M34" s="50" t="s">
        <v>109</v>
      </c>
    </row>
    <row r="35" spans="2:13" s="50" customFormat="1" ht="19.75" customHeight="1">
      <c r="B35" s="48">
        <v>39845</v>
      </c>
      <c r="C35" s="57">
        <v>1148084.5974999999</v>
      </c>
      <c r="D35" s="57">
        <v>74208.652000000002</v>
      </c>
      <c r="E35" s="50" t="str">
        <f t="shared" si="0"/>
        <v>2009 q1</v>
      </c>
      <c r="I35" s="50" t="s">
        <v>131</v>
      </c>
      <c r="J35" s="50">
        <f t="shared" si="1"/>
        <v>0.12493189693274333</v>
      </c>
      <c r="M35" s="50" t="s">
        <v>110</v>
      </c>
    </row>
    <row r="36" spans="2:13" s="50" customFormat="1" ht="19.75" customHeight="1">
      <c r="B36" s="48">
        <v>39852</v>
      </c>
      <c r="C36" s="57">
        <v>2757661.2385</v>
      </c>
      <c r="D36" s="57">
        <v>187464.93799999999</v>
      </c>
      <c r="E36" s="50" t="str">
        <f t="shared" si="0"/>
        <v>2009 q1</v>
      </c>
      <c r="I36" s="50" t="s">
        <v>132</v>
      </c>
      <c r="J36" s="50">
        <f t="shared" si="1"/>
        <v>0.12600211356697824</v>
      </c>
      <c r="M36" s="50" t="s">
        <v>111</v>
      </c>
    </row>
    <row r="37" spans="2:13" s="50" customFormat="1" ht="19.75" customHeight="1">
      <c r="B37" s="48">
        <v>39859</v>
      </c>
      <c r="C37" s="57">
        <v>1509604.3584</v>
      </c>
      <c r="D37" s="57">
        <v>95628.385599999994</v>
      </c>
      <c r="E37" s="50" t="str">
        <f t="shared" si="0"/>
        <v>2009 q1</v>
      </c>
      <c r="I37" s="50" t="s">
        <v>133</v>
      </c>
      <c r="J37" s="50">
        <f t="shared" si="1"/>
        <v>0.12494918207356465</v>
      </c>
      <c r="M37" s="50" t="s">
        <v>112</v>
      </c>
    </row>
    <row r="38" spans="2:13" s="50" customFormat="1" ht="19.75" customHeight="1">
      <c r="B38" s="48">
        <v>39866</v>
      </c>
      <c r="C38" s="57">
        <v>4205635.7812000001</v>
      </c>
      <c r="D38" s="57">
        <v>255098.34899999999</v>
      </c>
      <c r="E38" s="50" t="str">
        <f t="shared" si="0"/>
        <v>2009 q1</v>
      </c>
      <c r="I38" s="50" t="s">
        <v>134</v>
      </c>
      <c r="J38" s="50">
        <f t="shared" si="1"/>
        <v>0.11822907898239078</v>
      </c>
      <c r="M38" s="50" t="s">
        <v>113</v>
      </c>
    </row>
    <row r="39" spans="2:13" s="50" customFormat="1" ht="19.75" customHeight="1">
      <c r="B39" s="48">
        <v>39873</v>
      </c>
      <c r="C39" s="57">
        <v>4534951.7199900001</v>
      </c>
      <c r="D39" s="57">
        <v>290033.67859999998</v>
      </c>
      <c r="E39" s="50" t="str">
        <f t="shared" si="0"/>
        <v>2009 q1</v>
      </c>
      <c r="I39" s="50" t="s">
        <v>135</v>
      </c>
      <c r="J39" s="50">
        <f t="shared" si="1"/>
        <v>0.11801157859208657</v>
      </c>
      <c r="M39" s="50" t="s">
        <v>114</v>
      </c>
    </row>
    <row r="40" spans="2:13" s="50" customFormat="1" ht="19.75" customHeight="1">
      <c r="B40" s="48">
        <v>39880</v>
      </c>
      <c r="C40" s="57">
        <v>5220659.25636</v>
      </c>
      <c r="D40" s="57">
        <v>325704.83559999999</v>
      </c>
      <c r="E40" s="50" t="str">
        <f t="shared" si="0"/>
        <v>2009 q1</v>
      </c>
      <c r="I40" s="50" t="s">
        <v>136</v>
      </c>
      <c r="J40" s="50">
        <f t="shared" si="1"/>
        <v>0.11747842326812695</v>
      </c>
      <c r="M40" s="50" t="s">
        <v>115</v>
      </c>
    </row>
    <row r="41" spans="2:13" s="50" customFormat="1" ht="19.75" customHeight="1">
      <c r="B41" s="48">
        <v>39887</v>
      </c>
      <c r="C41" s="57">
        <v>1951061.5221200001</v>
      </c>
      <c r="D41" s="57">
        <v>132327.125</v>
      </c>
      <c r="E41" s="50" t="str">
        <f t="shared" si="0"/>
        <v>2009 q1</v>
      </c>
      <c r="I41" s="50" t="s">
        <v>137</v>
      </c>
      <c r="J41" s="50">
        <f t="shared" si="1"/>
        <v>0.11249156601934385</v>
      </c>
      <c r="M41" s="50" t="s">
        <v>116</v>
      </c>
    </row>
    <row r="42" spans="2:13" s="50" customFormat="1" ht="19.75" customHeight="1">
      <c r="B42" s="48">
        <v>39894</v>
      </c>
      <c r="C42" s="57">
        <v>3960752.9146799999</v>
      </c>
      <c r="D42" s="57">
        <v>231546.77840000001</v>
      </c>
      <c r="E42" s="50" t="str">
        <f t="shared" si="0"/>
        <v>2009 q1</v>
      </c>
      <c r="I42" s="50" t="s">
        <v>138</v>
      </c>
      <c r="J42" s="50">
        <f t="shared" si="1"/>
        <v>0.11210796615125208</v>
      </c>
      <c r="M42" s="50" t="s">
        <v>117</v>
      </c>
    </row>
    <row r="43" spans="2:13" s="50" customFormat="1" ht="19.75" customHeight="1">
      <c r="B43" s="48">
        <v>39901</v>
      </c>
      <c r="C43" s="57">
        <v>1720023.3945299999</v>
      </c>
      <c r="D43" s="57">
        <v>121585.8806</v>
      </c>
      <c r="E43" s="50" t="str">
        <f t="shared" si="0"/>
        <v>2009 q1</v>
      </c>
      <c r="I43" s="50" t="s">
        <v>139</v>
      </c>
      <c r="J43" s="50">
        <f t="shared" si="1"/>
        <v>0.10644724669427845</v>
      </c>
      <c r="M43" s="50" t="s">
        <v>118</v>
      </c>
    </row>
    <row r="44" spans="2:13" s="50" customFormat="1" ht="19.75" customHeight="1">
      <c r="B44" s="48">
        <v>39908</v>
      </c>
      <c r="C44" s="57">
        <v>3295512.1691000001</v>
      </c>
      <c r="D44" s="57">
        <v>206733.29199999999</v>
      </c>
      <c r="E44" s="50" t="str">
        <f t="shared" si="0"/>
        <v>2009 q2</v>
      </c>
      <c r="I44" s="50" t="s">
        <v>140</v>
      </c>
      <c r="J44" s="50">
        <f t="shared" si="1"/>
        <v>0.10601663189674337</v>
      </c>
      <c r="M44" s="50" t="s">
        <v>119</v>
      </c>
    </row>
    <row r="45" spans="2:13" s="50" customFormat="1" ht="19.75" customHeight="1">
      <c r="B45" s="48">
        <v>39915</v>
      </c>
      <c r="C45" s="57">
        <v>1632280.4504</v>
      </c>
      <c r="D45" s="57">
        <v>92115.449200000003</v>
      </c>
      <c r="E45" s="50" t="str">
        <f t="shared" si="0"/>
        <v>2009 q2</v>
      </c>
      <c r="I45" s="50" t="s">
        <v>141</v>
      </c>
      <c r="J45" s="50">
        <f t="shared" si="1"/>
        <v>0.10741846111628719</v>
      </c>
      <c r="M45" s="50" t="s">
        <v>120</v>
      </c>
    </row>
    <row r="46" spans="2:13" s="50" customFormat="1" ht="19.75" customHeight="1">
      <c r="B46" s="48">
        <v>39922</v>
      </c>
      <c r="C46" s="57">
        <v>2070710.5728</v>
      </c>
      <c r="D46" s="57">
        <v>141502.76</v>
      </c>
      <c r="E46" s="50" t="str">
        <f t="shared" si="0"/>
        <v>2009 q2</v>
      </c>
      <c r="I46" s="50" t="s">
        <v>142</v>
      </c>
      <c r="J46" s="50">
        <f t="shared" si="1"/>
        <v>0.10581201233985253</v>
      </c>
      <c r="M46" s="50" t="s">
        <v>121</v>
      </c>
    </row>
    <row r="47" spans="2:13" s="50" customFormat="1" ht="19.75" customHeight="1">
      <c r="B47" s="48">
        <v>39929</v>
      </c>
      <c r="C47" s="57">
        <v>1163210.2620999999</v>
      </c>
      <c r="D47" s="57">
        <v>67412.800000000003</v>
      </c>
      <c r="E47" s="50" t="str">
        <f t="shared" si="0"/>
        <v>2009 q2</v>
      </c>
      <c r="I47" s="50" t="s">
        <v>143</v>
      </c>
      <c r="J47" s="50">
        <f t="shared" si="1"/>
        <v>0.10355423917781666</v>
      </c>
      <c r="M47" s="50" t="s">
        <v>122</v>
      </c>
    </row>
    <row r="48" spans="2:13" s="50" customFormat="1" ht="19.75" customHeight="1">
      <c r="B48" s="48">
        <v>39936</v>
      </c>
      <c r="C48" s="57">
        <v>5821795.6827274999</v>
      </c>
      <c r="D48" s="57">
        <v>314642.55825</v>
      </c>
      <c r="E48" s="50" t="str">
        <f t="shared" si="0"/>
        <v>2009 q2</v>
      </c>
      <c r="I48" s="50" t="s">
        <v>144</v>
      </c>
      <c r="J48" s="50">
        <f t="shared" si="1"/>
        <v>0.10777433212153398</v>
      </c>
      <c r="M48" s="50" t="s">
        <v>123</v>
      </c>
    </row>
    <row r="49" spans="2:13" s="50" customFormat="1" ht="19.75" customHeight="1">
      <c r="B49" s="48">
        <v>39943</v>
      </c>
      <c r="C49" s="57">
        <v>1983944.4068479999</v>
      </c>
      <c r="D49" s="57">
        <v>147279.95759999999</v>
      </c>
      <c r="E49" s="50" t="str">
        <f t="shared" si="0"/>
        <v>2009 q2</v>
      </c>
      <c r="I49" s="50" t="s">
        <v>145</v>
      </c>
      <c r="J49" s="50">
        <f t="shared" si="1"/>
        <v>0.10306841242845609</v>
      </c>
      <c r="M49" s="50" t="s">
        <v>124</v>
      </c>
    </row>
    <row r="50" spans="2:13" s="50" customFormat="1" ht="19.75" customHeight="1">
      <c r="B50" s="48">
        <v>39950</v>
      </c>
      <c r="C50" s="57">
        <v>2279677.2190479999</v>
      </c>
      <c r="D50" s="57">
        <v>141407.432</v>
      </c>
      <c r="E50" s="50" t="str">
        <f t="shared" si="0"/>
        <v>2009 q2</v>
      </c>
      <c r="I50" s="50" t="s">
        <v>146</v>
      </c>
      <c r="J50" s="50">
        <f t="shared" si="1"/>
        <v>0.10311627208180935</v>
      </c>
      <c r="M50" s="50" t="s">
        <v>125</v>
      </c>
    </row>
    <row r="51" spans="2:13" s="50" customFormat="1" ht="19.75" customHeight="1">
      <c r="B51" s="48">
        <v>39957</v>
      </c>
      <c r="C51" s="57">
        <v>3765736.4028599998</v>
      </c>
      <c r="D51" s="57">
        <v>217800.23240000001</v>
      </c>
      <c r="E51" s="50" t="str">
        <f t="shared" si="0"/>
        <v>2009 q2</v>
      </c>
      <c r="I51" s="50" t="s">
        <v>147</v>
      </c>
      <c r="J51" s="50">
        <f t="shared" si="1"/>
        <v>0.10420943748748077</v>
      </c>
      <c r="M51" s="50" t="s">
        <v>126</v>
      </c>
    </row>
    <row r="52" spans="2:13" s="50" customFormat="1" ht="19.75" customHeight="1">
      <c r="B52" s="48">
        <v>39964</v>
      </c>
      <c r="C52" s="57">
        <v>4994960.9144599997</v>
      </c>
      <c r="D52" s="57">
        <v>322702.69799999997</v>
      </c>
      <c r="E52" s="50" t="str">
        <f t="shared" si="0"/>
        <v>2009 q2</v>
      </c>
      <c r="I52" s="50" t="s">
        <v>148</v>
      </c>
      <c r="J52" s="50">
        <f t="shared" si="1"/>
        <v>0.10171823035957347</v>
      </c>
      <c r="M52" s="50" t="s">
        <v>127</v>
      </c>
    </row>
    <row r="53" spans="2:13" s="50" customFormat="1" ht="19.75" customHeight="1">
      <c r="B53" s="48">
        <v>39971</v>
      </c>
      <c r="C53" s="57">
        <v>4230265.1704240004</v>
      </c>
      <c r="D53" s="57">
        <v>235696.8982</v>
      </c>
      <c r="E53" s="50" t="str">
        <f t="shared" si="0"/>
        <v>2009 q2</v>
      </c>
      <c r="I53" s="50" t="s">
        <v>149</v>
      </c>
      <c r="J53" s="50">
        <f t="shared" si="1"/>
        <v>0.10410070331561887</v>
      </c>
      <c r="M53" s="50" t="s">
        <v>128</v>
      </c>
    </row>
    <row r="54" spans="2:13" s="50" customFormat="1" ht="19.75" customHeight="1">
      <c r="B54" s="48">
        <v>39978</v>
      </c>
      <c r="C54" s="57">
        <v>4908180.6983359996</v>
      </c>
      <c r="D54" s="57">
        <v>316817.68640000001</v>
      </c>
      <c r="E54" s="50" t="str">
        <f t="shared" si="0"/>
        <v>2009 q2</v>
      </c>
      <c r="I54" s="50" t="s">
        <v>150</v>
      </c>
      <c r="J54" s="50">
        <f t="shared" si="1"/>
        <v>0.10443773086289126</v>
      </c>
      <c r="M54" s="50" t="s">
        <v>129</v>
      </c>
    </row>
    <row r="55" spans="2:13" s="50" customFormat="1" ht="19.75" customHeight="1">
      <c r="B55" s="48">
        <v>39985</v>
      </c>
      <c r="C55" s="57">
        <v>3691048.7787600001</v>
      </c>
      <c r="D55" s="57">
        <v>244798.80040000001</v>
      </c>
      <c r="E55" s="50" t="str">
        <f t="shared" si="0"/>
        <v>2009 q2</v>
      </c>
      <c r="I55" s="50" t="s">
        <v>151</v>
      </c>
      <c r="J55" s="50">
        <f t="shared" si="1"/>
        <v>0.10243611764099722</v>
      </c>
      <c r="M55" s="50" t="s">
        <v>130</v>
      </c>
    </row>
    <row r="56" spans="2:13" s="50" customFormat="1" ht="19.75" customHeight="1">
      <c r="B56" s="48">
        <v>39992</v>
      </c>
      <c r="C56" s="57">
        <v>5229136.1689999998</v>
      </c>
      <c r="D56" s="57">
        <v>319551.92739999999</v>
      </c>
      <c r="E56" s="50" t="str">
        <f t="shared" si="0"/>
        <v>2009 q2</v>
      </c>
      <c r="I56" s="50" t="s">
        <v>152</v>
      </c>
      <c r="J56" s="50">
        <f t="shared" si="1"/>
        <v>0.10230886696225144</v>
      </c>
      <c r="M56" s="50" t="s">
        <v>131</v>
      </c>
    </row>
    <row r="57" spans="2:13" s="50" customFormat="1" ht="19.75" customHeight="1">
      <c r="B57" s="48">
        <v>39999</v>
      </c>
      <c r="C57" s="57">
        <v>2474007.6958023999</v>
      </c>
      <c r="D57" s="57">
        <v>178710.71408000001</v>
      </c>
      <c r="E57" s="50" t="str">
        <f t="shared" si="0"/>
        <v>2009 q3</v>
      </c>
      <c r="I57" s="50" t="s">
        <v>153</v>
      </c>
      <c r="J57" s="50">
        <f t="shared" si="1"/>
        <v>0.10442720460331603</v>
      </c>
      <c r="M57" s="50" t="s">
        <v>132</v>
      </c>
    </row>
    <row r="58" spans="2:13" s="50" customFormat="1" ht="19.75" customHeight="1">
      <c r="B58" s="48">
        <v>40006</v>
      </c>
      <c r="C58" s="57">
        <v>4783810.3172800001</v>
      </c>
      <c r="D58" s="57">
        <v>337184.32</v>
      </c>
      <c r="E58" s="50" t="str">
        <f t="shared" si="0"/>
        <v>2009 q3</v>
      </c>
      <c r="I58" s="50" t="s">
        <v>154</v>
      </c>
      <c r="J58" s="50">
        <f t="shared" si="1"/>
        <v>0.10475146667635409</v>
      </c>
      <c r="M58" s="50" t="s">
        <v>133</v>
      </c>
    </row>
    <row r="59" spans="2:13" s="50" customFormat="1" ht="19.75" customHeight="1">
      <c r="B59" s="48">
        <v>40013</v>
      </c>
      <c r="C59" s="57">
        <v>9483621.8843837995</v>
      </c>
      <c r="D59" s="57">
        <v>510591.66307000001</v>
      </c>
      <c r="E59" s="50" t="str">
        <f t="shared" si="0"/>
        <v>2009 q3</v>
      </c>
      <c r="I59" s="50" t="s">
        <v>155</v>
      </c>
      <c r="J59" s="50">
        <f t="shared" si="1"/>
        <v>0.10394659520430118</v>
      </c>
      <c r="M59" s="50" t="s">
        <v>134</v>
      </c>
    </row>
    <row r="60" spans="2:13" s="50" customFormat="1" ht="19.75" customHeight="1">
      <c r="B60" s="48">
        <v>40020</v>
      </c>
      <c r="C60" s="57">
        <v>3741470.7041199999</v>
      </c>
      <c r="D60" s="57">
        <v>222037.0435</v>
      </c>
      <c r="E60" s="50" t="str">
        <f t="shared" si="0"/>
        <v>2009 q3</v>
      </c>
      <c r="I60" s="50" t="s">
        <v>156</v>
      </c>
      <c r="J60" s="50">
        <f t="shared" si="1"/>
        <v>0.10428392898853414</v>
      </c>
      <c r="M60" s="50" t="s">
        <v>135</v>
      </c>
    </row>
    <row r="61" spans="2:13" s="50" customFormat="1" ht="19.75" customHeight="1">
      <c r="B61" s="48">
        <v>40027</v>
      </c>
      <c r="C61" s="57">
        <v>10744723.747487999</v>
      </c>
      <c r="D61" s="57">
        <v>637413.08779999998</v>
      </c>
      <c r="E61" s="50" t="str">
        <f t="shared" si="0"/>
        <v>2009 q3</v>
      </c>
      <c r="I61" s="50" t="s">
        <v>157</v>
      </c>
      <c r="J61" s="50">
        <f t="shared" si="1"/>
        <v>0.10987604875163852</v>
      </c>
      <c r="M61" s="50" t="s">
        <v>136</v>
      </c>
    </row>
    <row r="62" spans="2:13" s="50" customFormat="1" ht="19.75" customHeight="1">
      <c r="B62" s="48">
        <v>40034</v>
      </c>
      <c r="C62" s="57">
        <v>5139002.6268999996</v>
      </c>
      <c r="D62" s="57">
        <v>371237.53499999997</v>
      </c>
      <c r="E62" s="50" t="str">
        <f t="shared" si="0"/>
        <v>2009 q3</v>
      </c>
      <c r="I62" s="50" t="s">
        <v>158</v>
      </c>
      <c r="J62" s="50">
        <f t="shared" si="1"/>
        <v>0.11452545726343498</v>
      </c>
      <c r="M62" s="50" t="s">
        <v>137</v>
      </c>
    </row>
    <row r="63" spans="2:13" s="50" customFormat="1" ht="19.75" customHeight="1">
      <c r="B63" s="48">
        <v>40041</v>
      </c>
      <c r="C63" s="57">
        <v>5374303.1816525003</v>
      </c>
      <c r="D63" s="57">
        <v>331208.08374999999</v>
      </c>
      <c r="E63" s="50" t="str">
        <f t="shared" si="0"/>
        <v>2009 q3</v>
      </c>
      <c r="I63" s="50" t="s">
        <v>159</v>
      </c>
      <c r="J63" s="50">
        <f t="shared" si="1"/>
        <v>0.11410164842376908</v>
      </c>
      <c r="M63" s="50" t="s">
        <v>138</v>
      </c>
    </row>
    <row r="64" spans="2:13" s="50" customFormat="1" ht="19.75" customHeight="1">
      <c r="B64" s="48">
        <v>40048</v>
      </c>
      <c r="C64" s="57">
        <v>3992634.36164875</v>
      </c>
      <c r="D64" s="57">
        <v>267762.65025000001</v>
      </c>
      <c r="E64" s="50" t="str">
        <f t="shared" si="0"/>
        <v>2009 q3</v>
      </c>
      <c r="I64" s="50" t="s">
        <v>160</v>
      </c>
      <c r="J64" s="50">
        <f t="shared" si="1"/>
        <v>0.11971579017794513</v>
      </c>
      <c r="M64" s="50" t="s">
        <v>139</v>
      </c>
    </row>
    <row r="65" spans="2:13" s="50" customFormat="1" ht="19.75" customHeight="1">
      <c r="B65" s="48">
        <v>40055</v>
      </c>
      <c r="C65" s="57">
        <v>4826292.6286399998</v>
      </c>
      <c r="D65" s="57">
        <v>297538.10759999999</v>
      </c>
      <c r="E65" s="50" t="str">
        <f t="shared" si="0"/>
        <v>2009 q3</v>
      </c>
      <c r="I65" s="50" t="s">
        <v>161</v>
      </c>
      <c r="J65" s="50">
        <f t="shared" si="1"/>
        <v>0.12241932933642388</v>
      </c>
      <c r="M65" s="50" t="s">
        <v>140</v>
      </c>
    </row>
    <row r="66" spans="2:13" s="50" customFormat="1" ht="19.75" customHeight="1">
      <c r="B66" s="48">
        <v>40062</v>
      </c>
      <c r="C66" s="57">
        <v>9261105.2337679993</v>
      </c>
      <c r="D66" s="57">
        <v>586903.64339999994</v>
      </c>
      <c r="E66" s="50" t="str">
        <f t="shared" si="0"/>
        <v>2009 q3</v>
      </c>
      <c r="I66" s="50" t="s">
        <v>162</v>
      </c>
      <c r="J66" s="50">
        <f t="shared" si="1"/>
        <v>0.12437264824386908</v>
      </c>
      <c r="M66" s="50" t="s">
        <v>141</v>
      </c>
    </row>
    <row r="67" spans="2:13" s="50" customFormat="1" ht="19.75" customHeight="1">
      <c r="B67" s="48">
        <v>40069</v>
      </c>
      <c r="C67" s="57">
        <v>6599944.2162338998</v>
      </c>
      <c r="D67" s="57">
        <v>436651.43410499999</v>
      </c>
      <c r="E67" s="50" t="str">
        <f t="shared" si="0"/>
        <v>2009 q3</v>
      </c>
      <c r="I67" s="50" t="s">
        <v>163</v>
      </c>
      <c r="J67" s="50">
        <f t="shared" si="1"/>
        <v>0.12549545333927889</v>
      </c>
      <c r="M67" s="50" t="s">
        <v>142</v>
      </c>
    </row>
    <row r="68" spans="2:13" s="50" customFormat="1" ht="19.75" customHeight="1">
      <c r="B68" s="48">
        <v>40076</v>
      </c>
      <c r="C68" s="57">
        <v>5636444.2407499999</v>
      </c>
      <c r="D68" s="57">
        <v>492677.0625</v>
      </c>
      <c r="E68" s="50" t="str">
        <f t="shared" si="0"/>
        <v>2009 q3</v>
      </c>
      <c r="I68" s="50" t="s">
        <v>164</v>
      </c>
      <c r="J68" s="50">
        <f t="shared" si="1"/>
        <v>0.12569002206994001</v>
      </c>
      <c r="M68" s="50" t="s">
        <v>143</v>
      </c>
    </row>
    <row r="69" spans="2:13" s="50" customFormat="1" ht="19.75" customHeight="1">
      <c r="B69" s="48">
        <v>40083</v>
      </c>
      <c r="C69" s="57">
        <v>4930456.954415</v>
      </c>
      <c r="D69" s="57">
        <v>328187.76040000003</v>
      </c>
      <c r="E69" s="50" t="str">
        <f t="shared" si="0"/>
        <v>2009 q3</v>
      </c>
      <c r="I69" s="50" t="s">
        <v>165</v>
      </c>
      <c r="J69" s="50">
        <f t="shared" si="1"/>
        <v>0.12535501776573521</v>
      </c>
      <c r="M69" s="50" t="s">
        <v>144</v>
      </c>
    </row>
    <row r="70" spans="2:13" s="50" customFormat="1" ht="19.75" customHeight="1">
      <c r="B70" s="48">
        <v>40090</v>
      </c>
      <c r="C70" s="57">
        <v>11452727.290983999</v>
      </c>
      <c r="D70" s="57">
        <v>775476.09640000004</v>
      </c>
      <c r="E70" s="50" t="str">
        <f t="shared" ref="E70:E133" si="2">YEAR(B70)&amp;" q"&amp;ROUNDUP(MONTH(B70)/3,0)</f>
        <v>2009 q4</v>
      </c>
      <c r="I70" s="58"/>
      <c r="M70" s="50" t="s">
        <v>145</v>
      </c>
    </row>
    <row r="71" spans="2:13" s="50" customFormat="1" ht="19.75" customHeight="1">
      <c r="B71" s="48">
        <v>40097</v>
      </c>
      <c r="C71" s="57">
        <v>6401718.9549455</v>
      </c>
      <c r="D71" s="57">
        <v>439298.77859220002</v>
      </c>
      <c r="E71" s="50" t="str">
        <f t="shared" si="2"/>
        <v>2009 q4</v>
      </c>
      <c r="I71" s="58"/>
      <c r="M71" s="50" t="s">
        <v>146</v>
      </c>
    </row>
    <row r="72" spans="2:13" s="50" customFormat="1" ht="19.75" customHeight="1">
      <c r="B72" s="48">
        <v>40104</v>
      </c>
      <c r="C72" s="57">
        <v>7993726.6451080004</v>
      </c>
      <c r="D72" s="57">
        <v>526999.05104000005</v>
      </c>
      <c r="E72" s="50" t="str">
        <f t="shared" si="2"/>
        <v>2009 q4</v>
      </c>
      <c r="I72" s="58"/>
      <c r="M72" s="50" t="s">
        <v>147</v>
      </c>
    </row>
    <row r="73" spans="2:13" s="50" customFormat="1" ht="19.75" customHeight="1">
      <c r="B73" s="48">
        <v>40111</v>
      </c>
      <c r="C73" s="57">
        <v>4618099.0333599998</v>
      </c>
      <c r="D73" s="57">
        <v>311659.11248000001</v>
      </c>
      <c r="E73" s="50" t="str">
        <f t="shared" si="2"/>
        <v>2009 q4</v>
      </c>
      <c r="I73" s="58"/>
      <c r="M73" s="50" t="s">
        <v>148</v>
      </c>
    </row>
    <row r="74" spans="2:13" s="50" customFormat="1" ht="19.75" customHeight="1">
      <c r="B74" s="48">
        <v>40118</v>
      </c>
      <c r="C74" s="57">
        <v>7615742.6475566002</v>
      </c>
      <c r="D74" s="57">
        <v>551857.46186000004</v>
      </c>
      <c r="E74" s="50" t="str">
        <f t="shared" si="2"/>
        <v>2009 q4</v>
      </c>
      <c r="I74" s="58"/>
      <c r="M74" s="50" t="s">
        <v>149</v>
      </c>
    </row>
    <row r="75" spans="2:13" s="50" customFormat="1" ht="19.75" customHeight="1">
      <c r="B75" s="48">
        <v>40125</v>
      </c>
      <c r="C75" s="57">
        <v>7354099.7617720095</v>
      </c>
      <c r="D75" s="57">
        <v>496330.66460000002</v>
      </c>
      <c r="E75" s="50" t="str">
        <f t="shared" si="2"/>
        <v>2009 q4</v>
      </c>
      <c r="I75" s="58"/>
      <c r="M75" s="50" t="s">
        <v>150</v>
      </c>
    </row>
    <row r="76" spans="2:13" s="50" customFormat="1" ht="19.75" customHeight="1">
      <c r="B76" s="48">
        <v>40132</v>
      </c>
      <c r="C76" s="57">
        <v>9326040.3867620006</v>
      </c>
      <c r="D76" s="57">
        <v>676531.10120000003</v>
      </c>
      <c r="E76" s="50" t="str">
        <f t="shared" si="2"/>
        <v>2009 q4</v>
      </c>
      <c r="I76" s="58"/>
      <c r="M76" s="50" t="s">
        <v>151</v>
      </c>
    </row>
    <row r="77" spans="2:13" s="50" customFormat="1" ht="19.75" customHeight="1">
      <c r="B77" s="48">
        <v>40139</v>
      </c>
      <c r="C77" s="57">
        <v>9182652.0686799996</v>
      </c>
      <c r="D77" s="57">
        <v>636010.55200000003</v>
      </c>
      <c r="E77" s="50" t="str">
        <f t="shared" si="2"/>
        <v>2009 q4</v>
      </c>
      <c r="I77" s="58"/>
      <c r="M77" s="50" t="s">
        <v>152</v>
      </c>
    </row>
    <row r="78" spans="2:13" s="50" customFormat="1" ht="19.75" customHeight="1">
      <c r="B78" s="48">
        <v>40146</v>
      </c>
      <c r="C78" s="57">
        <v>6220403.2770600002</v>
      </c>
      <c r="D78" s="57">
        <v>480144.53980000003</v>
      </c>
      <c r="E78" s="50" t="str">
        <f t="shared" si="2"/>
        <v>2009 q4</v>
      </c>
      <c r="I78" s="58"/>
      <c r="M78" s="50" t="s">
        <v>153</v>
      </c>
    </row>
    <row r="79" spans="2:13" s="50" customFormat="1" ht="19.75" customHeight="1">
      <c r="B79" s="48">
        <v>40153</v>
      </c>
      <c r="C79" s="57">
        <v>12638278.276864</v>
      </c>
      <c r="D79" s="57">
        <v>853783.35679999995</v>
      </c>
      <c r="E79" s="50" t="str">
        <f t="shared" si="2"/>
        <v>2009 q4</v>
      </c>
      <c r="I79" s="58"/>
      <c r="M79" s="50" t="s">
        <v>154</v>
      </c>
    </row>
    <row r="80" spans="2:13" s="50" customFormat="1" ht="19.75" customHeight="1">
      <c r="B80" s="48">
        <v>40160</v>
      </c>
      <c r="C80" s="57">
        <v>6097407.2348199999</v>
      </c>
      <c r="D80" s="57">
        <v>420771.84860000003</v>
      </c>
      <c r="E80" s="50" t="str">
        <f t="shared" si="2"/>
        <v>2009 q4</v>
      </c>
      <c r="I80" s="58"/>
      <c r="M80" s="50" t="s">
        <v>155</v>
      </c>
    </row>
    <row r="81" spans="2:13" s="50" customFormat="1" ht="19.75" customHeight="1">
      <c r="B81" s="48">
        <v>40167</v>
      </c>
      <c r="C81" s="57">
        <v>9065881.1578059997</v>
      </c>
      <c r="D81" s="57">
        <v>592929.88859999995</v>
      </c>
      <c r="E81" s="50" t="str">
        <f t="shared" si="2"/>
        <v>2009 q4</v>
      </c>
      <c r="I81" s="58"/>
      <c r="M81" s="50" t="s">
        <v>156</v>
      </c>
    </row>
    <row r="82" spans="2:13" s="50" customFormat="1" ht="19.75" customHeight="1">
      <c r="B82" s="48">
        <v>40174</v>
      </c>
      <c r="C82" s="57">
        <v>8893909.7275038995</v>
      </c>
      <c r="D82" s="57">
        <v>607935.87227000005</v>
      </c>
      <c r="E82" s="50" t="str">
        <f t="shared" si="2"/>
        <v>2009 q4</v>
      </c>
      <c r="I82" s="58"/>
      <c r="M82" s="50" t="s">
        <v>157</v>
      </c>
    </row>
    <row r="83" spans="2:13" s="50" customFormat="1" ht="19.75" customHeight="1">
      <c r="B83" s="48">
        <v>40181</v>
      </c>
      <c r="C83" s="57">
        <v>10118874.17746</v>
      </c>
      <c r="D83" s="57">
        <v>708676.88624000002</v>
      </c>
      <c r="E83" s="50" t="str">
        <f t="shared" si="2"/>
        <v>2010 q1</v>
      </c>
      <c r="I83" s="58"/>
      <c r="M83" s="50" t="s">
        <v>158</v>
      </c>
    </row>
    <row r="84" spans="2:13" s="50" customFormat="1" ht="19.75" customHeight="1">
      <c r="B84" s="48">
        <v>40195</v>
      </c>
      <c r="C84" s="57">
        <v>1076428.24</v>
      </c>
      <c r="D84" s="57">
        <v>84082.48</v>
      </c>
      <c r="E84" s="50" t="str">
        <f t="shared" si="2"/>
        <v>2010 q1</v>
      </c>
      <c r="I84" s="58"/>
      <c r="M84" s="50" t="s">
        <v>159</v>
      </c>
    </row>
    <row r="85" spans="2:13" s="50" customFormat="1" ht="19.75" customHeight="1">
      <c r="B85" s="48">
        <v>40202</v>
      </c>
      <c r="C85" s="57">
        <v>3628439.38</v>
      </c>
      <c r="D85" s="57">
        <v>253176.6</v>
      </c>
      <c r="E85" s="50" t="str">
        <f t="shared" si="2"/>
        <v>2010 q1</v>
      </c>
      <c r="I85" s="58"/>
      <c r="M85" s="50" t="s">
        <v>160</v>
      </c>
    </row>
    <row r="86" spans="2:13" s="50" customFormat="1" ht="19.75" customHeight="1">
      <c r="B86" s="48">
        <v>40209</v>
      </c>
      <c r="C86" s="57">
        <v>1216280.2202999999</v>
      </c>
      <c r="D86" s="57">
        <v>87075.857000000004</v>
      </c>
      <c r="E86" s="50" t="str">
        <f t="shared" si="2"/>
        <v>2010 q1</v>
      </c>
      <c r="I86" s="58"/>
      <c r="M86" s="50" t="s">
        <v>161</v>
      </c>
    </row>
    <row r="87" spans="2:13" s="50" customFormat="1" ht="19.75" customHeight="1">
      <c r="B87" s="48">
        <v>40216</v>
      </c>
      <c r="C87" s="57">
        <v>5786703.0030720001</v>
      </c>
      <c r="D87" s="57">
        <v>408191.23800000001</v>
      </c>
      <c r="E87" s="50" t="str">
        <f t="shared" si="2"/>
        <v>2010 q1</v>
      </c>
      <c r="I87" s="58"/>
      <c r="M87" s="50" t="s">
        <v>162</v>
      </c>
    </row>
    <row r="88" spans="2:13" s="50" customFormat="1" ht="19.75" customHeight="1">
      <c r="B88" s="48">
        <v>40223</v>
      </c>
      <c r="C88" s="57">
        <v>6554790.9081760002</v>
      </c>
      <c r="D88" s="57">
        <v>474683.1078</v>
      </c>
      <c r="E88" s="50" t="str">
        <f t="shared" si="2"/>
        <v>2010 q1</v>
      </c>
      <c r="I88" s="58"/>
      <c r="M88" s="50" t="s">
        <v>163</v>
      </c>
    </row>
    <row r="89" spans="2:13" s="50" customFormat="1" ht="19.75" customHeight="1">
      <c r="B89" s="48">
        <v>40230</v>
      </c>
      <c r="C89" s="57">
        <v>2223462.420992</v>
      </c>
      <c r="D89" s="57">
        <v>171193.88159999999</v>
      </c>
      <c r="E89" s="50" t="str">
        <f t="shared" si="2"/>
        <v>2010 q1</v>
      </c>
      <c r="I89" s="58"/>
      <c r="M89" s="50" t="s">
        <v>164</v>
      </c>
    </row>
    <row r="90" spans="2:13" s="50" customFormat="1" ht="19.75" customHeight="1">
      <c r="B90" s="48">
        <v>40237</v>
      </c>
      <c r="C90" s="57">
        <v>6271682.7227999996</v>
      </c>
      <c r="D90" s="57">
        <v>460353.83</v>
      </c>
      <c r="E90" s="50" t="str">
        <f t="shared" si="2"/>
        <v>2010 q1</v>
      </c>
      <c r="I90" s="58"/>
      <c r="M90" s="50" t="s">
        <v>165</v>
      </c>
    </row>
    <row r="91" spans="2:13" s="50" customFormat="1" ht="19.75" customHeight="1">
      <c r="B91" s="48">
        <v>40244</v>
      </c>
      <c r="C91" s="57">
        <v>7467570.0418880004</v>
      </c>
      <c r="D91" s="57">
        <v>527330.39359999995</v>
      </c>
      <c r="E91" s="50" t="str">
        <f t="shared" si="2"/>
        <v>2010 q1</v>
      </c>
      <c r="I91" s="58"/>
    </row>
    <row r="92" spans="2:13" s="50" customFormat="1" ht="19.75" customHeight="1">
      <c r="B92" s="48">
        <v>40251</v>
      </c>
      <c r="C92" s="57">
        <v>7226799.1329549998</v>
      </c>
      <c r="D92" s="57">
        <v>533733.83574999997</v>
      </c>
      <c r="E92" s="50" t="str">
        <f t="shared" si="2"/>
        <v>2010 q1</v>
      </c>
      <c r="I92" s="58"/>
    </row>
    <row r="93" spans="2:13" s="50" customFormat="1" ht="19.75" customHeight="1">
      <c r="B93" s="48">
        <v>40258</v>
      </c>
      <c r="C93" s="57">
        <v>10329354.464617001</v>
      </c>
      <c r="D93" s="57">
        <v>733076.2977</v>
      </c>
      <c r="E93" s="50" t="str">
        <f t="shared" si="2"/>
        <v>2010 q1</v>
      </c>
      <c r="I93" s="58"/>
    </row>
    <row r="94" spans="2:13" s="50" customFormat="1" ht="19.75" customHeight="1">
      <c r="B94" s="48">
        <v>40265</v>
      </c>
      <c r="C94" s="57">
        <v>7653092.3912650002</v>
      </c>
      <c r="D94" s="57">
        <v>526291.46057999996</v>
      </c>
      <c r="E94" s="50" t="str">
        <f t="shared" si="2"/>
        <v>2010 q1</v>
      </c>
      <c r="I94" s="58"/>
    </row>
    <row r="95" spans="2:13" s="50" customFormat="1" ht="19.75" customHeight="1">
      <c r="B95" s="48">
        <v>40272</v>
      </c>
      <c r="C95" s="57">
        <v>8930943.3003503997</v>
      </c>
      <c r="D95" s="57">
        <v>616032.85776000004</v>
      </c>
      <c r="E95" s="50" t="str">
        <f t="shared" si="2"/>
        <v>2010 q2</v>
      </c>
      <c r="I95" s="58"/>
    </row>
    <row r="96" spans="2:13" s="50" customFormat="1" ht="19.75" customHeight="1">
      <c r="B96" s="48">
        <v>40279</v>
      </c>
      <c r="C96" s="57">
        <v>8300168.95254</v>
      </c>
      <c r="D96" s="57">
        <v>601528.67749999999</v>
      </c>
      <c r="E96" s="50" t="str">
        <f t="shared" si="2"/>
        <v>2010 q2</v>
      </c>
      <c r="I96" s="58"/>
    </row>
    <row r="97" spans="2:9" s="50" customFormat="1" ht="19.75" customHeight="1">
      <c r="B97" s="48">
        <v>40286</v>
      </c>
      <c r="C97" s="57">
        <v>7002372.1890511997</v>
      </c>
      <c r="D97" s="57">
        <v>523927.85028000001</v>
      </c>
      <c r="E97" s="50" t="str">
        <f t="shared" si="2"/>
        <v>2010 q2</v>
      </c>
      <c r="I97" s="58"/>
    </row>
    <row r="98" spans="2:9" s="50" customFormat="1" ht="19.75" customHeight="1">
      <c r="B98" s="48">
        <v>40293</v>
      </c>
      <c r="C98" s="57">
        <v>7050944.6610719999</v>
      </c>
      <c r="D98" s="57">
        <v>505968.61839999998</v>
      </c>
      <c r="E98" s="50" t="str">
        <f t="shared" si="2"/>
        <v>2010 q2</v>
      </c>
      <c r="I98" s="58"/>
    </row>
    <row r="99" spans="2:9" s="50" customFormat="1" ht="19.75" customHeight="1">
      <c r="B99" s="48">
        <v>40300</v>
      </c>
      <c r="C99" s="57">
        <v>12452990.702927999</v>
      </c>
      <c r="D99" s="57">
        <v>912080.93631999998</v>
      </c>
      <c r="E99" s="50" t="str">
        <f t="shared" si="2"/>
        <v>2010 q2</v>
      </c>
      <c r="I99" s="58"/>
    </row>
    <row r="100" spans="2:9" s="50" customFormat="1" ht="19.75" customHeight="1">
      <c r="B100" s="48">
        <v>40307</v>
      </c>
      <c r="C100" s="57">
        <v>4444851.1574499998</v>
      </c>
      <c r="D100" s="57">
        <v>332055.77899999998</v>
      </c>
      <c r="E100" s="50" t="str">
        <f t="shared" si="2"/>
        <v>2010 q2</v>
      </c>
      <c r="I100" s="58"/>
    </row>
    <row r="101" spans="2:9" s="50" customFormat="1" ht="19.75" customHeight="1">
      <c r="B101" s="48">
        <v>40314</v>
      </c>
      <c r="C101" s="57">
        <v>5733059.8376000002</v>
      </c>
      <c r="D101" s="57">
        <v>395728.2</v>
      </c>
      <c r="E101" s="50" t="str">
        <f t="shared" si="2"/>
        <v>2010 q2</v>
      </c>
      <c r="I101" s="58"/>
    </row>
    <row r="102" spans="2:9" s="50" customFormat="1" ht="19.75" customHeight="1">
      <c r="B102" s="48">
        <v>40321</v>
      </c>
      <c r="C102" s="57">
        <v>7826955.7201279998</v>
      </c>
      <c r="D102" s="57">
        <v>536777.71200000006</v>
      </c>
      <c r="E102" s="50" t="str">
        <f t="shared" si="2"/>
        <v>2010 q2</v>
      </c>
      <c r="I102" s="58"/>
    </row>
    <row r="103" spans="2:9" s="50" customFormat="1" ht="19.75" customHeight="1">
      <c r="B103" s="48">
        <v>40328</v>
      </c>
      <c r="C103" s="57">
        <v>7728813.0876044696</v>
      </c>
      <c r="D103" s="57">
        <v>584663.52512815001</v>
      </c>
      <c r="E103" s="50" t="str">
        <f t="shared" si="2"/>
        <v>2010 q2</v>
      </c>
      <c r="I103" s="58"/>
    </row>
    <row r="104" spans="2:9" s="50" customFormat="1" ht="19.75" customHeight="1">
      <c r="B104" s="48">
        <v>40335</v>
      </c>
      <c r="C104" s="57">
        <v>8393404.4554824997</v>
      </c>
      <c r="D104" s="57">
        <v>610066.22900000005</v>
      </c>
      <c r="E104" s="50" t="str">
        <f t="shared" si="2"/>
        <v>2010 q2</v>
      </c>
      <c r="I104" s="58"/>
    </row>
    <row r="105" spans="2:9" s="50" customFormat="1" ht="19.75" customHeight="1">
      <c r="B105" s="48">
        <v>40342</v>
      </c>
      <c r="C105" s="57">
        <v>5944375.0953919999</v>
      </c>
      <c r="D105" s="57">
        <v>411615.35129999998</v>
      </c>
      <c r="E105" s="50" t="str">
        <f t="shared" si="2"/>
        <v>2010 q2</v>
      </c>
      <c r="I105" s="58"/>
    </row>
    <row r="106" spans="2:9" s="50" customFormat="1" ht="19.75" customHeight="1">
      <c r="B106" s="48">
        <v>40349</v>
      </c>
      <c r="C106" s="57">
        <v>8838862.5254519992</v>
      </c>
      <c r="D106" s="57">
        <v>660065.43779999996</v>
      </c>
      <c r="E106" s="50" t="str">
        <f t="shared" si="2"/>
        <v>2010 q2</v>
      </c>
      <c r="I106" s="58"/>
    </row>
    <row r="107" spans="2:9" s="50" customFormat="1" ht="19.75" customHeight="1">
      <c r="B107" s="48">
        <v>40356</v>
      </c>
      <c r="C107" s="57">
        <v>6738834.5883980002</v>
      </c>
      <c r="D107" s="57">
        <v>468443.35019999999</v>
      </c>
      <c r="E107" s="50" t="str">
        <f t="shared" si="2"/>
        <v>2010 q2</v>
      </c>
      <c r="I107" s="58"/>
    </row>
    <row r="108" spans="2:9" s="50" customFormat="1" ht="19.75" customHeight="1">
      <c r="B108" s="48">
        <v>40363</v>
      </c>
      <c r="C108" s="57">
        <v>9725950.6359279994</v>
      </c>
      <c r="D108" s="57">
        <v>680298.321</v>
      </c>
      <c r="E108" s="50" t="str">
        <f t="shared" si="2"/>
        <v>2010 q3</v>
      </c>
      <c r="I108" s="58"/>
    </row>
    <row r="109" spans="2:9" s="50" customFormat="1" ht="19.75" customHeight="1">
      <c r="B109" s="48">
        <v>40370</v>
      </c>
      <c r="C109" s="57">
        <v>5832758.7392199999</v>
      </c>
      <c r="D109" s="57">
        <v>421665.66149999999</v>
      </c>
      <c r="E109" s="50" t="str">
        <f t="shared" si="2"/>
        <v>2010 q3</v>
      </c>
      <c r="I109" s="58"/>
    </row>
    <row r="110" spans="2:9" s="50" customFormat="1" ht="19.75" customHeight="1">
      <c r="B110" s="48">
        <v>40377</v>
      </c>
      <c r="C110" s="57">
        <v>6713255.5746860001</v>
      </c>
      <c r="D110" s="57">
        <v>484872.71555999998</v>
      </c>
      <c r="E110" s="50" t="str">
        <f t="shared" si="2"/>
        <v>2010 q3</v>
      </c>
      <c r="I110" s="58"/>
    </row>
    <row r="111" spans="2:9" s="50" customFormat="1" ht="19.75" customHeight="1">
      <c r="B111" s="48">
        <v>40384</v>
      </c>
      <c r="C111" s="57">
        <v>7804590.0930239996</v>
      </c>
      <c r="D111" s="57">
        <v>562316.74367999996</v>
      </c>
      <c r="E111" s="50" t="str">
        <f t="shared" si="2"/>
        <v>2010 q3</v>
      </c>
      <c r="I111" s="58"/>
    </row>
    <row r="112" spans="2:9" s="50" customFormat="1" ht="19.75" customHeight="1">
      <c r="B112" s="48">
        <v>40391</v>
      </c>
      <c r="C112" s="57">
        <v>9863038.7700830009</v>
      </c>
      <c r="D112" s="57">
        <v>677024.71357999998</v>
      </c>
      <c r="E112" s="50" t="str">
        <f t="shared" si="2"/>
        <v>2010 q3</v>
      </c>
      <c r="I112" s="58"/>
    </row>
    <row r="113" spans="2:9" s="50" customFormat="1" ht="19.75" customHeight="1">
      <c r="B113" s="48">
        <v>40398</v>
      </c>
      <c r="C113" s="57">
        <v>6208034.1933000004</v>
      </c>
      <c r="D113" s="57">
        <v>450828.05972000002</v>
      </c>
      <c r="E113" s="50" t="str">
        <f t="shared" si="2"/>
        <v>2010 q3</v>
      </c>
      <c r="I113" s="58"/>
    </row>
    <row r="114" spans="2:9" s="50" customFormat="1" ht="19.75" customHeight="1">
      <c r="B114" s="48">
        <v>40405</v>
      </c>
      <c r="C114" s="57">
        <v>6400971.2335649999</v>
      </c>
      <c r="D114" s="57">
        <v>447158.02422000002</v>
      </c>
      <c r="E114" s="50" t="str">
        <f t="shared" si="2"/>
        <v>2010 q3</v>
      </c>
      <c r="I114" s="58"/>
    </row>
    <row r="115" spans="2:9" s="50" customFormat="1" ht="19.75" customHeight="1">
      <c r="B115" s="48">
        <v>40412</v>
      </c>
      <c r="C115" s="57">
        <v>5777112.6984540001</v>
      </c>
      <c r="D115" s="57">
        <v>405507.98540000001</v>
      </c>
      <c r="E115" s="50" t="str">
        <f t="shared" si="2"/>
        <v>2010 q3</v>
      </c>
      <c r="I115" s="58"/>
    </row>
    <row r="116" spans="2:9" s="50" customFormat="1" ht="19.75" customHeight="1">
      <c r="B116" s="48">
        <v>40419</v>
      </c>
      <c r="C116" s="57">
        <v>7249862.1659359997</v>
      </c>
      <c r="D116" s="57">
        <v>527393.5</v>
      </c>
      <c r="E116" s="50" t="str">
        <f t="shared" si="2"/>
        <v>2010 q3</v>
      </c>
      <c r="I116" s="58"/>
    </row>
    <row r="117" spans="2:9" s="50" customFormat="1" ht="19.75" customHeight="1">
      <c r="B117" s="48">
        <v>40426</v>
      </c>
      <c r="C117" s="57">
        <v>4921946.0156479999</v>
      </c>
      <c r="D117" s="57">
        <v>428220.4056</v>
      </c>
      <c r="E117" s="50" t="str">
        <f t="shared" si="2"/>
        <v>2010 q3</v>
      </c>
      <c r="I117" s="58"/>
    </row>
    <row r="118" spans="2:9" s="50" customFormat="1" ht="19.75" customHeight="1">
      <c r="B118" s="48">
        <v>40433</v>
      </c>
      <c r="C118" s="57">
        <v>7212283.0975219198</v>
      </c>
      <c r="D118" s="57">
        <v>538133.44789399998</v>
      </c>
      <c r="E118" s="50" t="str">
        <f t="shared" si="2"/>
        <v>2010 q3</v>
      </c>
      <c r="I118" s="58"/>
    </row>
    <row r="119" spans="2:9" s="50" customFormat="1" ht="19.75" customHeight="1">
      <c r="B119" s="48">
        <v>40440</v>
      </c>
      <c r="C119" s="57">
        <v>7417674.8656400004</v>
      </c>
      <c r="D119" s="57">
        <v>541987.81359999999</v>
      </c>
      <c r="E119" s="50" t="str">
        <f t="shared" si="2"/>
        <v>2010 q3</v>
      </c>
      <c r="I119" s="58"/>
    </row>
    <row r="120" spans="2:9" s="50" customFormat="1" ht="19.75" customHeight="1">
      <c r="B120" s="48">
        <v>40447</v>
      </c>
      <c r="C120" s="57">
        <v>4890825.9359903</v>
      </c>
      <c r="D120" s="57">
        <v>379080.09292000002</v>
      </c>
      <c r="E120" s="50" t="str">
        <f t="shared" si="2"/>
        <v>2010 q3</v>
      </c>
      <c r="I120" s="58"/>
    </row>
    <row r="121" spans="2:9" s="50" customFormat="1" ht="19.75" customHeight="1">
      <c r="B121" s="48">
        <v>40454</v>
      </c>
      <c r="C121" s="57">
        <v>6557165.0120019997</v>
      </c>
      <c r="D121" s="57">
        <v>522288.02399999998</v>
      </c>
      <c r="E121" s="50" t="str">
        <f t="shared" si="2"/>
        <v>2010 q4</v>
      </c>
      <c r="I121" s="58"/>
    </row>
    <row r="122" spans="2:9" s="50" customFormat="1" ht="19.75" customHeight="1">
      <c r="B122" s="48">
        <v>40461</v>
      </c>
      <c r="C122" s="57">
        <v>6637543.6674239999</v>
      </c>
      <c r="D122" s="57">
        <v>490761.18</v>
      </c>
      <c r="E122" s="50" t="str">
        <f t="shared" si="2"/>
        <v>2010 q4</v>
      </c>
      <c r="I122" s="58"/>
    </row>
    <row r="123" spans="2:9" s="50" customFormat="1" ht="19.75" customHeight="1">
      <c r="B123" s="48">
        <v>40468</v>
      </c>
      <c r="C123" s="57">
        <v>5777879.6982479999</v>
      </c>
      <c r="D123" s="57">
        <v>412384.75520000001</v>
      </c>
      <c r="E123" s="50" t="str">
        <f t="shared" si="2"/>
        <v>2010 q4</v>
      </c>
      <c r="I123" s="58"/>
    </row>
    <row r="124" spans="2:9" s="50" customFormat="1" ht="19.75" customHeight="1">
      <c r="B124" s="48">
        <v>40475</v>
      </c>
      <c r="C124" s="57">
        <v>7873019.0341999996</v>
      </c>
      <c r="D124" s="57">
        <v>596239.95250000001</v>
      </c>
      <c r="E124" s="50" t="str">
        <f t="shared" si="2"/>
        <v>2010 q4</v>
      </c>
      <c r="I124" s="58"/>
    </row>
    <row r="125" spans="2:9" s="50" customFormat="1" ht="19.75" customHeight="1">
      <c r="B125" s="48">
        <v>40482</v>
      </c>
      <c r="C125" s="57">
        <v>7072083.4737600004</v>
      </c>
      <c r="D125" s="57">
        <v>524384.74399999995</v>
      </c>
      <c r="E125" s="50" t="str">
        <f t="shared" si="2"/>
        <v>2010 q4</v>
      </c>
      <c r="I125" s="58"/>
    </row>
    <row r="126" spans="2:9" s="50" customFormat="1" ht="19.75" customHeight="1">
      <c r="B126" s="48">
        <v>40489</v>
      </c>
      <c r="C126" s="57">
        <v>5155097.0261834003</v>
      </c>
      <c r="D126" s="57">
        <v>391824.16232</v>
      </c>
      <c r="E126" s="50" t="str">
        <f t="shared" si="2"/>
        <v>2010 q4</v>
      </c>
      <c r="I126" s="58"/>
    </row>
    <row r="127" spans="2:9" s="50" customFormat="1" ht="19.75" customHeight="1">
      <c r="B127" s="48">
        <v>40496</v>
      </c>
      <c r="C127" s="57">
        <v>94862987.904039994</v>
      </c>
      <c r="D127" s="57">
        <v>7832709.1189000001</v>
      </c>
      <c r="E127" s="50" t="str">
        <f t="shared" si="2"/>
        <v>2010 q4</v>
      </c>
      <c r="I127" s="58"/>
    </row>
    <row r="128" spans="2:9" s="50" customFormat="1" ht="19.75" customHeight="1">
      <c r="B128" s="48">
        <v>40503</v>
      </c>
      <c r="C128" s="57">
        <v>9097601.5236662496</v>
      </c>
      <c r="D128" s="57">
        <v>692909.32671990001</v>
      </c>
      <c r="E128" s="50" t="str">
        <f t="shared" si="2"/>
        <v>2010 q4</v>
      </c>
      <c r="I128" s="58"/>
    </row>
    <row r="129" spans="2:9" s="50" customFormat="1" ht="19.75" customHeight="1">
      <c r="B129" s="48">
        <v>40510</v>
      </c>
      <c r="C129" s="57">
        <v>11876032.840812</v>
      </c>
      <c r="D129" s="57">
        <v>897995.21836000006</v>
      </c>
      <c r="E129" s="50" t="str">
        <f t="shared" si="2"/>
        <v>2010 q4</v>
      </c>
      <c r="I129" s="58"/>
    </row>
    <row r="130" spans="2:9" s="50" customFormat="1" ht="19.75" customHeight="1">
      <c r="B130" s="48">
        <v>40517</v>
      </c>
      <c r="C130" s="57">
        <v>10549406.19248</v>
      </c>
      <c r="D130" s="57">
        <v>821602.75399999996</v>
      </c>
      <c r="E130" s="50" t="str">
        <f t="shared" si="2"/>
        <v>2010 q4</v>
      </c>
      <c r="I130" s="58"/>
    </row>
    <row r="131" spans="2:9" s="50" customFormat="1" ht="19.75" customHeight="1">
      <c r="B131" s="48">
        <v>40524</v>
      </c>
      <c r="C131" s="57">
        <v>7544550.3473100001</v>
      </c>
      <c r="D131" s="57">
        <v>546513.82999999996</v>
      </c>
      <c r="E131" s="50" t="str">
        <f t="shared" si="2"/>
        <v>2010 q4</v>
      </c>
      <c r="I131" s="58"/>
    </row>
    <row r="132" spans="2:9" s="50" customFormat="1" ht="19.75" customHeight="1">
      <c r="B132" s="48">
        <v>40531</v>
      </c>
      <c r="C132" s="57">
        <v>9630649.1390732005</v>
      </c>
      <c r="D132" s="57">
        <v>728610.10612000001</v>
      </c>
      <c r="E132" s="50" t="str">
        <f t="shared" si="2"/>
        <v>2010 q4</v>
      </c>
      <c r="I132" s="58"/>
    </row>
    <row r="133" spans="2:9" s="50" customFormat="1" ht="19.75" customHeight="1">
      <c r="B133" s="48">
        <v>40538</v>
      </c>
      <c r="C133" s="57">
        <v>18855710.410482399</v>
      </c>
      <c r="D133" s="57">
        <v>1256212.8224800001</v>
      </c>
      <c r="E133" s="50" t="str">
        <f t="shared" si="2"/>
        <v>2010 q4</v>
      </c>
      <c r="I133" s="58"/>
    </row>
    <row r="134" spans="2:9" s="50" customFormat="1" ht="19.75" customHeight="1">
      <c r="B134" s="48">
        <v>40545</v>
      </c>
      <c r="C134" s="57">
        <v>15626655.689854501</v>
      </c>
      <c r="D134" s="57">
        <v>1203189.2581833999</v>
      </c>
      <c r="E134" s="50" t="str">
        <f t="shared" ref="E134:E197" si="3">YEAR(B134)&amp;" q"&amp;ROUNDUP(MONTH(B134)/3,0)</f>
        <v>2011 q1</v>
      </c>
      <c r="I134" s="58"/>
    </row>
    <row r="135" spans="2:9" s="50" customFormat="1" ht="19.75" customHeight="1">
      <c r="B135" s="48">
        <v>40559</v>
      </c>
      <c r="C135" s="57">
        <v>4842773.6079599997</v>
      </c>
      <c r="D135" s="57">
        <v>361868.21055999998</v>
      </c>
      <c r="E135" s="50" t="str">
        <f t="shared" si="3"/>
        <v>2011 q1</v>
      </c>
      <c r="I135" s="58"/>
    </row>
    <row r="136" spans="2:9" s="50" customFormat="1" ht="19.75" customHeight="1">
      <c r="B136" s="48">
        <v>40566</v>
      </c>
      <c r="C136" s="57">
        <v>4681017.9595440002</v>
      </c>
      <c r="D136" s="57">
        <v>376778.13897999999</v>
      </c>
      <c r="E136" s="50" t="str">
        <f t="shared" si="3"/>
        <v>2011 q1</v>
      </c>
      <c r="I136" s="58"/>
    </row>
    <row r="137" spans="2:9" s="50" customFormat="1" ht="19.75" customHeight="1">
      <c r="B137" s="48">
        <v>40573</v>
      </c>
      <c r="C137" s="57">
        <v>6021682.9822000004</v>
      </c>
      <c r="D137" s="57">
        <v>466038.61599999998</v>
      </c>
      <c r="E137" s="50" t="str">
        <f t="shared" si="3"/>
        <v>2011 q1</v>
      </c>
      <c r="I137" s="58"/>
    </row>
    <row r="138" spans="2:9" s="50" customFormat="1" ht="19.75" customHeight="1">
      <c r="B138" s="48">
        <v>40580</v>
      </c>
      <c r="C138" s="57">
        <v>5994011.5434420202</v>
      </c>
      <c r="D138" s="57">
        <v>465262.50244200003</v>
      </c>
      <c r="E138" s="50" t="str">
        <f t="shared" si="3"/>
        <v>2011 q1</v>
      </c>
      <c r="I138" s="58"/>
    </row>
    <row r="139" spans="2:9" s="50" customFormat="1" ht="19.75" customHeight="1">
      <c r="B139" s="48">
        <v>40587</v>
      </c>
      <c r="C139" s="57">
        <v>6848821.7689175</v>
      </c>
      <c r="D139" s="57">
        <v>556471.40160999994</v>
      </c>
      <c r="E139" s="50" t="str">
        <f t="shared" si="3"/>
        <v>2011 q1</v>
      </c>
      <c r="I139" s="58"/>
    </row>
    <row r="140" spans="2:9" s="50" customFormat="1" ht="19.75" customHeight="1">
      <c r="B140" s="48">
        <v>40594</v>
      </c>
      <c r="C140" s="57">
        <v>6790360.0942080002</v>
      </c>
      <c r="D140" s="57">
        <v>540406.15040000004</v>
      </c>
      <c r="E140" s="50" t="str">
        <f t="shared" si="3"/>
        <v>2011 q1</v>
      </c>
      <c r="I140" s="58"/>
    </row>
    <row r="141" spans="2:9" s="50" customFormat="1" ht="19.75" customHeight="1">
      <c r="B141" s="48">
        <v>40601</v>
      </c>
      <c r="C141" s="57">
        <v>7959779.2088940004</v>
      </c>
      <c r="D141" s="57">
        <v>625012.79165000003</v>
      </c>
      <c r="E141" s="50" t="str">
        <f t="shared" si="3"/>
        <v>2011 q1</v>
      </c>
      <c r="I141" s="58"/>
    </row>
    <row r="142" spans="2:9" s="50" customFormat="1" ht="19.75" customHeight="1">
      <c r="B142" s="48">
        <v>40608</v>
      </c>
      <c r="C142" s="57">
        <v>7724044.9072667304</v>
      </c>
      <c r="D142" s="57">
        <v>611014.90567999997</v>
      </c>
      <c r="E142" s="50" t="str">
        <f t="shared" si="3"/>
        <v>2011 q1</v>
      </c>
      <c r="I142" s="58"/>
    </row>
    <row r="143" spans="2:9" s="50" customFormat="1" ht="19.75" customHeight="1">
      <c r="B143" s="48">
        <v>40615</v>
      </c>
      <c r="C143" s="57">
        <v>6410368.8804654004</v>
      </c>
      <c r="D143" s="57">
        <v>498024.06150000001</v>
      </c>
      <c r="E143" s="50" t="str">
        <f t="shared" si="3"/>
        <v>2011 q1</v>
      </c>
      <c r="I143" s="58"/>
    </row>
    <row r="144" spans="2:9" s="50" customFormat="1" ht="19.75" customHeight="1">
      <c r="B144" s="48">
        <v>40622</v>
      </c>
      <c r="C144" s="57">
        <v>10165538.4939538</v>
      </c>
      <c r="D144" s="57">
        <v>827451.53240000003</v>
      </c>
      <c r="E144" s="50" t="str">
        <f t="shared" si="3"/>
        <v>2011 q1</v>
      </c>
      <c r="I144" s="58"/>
    </row>
    <row r="145" spans="2:9" s="50" customFormat="1" ht="19.75" customHeight="1">
      <c r="B145" s="48">
        <v>40629</v>
      </c>
      <c r="C145" s="57">
        <v>11318982.4571735</v>
      </c>
      <c r="D145" s="57">
        <v>912729.62132000003</v>
      </c>
      <c r="E145" s="50" t="str">
        <f t="shared" si="3"/>
        <v>2011 q1</v>
      </c>
      <c r="I145" s="58"/>
    </row>
    <row r="146" spans="2:9" s="50" customFormat="1" ht="19.75" customHeight="1">
      <c r="B146" s="48">
        <v>40636</v>
      </c>
      <c r="C146" s="57">
        <v>8799279.3465281297</v>
      </c>
      <c r="D146" s="57">
        <v>706826.15460000001</v>
      </c>
      <c r="E146" s="50" t="str">
        <f t="shared" si="3"/>
        <v>2011 q2</v>
      </c>
      <c r="I146" s="58"/>
    </row>
    <row r="147" spans="2:9" s="50" customFormat="1" ht="19.75" customHeight="1">
      <c r="B147" s="48">
        <v>40643</v>
      </c>
      <c r="C147" s="57">
        <v>7729724.2276799995</v>
      </c>
      <c r="D147" s="57">
        <v>616520.51168</v>
      </c>
      <c r="E147" s="50" t="str">
        <f t="shared" si="3"/>
        <v>2011 q2</v>
      </c>
      <c r="I147" s="58"/>
    </row>
    <row r="148" spans="2:9" s="50" customFormat="1" ht="19.75" customHeight="1">
      <c r="B148" s="48">
        <v>40650</v>
      </c>
      <c r="C148" s="57">
        <v>9776841.9307840001</v>
      </c>
      <c r="D148" s="57">
        <v>751754.99871499999</v>
      </c>
      <c r="E148" s="50" t="str">
        <f t="shared" si="3"/>
        <v>2011 q2</v>
      </c>
      <c r="I148" s="58"/>
    </row>
    <row r="149" spans="2:9" s="50" customFormat="1" ht="19.75" customHeight="1">
      <c r="B149" s="48">
        <v>40657</v>
      </c>
      <c r="C149" s="57">
        <v>9675305.7833728008</v>
      </c>
      <c r="D149" s="57">
        <v>764662.89439999999</v>
      </c>
      <c r="E149" s="50" t="str">
        <f t="shared" si="3"/>
        <v>2011 q2</v>
      </c>
      <c r="I149" s="58"/>
    </row>
    <row r="150" spans="2:9" s="50" customFormat="1" ht="19.75" customHeight="1">
      <c r="B150" s="48">
        <v>40664</v>
      </c>
      <c r="C150" s="57">
        <v>9502965.65425024</v>
      </c>
      <c r="D150" s="57">
        <v>780130.71840000001</v>
      </c>
      <c r="E150" s="50" t="str">
        <f t="shared" si="3"/>
        <v>2011 q2</v>
      </c>
      <c r="I150" s="58"/>
    </row>
    <row r="151" spans="2:9" s="50" customFormat="1" ht="19.75" customHeight="1">
      <c r="B151" s="48">
        <v>40671</v>
      </c>
      <c r="C151" s="57">
        <v>7421818.3777350001</v>
      </c>
      <c r="D151" s="57">
        <v>578126.59629999998</v>
      </c>
      <c r="E151" s="50" t="str">
        <f t="shared" si="3"/>
        <v>2011 q2</v>
      </c>
      <c r="I151" s="58"/>
    </row>
    <row r="152" spans="2:9" s="50" customFormat="1" ht="19.75" customHeight="1">
      <c r="B152" s="48">
        <v>40678</v>
      </c>
      <c r="C152" s="57">
        <v>7213715.9426999995</v>
      </c>
      <c r="D152" s="57">
        <v>579644.72499999998</v>
      </c>
      <c r="E152" s="50" t="str">
        <f t="shared" si="3"/>
        <v>2011 q2</v>
      </c>
      <c r="I152" s="58"/>
    </row>
    <row r="153" spans="2:9" s="50" customFormat="1" ht="19.75" customHeight="1">
      <c r="B153" s="48">
        <v>40685</v>
      </c>
      <c r="C153" s="57">
        <v>9026601.2226656005</v>
      </c>
      <c r="D153" s="57">
        <v>713249.67619999999</v>
      </c>
      <c r="E153" s="50" t="str">
        <f t="shared" si="3"/>
        <v>2011 q2</v>
      </c>
      <c r="I153" s="58"/>
    </row>
    <row r="154" spans="2:9" s="50" customFormat="1" ht="19.75" customHeight="1">
      <c r="B154" s="48">
        <v>40692</v>
      </c>
      <c r="C154" s="57">
        <v>12579984.6872251</v>
      </c>
      <c r="D154" s="57">
        <v>1025816.19856</v>
      </c>
      <c r="E154" s="50" t="str">
        <f t="shared" si="3"/>
        <v>2011 q2</v>
      </c>
      <c r="I154" s="58"/>
    </row>
    <row r="155" spans="2:9" s="50" customFormat="1" ht="19.75" customHeight="1">
      <c r="B155" s="48">
        <v>40699</v>
      </c>
      <c r="C155" s="57">
        <v>10961946.4536804</v>
      </c>
      <c r="D155" s="57">
        <v>910931.79792000004</v>
      </c>
      <c r="E155" s="50" t="str">
        <f t="shared" si="3"/>
        <v>2011 q2</v>
      </c>
      <c r="I155" s="58"/>
    </row>
    <row r="156" spans="2:9" s="50" customFormat="1" ht="19.75" customHeight="1">
      <c r="B156" s="48">
        <v>40706</v>
      </c>
      <c r="C156" s="57">
        <v>12737670.3911392</v>
      </c>
      <c r="D156" s="57">
        <v>1038863.4336</v>
      </c>
      <c r="E156" s="50" t="str">
        <f t="shared" si="3"/>
        <v>2011 q2</v>
      </c>
      <c r="I156" s="58"/>
    </row>
    <row r="157" spans="2:9" s="50" customFormat="1" ht="19.75" customHeight="1">
      <c r="B157" s="48">
        <v>40713</v>
      </c>
      <c r="C157" s="57">
        <v>14383845.5507703</v>
      </c>
      <c r="D157" s="57">
        <v>1145236.5442760801</v>
      </c>
      <c r="E157" s="50" t="str">
        <f t="shared" si="3"/>
        <v>2011 q2</v>
      </c>
      <c r="I157" s="58"/>
    </row>
    <row r="158" spans="2:9" s="50" customFormat="1" ht="19.75" customHeight="1">
      <c r="B158" s="48">
        <v>40720</v>
      </c>
      <c r="C158" s="57">
        <v>9736726.5686719995</v>
      </c>
      <c r="D158" s="57">
        <v>769582.35224000004</v>
      </c>
      <c r="E158" s="50" t="str">
        <f t="shared" si="3"/>
        <v>2011 q2</v>
      </c>
      <c r="I158" s="58"/>
    </row>
    <row r="159" spans="2:9" s="50" customFormat="1" ht="19.75" customHeight="1">
      <c r="B159" s="48">
        <v>40727</v>
      </c>
      <c r="C159" s="57">
        <v>11853023.440920001</v>
      </c>
      <c r="D159" s="57">
        <v>925505.299</v>
      </c>
      <c r="E159" s="50" t="str">
        <f t="shared" si="3"/>
        <v>2011 q3</v>
      </c>
      <c r="I159" s="58"/>
    </row>
    <row r="160" spans="2:9" s="50" customFormat="1" ht="19.75" customHeight="1">
      <c r="B160" s="48">
        <v>40734</v>
      </c>
      <c r="C160" s="57">
        <v>9159348.9974889997</v>
      </c>
      <c r="D160" s="57">
        <v>745952.55980000005</v>
      </c>
      <c r="E160" s="50" t="str">
        <f t="shared" si="3"/>
        <v>2011 q3</v>
      </c>
      <c r="I160" s="58"/>
    </row>
    <row r="161" spans="2:9" s="50" customFormat="1" ht="19.75" customHeight="1">
      <c r="B161" s="48">
        <v>40741</v>
      </c>
      <c r="C161" s="57">
        <v>8474237.5164947994</v>
      </c>
      <c r="D161" s="57">
        <v>669543.43828</v>
      </c>
      <c r="E161" s="50" t="str">
        <f t="shared" si="3"/>
        <v>2011 q3</v>
      </c>
      <c r="I161" s="58"/>
    </row>
    <row r="162" spans="2:9" s="50" customFormat="1" ht="19.75" customHeight="1">
      <c r="B162" s="48">
        <v>40748</v>
      </c>
      <c r="C162" s="57">
        <v>11538940.43856</v>
      </c>
      <c r="D162" s="57">
        <v>868572.01599999995</v>
      </c>
      <c r="E162" s="50" t="str">
        <f t="shared" si="3"/>
        <v>2011 q3</v>
      </c>
      <c r="I162" s="58"/>
    </row>
    <row r="163" spans="2:9" s="50" customFormat="1" ht="19.75" customHeight="1">
      <c r="B163" s="48">
        <v>40755</v>
      </c>
      <c r="C163" s="57">
        <v>11569888.087176001</v>
      </c>
      <c r="D163" s="57">
        <v>911650.36840000004</v>
      </c>
      <c r="E163" s="50" t="str">
        <f t="shared" si="3"/>
        <v>2011 q3</v>
      </c>
      <c r="I163" s="58"/>
    </row>
    <row r="164" spans="2:9" s="50" customFormat="1" ht="19.75" customHeight="1">
      <c r="B164" s="48">
        <v>40762</v>
      </c>
      <c r="C164" s="57">
        <v>6731721.4023275999</v>
      </c>
      <c r="D164" s="57">
        <v>528021.94334</v>
      </c>
      <c r="E164" s="50" t="str">
        <f t="shared" si="3"/>
        <v>2011 q3</v>
      </c>
      <c r="I164" s="58"/>
    </row>
    <row r="165" spans="2:9" s="50" customFormat="1" ht="19.75" customHeight="1">
      <c r="B165" s="48">
        <v>40769</v>
      </c>
      <c r="C165" s="57">
        <v>9819086.0669929609</v>
      </c>
      <c r="D165" s="57">
        <v>758415.65880608</v>
      </c>
      <c r="E165" s="50" t="str">
        <f t="shared" si="3"/>
        <v>2011 q3</v>
      </c>
      <c r="I165" s="58"/>
    </row>
    <row r="166" spans="2:9" s="50" customFormat="1" ht="19.75" customHeight="1">
      <c r="B166" s="48">
        <v>40776</v>
      </c>
      <c r="C166" s="57">
        <v>8137127.4155160002</v>
      </c>
      <c r="D166" s="57">
        <v>618330.94440000004</v>
      </c>
      <c r="E166" s="50" t="str">
        <f t="shared" si="3"/>
        <v>2011 q3</v>
      </c>
      <c r="I166" s="58"/>
    </row>
    <row r="167" spans="2:9" s="50" customFormat="1" ht="19.75" customHeight="1">
      <c r="B167" s="48">
        <v>40783</v>
      </c>
      <c r="C167" s="57">
        <v>9010565.3252735995</v>
      </c>
      <c r="D167" s="57">
        <v>714693.95952000003</v>
      </c>
      <c r="E167" s="50" t="str">
        <f t="shared" si="3"/>
        <v>2011 q3</v>
      </c>
      <c r="I167" s="58"/>
    </row>
    <row r="168" spans="2:9" s="50" customFormat="1" ht="19.75" customHeight="1">
      <c r="B168" s="48">
        <v>40790</v>
      </c>
      <c r="C168" s="57">
        <v>7567612.7298412798</v>
      </c>
      <c r="D168" s="57">
        <v>622117.94225304003</v>
      </c>
      <c r="E168" s="50" t="str">
        <f t="shared" si="3"/>
        <v>2011 q3</v>
      </c>
      <c r="I168" s="58"/>
    </row>
    <row r="169" spans="2:9" s="50" customFormat="1" ht="19.75" customHeight="1">
      <c r="B169" s="48">
        <v>40797</v>
      </c>
      <c r="C169" s="57">
        <v>11117529.208898</v>
      </c>
      <c r="D169" s="57">
        <v>902095.21016000002</v>
      </c>
      <c r="E169" s="50" t="str">
        <f t="shared" si="3"/>
        <v>2011 q3</v>
      </c>
      <c r="I169" s="58"/>
    </row>
    <row r="170" spans="2:9" s="50" customFormat="1" ht="19.75" customHeight="1">
      <c r="B170" s="48">
        <v>40804</v>
      </c>
      <c r="C170" s="57">
        <v>9786974.2937808</v>
      </c>
      <c r="D170" s="57">
        <v>752408.94064000004</v>
      </c>
      <c r="E170" s="50" t="str">
        <f t="shared" si="3"/>
        <v>2011 q3</v>
      </c>
      <c r="I170" s="58"/>
    </row>
    <row r="171" spans="2:9" s="50" customFormat="1" ht="19.75" customHeight="1">
      <c r="B171" s="48">
        <v>40811</v>
      </c>
      <c r="C171" s="57">
        <v>8668100.5646800008</v>
      </c>
      <c r="D171" s="57">
        <v>698873.51199999999</v>
      </c>
      <c r="E171" s="50" t="str">
        <f t="shared" si="3"/>
        <v>2011 q3</v>
      </c>
      <c r="I171" s="58"/>
    </row>
    <row r="172" spans="2:9" s="50" customFormat="1" ht="19.75" customHeight="1">
      <c r="B172" s="48">
        <v>40818</v>
      </c>
      <c r="C172" s="57">
        <v>13705058.638720401</v>
      </c>
      <c r="D172" s="57">
        <v>1057340.6966599999</v>
      </c>
      <c r="E172" s="50" t="str">
        <f t="shared" si="3"/>
        <v>2011 q4</v>
      </c>
      <c r="I172" s="58"/>
    </row>
    <row r="173" spans="2:9" s="50" customFormat="1" ht="19.75" customHeight="1">
      <c r="B173" s="48">
        <v>40825</v>
      </c>
      <c r="C173" s="57">
        <v>9116398.6922340002</v>
      </c>
      <c r="D173" s="57">
        <v>734249.24054999999</v>
      </c>
      <c r="E173" s="50" t="str">
        <f t="shared" si="3"/>
        <v>2011 q4</v>
      </c>
      <c r="I173" s="58"/>
    </row>
    <row r="174" spans="2:9" s="50" customFormat="1" ht="19.75" customHeight="1">
      <c r="B174" s="48">
        <v>40832</v>
      </c>
      <c r="C174" s="57">
        <v>10829223.4591468</v>
      </c>
      <c r="D174" s="57">
        <v>850320.38867000001</v>
      </c>
      <c r="E174" s="50" t="str">
        <f t="shared" si="3"/>
        <v>2011 q4</v>
      </c>
      <c r="I174" s="58"/>
    </row>
    <row r="175" spans="2:9" s="50" customFormat="1" ht="19.75" customHeight="1">
      <c r="B175" s="48">
        <v>40839</v>
      </c>
      <c r="C175" s="57">
        <v>9907892.6158719994</v>
      </c>
      <c r="D175" s="57">
        <v>778543.87254000001</v>
      </c>
      <c r="E175" s="50" t="str">
        <f t="shared" si="3"/>
        <v>2011 q4</v>
      </c>
      <c r="I175" s="58"/>
    </row>
    <row r="176" spans="2:9" s="50" customFormat="1" ht="19.75" customHeight="1">
      <c r="B176" s="48">
        <v>40846</v>
      </c>
      <c r="C176" s="57">
        <v>10882729.100772001</v>
      </c>
      <c r="D176" s="57">
        <v>876923.86017999996</v>
      </c>
      <c r="E176" s="50" t="str">
        <f t="shared" si="3"/>
        <v>2011 q4</v>
      </c>
      <c r="I176" s="58"/>
    </row>
    <row r="177" spans="2:9" s="50" customFormat="1" ht="19.75" customHeight="1">
      <c r="B177" s="48">
        <v>40853</v>
      </c>
      <c r="C177" s="57">
        <v>13528101.327430399</v>
      </c>
      <c r="D177" s="57">
        <v>1068829.07718</v>
      </c>
      <c r="E177" s="50" t="str">
        <f t="shared" si="3"/>
        <v>2011 q4</v>
      </c>
      <c r="I177" s="58"/>
    </row>
    <row r="178" spans="2:9" s="50" customFormat="1" ht="19.75" customHeight="1">
      <c r="B178" s="48">
        <v>40860</v>
      </c>
      <c r="C178" s="57">
        <v>13147180.633784</v>
      </c>
      <c r="D178" s="57">
        <v>1006187.52244</v>
      </c>
      <c r="E178" s="50" t="str">
        <f t="shared" si="3"/>
        <v>2011 q4</v>
      </c>
      <c r="I178" s="58"/>
    </row>
    <row r="179" spans="2:9" s="50" customFormat="1" ht="19.75" customHeight="1">
      <c r="B179" s="48">
        <v>40867</v>
      </c>
      <c r="C179" s="57">
        <v>9486656.6963024009</v>
      </c>
      <c r="D179" s="57">
        <v>764396.93056000001</v>
      </c>
      <c r="E179" s="50" t="str">
        <f t="shared" si="3"/>
        <v>2011 q4</v>
      </c>
      <c r="I179" s="58"/>
    </row>
    <row r="180" spans="2:9" s="50" customFormat="1" ht="19.75" customHeight="1">
      <c r="B180" s="48">
        <v>40874</v>
      </c>
      <c r="C180" s="57">
        <v>10765988.6760798</v>
      </c>
      <c r="D180" s="57">
        <v>867386.90456000005</v>
      </c>
      <c r="E180" s="50" t="str">
        <f t="shared" si="3"/>
        <v>2011 q4</v>
      </c>
      <c r="I180" s="58"/>
    </row>
    <row r="181" spans="2:9" s="50" customFormat="1" ht="19.75" customHeight="1">
      <c r="B181" s="48">
        <v>40881</v>
      </c>
      <c r="C181" s="57">
        <v>10942387.281598</v>
      </c>
      <c r="D181" s="57">
        <v>862504.81325999997</v>
      </c>
      <c r="E181" s="50" t="str">
        <f t="shared" si="3"/>
        <v>2011 q4</v>
      </c>
      <c r="I181" s="58"/>
    </row>
    <row r="182" spans="2:9" s="50" customFormat="1" ht="19.75" customHeight="1">
      <c r="B182" s="48">
        <v>40888</v>
      </c>
      <c r="C182" s="57">
        <v>9578331.0865400005</v>
      </c>
      <c r="D182" s="57">
        <v>734487.38463999995</v>
      </c>
      <c r="E182" s="50" t="str">
        <f t="shared" si="3"/>
        <v>2011 q4</v>
      </c>
      <c r="I182" s="58"/>
    </row>
    <row r="183" spans="2:9" s="50" customFormat="1" ht="19.75" customHeight="1">
      <c r="B183" s="48">
        <v>40895</v>
      </c>
      <c r="C183" s="57">
        <v>11070804.507354001</v>
      </c>
      <c r="D183" s="57">
        <v>838669.34530000004</v>
      </c>
      <c r="E183" s="50" t="str">
        <f t="shared" si="3"/>
        <v>2011 q4</v>
      </c>
      <c r="I183" s="58"/>
    </row>
    <row r="184" spans="2:9" s="50" customFormat="1" ht="19.75" customHeight="1">
      <c r="B184" s="48">
        <v>40902</v>
      </c>
      <c r="C184" s="57">
        <v>9390989.9520100001</v>
      </c>
      <c r="D184" s="57">
        <v>719576.56247999996</v>
      </c>
      <c r="E184" s="50" t="str">
        <f t="shared" si="3"/>
        <v>2011 q4</v>
      </c>
      <c r="I184" s="58"/>
    </row>
    <row r="185" spans="2:9" s="50" customFormat="1" ht="19.75" customHeight="1">
      <c r="B185" s="48">
        <v>40909</v>
      </c>
      <c r="C185" s="57">
        <v>19466824.202555701</v>
      </c>
      <c r="D185" s="57">
        <v>1535176.147256</v>
      </c>
      <c r="E185" s="50" t="str">
        <f t="shared" si="3"/>
        <v>2012 q1</v>
      </c>
      <c r="I185" s="58"/>
    </row>
    <row r="186" spans="2:9" s="50" customFormat="1" ht="19.75" customHeight="1">
      <c r="B186" s="48">
        <v>40923</v>
      </c>
      <c r="C186" s="57">
        <v>1515217.5077623201</v>
      </c>
      <c r="D186" s="57">
        <v>130828.93403898001</v>
      </c>
      <c r="E186" s="50" t="str">
        <f t="shared" si="3"/>
        <v>2012 q1</v>
      </c>
      <c r="I186" s="58"/>
    </row>
    <row r="187" spans="2:9" s="50" customFormat="1" ht="19.75" customHeight="1">
      <c r="B187" s="48">
        <v>40930</v>
      </c>
      <c r="C187" s="57">
        <v>4029852.3317825999</v>
      </c>
      <c r="D187" s="57">
        <v>312200.18521999998</v>
      </c>
      <c r="E187" s="50" t="str">
        <f t="shared" si="3"/>
        <v>2012 q1</v>
      </c>
      <c r="I187" s="58"/>
    </row>
    <row r="188" spans="2:9" s="50" customFormat="1" ht="19.75" customHeight="1">
      <c r="B188" s="48">
        <v>40937</v>
      </c>
      <c r="C188" s="57">
        <v>4572019.5887826001</v>
      </c>
      <c r="D188" s="57">
        <v>365829.86450959998</v>
      </c>
      <c r="E188" s="50" t="str">
        <f t="shared" si="3"/>
        <v>2012 q1</v>
      </c>
      <c r="I188" s="58"/>
    </row>
    <row r="189" spans="2:9" s="50" customFormat="1" ht="19.75" customHeight="1">
      <c r="B189" s="48">
        <v>40944</v>
      </c>
      <c r="C189" s="57">
        <v>5800710.1681776</v>
      </c>
      <c r="D189" s="57">
        <v>478767.70360000001</v>
      </c>
      <c r="E189" s="50" t="str">
        <f t="shared" si="3"/>
        <v>2012 q1</v>
      </c>
      <c r="I189" s="58"/>
    </row>
    <row r="190" spans="2:9" s="50" customFormat="1" ht="19.75" customHeight="1">
      <c r="B190" s="48">
        <v>40951</v>
      </c>
      <c r="C190" s="57">
        <v>6708561.1592720002</v>
      </c>
      <c r="D190" s="57">
        <v>528288.15839999996</v>
      </c>
      <c r="E190" s="50" t="str">
        <f t="shared" si="3"/>
        <v>2012 q1</v>
      </c>
      <c r="I190" s="58"/>
    </row>
    <row r="191" spans="2:9" s="50" customFormat="1" ht="19.75" customHeight="1">
      <c r="B191" s="48">
        <v>40958</v>
      </c>
      <c r="C191" s="57">
        <v>7720163.5715632001</v>
      </c>
      <c r="D191" s="57">
        <v>665379.78544000001</v>
      </c>
      <c r="E191" s="50" t="str">
        <f t="shared" si="3"/>
        <v>2012 q1</v>
      </c>
      <c r="I191" s="58"/>
    </row>
    <row r="192" spans="2:9" s="50" customFormat="1" ht="19.75" customHeight="1">
      <c r="B192" s="48">
        <v>40965</v>
      </c>
      <c r="C192" s="57">
        <v>5850754.6516319998</v>
      </c>
      <c r="D192" s="57">
        <v>473311.58016000001</v>
      </c>
      <c r="E192" s="50" t="str">
        <f t="shared" si="3"/>
        <v>2012 q1</v>
      </c>
      <c r="I192" s="58"/>
    </row>
    <row r="193" spans="2:9" s="50" customFormat="1" ht="19.75" customHeight="1">
      <c r="B193" s="48">
        <v>40972</v>
      </c>
      <c r="C193" s="57">
        <v>8298929.72095</v>
      </c>
      <c r="D193" s="57">
        <v>648629.81310000003</v>
      </c>
      <c r="E193" s="50" t="str">
        <f t="shared" si="3"/>
        <v>2012 q1</v>
      </c>
      <c r="I193" s="58"/>
    </row>
    <row r="194" spans="2:9" s="50" customFormat="1" ht="19.75" customHeight="1">
      <c r="B194" s="48">
        <v>40979</v>
      </c>
      <c r="C194" s="57">
        <v>4658672.9122604998</v>
      </c>
      <c r="D194" s="57">
        <v>382608.45199999999</v>
      </c>
      <c r="E194" s="50" t="str">
        <f t="shared" si="3"/>
        <v>2012 q1</v>
      </c>
      <c r="I194" s="58"/>
    </row>
    <row r="195" spans="2:9" s="50" customFormat="1" ht="19.75" customHeight="1">
      <c r="B195" s="48">
        <v>40986</v>
      </c>
      <c r="C195" s="57">
        <v>10527328.471224001</v>
      </c>
      <c r="D195" s="57">
        <v>816704.12251999998</v>
      </c>
      <c r="E195" s="50" t="str">
        <f t="shared" si="3"/>
        <v>2012 q1</v>
      </c>
      <c r="I195" s="58"/>
    </row>
    <row r="196" spans="2:9" s="50" customFormat="1" ht="19.75" customHeight="1">
      <c r="B196" s="48">
        <v>40993</v>
      </c>
      <c r="C196" s="57">
        <v>16143157.747188199</v>
      </c>
      <c r="D196" s="57">
        <v>1322378.931784</v>
      </c>
      <c r="E196" s="50" t="str">
        <f t="shared" si="3"/>
        <v>2012 q1</v>
      </c>
      <c r="I196" s="58"/>
    </row>
    <row r="197" spans="2:9" s="50" customFormat="1" ht="19.75" customHeight="1">
      <c r="B197" s="48">
        <v>41000</v>
      </c>
      <c r="C197" s="57">
        <v>15201426.768767999</v>
      </c>
      <c r="D197" s="57">
        <v>1196244.27306</v>
      </c>
      <c r="E197" s="50" t="str">
        <f t="shared" si="3"/>
        <v>2012 q2</v>
      </c>
      <c r="I197" s="58"/>
    </row>
    <row r="198" spans="2:9" s="50" customFormat="1" ht="19.75" customHeight="1">
      <c r="B198" s="48">
        <v>41007</v>
      </c>
      <c r="C198" s="57">
        <v>11081963.46257</v>
      </c>
      <c r="D198" s="57">
        <v>864977.92920000001</v>
      </c>
      <c r="E198" s="50" t="str">
        <f t="shared" ref="E198:E261" si="4">YEAR(B198)&amp;" q"&amp;ROUNDUP(MONTH(B198)/3,0)</f>
        <v>2012 q2</v>
      </c>
      <c r="I198" s="58"/>
    </row>
    <row r="199" spans="2:9" s="50" customFormat="1" ht="19.75" customHeight="1">
      <c r="B199" s="48">
        <v>41014</v>
      </c>
      <c r="C199" s="57">
        <v>10365715.332243999</v>
      </c>
      <c r="D199" s="57">
        <v>826323.654874</v>
      </c>
      <c r="E199" s="50" t="str">
        <f t="shared" si="4"/>
        <v>2012 q2</v>
      </c>
      <c r="I199" s="58"/>
    </row>
    <row r="200" spans="2:9" s="50" customFormat="1" ht="19.75" customHeight="1">
      <c r="B200" s="48">
        <v>41021</v>
      </c>
      <c r="C200" s="57">
        <v>10765248.5151868</v>
      </c>
      <c r="D200" s="57">
        <v>915094.35127999994</v>
      </c>
      <c r="E200" s="50" t="str">
        <f t="shared" si="4"/>
        <v>2012 q2</v>
      </c>
      <c r="I200" s="58"/>
    </row>
    <row r="201" spans="2:9" s="50" customFormat="1" ht="19.75" customHeight="1">
      <c r="B201" s="48">
        <v>41028</v>
      </c>
      <c r="C201" s="57">
        <v>14616794.880548401</v>
      </c>
      <c r="D201" s="57">
        <v>1168566.01825</v>
      </c>
      <c r="E201" s="50" t="str">
        <f t="shared" si="4"/>
        <v>2012 q2</v>
      </c>
      <c r="I201" s="58"/>
    </row>
    <row r="202" spans="2:9" s="50" customFormat="1" ht="19.75" customHeight="1">
      <c r="B202" s="48">
        <v>41035</v>
      </c>
      <c r="C202" s="57">
        <v>8906999.4943879992</v>
      </c>
      <c r="D202" s="57">
        <v>705312.75864999997</v>
      </c>
      <c r="E202" s="50" t="str">
        <f t="shared" si="4"/>
        <v>2012 q2</v>
      </c>
      <c r="I202" s="58"/>
    </row>
    <row r="203" spans="2:9" s="50" customFormat="1" ht="19.75" customHeight="1">
      <c r="B203" s="48">
        <v>41042</v>
      </c>
      <c r="C203" s="57">
        <v>6007260.444445</v>
      </c>
      <c r="D203" s="57">
        <v>543567.94830000005</v>
      </c>
      <c r="E203" s="50" t="str">
        <f t="shared" si="4"/>
        <v>2012 q2</v>
      </c>
      <c r="I203" s="58"/>
    </row>
    <row r="204" spans="2:9" s="50" customFormat="1" ht="19.75" customHeight="1">
      <c r="B204" s="48">
        <v>41049</v>
      </c>
      <c r="C204" s="57">
        <v>15884648.022712899</v>
      </c>
      <c r="D204" s="57">
        <v>1183289.639496</v>
      </c>
      <c r="E204" s="50" t="str">
        <f t="shared" si="4"/>
        <v>2012 q2</v>
      </c>
      <c r="I204" s="58"/>
    </row>
    <row r="205" spans="2:9" s="50" customFormat="1" ht="19.75" customHeight="1">
      <c r="B205" s="48">
        <v>41056</v>
      </c>
      <c r="C205" s="57">
        <v>13602192.468598399</v>
      </c>
      <c r="D205" s="57">
        <v>1099266.37696</v>
      </c>
      <c r="E205" s="50" t="str">
        <f t="shared" si="4"/>
        <v>2012 q2</v>
      </c>
      <c r="I205" s="58"/>
    </row>
    <row r="206" spans="2:9" s="50" customFormat="1" ht="19.75" customHeight="1">
      <c r="B206" s="48">
        <v>41063</v>
      </c>
      <c r="C206" s="57">
        <v>9466277.7448514998</v>
      </c>
      <c r="D206" s="57">
        <v>751990.84274999995</v>
      </c>
      <c r="E206" s="50" t="str">
        <f t="shared" si="4"/>
        <v>2012 q2</v>
      </c>
      <c r="I206" s="58"/>
    </row>
    <row r="207" spans="2:9" s="50" customFormat="1" ht="19.75" customHeight="1">
      <c r="B207" s="48">
        <v>41070</v>
      </c>
      <c r="C207" s="57">
        <v>11717064.052392</v>
      </c>
      <c r="D207" s="57">
        <v>942005.18160000001</v>
      </c>
      <c r="E207" s="50" t="str">
        <f t="shared" si="4"/>
        <v>2012 q2</v>
      </c>
      <c r="I207" s="58"/>
    </row>
    <row r="208" spans="2:9" s="50" customFormat="1" ht="19.75" customHeight="1">
      <c r="B208" s="48">
        <v>41077</v>
      </c>
      <c r="C208" s="57">
        <v>13889462.4567682</v>
      </c>
      <c r="D208" s="57">
        <v>1139496.32608</v>
      </c>
      <c r="E208" s="50" t="str">
        <f t="shared" si="4"/>
        <v>2012 q2</v>
      </c>
      <c r="I208" s="58"/>
    </row>
    <row r="209" spans="2:9" s="50" customFormat="1" ht="19.75" customHeight="1">
      <c r="B209" s="48">
        <v>41084</v>
      </c>
      <c r="C209" s="57">
        <v>13029988.671326401</v>
      </c>
      <c r="D209" s="57">
        <v>1059865.5248</v>
      </c>
      <c r="E209" s="50" t="str">
        <f t="shared" si="4"/>
        <v>2012 q2</v>
      </c>
      <c r="I209" s="58"/>
    </row>
    <row r="210" spans="2:9" s="50" customFormat="1" ht="19.75" customHeight="1">
      <c r="B210" s="48">
        <v>41091</v>
      </c>
      <c r="C210" s="57">
        <v>14757577.0746374</v>
      </c>
      <c r="D210" s="57">
        <v>1158264.1325000001</v>
      </c>
      <c r="E210" s="50" t="str">
        <f t="shared" si="4"/>
        <v>2012 q3</v>
      </c>
      <c r="I210" s="58"/>
    </row>
    <row r="211" spans="2:9" s="50" customFormat="1" ht="19.75" customHeight="1">
      <c r="B211" s="48">
        <v>41098</v>
      </c>
      <c r="C211" s="57">
        <v>9463100.0740639996</v>
      </c>
      <c r="D211" s="57">
        <v>756365.25199999998</v>
      </c>
      <c r="E211" s="50" t="str">
        <f t="shared" si="4"/>
        <v>2012 q3</v>
      </c>
      <c r="I211" s="58"/>
    </row>
    <row r="212" spans="2:9" s="50" customFormat="1" ht="19.75" customHeight="1">
      <c r="B212" s="48">
        <v>41105</v>
      </c>
      <c r="C212" s="57">
        <v>13438559.5278743</v>
      </c>
      <c r="D212" s="57">
        <v>1072024.0782979999</v>
      </c>
      <c r="E212" s="50" t="str">
        <f t="shared" si="4"/>
        <v>2012 q3</v>
      </c>
      <c r="I212" s="58"/>
    </row>
    <row r="213" spans="2:9" s="50" customFormat="1" ht="19.75" customHeight="1">
      <c r="B213" s="48">
        <v>41112</v>
      </c>
      <c r="C213" s="57">
        <v>13562790.607099401</v>
      </c>
      <c r="D213" s="57">
        <v>1079826.54418</v>
      </c>
      <c r="E213" s="50" t="str">
        <f t="shared" si="4"/>
        <v>2012 q3</v>
      </c>
      <c r="I213" s="58"/>
    </row>
    <row r="214" spans="2:9" s="50" customFormat="1" ht="19.75" customHeight="1">
      <c r="B214" s="48">
        <v>41119</v>
      </c>
      <c r="C214" s="57">
        <v>7923666.7267927201</v>
      </c>
      <c r="D214" s="57">
        <v>659038.85435599997</v>
      </c>
      <c r="E214" s="50" t="str">
        <f t="shared" si="4"/>
        <v>2012 q3</v>
      </c>
      <c r="I214" s="58"/>
    </row>
    <row r="215" spans="2:9" s="50" customFormat="1" ht="19.75" customHeight="1">
      <c r="B215" s="48">
        <v>41126</v>
      </c>
      <c r="C215" s="57">
        <v>25124095.0129673</v>
      </c>
      <c r="D215" s="57">
        <v>1825967.4077679999</v>
      </c>
      <c r="E215" s="50" t="str">
        <f t="shared" si="4"/>
        <v>2012 q3</v>
      </c>
      <c r="I215" s="58"/>
    </row>
    <row r="216" spans="2:9" s="50" customFormat="1" ht="19.75" customHeight="1">
      <c r="B216" s="48">
        <v>41133</v>
      </c>
      <c r="C216" s="57">
        <v>8923009.9985158406</v>
      </c>
      <c r="D216" s="57">
        <v>704146.617432</v>
      </c>
      <c r="E216" s="50" t="str">
        <f t="shared" si="4"/>
        <v>2012 q3</v>
      </c>
      <c r="I216" s="58"/>
    </row>
    <row r="217" spans="2:9" s="50" customFormat="1" ht="19.75" customHeight="1">
      <c r="B217" s="48">
        <v>41140</v>
      </c>
      <c r="C217" s="57">
        <v>7630791.3041848</v>
      </c>
      <c r="D217" s="57">
        <v>616829.94438600005</v>
      </c>
      <c r="E217" s="50" t="str">
        <f t="shared" si="4"/>
        <v>2012 q3</v>
      </c>
      <c r="I217" s="58"/>
    </row>
    <row r="218" spans="2:9" s="50" customFormat="1" ht="19.75" customHeight="1">
      <c r="B218" s="48">
        <v>41147</v>
      </c>
      <c r="C218" s="57">
        <v>12604272.60362</v>
      </c>
      <c r="D218" s="57">
        <v>1006650.96556</v>
      </c>
      <c r="E218" s="50" t="str">
        <f t="shared" si="4"/>
        <v>2012 q3</v>
      </c>
      <c r="I218" s="58"/>
    </row>
    <row r="219" spans="2:9" s="50" customFormat="1" ht="19.75" customHeight="1">
      <c r="B219" s="48">
        <v>41154</v>
      </c>
      <c r="C219" s="57">
        <v>19629249.681602001</v>
      </c>
      <c r="D219" s="57">
        <v>1529638.9415899999</v>
      </c>
      <c r="E219" s="50" t="str">
        <f t="shared" si="4"/>
        <v>2012 q3</v>
      </c>
      <c r="I219" s="58"/>
    </row>
    <row r="220" spans="2:9" s="50" customFormat="1" ht="19.75" customHeight="1">
      <c r="B220" s="48">
        <v>41161</v>
      </c>
      <c r="C220" s="57">
        <v>9717511.7138880007</v>
      </c>
      <c r="D220" s="57">
        <v>776548.50271999999</v>
      </c>
      <c r="E220" s="50" t="str">
        <f t="shared" si="4"/>
        <v>2012 q3</v>
      </c>
      <c r="I220" s="58"/>
    </row>
    <row r="221" spans="2:9" s="50" customFormat="1" ht="19.75" customHeight="1">
      <c r="B221" s="48">
        <v>41168</v>
      </c>
      <c r="C221" s="57">
        <v>25842223.0616</v>
      </c>
      <c r="D221" s="57">
        <v>2132689.1412</v>
      </c>
      <c r="E221" s="50" t="str">
        <f t="shared" si="4"/>
        <v>2012 q3</v>
      </c>
      <c r="I221" s="58"/>
    </row>
    <row r="222" spans="2:9" s="50" customFormat="1" ht="19.75" customHeight="1">
      <c r="B222" s="48">
        <v>41175</v>
      </c>
      <c r="C222" s="57">
        <v>6042724.9817139301</v>
      </c>
      <c r="D222" s="57">
        <v>476459.28473700001</v>
      </c>
      <c r="E222" s="50" t="str">
        <f t="shared" si="4"/>
        <v>2012 q3</v>
      </c>
      <c r="I222" s="58"/>
    </row>
    <row r="223" spans="2:9" s="50" customFormat="1" ht="19.75" customHeight="1">
      <c r="B223" s="48">
        <v>41182</v>
      </c>
      <c r="C223" s="57">
        <v>14984522.819242099</v>
      </c>
      <c r="D223" s="57">
        <v>1156239.9573299999</v>
      </c>
      <c r="E223" s="50" t="str">
        <f t="shared" si="4"/>
        <v>2012 q3</v>
      </c>
      <c r="I223" s="58"/>
    </row>
    <row r="224" spans="2:9" s="50" customFormat="1" ht="19.75" customHeight="1">
      <c r="B224" s="48">
        <v>41189</v>
      </c>
      <c r="C224" s="57">
        <v>12103959.6037356</v>
      </c>
      <c r="D224" s="57">
        <v>973380.33933999995</v>
      </c>
      <c r="E224" s="50" t="str">
        <f t="shared" si="4"/>
        <v>2012 q4</v>
      </c>
      <c r="I224" s="58"/>
    </row>
    <row r="225" spans="2:9" s="50" customFormat="1" ht="19.75" customHeight="1">
      <c r="B225" s="48">
        <v>41196</v>
      </c>
      <c r="C225" s="57">
        <v>12176252.4858476</v>
      </c>
      <c r="D225" s="57">
        <v>950890.69900000002</v>
      </c>
      <c r="E225" s="50" t="str">
        <f t="shared" si="4"/>
        <v>2012 q4</v>
      </c>
      <c r="I225" s="58"/>
    </row>
    <row r="226" spans="2:9" s="50" customFormat="1" ht="19.75" customHeight="1">
      <c r="B226" s="48">
        <v>41203</v>
      </c>
      <c r="C226" s="57">
        <v>12602584.7916712</v>
      </c>
      <c r="D226" s="57">
        <v>1028083.70962</v>
      </c>
      <c r="E226" s="50" t="str">
        <f t="shared" si="4"/>
        <v>2012 q4</v>
      </c>
      <c r="I226" s="58"/>
    </row>
    <row r="227" spans="2:9" s="50" customFormat="1" ht="19.75" customHeight="1">
      <c r="B227" s="48">
        <v>41210</v>
      </c>
      <c r="C227" s="57">
        <v>11678620.2836772</v>
      </c>
      <c r="D227" s="57">
        <v>952700.18935999996</v>
      </c>
      <c r="E227" s="50" t="str">
        <f t="shared" si="4"/>
        <v>2012 q4</v>
      </c>
      <c r="I227" s="58"/>
    </row>
    <row r="228" spans="2:9" s="50" customFormat="1" ht="19.75" customHeight="1">
      <c r="B228" s="48">
        <v>41217</v>
      </c>
      <c r="C228" s="57">
        <v>11294266.098345</v>
      </c>
      <c r="D228" s="57">
        <v>896201.28327999997</v>
      </c>
      <c r="E228" s="50" t="str">
        <f t="shared" si="4"/>
        <v>2012 q4</v>
      </c>
      <c r="I228" s="58"/>
    </row>
    <row r="229" spans="2:9" s="50" customFormat="1" ht="19.75" customHeight="1">
      <c r="B229" s="48">
        <v>41224</v>
      </c>
      <c r="C229" s="57">
        <v>11125352.786545601</v>
      </c>
      <c r="D229" s="57">
        <v>870003.37780999998</v>
      </c>
      <c r="E229" s="50" t="str">
        <f t="shared" si="4"/>
        <v>2012 q4</v>
      </c>
      <c r="I229" s="58"/>
    </row>
    <row r="230" spans="2:9" s="50" customFormat="1" ht="19.75" customHeight="1">
      <c r="B230" s="48">
        <v>41231</v>
      </c>
      <c r="C230" s="57">
        <v>12571682.8222428</v>
      </c>
      <c r="D230" s="57">
        <v>1042707.43192</v>
      </c>
      <c r="E230" s="50" t="str">
        <f t="shared" si="4"/>
        <v>2012 q4</v>
      </c>
      <c r="I230" s="58"/>
    </row>
    <row r="231" spans="2:9" s="50" customFormat="1" ht="19.75" customHeight="1">
      <c r="B231" s="48">
        <v>41238</v>
      </c>
      <c r="C231" s="57">
        <v>11394781.814820001</v>
      </c>
      <c r="D231" s="57">
        <v>926213.96400000004</v>
      </c>
      <c r="E231" s="50" t="str">
        <f t="shared" si="4"/>
        <v>2012 q4</v>
      </c>
      <c r="I231" s="58"/>
    </row>
    <row r="232" spans="2:9" s="50" customFormat="1" ht="19.75" customHeight="1">
      <c r="B232" s="48">
        <v>41245</v>
      </c>
      <c r="C232" s="57">
        <v>11927006.5330752</v>
      </c>
      <c r="D232" s="57">
        <v>923279.19960000005</v>
      </c>
      <c r="E232" s="50" t="str">
        <f t="shared" si="4"/>
        <v>2012 q4</v>
      </c>
      <c r="I232" s="58"/>
    </row>
    <row r="233" spans="2:9" s="50" customFormat="1" ht="19.75" customHeight="1">
      <c r="B233" s="48">
        <v>41252</v>
      </c>
      <c r="C233" s="57">
        <v>14710842.5827106</v>
      </c>
      <c r="D233" s="57">
        <v>1197507.7797999999</v>
      </c>
      <c r="E233" s="50" t="str">
        <f t="shared" si="4"/>
        <v>2012 q4</v>
      </c>
      <c r="I233" s="58"/>
    </row>
    <row r="234" spans="2:9" s="50" customFormat="1" ht="19.75" customHeight="1">
      <c r="B234" s="48">
        <v>41259</v>
      </c>
      <c r="C234" s="57">
        <v>10033019.3294848</v>
      </c>
      <c r="D234" s="57">
        <v>808520.56576000003</v>
      </c>
      <c r="E234" s="50" t="str">
        <f t="shared" si="4"/>
        <v>2012 q4</v>
      </c>
      <c r="I234" s="58"/>
    </row>
    <row r="235" spans="2:9" s="50" customFormat="1" ht="19.75" customHeight="1">
      <c r="B235" s="48">
        <v>41266</v>
      </c>
      <c r="C235" s="57">
        <v>10959914.801845601</v>
      </c>
      <c r="D235" s="57">
        <v>895124.91402000003</v>
      </c>
      <c r="E235" s="50" t="str">
        <f t="shared" si="4"/>
        <v>2012 q4</v>
      </c>
      <c r="I235" s="58"/>
    </row>
    <row r="236" spans="2:9" s="50" customFormat="1" ht="19.75" customHeight="1">
      <c r="B236" s="48">
        <v>41273</v>
      </c>
      <c r="C236" s="57">
        <v>30072160.607470099</v>
      </c>
      <c r="D236" s="57">
        <v>2361497.9695549598</v>
      </c>
      <c r="E236" s="50" t="str">
        <f t="shared" si="4"/>
        <v>2012 q4</v>
      </c>
      <c r="I236" s="58"/>
    </row>
    <row r="237" spans="2:9" s="50" customFormat="1" ht="19.75" customHeight="1">
      <c r="B237" s="48">
        <v>41280</v>
      </c>
      <c r="C237" s="57">
        <v>505463.67660000001</v>
      </c>
      <c r="D237" s="57">
        <v>24494.81</v>
      </c>
      <c r="E237" s="50" t="str">
        <f t="shared" si="4"/>
        <v>2013 q1</v>
      </c>
      <c r="I237" s="58"/>
    </row>
    <row r="238" spans="2:9" s="50" customFormat="1" ht="19.75" customHeight="1">
      <c r="B238" s="48">
        <v>41287</v>
      </c>
      <c r="C238" s="57">
        <v>1790586.808</v>
      </c>
      <c r="D238" s="57">
        <v>141583.43525000001</v>
      </c>
      <c r="E238" s="50" t="str">
        <f t="shared" si="4"/>
        <v>2013 q1</v>
      </c>
      <c r="I238" s="58"/>
    </row>
    <row r="239" spans="2:9" s="50" customFormat="1" ht="19.75" customHeight="1">
      <c r="B239" s="48">
        <v>41294</v>
      </c>
      <c r="C239" s="57">
        <v>6096410.6760983998</v>
      </c>
      <c r="D239" s="57">
        <v>505591.02503999998</v>
      </c>
      <c r="E239" s="50" t="str">
        <f t="shared" si="4"/>
        <v>2013 q1</v>
      </c>
      <c r="I239" s="58"/>
    </row>
    <row r="240" spans="2:9" s="50" customFormat="1" ht="19.75" customHeight="1">
      <c r="B240" s="48">
        <v>41301</v>
      </c>
      <c r="C240" s="57">
        <v>5669409.4756244002</v>
      </c>
      <c r="D240" s="57">
        <v>458867.32197039999</v>
      </c>
      <c r="E240" s="50" t="str">
        <f t="shared" si="4"/>
        <v>2013 q1</v>
      </c>
      <c r="I240" s="58"/>
    </row>
    <row r="241" spans="2:9" s="50" customFormat="1" ht="19.75" customHeight="1">
      <c r="B241" s="48">
        <v>41308</v>
      </c>
      <c r="C241" s="57">
        <v>6192693.9739539996</v>
      </c>
      <c r="D241" s="57">
        <v>532256.20194000006</v>
      </c>
      <c r="E241" s="50" t="str">
        <f t="shared" si="4"/>
        <v>2013 q1</v>
      </c>
      <c r="I241" s="58"/>
    </row>
    <row r="242" spans="2:9" s="50" customFormat="1" ht="19.75" customHeight="1">
      <c r="B242" s="48">
        <v>41315</v>
      </c>
      <c r="C242" s="57">
        <v>6495824.83433</v>
      </c>
      <c r="D242" s="57">
        <v>547063.61936000001</v>
      </c>
      <c r="E242" s="50" t="str">
        <f t="shared" si="4"/>
        <v>2013 q1</v>
      </c>
      <c r="I242" s="58"/>
    </row>
    <row r="243" spans="2:9" s="50" customFormat="1" ht="19.75" customHeight="1">
      <c r="B243" s="48">
        <v>41322</v>
      </c>
      <c r="C243" s="57">
        <v>8636591.5098164007</v>
      </c>
      <c r="D243" s="57">
        <v>719801.48542000004</v>
      </c>
      <c r="E243" s="50" t="str">
        <f t="shared" si="4"/>
        <v>2013 q1</v>
      </c>
      <c r="I243" s="58"/>
    </row>
    <row r="244" spans="2:9" s="50" customFormat="1" ht="19.75" customHeight="1">
      <c r="B244" s="48">
        <v>41329</v>
      </c>
      <c r="C244" s="57">
        <v>8654515.4233145006</v>
      </c>
      <c r="D244" s="57">
        <v>692451.89549999998</v>
      </c>
      <c r="E244" s="50" t="str">
        <f t="shared" si="4"/>
        <v>2013 q1</v>
      </c>
      <c r="I244" s="58"/>
    </row>
    <row r="245" spans="2:9" s="50" customFormat="1" ht="19.75" customHeight="1">
      <c r="B245" s="48">
        <v>41336</v>
      </c>
      <c r="C245" s="57">
        <v>10671225.603797199</v>
      </c>
      <c r="D245" s="57">
        <v>873013.42844000005</v>
      </c>
      <c r="E245" s="50" t="str">
        <f t="shared" si="4"/>
        <v>2013 q1</v>
      </c>
      <c r="I245" s="58"/>
    </row>
    <row r="246" spans="2:9" s="50" customFormat="1" ht="19.75" customHeight="1">
      <c r="B246" s="48">
        <v>41343</v>
      </c>
      <c r="C246" s="57">
        <v>7389391.9561050003</v>
      </c>
      <c r="D246" s="57">
        <v>611585.54874999996</v>
      </c>
      <c r="E246" s="50" t="str">
        <f t="shared" si="4"/>
        <v>2013 q1</v>
      </c>
      <c r="I246" s="58"/>
    </row>
    <row r="247" spans="2:9" s="50" customFormat="1" ht="19.75" customHeight="1">
      <c r="B247" s="48">
        <v>41350</v>
      </c>
      <c r="C247" s="57">
        <v>14323724.489556801</v>
      </c>
      <c r="D247" s="57">
        <v>1106534.3566399999</v>
      </c>
      <c r="E247" s="50" t="str">
        <f t="shared" si="4"/>
        <v>2013 q1</v>
      </c>
      <c r="I247" s="58"/>
    </row>
    <row r="248" spans="2:9" s="50" customFormat="1" ht="19.75" customHeight="1">
      <c r="B248" s="48">
        <v>41357</v>
      </c>
      <c r="C248" s="57">
        <v>10172507.6903008</v>
      </c>
      <c r="D248" s="57">
        <v>861481.18448000005</v>
      </c>
      <c r="E248" s="50" t="str">
        <f t="shared" si="4"/>
        <v>2013 q1</v>
      </c>
      <c r="I248" s="58"/>
    </row>
    <row r="249" spans="2:9" s="50" customFormat="1" ht="19.75" customHeight="1">
      <c r="B249" s="48">
        <v>41364</v>
      </c>
      <c r="C249" s="57">
        <v>13792717.8293956</v>
      </c>
      <c r="D249" s="57">
        <v>1131204.59396</v>
      </c>
      <c r="E249" s="50" t="str">
        <f t="shared" si="4"/>
        <v>2013 q1</v>
      </c>
      <c r="I249" s="58"/>
    </row>
    <row r="250" spans="2:9" s="50" customFormat="1" ht="19.75" customHeight="1">
      <c r="B250" s="48">
        <v>41371</v>
      </c>
      <c r="C250" s="57">
        <v>5600069.4943821002</v>
      </c>
      <c r="D250" s="57">
        <v>463274.45729729999</v>
      </c>
      <c r="E250" s="50" t="str">
        <f t="shared" si="4"/>
        <v>2013 q2</v>
      </c>
      <c r="I250" s="58"/>
    </row>
    <row r="251" spans="2:9" s="50" customFormat="1" ht="19.75" customHeight="1">
      <c r="B251" s="48">
        <v>41378</v>
      </c>
      <c r="C251" s="57">
        <v>15854000.791239001</v>
      </c>
      <c r="D251" s="57">
        <v>1234008.4213</v>
      </c>
      <c r="E251" s="50" t="str">
        <f t="shared" si="4"/>
        <v>2013 q2</v>
      </c>
      <c r="I251" s="58"/>
    </row>
    <row r="252" spans="2:9" s="50" customFormat="1" ht="19.75" customHeight="1">
      <c r="B252" s="48">
        <v>41385</v>
      </c>
      <c r="C252" s="57">
        <v>6900289.7625088003</v>
      </c>
      <c r="D252" s="57">
        <v>563518.41219199996</v>
      </c>
      <c r="E252" s="50" t="str">
        <f t="shared" si="4"/>
        <v>2013 q2</v>
      </c>
      <c r="I252" s="58"/>
    </row>
    <row r="253" spans="2:9" s="50" customFormat="1" ht="19.75" customHeight="1">
      <c r="B253" s="48">
        <v>41392</v>
      </c>
      <c r="C253" s="57">
        <v>10492312.315080401</v>
      </c>
      <c r="D253" s="57">
        <v>834494.33840869996</v>
      </c>
      <c r="E253" s="50" t="str">
        <f t="shared" si="4"/>
        <v>2013 q2</v>
      </c>
      <c r="I253" s="58"/>
    </row>
    <row r="254" spans="2:9" s="50" customFormat="1" ht="19.75" customHeight="1">
      <c r="B254" s="48">
        <v>41399</v>
      </c>
      <c r="C254" s="57">
        <v>9946290.0761099998</v>
      </c>
      <c r="D254" s="57">
        <v>775715.62474999996</v>
      </c>
      <c r="E254" s="50" t="str">
        <f t="shared" si="4"/>
        <v>2013 q2</v>
      </c>
      <c r="I254" s="58"/>
    </row>
    <row r="255" spans="2:9" s="50" customFormat="1" ht="19.75" customHeight="1">
      <c r="B255" s="48">
        <v>41406</v>
      </c>
      <c r="C255" s="57">
        <v>6376977.74477538</v>
      </c>
      <c r="D255" s="57">
        <v>514604.35163642</v>
      </c>
      <c r="E255" s="50" t="str">
        <f t="shared" si="4"/>
        <v>2013 q2</v>
      </c>
      <c r="I255" s="58"/>
    </row>
    <row r="256" spans="2:9" s="50" customFormat="1" ht="19.75" customHeight="1">
      <c r="B256" s="48">
        <v>41413</v>
      </c>
      <c r="C256" s="57">
        <v>13278295.508859999</v>
      </c>
      <c r="D256" s="57">
        <v>1087039.2250000001</v>
      </c>
      <c r="E256" s="50" t="str">
        <f t="shared" si="4"/>
        <v>2013 q2</v>
      </c>
      <c r="I256" s="58"/>
    </row>
    <row r="257" spans="2:9" s="50" customFormat="1" ht="19.75" customHeight="1">
      <c r="B257" s="48">
        <v>41420</v>
      </c>
      <c r="C257" s="57">
        <v>15409839.958472</v>
      </c>
      <c r="D257" s="57">
        <v>1244117.50168</v>
      </c>
      <c r="E257" s="50" t="str">
        <f t="shared" si="4"/>
        <v>2013 q2</v>
      </c>
      <c r="I257" s="58"/>
    </row>
    <row r="258" spans="2:9" s="50" customFormat="1" ht="19.75" customHeight="1">
      <c r="B258" s="48">
        <v>41427</v>
      </c>
      <c r="C258" s="57">
        <v>8874828.3199669998</v>
      </c>
      <c r="D258" s="57">
        <v>700011.74727499997</v>
      </c>
      <c r="E258" s="50" t="str">
        <f t="shared" si="4"/>
        <v>2013 q2</v>
      </c>
      <c r="I258" s="58"/>
    </row>
    <row r="259" spans="2:9" s="50" customFormat="1" ht="19.75" customHeight="1">
      <c r="B259" s="48">
        <v>41434</v>
      </c>
      <c r="C259" s="57">
        <v>13007741.682274399</v>
      </c>
      <c r="D259" s="57">
        <v>1033716.838</v>
      </c>
      <c r="E259" s="50" t="str">
        <f t="shared" si="4"/>
        <v>2013 q2</v>
      </c>
      <c r="I259" s="58"/>
    </row>
    <row r="260" spans="2:9" s="50" customFormat="1" ht="19.75" customHeight="1">
      <c r="B260" s="48">
        <v>41441</v>
      </c>
      <c r="C260" s="57">
        <v>12384237.512914</v>
      </c>
      <c r="D260" s="57">
        <v>1002397.6426</v>
      </c>
      <c r="E260" s="50" t="str">
        <f t="shared" si="4"/>
        <v>2013 q2</v>
      </c>
      <c r="I260" s="58"/>
    </row>
    <row r="261" spans="2:9" s="50" customFormat="1" ht="19.75" customHeight="1">
      <c r="B261" s="48">
        <v>41448</v>
      </c>
      <c r="C261" s="57">
        <v>13757543.8857104</v>
      </c>
      <c r="D261" s="57">
        <v>1151049.8432400001</v>
      </c>
      <c r="E261" s="50" t="str">
        <f t="shared" si="4"/>
        <v>2013 q2</v>
      </c>
      <c r="I261" s="58"/>
    </row>
    <row r="262" spans="2:9" s="50" customFormat="1" ht="19.75" customHeight="1">
      <c r="B262" s="48">
        <v>41455</v>
      </c>
      <c r="C262" s="57">
        <v>19684586.2725574</v>
      </c>
      <c r="D262" s="57">
        <v>1612434.0545000001</v>
      </c>
      <c r="E262" s="50" t="str">
        <f t="shared" ref="E262:E325" si="5">YEAR(B262)&amp;" q"&amp;ROUNDUP(MONTH(B262)/3,0)</f>
        <v>2013 q2</v>
      </c>
      <c r="I262" s="58"/>
    </row>
    <row r="263" spans="2:9" s="50" customFormat="1" ht="19.75" customHeight="1">
      <c r="B263" s="48">
        <v>41462</v>
      </c>
      <c r="C263" s="57">
        <v>11468221.829506001</v>
      </c>
      <c r="D263" s="57">
        <v>911938.56492499996</v>
      </c>
      <c r="E263" s="50" t="str">
        <f t="shared" si="5"/>
        <v>2013 q3</v>
      </c>
      <c r="I263" s="58"/>
    </row>
    <row r="264" spans="2:9" s="50" customFormat="1" ht="19.75" customHeight="1">
      <c r="B264" s="48">
        <v>41469</v>
      </c>
      <c r="C264" s="57">
        <v>17129856.9889124</v>
      </c>
      <c r="D264" s="57">
        <v>1360343.7877199999</v>
      </c>
      <c r="E264" s="50" t="str">
        <f t="shared" si="5"/>
        <v>2013 q3</v>
      </c>
      <c r="I264" s="58"/>
    </row>
    <row r="265" spans="2:9" s="50" customFormat="1" ht="19.75" customHeight="1">
      <c r="B265" s="48">
        <v>41476</v>
      </c>
      <c r="C265" s="57">
        <v>14014791.217123</v>
      </c>
      <c r="D265" s="57">
        <v>1123885.9913600001</v>
      </c>
      <c r="E265" s="50" t="str">
        <f t="shared" si="5"/>
        <v>2013 q3</v>
      </c>
      <c r="I265" s="58"/>
    </row>
    <row r="266" spans="2:9" s="50" customFormat="1" ht="19.75" customHeight="1">
      <c r="B266" s="48">
        <v>41483</v>
      </c>
      <c r="C266" s="57">
        <v>13055247.2951336</v>
      </c>
      <c r="D266" s="57">
        <v>1043835.5661000001</v>
      </c>
      <c r="E266" s="50" t="str">
        <f t="shared" si="5"/>
        <v>2013 q3</v>
      </c>
      <c r="I266" s="58"/>
    </row>
    <row r="267" spans="2:9" s="50" customFormat="1" ht="19.75" customHeight="1">
      <c r="B267" s="48">
        <v>41490</v>
      </c>
      <c r="C267" s="57">
        <v>15733666.821867401</v>
      </c>
      <c r="D267" s="57">
        <v>1272760.3440883199</v>
      </c>
      <c r="E267" s="50" t="str">
        <f t="shared" si="5"/>
        <v>2013 q3</v>
      </c>
      <c r="I267" s="58"/>
    </row>
    <row r="268" spans="2:9" s="50" customFormat="1" ht="19.75" customHeight="1">
      <c r="B268" s="48">
        <v>41497</v>
      </c>
      <c r="C268" s="57">
        <v>14771955.4179952</v>
      </c>
      <c r="D268" s="57">
        <v>1153321.8424800001</v>
      </c>
      <c r="E268" s="50" t="str">
        <f t="shared" si="5"/>
        <v>2013 q3</v>
      </c>
      <c r="I268" s="58"/>
    </row>
    <row r="269" spans="2:9" s="50" customFormat="1" ht="19.75" customHeight="1">
      <c r="B269" s="48">
        <v>41504</v>
      </c>
      <c r="C269" s="57">
        <v>16903453.308200002</v>
      </c>
      <c r="D269" s="57">
        <v>1326178.9702000001</v>
      </c>
      <c r="E269" s="50" t="str">
        <f t="shared" si="5"/>
        <v>2013 q3</v>
      </c>
      <c r="I269" s="58"/>
    </row>
    <row r="270" spans="2:9" s="50" customFormat="1" ht="19.75" customHeight="1">
      <c r="B270" s="48">
        <v>41511</v>
      </c>
      <c r="C270" s="57">
        <v>11415400.1150488</v>
      </c>
      <c r="D270" s="57">
        <v>900511.92839999998</v>
      </c>
      <c r="E270" s="50" t="str">
        <f t="shared" si="5"/>
        <v>2013 q3</v>
      </c>
      <c r="I270" s="58"/>
    </row>
    <row r="271" spans="2:9" s="50" customFormat="1" ht="19.75" customHeight="1">
      <c r="B271" s="48">
        <v>41518</v>
      </c>
      <c r="C271" s="57">
        <v>11633450.8567557</v>
      </c>
      <c r="D271" s="57">
        <v>934689.24590207997</v>
      </c>
      <c r="E271" s="50" t="str">
        <f t="shared" si="5"/>
        <v>2013 q3</v>
      </c>
      <c r="I271" s="58"/>
    </row>
    <row r="272" spans="2:9" s="50" customFormat="1" ht="19.75" customHeight="1">
      <c r="B272" s="48">
        <v>41525</v>
      </c>
      <c r="C272" s="57">
        <v>12747972.8766365</v>
      </c>
      <c r="D272" s="57">
        <v>1079003.8429360399</v>
      </c>
      <c r="E272" s="50" t="str">
        <f t="shared" si="5"/>
        <v>2013 q3</v>
      </c>
      <c r="I272" s="58"/>
    </row>
    <row r="273" spans="2:9" s="50" customFormat="1" ht="19.75" customHeight="1">
      <c r="B273" s="48">
        <v>41532</v>
      </c>
      <c r="C273" s="57">
        <v>10644354.6868288</v>
      </c>
      <c r="D273" s="57">
        <v>852731.25223999994</v>
      </c>
      <c r="E273" s="50" t="str">
        <f t="shared" si="5"/>
        <v>2013 q3</v>
      </c>
      <c r="I273" s="58"/>
    </row>
    <row r="274" spans="2:9" s="50" customFormat="1" ht="19.75" customHeight="1">
      <c r="B274" s="48">
        <v>41539</v>
      </c>
      <c r="C274" s="57">
        <v>10807407.779188801</v>
      </c>
      <c r="D274" s="57">
        <v>865098.47</v>
      </c>
      <c r="E274" s="50" t="str">
        <f t="shared" si="5"/>
        <v>2013 q3</v>
      </c>
      <c r="I274" s="58"/>
    </row>
    <row r="275" spans="2:9" s="50" customFormat="1" ht="19.75" customHeight="1">
      <c r="B275" s="48">
        <v>41546</v>
      </c>
      <c r="C275" s="57">
        <v>15880328.238704</v>
      </c>
      <c r="D275" s="57">
        <v>1269797.0192400001</v>
      </c>
      <c r="E275" s="50" t="str">
        <f t="shared" si="5"/>
        <v>2013 q3</v>
      </c>
      <c r="I275" s="58"/>
    </row>
    <row r="276" spans="2:9" s="50" customFormat="1" ht="19.75" customHeight="1">
      <c r="B276" s="48">
        <v>41553</v>
      </c>
      <c r="C276" s="57">
        <v>11884946.557763999</v>
      </c>
      <c r="D276" s="57">
        <v>983424.1102</v>
      </c>
      <c r="E276" s="50" t="str">
        <f t="shared" si="5"/>
        <v>2013 q4</v>
      </c>
      <c r="I276" s="58"/>
    </row>
    <row r="277" spans="2:9" s="50" customFormat="1" ht="19.75" customHeight="1">
      <c r="B277" s="48">
        <v>41560</v>
      </c>
      <c r="C277" s="57">
        <v>9077397.9314872008</v>
      </c>
      <c r="D277" s="57">
        <v>745515.21895999997</v>
      </c>
      <c r="E277" s="50" t="str">
        <f t="shared" si="5"/>
        <v>2013 q4</v>
      </c>
      <c r="I277" s="58"/>
    </row>
    <row r="278" spans="2:9" s="50" customFormat="1" ht="19.75" customHeight="1">
      <c r="B278" s="48">
        <v>41567</v>
      </c>
      <c r="C278" s="57">
        <v>11809190.60874</v>
      </c>
      <c r="D278" s="57">
        <v>982625.08863999997</v>
      </c>
      <c r="E278" s="50" t="str">
        <f t="shared" si="5"/>
        <v>2013 q4</v>
      </c>
      <c r="I278" s="58"/>
    </row>
    <row r="279" spans="2:9" s="50" customFormat="1" ht="19.75" customHeight="1">
      <c r="B279" s="48">
        <v>41574</v>
      </c>
      <c r="C279" s="57">
        <v>10731889.747595999</v>
      </c>
      <c r="D279" s="57">
        <v>853033.47751999996</v>
      </c>
      <c r="E279" s="50" t="str">
        <f t="shared" si="5"/>
        <v>2013 q4</v>
      </c>
      <c r="I279" s="58"/>
    </row>
    <row r="280" spans="2:9" s="50" customFormat="1" ht="19.75" customHeight="1">
      <c r="B280" s="48">
        <v>41581</v>
      </c>
      <c r="C280" s="57">
        <v>10706531.036129801</v>
      </c>
      <c r="D280" s="57">
        <v>849925.17544000002</v>
      </c>
      <c r="E280" s="50" t="str">
        <f t="shared" si="5"/>
        <v>2013 q4</v>
      </c>
      <c r="I280" s="58"/>
    </row>
    <row r="281" spans="2:9" s="50" customFormat="1" ht="19.75" customHeight="1">
      <c r="B281" s="48">
        <v>41588</v>
      </c>
      <c r="C281" s="57">
        <v>10829985.756398</v>
      </c>
      <c r="D281" s="57">
        <v>887395.63370000001</v>
      </c>
      <c r="E281" s="50" t="str">
        <f t="shared" si="5"/>
        <v>2013 q4</v>
      </c>
      <c r="I281" s="58"/>
    </row>
    <row r="282" spans="2:9" s="50" customFormat="1" ht="19.75" customHeight="1">
      <c r="B282" s="48">
        <v>41595</v>
      </c>
      <c r="C282" s="57">
        <v>11132572.9893304</v>
      </c>
      <c r="D282" s="57">
        <v>892688.17440000002</v>
      </c>
      <c r="E282" s="50" t="str">
        <f t="shared" si="5"/>
        <v>2013 q4</v>
      </c>
      <c r="I282" s="58"/>
    </row>
    <row r="283" spans="2:9" s="50" customFormat="1" ht="19.75" customHeight="1">
      <c r="B283" s="48">
        <v>41602</v>
      </c>
      <c r="C283" s="57">
        <v>18079920.510923199</v>
      </c>
      <c r="D283" s="57">
        <v>1475598.35708</v>
      </c>
      <c r="E283" s="50" t="str">
        <f t="shared" si="5"/>
        <v>2013 q4</v>
      </c>
      <c r="I283" s="58"/>
    </row>
    <row r="284" spans="2:9" s="50" customFormat="1" ht="19.75" customHeight="1">
      <c r="B284" s="48">
        <v>41609</v>
      </c>
      <c r="C284" s="57">
        <v>10131832.214474799</v>
      </c>
      <c r="D284" s="57">
        <v>824932.14283999999</v>
      </c>
      <c r="E284" s="50" t="str">
        <f t="shared" si="5"/>
        <v>2013 q4</v>
      </c>
      <c r="I284" s="58"/>
    </row>
    <row r="285" spans="2:9" s="50" customFormat="1" ht="19.75" customHeight="1">
      <c r="B285" s="48">
        <v>41616</v>
      </c>
      <c r="C285" s="57">
        <v>9696715.5044112001</v>
      </c>
      <c r="D285" s="57">
        <v>744942.35363999999</v>
      </c>
      <c r="E285" s="50" t="str">
        <f t="shared" si="5"/>
        <v>2013 q4</v>
      </c>
      <c r="I285" s="58"/>
    </row>
    <row r="286" spans="2:9" s="50" customFormat="1" ht="19.75" customHeight="1">
      <c r="B286" s="48">
        <v>41623</v>
      </c>
      <c r="C286" s="57">
        <v>8788152.8227139991</v>
      </c>
      <c r="D286" s="57">
        <v>721051.73464000004</v>
      </c>
      <c r="E286" s="50" t="str">
        <f t="shared" si="5"/>
        <v>2013 q4</v>
      </c>
      <c r="I286" s="58"/>
    </row>
    <row r="287" spans="2:9" s="50" customFormat="1" ht="19.75" customHeight="1">
      <c r="B287" s="48">
        <v>41630</v>
      </c>
      <c r="C287" s="57">
        <v>11615106.852124</v>
      </c>
      <c r="D287" s="57">
        <v>917901.51150000002</v>
      </c>
      <c r="E287" s="50" t="str">
        <f t="shared" si="5"/>
        <v>2013 q4</v>
      </c>
      <c r="I287" s="58"/>
    </row>
    <row r="288" spans="2:9" s="50" customFormat="1" ht="19.75" customHeight="1">
      <c r="B288" s="48">
        <v>41637</v>
      </c>
      <c r="C288" s="57">
        <v>30465041.2233175</v>
      </c>
      <c r="D288" s="57">
        <v>2426510.7894649999</v>
      </c>
      <c r="E288" s="50" t="str">
        <f t="shared" si="5"/>
        <v>2013 q4</v>
      </c>
      <c r="I288" s="58"/>
    </row>
    <row r="289" spans="2:9" s="50" customFormat="1" ht="19.75" customHeight="1">
      <c r="B289" s="48">
        <v>41651</v>
      </c>
      <c r="C289" s="57">
        <v>1250538.2606988</v>
      </c>
      <c r="D289" s="57">
        <v>102290.913979</v>
      </c>
      <c r="E289" s="50" t="str">
        <f t="shared" si="5"/>
        <v>2014 q1</v>
      </c>
      <c r="I289" s="58"/>
    </row>
    <row r="290" spans="2:9" s="50" customFormat="1" ht="19.75" customHeight="1">
      <c r="B290" s="48">
        <v>41658</v>
      </c>
      <c r="C290" s="57">
        <v>3830778.852806</v>
      </c>
      <c r="D290" s="57">
        <v>349840.86498999997</v>
      </c>
      <c r="E290" s="50" t="str">
        <f t="shared" si="5"/>
        <v>2014 q1</v>
      </c>
      <c r="I290" s="58"/>
    </row>
    <row r="291" spans="2:9" s="50" customFormat="1" ht="19.75" customHeight="1">
      <c r="B291" s="48">
        <v>41665</v>
      </c>
      <c r="C291" s="57">
        <v>5568807.0050499998</v>
      </c>
      <c r="D291" s="57">
        <v>445144.5085</v>
      </c>
      <c r="E291" s="50" t="str">
        <f t="shared" si="5"/>
        <v>2014 q1</v>
      </c>
      <c r="I291" s="58"/>
    </row>
    <row r="292" spans="2:9" s="50" customFormat="1" ht="19.75" customHeight="1">
      <c r="B292" s="48">
        <v>41672</v>
      </c>
      <c r="C292" s="57">
        <v>3961063.6015364998</v>
      </c>
      <c r="D292" s="57">
        <v>310186.416325</v>
      </c>
      <c r="E292" s="50" t="str">
        <f t="shared" si="5"/>
        <v>2014 q1</v>
      </c>
      <c r="I292" s="58"/>
    </row>
    <row r="293" spans="2:9" s="50" customFormat="1" ht="19.75" customHeight="1">
      <c r="B293" s="48">
        <v>41679</v>
      </c>
      <c r="C293" s="57">
        <v>7621221.1077399999</v>
      </c>
      <c r="D293" s="57">
        <v>614998.26234000002</v>
      </c>
      <c r="E293" s="50" t="str">
        <f t="shared" si="5"/>
        <v>2014 q1</v>
      </c>
      <c r="I293" s="58"/>
    </row>
    <row r="294" spans="2:9" s="50" customFormat="1" ht="19.75" customHeight="1">
      <c r="B294" s="48">
        <v>41686</v>
      </c>
      <c r="C294" s="57">
        <v>9237040.7477950007</v>
      </c>
      <c r="D294" s="57">
        <v>745749.69799999997</v>
      </c>
      <c r="E294" s="50" t="str">
        <f t="shared" si="5"/>
        <v>2014 q1</v>
      </c>
      <c r="I294" s="58"/>
    </row>
    <row r="295" spans="2:9" s="50" customFormat="1" ht="19.75" customHeight="1">
      <c r="B295" s="48">
        <v>41693</v>
      </c>
      <c r="C295" s="57">
        <v>6995618.3059520004</v>
      </c>
      <c r="D295" s="57">
        <v>591331.98071999999</v>
      </c>
      <c r="E295" s="50" t="str">
        <f t="shared" si="5"/>
        <v>2014 q1</v>
      </c>
      <c r="I295" s="58"/>
    </row>
    <row r="296" spans="2:9" s="50" customFormat="1" ht="19.75" customHeight="1">
      <c r="B296" s="48">
        <v>41700</v>
      </c>
      <c r="C296" s="57">
        <v>10308826.1232056</v>
      </c>
      <c r="D296" s="57">
        <v>872574.34671279998</v>
      </c>
      <c r="E296" s="50" t="str">
        <f t="shared" si="5"/>
        <v>2014 q1</v>
      </c>
      <c r="I296" s="58"/>
    </row>
    <row r="297" spans="2:9" s="50" customFormat="1" ht="19.75" customHeight="1">
      <c r="B297" s="48">
        <v>41707</v>
      </c>
      <c r="C297" s="57">
        <v>8982838.2775599994</v>
      </c>
      <c r="D297" s="57">
        <v>733243.74583999999</v>
      </c>
      <c r="E297" s="50" t="str">
        <f t="shared" si="5"/>
        <v>2014 q1</v>
      </c>
      <c r="I297" s="58"/>
    </row>
    <row r="298" spans="2:9" s="50" customFormat="1" ht="19.75" customHeight="1">
      <c r="B298" s="48">
        <v>41714</v>
      </c>
      <c r="C298" s="57">
        <v>10996493.70284</v>
      </c>
      <c r="D298" s="57">
        <v>911849.40520000004</v>
      </c>
      <c r="E298" s="50" t="str">
        <f t="shared" si="5"/>
        <v>2014 q1</v>
      </c>
      <c r="I298" s="58"/>
    </row>
    <row r="299" spans="2:9" s="50" customFormat="1" ht="19.75" customHeight="1">
      <c r="B299" s="48">
        <v>41721</v>
      </c>
      <c r="C299" s="57">
        <v>12832193.736764601</v>
      </c>
      <c r="D299" s="57">
        <v>1019214.70682</v>
      </c>
      <c r="E299" s="50" t="str">
        <f t="shared" si="5"/>
        <v>2014 q1</v>
      </c>
      <c r="I299" s="58"/>
    </row>
    <row r="300" spans="2:9" s="50" customFormat="1" ht="19.75" customHeight="1">
      <c r="B300" s="48">
        <v>41728</v>
      </c>
      <c r="C300" s="57">
        <v>20761704.599364799</v>
      </c>
      <c r="D300" s="57">
        <v>1799838.3473199999</v>
      </c>
      <c r="E300" s="50" t="str">
        <f t="shared" si="5"/>
        <v>2014 q1</v>
      </c>
      <c r="I300" s="58"/>
    </row>
    <row r="301" spans="2:9" s="50" customFormat="1" ht="19.75" customHeight="1">
      <c r="B301" s="48">
        <v>41735</v>
      </c>
      <c r="C301" s="57">
        <v>15847170.506675201</v>
      </c>
      <c r="D301" s="57">
        <v>1264593.9859199999</v>
      </c>
      <c r="E301" s="50" t="str">
        <f t="shared" si="5"/>
        <v>2014 q2</v>
      </c>
      <c r="I301" s="58"/>
    </row>
    <row r="302" spans="2:9" s="50" customFormat="1" ht="19.75" customHeight="1">
      <c r="B302" s="48">
        <v>41742</v>
      </c>
      <c r="C302" s="57">
        <v>13147817.4173274</v>
      </c>
      <c r="D302" s="57">
        <v>1101636.1168200001</v>
      </c>
      <c r="E302" s="50" t="str">
        <f t="shared" si="5"/>
        <v>2014 q2</v>
      </c>
      <c r="I302" s="58"/>
    </row>
    <row r="303" spans="2:9" s="50" customFormat="1" ht="19.75" customHeight="1">
      <c r="B303" s="48">
        <v>41749</v>
      </c>
      <c r="C303" s="57">
        <v>13490442.454316</v>
      </c>
      <c r="D303" s="57">
        <v>1173437.5231000001</v>
      </c>
      <c r="E303" s="50" t="str">
        <f t="shared" si="5"/>
        <v>2014 q2</v>
      </c>
      <c r="I303" s="58"/>
    </row>
    <row r="304" spans="2:9" s="50" customFormat="1" ht="19.75" customHeight="1">
      <c r="B304" s="48">
        <v>41756</v>
      </c>
      <c r="C304" s="57">
        <v>11025076.3917688</v>
      </c>
      <c r="D304" s="57">
        <v>879509.40587500005</v>
      </c>
      <c r="E304" s="50" t="str">
        <f t="shared" si="5"/>
        <v>2014 q2</v>
      </c>
      <c r="I304" s="58"/>
    </row>
    <row r="305" spans="2:9" s="50" customFormat="1" ht="19.75" customHeight="1">
      <c r="B305" s="48">
        <v>41763</v>
      </c>
      <c r="C305" s="57">
        <v>15789043.019346699</v>
      </c>
      <c r="D305" s="57">
        <v>1309802.3410420001</v>
      </c>
      <c r="E305" s="50" t="str">
        <f t="shared" si="5"/>
        <v>2014 q2</v>
      </c>
      <c r="I305" s="58"/>
    </row>
    <row r="306" spans="2:9" s="50" customFormat="1" ht="19.75" customHeight="1">
      <c r="B306" s="48">
        <v>41770</v>
      </c>
      <c r="C306" s="57">
        <v>7685784.7850625003</v>
      </c>
      <c r="D306" s="57">
        <v>629326.58862499997</v>
      </c>
      <c r="E306" s="50" t="str">
        <f t="shared" si="5"/>
        <v>2014 q2</v>
      </c>
      <c r="I306" s="58"/>
    </row>
    <row r="307" spans="2:9" s="50" customFormat="1" ht="19.75" customHeight="1">
      <c r="B307" s="48">
        <v>41777</v>
      </c>
      <c r="C307" s="57">
        <v>14706196.074818799</v>
      </c>
      <c r="D307" s="57">
        <v>1196491.4232282001</v>
      </c>
      <c r="E307" s="50" t="str">
        <f t="shared" si="5"/>
        <v>2014 q2</v>
      </c>
      <c r="I307" s="58"/>
    </row>
    <row r="308" spans="2:9" s="50" customFormat="1" ht="19.75" customHeight="1">
      <c r="B308" s="48">
        <v>41784</v>
      </c>
      <c r="C308" s="57">
        <v>16260833.3581792</v>
      </c>
      <c r="D308" s="57">
        <v>1325671.89748</v>
      </c>
      <c r="E308" s="50" t="str">
        <f t="shared" si="5"/>
        <v>2014 q2</v>
      </c>
      <c r="I308" s="58"/>
    </row>
    <row r="309" spans="2:9" s="50" customFormat="1" ht="19.75" customHeight="1">
      <c r="B309" s="48">
        <v>41791</v>
      </c>
      <c r="C309" s="57">
        <v>13304348.5808498</v>
      </c>
      <c r="D309" s="57">
        <v>1020491.1738146</v>
      </c>
      <c r="E309" s="50" t="str">
        <f t="shared" si="5"/>
        <v>2014 q2</v>
      </c>
      <c r="I309" s="58"/>
    </row>
    <row r="310" spans="2:9" s="50" customFormat="1" ht="19.75" customHeight="1">
      <c r="B310" s="48">
        <v>41798</v>
      </c>
      <c r="C310" s="57">
        <v>13880500.483921399</v>
      </c>
      <c r="D310" s="57">
        <v>1109724.7368999999</v>
      </c>
      <c r="E310" s="50" t="str">
        <f t="shared" si="5"/>
        <v>2014 q2</v>
      </c>
      <c r="I310" s="58"/>
    </row>
    <row r="311" spans="2:9" s="50" customFormat="1" ht="19.75" customHeight="1">
      <c r="B311" s="48">
        <v>41805</v>
      </c>
      <c r="C311" s="57">
        <v>13175600.8018397</v>
      </c>
      <c r="D311" s="57">
        <v>1065110.3557496399</v>
      </c>
      <c r="E311" s="50" t="str">
        <f t="shared" si="5"/>
        <v>2014 q2</v>
      </c>
      <c r="I311" s="58"/>
    </row>
    <row r="312" spans="2:9" s="50" customFormat="1" ht="19.75" customHeight="1">
      <c r="B312" s="48">
        <v>41812</v>
      </c>
      <c r="C312" s="57">
        <v>12666194.1209336</v>
      </c>
      <c r="D312" s="57">
        <v>1019854.88868</v>
      </c>
      <c r="E312" s="50" t="str">
        <f t="shared" si="5"/>
        <v>2014 q2</v>
      </c>
      <c r="I312" s="58"/>
    </row>
    <row r="313" spans="2:9" s="50" customFormat="1" ht="19.75" customHeight="1">
      <c r="B313" s="48">
        <v>41819</v>
      </c>
      <c r="C313" s="57">
        <v>27279993.169473302</v>
      </c>
      <c r="D313" s="57">
        <v>1969782.7848758399</v>
      </c>
      <c r="E313" s="50" t="str">
        <f t="shared" si="5"/>
        <v>2014 q2</v>
      </c>
      <c r="I313" s="58"/>
    </row>
    <row r="314" spans="2:9" s="50" customFormat="1" ht="19.75" customHeight="1">
      <c r="B314" s="48">
        <v>41826</v>
      </c>
      <c r="C314" s="57">
        <v>14185606.057969199</v>
      </c>
      <c r="D314" s="57">
        <v>1230652.7954500001</v>
      </c>
      <c r="E314" s="50" t="str">
        <f t="shared" si="5"/>
        <v>2014 q3</v>
      </c>
      <c r="I314" s="58"/>
    </row>
    <row r="315" spans="2:9" s="50" customFormat="1" ht="19.75" customHeight="1">
      <c r="B315" s="48">
        <v>41833</v>
      </c>
      <c r="C315" s="57">
        <v>12590989.467127999</v>
      </c>
      <c r="D315" s="57">
        <v>979282.18070000003</v>
      </c>
      <c r="E315" s="50" t="str">
        <f t="shared" si="5"/>
        <v>2014 q3</v>
      </c>
      <c r="I315" s="58"/>
    </row>
    <row r="316" spans="2:9" s="50" customFormat="1" ht="19.75" customHeight="1">
      <c r="B316" s="48">
        <v>41840</v>
      </c>
      <c r="C316" s="57">
        <v>14830509.969520399</v>
      </c>
      <c r="D316" s="57">
        <v>1189978.5942200001</v>
      </c>
      <c r="E316" s="50" t="str">
        <f t="shared" si="5"/>
        <v>2014 q3</v>
      </c>
      <c r="I316" s="58"/>
    </row>
    <row r="317" spans="2:9" s="50" customFormat="1" ht="19.75" customHeight="1">
      <c r="B317" s="48">
        <v>41847</v>
      </c>
      <c r="C317" s="57">
        <v>13325010.712525001</v>
      </c>
      <c r="D317" s="57">
        <v>1164656.071856</v>
      </c>
      <c r="E317" s="50" t="str">
        <f t="shared" si="5"/>
        <v>2014 q3</v>
      </c>
      <c r="I317" s="58"/>
    </row>
    <row r="318" spans="2:9" s="50" customFormat="1" ht="19.75" customHeight="1">
      <c r="B318" s="48">
        <v>41854</v>
      </c>
      <c r="C318" s="57">
        <v>15404688.341675</v>
      </c>
      <c r="D318" s="57">
        <v>1278539.2417599999</v>
      </c>
      <c r="E318" s="50" t="str">
        <f t="shared" si="5"/>
        <v>2014 q3</v>
      </c>
      <c r="I318" s="58"/>
    </row>
    <row r="319" spans="2:9" s="50" customFormat="1" ht="19.75" customHeight="1">
      <c r="B319" s="48">
        <v>41861</v>
      </c>
      <c r="C319" s="57">
        <v>15331165.924359201</v>
      </c>
      <c r="D319" s="57">
        <v>1383611.8260600001</v>
      </c>
      <c r="E319" s="50" t="str">
        <f t="shared" si="5"/>
        <v>2014 q3</v>
      </c>
      <c r="I319" s="58"/>
    </row>
    <row r="320" spans="2:9" s="50" customFormat="1" ht="19.75" customHeight="1">
      <c r="B320" s="48">
        <v>41868</v>
      </c>
      <c r="C320" s="57">
        <v>11244756.890737999</v>
      </c>
      <c r="D320" s="57">
        <v>921830.42500000005</v>
      </c>
      <c r="E320" s="50" t="str">
        <f t="shared" si="5"/>
        <v>2014 q3</v>
      </c>
      <c r="I320" s="58"/>
    </row>
    <row r="321" spans="2:9" s="50" customFormat="1" ht="19.75" customHeight="1">
      <c r="B321" s="48">
        <v>41875</v>
      </c>
      <c r="C321" s="57">
        <v>11743340.201141</v>
      </c>
      <c r="D321" s="57">
        <v>981893.90794151998</v>
      </c>
      <c r="E321" s="50" t="str">
        <f t="shared" si="5"/>
        <v>2014 q3</v>
      </c>
      <c r="I321" s="58"/>
    </row>
    <row r="322" spans="2:9" s="50" customFormat="1" ht="19.75" customHeight="1">
      <c r="B322" s="48">
        <v>41882</v>
      </c>
      <c r="C322" s="57">
        <v>9857385.1135497596</v>
      </c>
      <c r="D322" s="57">
        <v>841821.06555296003</v>
      </c>
      <c r="E322" s="50" t="str">
        <f t="shared" si="5"/>
        <v>2014 q3</v>
      </c>
      <c r="I322" s="58"/>
    </row>
    <row r="323" spans="2:9" s="50" customFormat="1" ht="19.75" customHeight="1">
      <c r="B323" s="48">
        <v>41889</v>
      </c>
      <c r="C323" s="57">
        <v>13599574.7273692</v>
      </c>
      <c r="D323" s="57">
        <v>1146844.65652</v>
      </c>
      <c r="E323" s="50" t="str">
        <f t="shared" si="5"/>
        <v>2014 q3</v>
      </c>
      <c r="I323" s="58"/>
    </row>
    <row r="324" spans="2:9" s="50" customFormat="1" ht="19.75" customHeight="1">
      <c r="B324" s="48">
        <v>41896</v>
      </c>
      <c r="C324" s="57">
        <v>7868145.2722079996</v>
      </c>
      <c r="D324" s="57">
        <v>664728.72907999996</v>
      </c>
      <c r="E324" s="50" t="str">
        <f t="shared" si="5"/>
        <v>2014 q3</v>
      </c>
      <c r="I324" s="58"/>
    </row>
    <row r="325" spans="2:9" s="50" customFormat="1" ht="19.75" customHeight="1">
      <c r="B325" s="48">
        <v>41903</v>
      </c>
      <c r="C325" s="57">
        <v>11051322.9679155</v>
      </c>
      <c r="D325" s="57">
        <v>924311.03117500001</v>
      </c>
      <c r="E325" s="50" t="str">
        <f t="shared" si="5"/>
        <v>2014 q3</v>
      </c>
      <c r="I325" s="58"/>
    </row>
    <row r="326" spans="2:9" s="50" customFormat="1" ht="19.75" customHeight="1">
      <c r="B326" s="48">
        <v>41910</v>
      </c>
      <c r="C326" s="57">
        <v>15700571.37885</v>
      </c>
      <c r="D326" s="57">
        <v>1285109.9950000001</v>
      </c>
      <c r="E326" s="50" t="str">
        <f t="shared" ref="E326:E389" si="6">YEAR(B326)&amp;" q"&amp;ROUNDUP(MONTH(B326)/3,0)</f>
        <v>2014 q3</v>
      </c>
      <c r="I326" s="58"/>
    </row>
    <row r="327" spans="2:9" s="50" customFormat="1" ht="19.75" customHeight="1">
      <c r="B327" s="48">
        <v>41917</v>
      </c>
      <c r="C327" s="57">
        <v>7960292.1788219996</v>
      </c>
      <c r="D327" s="57">
        <v>670816.17572000006</v>
      </c>
      <c r="E327" s="50" t="str">
        <f t="shared" si="6"/>
        <v>2014 q4</v>
      </c>
      <c r="I327" s="58"/>
    </row>
    <row r="328" spans="2:9" s="50" customFormat="1" ht="19.75" customHeight="1">
      <c r="B328" s="48">
        <v>41924</v>
      </c>
      <c r="C328" s="57">
        <v>10393480.053925799</v>
      </c>
      <c r="D328" s="57">
        <v>939478.43127196003</v>
      </c>
      <c r="E328" s="50" t="str">
        <f t="shared" si="6"/>
        <v>2014 q4</v>
      </c>
      <c r="I328" s="58"/>
    </row>
    <row r="329" spans="2:9" s="50" customFormat="1" ht="19.75" customHeight="1">
      <c r="B329" s="48">
        <v>41931</v>
      </c>
      <c r="C329" s="57">
        <v>18658231.458274402</v>
      </c>
      <c r="D329" s="57">
        <v>1528261.3533600001</v>
      </c>
      <c r="E329" s="50" t="str">
        <f t="shared" si="6"/>
        <v>2014 q4</v>
      </c>
      <c r="I329" s="58"/>
    </row>
    <row r="330" spans="2:9" s="50" customFormat="1" ht="19.75" customHeight="1">
      <c r="B330" s="48">
        <v>41938</v>
      </c>
      <c r="C330" s="57">
        <v>11888556.787048001</v>
      </c>
      <c r="D330" s="57">
        <v>1014307.1872</v>
      </c>
      <c r="E330" s="50" t="str">
        <f t="shared" si="6"/>
        <v>2014 q4</v>
      </c>
      <c r="I330" s="58"/>
    </row>
    <row r="331" spans="2:9" s="50" customFormat="1" ht="19.75" customHeight="1">
      <c r="B331" s="48">
        <v>41945</v>
      </c>
      <c r="C331" s="57">
        <v>15257015.9403104</v>
      </c>
      <c r="D331" s="57">
        <v>1182018.7835200001</v>
      </c>
      <c r="E331" s="50" t="str">
        <f t="shared" si="6"/>
        <v>2014 q4</v>
      </c>
      <c r="I331" s="58"/>
    </row>
    <row r="332" spans="2:9" s="50" customFormat="1" ht="19.75" customHeight="1">
      <c r="B332" s="48">
        <v>41952</v>
      </c>
      <c r="C332" s="57">
        <v>13629230.185604</v>
      </c>
      <c r="D332" s="57">
        <v>1141002.7216</v>
      </c>
      <c r="E332" s="50" t="str">
        <f t="shared" si="6"/>
        <v>2014 q4</v>
      </c>
      <c r="I332" s="58"/>
    </row>
    <row r="333" spans="2:9" s="50" customFormat="1" ht="19.75" customHeight="1">
      <c r="B333" s="48">
        <v>41959</v>
      </c>
      <c r="C333" s="57">
        <v>14862885.914928</v>
      </c>
      <c r="D333" s="57">
        <v>1233394.2118840001</v>
      </c>
      <c r="E333" s="50" t="str">
        <f t="shared" si="6"/>
        <v>2014 q4</v>
      </c>
      <c r="I333" s="58"/>
    </row>
    <row r="334" spans="2:9" s="50" customFormat="1" ht="19.75" customHeight="1">
      <c r="B334" s="48">
        <v>41966</v>
      </c>
      <c r="C334" s="57">
        <v>15572195.6732968</v>
      </c>
      <c r="D334" s="57">
        <v>1334703.85968</v>
      </c>
      <c r="E334" s="50" t="str">
        <f t="shared" si="6"/>
        <v>2014 q4</v>
      </c>
      <c r="I334" s="58"/>
    </row>
    <row r="335" spans="2:9" s="50" customFormat="1" ht="19.75" customHeight="1">
      <c r="B335" s="48">
        <v>41973</v>
      </c>
      <c r="C335" s="57">
        <v>16045274.988461601</v>
      </c>
      <c r="D335" s="57">
        <v>1321262.05106</v>
      </c>
      <c r="E335" s="50" t="str">
        <f t="shared" si="6"/>
        <v>2014 q4</v>
      </c>
      <c r="I335" s="58"/>
    </row>
    <row r="336" spans="2:9" s="50" customFormat="1" ht="19.75" customHeight="1">
      <c r="B336" s="48">
        <v>41980</v>
      </c>
      <c r="C336" s="57">
        <v>10341668.955347201</v>
      </c>
      <c r="D336" s="57">
        <v>870606.81776000001</v>
      </c>
      <c r="E336" s="50" t="str">
        <f t="shared" si="6"/>
        <v>2014 q4</v>
      </c>
      <c r="I336" s="58"/>
    </row>
    <row r="337" spans="2:9" s="50" customFormat="1" ht="19.75" customHeight="1">
      <c r="B337" s="48">
        <v>41987</v>
      </c>
      <c r="C337" s="57">
        <v>16064573.976102199</v>
      </c>
      <c r="D337" s="57">
        <v>1335576.4528399999</v>
      </c>
      <c r="E337" s="50" t="str">
        <f t="shared" si="6"/>
        <v>2014 q4</v>
      </c>
      <c r="I337" s="58"/>
    </row>
    <row r="338" spans="2:9" s="50" customFormat="1" ht="19.75" customHeight="1">
      <c r="B338" s="48">
        <v>41994</v>
      </c>
      <c r="C338" s="57">
        <v>14816495.285504</v>
      </c>
      <c r="D338" s="57">
        <v>1209592.0379999999</v>
      </c>
      <c r="E338" s="50" t="str">
        <f t="shared" si="6"/>
        <v>2014 q4</v>
      </c>
      <c r="I338" s="58"/>
    </row>
    <row r="339" spans="2:9" s="50" customFormat="1" ht="19.75" customHeight="1">
      <c r="B339" s="48">
        <v>42001</v>
      </c>
      <c r="C339" s="57">
        <v>20550291.3459602</v>
      </c>
      <c r="D339" s="57">
        <v>1739359.2841159999</v>
      </c>
      <c r="E339" s="50" t="str">
        <f t="shared" si="6"/>
        <v>2014 q4</v>
      </c>
      <c r="I339" s="58"/>
    </row>
    <row r="340" spans="2:9" s="50" customFormat="1" ht="19.75" customHeight="1">
      <c r="B340" s="48">
        <v>42008</v>
      </c>
      <c r="C340" s="57">
        <v>11618244.653019501</v>
      </c>
      <c r="D340" s="57">
        <v>943983.17139999999</v>
      </c>
      <c r="E340" s="50" t="str">
        <f t="shared" si="6"/>
        <v>2015 q1</v>
      </c>
      <c r="I340" s="58"/>
    </row>
    <row r="341" spans="2:9" s="50" customFormat="1" ht="19.75" customHeight="1">
      <c r="B341" s="48">
        <v>42022</v>
      </c>
      <c r="C341" s="57">
        <v>1604447.2096500001</v>
      </c>
      <c r="D341" s="57">
        <v>148901.46549999999</v>
      </c>
      <c r="E341" s="50" t="str">
        <f t="shared" si="6"/>
        <v>2015 q1</v>
      </c>
      <c r="I341" s="58"/>
    </row>
    <row r="342" spans="2:9" s="50" customFormat="1" ht="19.75" customHeight="1">
      <c r="B342" s="48">
        <v>42029</v>
      </c>
      <c r="C342" s="57">
        <v>4123048.5470480002</v>
      </c>
      <c r="D342" s="57">
        <v>320036.31728000002</v>
      </c>
      <c r="E342" s="50" t="str">
        <f t="shared" si="6"/>
        <v>2015 q1</v>
      </c>
      <c r="I342" s="58"/>
    </row>
    <row r="343" spans="2:9" s="50" customFormat="1" ht="19.75" customHeight="1">
      <c r="B343" s="48">
        <v>42036</v>
      </c>
      <c r="C343" s="57">
        <v>3703019.7110560001</v>
      </c>
      <c r="D343" s="57">
        <v>284261.1728</v>
      </c>
      <c r="E343" s="50" t="str">
        <f t="shared" si="6"/>
        <v>2015 q1</v>
      </c>
      <c r="I343" s="58"/>
    </row>
    <row r="344" spans="2:9" s="50" customFormat="1" ht="19.75" customHeight="1">
      <c r="B344" s="48">
        <v>42043</v>
      </c>
      <c r="C344" s="57">
        <v>3632911.5594950002</v>
      </c>
      <c r="D344" s="57">
        <v>300325.72519999999</v>
      </c>
      <c r="E344" s="50" t="str">
        <f t="shared" si="6"/>
        <v>2015 q1</v>
      </c>
      <c r="I344" s="58"/>
    </row>
    <row r="345" spans="2:9" s="50" customFormat="1" ht="19.75" customHeight="1">
      <c r="B345" s="48">
        <v>42050</v>
      </c>
      <c r="C345" s="57">
        <v>6472424.5971820001</v>
      </c>
      <c r="D345" s="57">
        <v>490829.67239999998</v>
      </c>
      <c r="E345" s="50" t="str">
        <f t="shared" si="6"/>
        <v>2015 q1</v>
      </c>
      <c r="I345" s="58"/>
    </row>
    <row r="346" spans="2:9" s="50" customFormat="1" ht="19.75" customHeight="1">
      <c r="B346" s="48">
        <v>42057</v>
      </c>
      <c r="C346" s="57">
        <v>15961560.303752</v>
      </c>
      <c r="D346" s="57">
        <v>1318669.6631199999</v>
      </c>
      <c r="E346" s="50" t="str">
        <f t="shared" si="6"/>
        <v>2015 q1</v>
      </c>
      <c r="I346" s="58"/>
    </row>
    <row r="347" spans="2:9" s="50" customFormat="1" ht="19.75" customHeight="1">
      <c r="B347" s="48">
        <v>42064</v>
      </c>
      <c r="C347" s="57">
        <v>11230704.876421999</v>
      </c>
      <c r="D347" s="57">
        <v>965160.00179999997</v>
      </c>
      <c r="E347" s="50" t="str">
        <f t="shared" si="6"/>
        <v>2015 q1</v>
      </c>
      <c r="I347" s="58"/>
    </row>
    <row r="348" spans="2:9" s="50" customFormat="1" ht="19.75" customHeight="1">
      <c r="B348" s="48">
        <v>42071</v>
      </c>
      <c r="C348" s="57">
        <v>10830640.130411001</v>
      </c>
      <c r="D348" s="57">
        <v>898978.45559999999</v>
      </c>
      <c r="E348" s="50" t="str">
        <f t="shared" si="6"/>
        <v>2015 q1</v>
      </c>
      <c r="I348" s="58"/>
    </row>
    <row r="349" spans="2:9" s="50" customFormat="1" ht="19.75" customHeight="1">
      <c r="B349" s="48">
        <v>42078</v>
      </c>
      <c r="C349" s="57">
        <v>10970244.271786001</v>
      </c>
      <c r="D349" s="57">
        <v>909803.72719999996</v>
      </c>
      <c r="E349" s="50" t="str">
        <f t="shared" si="6"/>
        <v>2015 q1</v>
      </c>
      <c r="I349" s="58"/>
    </row>
    <row r="350" spans="2:9" s="50" customFormat="1" ht="19.75" customHeight="1">
      <c r="B350" s="48">
        <v>42085</v>
      </c>
      <c r="C350" s="57">
        <v>7683024.8787856</v>
      </c>
      <c r="D350" s="57">
        <v>607393.23791999999</v>
      </c>
      <c r="E350" s="50" t="str">
        <f t="shared" si="6"/>
        <v>2015 q1</v>
      </c>
      <c r="I350" s="58"/>
    </row>
    <row r="351" spans="2:9" s="50" customFormat="1" ht="19.75" customHeight="1">
      <c r="B351" s="48">
        <v>42092</v>
      </c>
      <c r="C351" s="57">
        <v>11177424.1753</v>
      </c>
      <c r="D351" s="57">
        <v>858444.20169999998</v>
      </c>
      <c r="E351" s="50" t="str">
        <f t="shared" si="6"/>
        <v>2015 q1</v>
      </c>
      <c r="I351" s="58"/>
    </row>
    <row r="352" spans="2:9" s="50" customFormat="1" ht="19.75" customHeight="1">
      <c r="B352" s="48">
        <v>42099</v>
      </c>
      <c r="C352" s="57">
        <v>12005470.719370799</v>
      </c>
      <c r="D352" s="57">
        <v>939856.76020000002</v>
      </c>
      <c r="E352" s="50" t="str">
        <f t="shared" si="6"/>
        <v>2015 q2</v>
      </c>
      <c r="I352" s="58"/>
    </row>
    <row r="353" spans="2:9" s="50" customFormat="1" ht="19.75" customHeight="1">
      <c r="B353" s="48">
        <v>42106</v>
      </c>
      <c r="C353" s="57">
        <v>7777930.0022149999</v>
      </c>
      <c r="D353" s="57">
        <v>581453.35080000001</v>
      </c>
      <c r="E353" s="50" t="str">
        <f t="shared" si="6"/>
        <v>2015 q2</v>
      </c>
      <c r="I353" s="58"/>
    </row>
    <row r="354" spans="2:9" s="50" customFormat="1" ht="19.75" customHeight="1">
      <c r="B354" s="48">
        <v>42113</v>
      </c>
      <c r="C354" s="57">
        <v>10487209.7311919</v>
      </c>
      <c r="D354" s="57">
        <v>755526.396144</v>
      </c>
      <c r="E354" s="50" t="str">
        <f t="shared" si="6"/>
        <v>2015 q2</v>
      </c>
      <c r="I354" s="58"/>
    </row>
    <row r="355" spans="2:9" s="50" customFormat="1" ht="19.75" customHeight="1">
      <c r="B355" s="48">
        <v>42120</v>
      </c>
      <c r="C355" s="57">
        <v>10463342.6445606</v>
      </c>
      <c r="D355" s="57">
        <v>789763.21227500006</v>
      </c>
      <c r="E355" s="50" t="str">
        <f t="shared" si="6"/>
        <v>2015 q2</v>
      </c>
      <c r="I355" s="58"/>
    </row>
    <row r="356" spans="2:9" s="50" customFormat="1" ht="19.75" customHeight="1">
      <c r="B356" s="48">
        <v>42127</v>
      </c>
      <c r="C356" s="57">
        <v>11296338.413185799</v>
      </c>
      <c r="D356" s="57">
        <v>917398.67632500001</v>
      </c>
      <c r="E356" s="50" t="str">
        <f t="shared" si="6"/>
        <v>2015 q2</v>
      </c>
      <c r="I356" s="58"/>
    </row>
    <row r="357" spans="2:9" s="50" customFormat="1" ht="19.75" customHeight="1">
      <c r="B357" s="48">
        <v>42134</v>
      </c>
      <c r="C357" s="57">
        <v>10501489.854994601</v>
      </c>
      <c r="D357" s="57">
        <v>816565.82322000002</v>
      </c>
      <c r="E357" s="50" t="str">
        <f t="shared" si="6"/>
        <v>2015 q2</v>
      </c>
      <c r="I357" s="58"/>
    </row>
    <row r="358" spans="2:9" s="50" customFormat="1" ht="19.75" customHeight="1">
      <c r="B358" s="48">
        <v>42141</v>
      </c>
      <c r="C358" s="57">
        <v>9564743.4058352001</v>
      </c>
      <c r="D358" s="57">
        <v>753532.91098000004</v>
      </c>
      <c r="E358" s="50" t="str">
        <f t="shared" si="6"/>
        <v>2015 q2</v>
      </c>
      <c r="I358" s="58"/>
    </row>
    <row r="359" spans="2:9" s="50" customFormat="1" ht="19.75" customHeight="1">
      <c r="B359" s="48">
        <v>42148</v>
      </c>
      <c r="C359" s="57">
        <v>11112349.245722</v>
      </c>
      <c r="D359" s="57">
        <v>826472.44495999999</v>
      </c>
      <c r="E359" s="50" t="str">
        <f t="shared" si="6"/>
        <v>2015 q2</v>
      </c>
      <c r="I359" s="58"/>
    </row>
    <row r="360" spans="2:9" s="50" customFormat="1" ht="19.75" customHeight="1">
      <c r="B360" s="48">
        <v>42155</v>
      </c>
      <c r="C360" s="57">
        <v>7904681.8570172498</v>
      </c>
      <c r="D360" s="57">
        <v>622578.76587500004</v>
      </c>
      <c r="E360" s="50" t="str">
        <f t="shared" si="6"/>
        <v>2015 q2</v>
      </c>
      <c r="I360" s="58"/>
    </row>
    <row r="361" spans="2:9" s="50" customFormat="1" ht="19.75" customHeight="1">
      <c r="B361" s="48">
        <v>42162</v>
      </c>
      <c r="C361" s="57">
        <v>8129239.0257695997</v>
      </c>
      <c r="D361" s="57">
        <v>640044.69568</v>
      </c>
      <c r="E361" s="50" t="str">
        <f t="shared" si="6"/>
        <v>2015 q2</v>
      </c>
      <c r="I361" s="58"/>
    </row>
    <row r="362" spans="2:9" s="50" customFormat="1" ht="19.75" customHeight="1">
      <c r="B362" s="48">
        <v>42169</v>
      </c>
      <c r="C362" s="57">
        <v>15568181.0033616</v>
      </c>
      <c r="D362" s="57">
        <v>1287053.2680599999</v>
      </c>
      <c r="E362" s="50" t="str">
        <f t="shared" si="6"/>
        <v>2015 q2</v>
      </c>
      <c r="I362" s="58"/>
    </row>
    <row r="363" spans="2:9" s="50" customFormat="1" ht="19.75" customHeight="1">
      <c r="B363" s="48">
        <v>42176</v>
      </c>
      <c r="C363" s="57">
        <v>13484245.873268999</v>
      </c>
      <c r="D363" s="57">
        <v>1119432.1784000001</v>
      </c>
      <c r="E363" s="50" t="str">
        <f t="shared" si="6"/>
        <v>2015 q2</v>
      </c>
      <c r="I363" s="58"/>
    </row>
    <row r="364" spans="2:9" s="50" customFormat="1" ht="19.75" customHeight="1">
      <c r="B364" s="48">
        <v>42183</v>
      </c>
      <c r="C364" s="57">
        <v>15535369.307019999</v>
      </c>
      <c r="D364" s="57">
        <v>1184963.7612000001</v>
      </c>
      <c r="E364" s="50" t="str">
        <f t="shared" si="6"/>
        <v>2015 q2</v>
      </c>
      <c r="I364" s="58"/>
    </row>
    <row r="365" spans="2:9" s="50" customFormat="1" ht="19.75" customHeight="1">
      <c r="B365" s="48">
        <v>42190</v>
      </c>
      <c r="C365" s="57">
        <v>11597692.1779732</v>
      </c>
      <c r="D365" s="57">
        <v>979658.02268000005</v>
      </c>
      <c r="E365" s="50" t="str">
        <f t="shared" si="6"/>
        <v>2015 q3</v>
      </c>
      <c r="I365" s="58"/>
    </row>
    <row r="366" spans="2:9" s="50" customFormat="1" ht="19.75" customHeight="1">
      <c r="B366" s="48">
        <v>42197</v>
      </c>
      <c r="C366" s="57">
        <v>12130642.322915999</v>
      </c>
      <c r="D366" s="57">
        <v>1028863.7536000001</v>
      </c>
      <c r="E366" s="50" t="str">
        <f t="shared" si="6"/>
        <v>2015 q3</v>
      </c>
      <c r="I366" s="58"/>
    </row>
    <row r="367" spans="2:9" s="50" customFormat="1" ht="19.75" customHeight="1">
      <c r="B367" s="48">
        <v>42204</v>
      </c>
      <c r="C367" s="57">
        <v>11067141.427200001</v>
      </c>
      <c r="D367" s="57">
        <v>847784.06649999996</v>
      </c>
      <c r="E367" s="50" t="str">
        <f t="shared" si="6"/>
        <v>2015 q3</v>
      </c>
      <c r="I367" s="58"/>
    </row>
    <row r="368" spans="2:9" s="50" customFormat="1" ht="19.75" customHeight="1">
      <c r="B368" s="48">
        <v>42211</v>
      </c>
      <c r="C368" s="57">
        <v>13442970.8883176</v>
      </c>
      <c r="D368" s="57">
        <v>1031674.09176</v>
      </c>
      <c r="E368" s="50" t="str">
        <f t="shared" si="6"/>
        <v>2015 q3</v>
      </c>
      <c r="I368" s="58"/>
    </row>
    <row r="369" spans="2:9" s="50" customFormat="1" ht="19.75" customHeight="1">
      <c r="B369" s="48">
        <v>42218</v>
      </c>
      <c r="C369" s="57">
        <v>12923467.766155999</v>
      </c>
      <c r="D369" s="57">
        <v>1022189.34276</v>
      </c>
      <c r="E369" s="50" t="str">
        <f t="shared" si="6"/>
        <v>2015 q3</v>
      </c>
      <c r="I369" s="58"/>
    </row>
    <row r="370" spans="2:9" s="50" customFormat="1" ht="19.75" customHeight="1">
      <c r="B370" s="48">
        <v>42225</v>
      </c>
      <c r="C370" s="57">
        <v>9963443.2773132008</v>
      </c>
      <c r="D370" s="57">
        <v>774456.71944000002</v>
      </c>
      <c r="E370" s="50" t="str">
        <f t="shared" si="6"/>
        <v>2015 q3</v>
      </c>
      <c r="I370" s="58"/>
    </row>
    <row r="371" spans="2:9" s="50" customFormat="1" ht="19.75" customHeight="1">
      <c r="B371" s="48">
        <v>42232</v>
      </c>
      <c r="C371" s="57">
        <v>12898844.385797201</v>
      </c>
      <c r="D371" s="57">
        <v>993192.30799999996</v>
      </c>
      <c r="E371" s="50" t="str">
        <f t="shared" si="6"/>
        <v>2015 q3</v>
      </c>
      <c r="I371" s="58"/>
    </row>
    <row r="372" spans="2:9" s="50" customFormat="1" ht="19.75" customHeight="1">
      <c r="B372" s="48">
        <v>42239</v>
      </c>
      <c r="C372" s="57">
        <v>9496814.4758000001</v>
      </c>
      <c r="D372" s="57">
        <v>713548.58100000001</v>
      </c>
      <c r="E372" s="50" t="str">
        <f t="shared" si="6"/>
        <v>2015 q3</v>
      </c>
      <c r="I372" s="58"/>
    </row>
    <row r="373" spans="2:9" s="50" customFormat="1" ht="19.75" customHeight="1">
      <c r="B373" s="48">
        <v>42246</v>
      </c>
      <c r="C373" s="57">
        <v>12458904.2434</v>
      </c>
      <c r="D373" s="57">
        <v>975965.29264</v>
      </c>
      <c r="E373" s="50" t="str">
        <f t="shared" si="6"/>
        <v>2015 q3</v>
      </c>
      <c r="I373" s="58"/>
    </row>
    <row r="374" spans="2:9" s="50" customFormat="1" ht="19.75" customHeight="1">
      <c r="B374" s="48">
        <v>42253</v>
      </c>
      <c r="C374" s="57">
        <v>23807682.625822201</v>
      </c>
      <c r="D374" s="57">
        <v>2145184.1539799999</v>
      </c>
      <c r="E374" s="50" t="str">
        <f t="shared" si="6"/>
        <v>2015 q3</v>
      </c>
      <c r="I374" s="58"/>
    </row>
    <row r="375" spans="2:9" s="50" customFormat="1" ht="19.75" customHeight="1">
      <c r="B375" s="48">
        <v>42260</v>
      </c>
      <c r="C375" s="57">
        <v>9348627.4732891992</v>
      </c>
      <c r="D375" s="57">
        <v>725489.02263999998</v>
      </c>
      <c r="E375" s="50" t="str">
        <f t="shared" si="6"/>
        <v>2015 q3</v>
      </c>
      <c r="I375" s="58"/>
    </row>
    <row r="376" spans="2:9" s="50" customFormat="1" ht="19.75" customHeight="1">
      <c r="B376" s="48">
        <v>42267</v>
      </c>
      <c r="C376" s="57">
        <v>9211909.5557809994</v>
      </c>
      <c r="D376" s="57">
        <v>714054.18220000004</v>
      </c>
      <c r="E376" s="50" t="str">
        <f t="shared" si="6"/>
        <v>2015 q3</v>
      </c>
      <c r="I376" s="58"/>
    </row>
    <row r="377" spans="2:9" s="50" customFormat="1" ht="19.75" customHeight="1">
      <c r="B377" s="48">
        <v>42274</v>
      </c>
      <c r="C377" s="57">
        <v>9078149.9065150004</v>
      </c>
      <c r="D377" s="57">
        <v>667544.45979999995</v>
      </c>
      <c r="E377" s="50" t="str">
        <f t="shared" si="6"/>
        <v>2015 q3</v>
      </c>
      <c r="I377" s="58"/>
    </row>
    <row r="378" spans="2:9" s="50" customFormat="1" ht="19.75" customHeight="1">
      <c r="B378" s="48">
        <v>42281</v>
      </c>
      <c r="C378" s="57">
        <v>11129440.285407601</v>
      </c>
      <c r="D378" s="57">
        <v>903011.07666000002</v>
      </c>
      <c r="E378" s="50" t="str">
        <f t="shared" si="6"/>
        <v>2015 q4</v>
      </c>
      <c r="I378" s="58"/>
    </row>
    <row r="379" spans="2:9" s="50" customFormat="1" ht="19.75" customHeight="1">
      <c r="B379" s="48">
        <v>42288</v>
      </c>
      <c r="C379" s="57">
        <v>7981322.7902720002</v>
      </c>
      <c r="D379" s="57">
        <v>632079.63708000001</v>
      </c>
      <c r="E379" s="50" t="str">
        <f t="shared" si="6"/>
        <v>2015 q4</v>
      </c>
      <c r="I379" s="58"/>
    </row>
    <row r="380" spans="2:9" s="50" customFormat="1" ht="19.75" customHeight="1">
      <c r="B380" s="48">
        <v>42295</v>
      </c>
      <c r="C380" s="57">
        <v>11035182.242867401</v>
      </c>
      <c r="D380" s="57">
        <v>916602.04848</v>
      </c>
      <c r="E380" s="50" t="str">
        <f t="shared" si="6"/>
        <v>2015 q4</v>
      </c>
      <c r="I380" s="58"/>
    </row>
    <row r="381" spans="2:9" s="50" customFormat="1" ht="19.75" customHeight="1">
      <c r="B381" s="48">
        <v>42302</v>
      </c>
      <c r="C381" s="57">
        <v>13093830.6802302</v>
      </c>
      <c r="D381" s="57">
        <v>1010864.23778</v>
      </c>
      <c r="E381" s="50" t="str">
        <f t="shared" si="6"/>
        <v>2015 q4</v>
      </c>
      <c r="I381" s="58"/>
    </row>
    <row r="382" spans="2:9" s="50" customFormat="1" ht="19.75" customHeight="1">
      <c r="B382" s="48">
        <v>42309</v>
      </c>
      <c r="C382" s="57">
        <v>13367527.150818599</v>
      </c>
      <c r="D382" s="57">
        <v>1118765.40702</v>
      </c>
      <c r="E382" s="50" t="str">
        <f t="shared" si="6"/>
        <v>2015 q4</v>
      </c>
      <c r="I382" s="58"/>
    </row>
    <row r="383" spans="2:9" s="50" customFormat="1" ht="19.75" customHeight="1">
      <c r="B383" s="48">
        <v>42316</v>
      </c>
      <c r="C383" s="57">
        <v>9695065.1482439991</v>
      </c>
      <c r="D383" s="57">
        <v>764806.16488000005</v>
      </c>
      <c r="E383" s="50" t="str">
        <f t="shared" si="6"/>
        <v>2015 q4</v>
      </c>
      <c r="I383" s="58"/>
    </row>
    <row r="384" spans="2:9" s="50" customFormat="1" ht="19.75" customHeight="1">
      <c r="B384" s="48">
        <v>42323</v>
      </c>
      <c r="C384" s="57">
        <v>10940298.557026001</v>
      </c>
      <c r="D384" s="57">
        <v>826140.13959999999</v>
      </c>
      <c r="E384" s="50" t="str">
        <f t="shared" si="6"/>
        <v>2015 q4</v>
      </c>
      <c r="I384" s="58"/>
    </row>
    <row r="385" spans="2:9" s="50" customFormat="1" ht="19.75" customHeight="1">
      <c r="B385" s="48">
        <v>42330</v>
      </c>
      <c r="C385" s="57">
        <v>19445242.356876001</v>
      </c>
      <c r="D385" s="57">
        <v>1637756.0955000001</v>
      </c>
      <c r="E385" s="50" t="str">
        <f t="shared" si="6"/>
        <v>2015 q4</v>
      </c>
      <c r="I385" s="58"/>
    </row>
    <row r="386" spans="2:9" s="50" customFormat="1" ht="19.75" customHeight="1">
      <c r="B386" s="48">
        <v>42337</v>
      </c>
      <c r="C386" s="57">
        <v>11543073.361207999</v>
      </c>
      <c r="D386" s="57">
        <v>913579.93203999999</v>
      </c>
      <c r="E386" s="50" t="str">
        <f t="shared" si="6"/>
        <v>2015 q4</v>
      </c>
      <c r="I386" s="58"/>
    </row>
    <row r="387" spans="2:9" s="50" customFormat="1" ht="19.75" customHeight="1">
      <c r="B387" s="48">
        <v>42344</v>
      </c>
      <c r="C387" s="57">
        <v>11723114.086176001</v>
      </c>
      <c r="D387" s="57">
        <v>961780.43726000004</v>
      </c>
      <c r="E387" s="50" t="str">
        <f t="shared" si="6"/>
        <v>2015 q4</v>
      </c>
      <c r="I387" s="58"/>
    </row>
    <row r="388" spans="2:9" s="50" customFormat="1" ht="19.75" customHeight="1">
      <c r="B388" s="48">
        <v>42351</v>
      </c>
      <c r="C388" s="57">
        <v>9465230.8461764008</v>
      </c>
      <c r="D388" s="57">
        <v>762625.08244000003</v>
      </c>
      <c r="E388" s="50" t="str">
        <f t="shared" si="6"/>
        <v>2015 q4</v>
      </c>
      <c r="I388" s="58"/>
    </row>
    <row r="389" spans="2:9" s="50" customFormat="1" ht="19.75" customHeight="1">
      <c r="B389" s="48">
        <v>42358</v>
      </c>
      <c r="C389" s="57">
        <v>15367465.556855001</v>
      </c>
      <c r="D389" s="57">
        <v>1187969.7605000001</v>
      </c>
      <c r="E389" s="50" t="str">
        <f t="shared" si="6"/>
        <v>2015 q4</v>
      </c>
      <c r="I389" s="58"/>
    </row>
    <row r="390" spans="2:9" s="50" customFormat="1" ht="19.75" customHeight="1">
      <c r="B390" s="48">
        <v>42365</v>
      </c>
      <c r="C390" s="57">
        <v>14140820.5643648</v>
      </c>
      <c r="D390" s="57">
        <v>1085159.8600399999</v>
      </c>
      <c r="E390" s="50" t="str">
        <f t="shared" ref="E390:E453" si="7">YEAR(B390)&amp;" q"&amp;ROUNDUP(MONTH(B390)/3,0)</f>
        <v>2015 q4</v>
      </c>
      <c r="I390" s="58"/>
    </row>
    <row r="391" spans="2:9" s="50" customFormat="1" ht="19.75" customHeight="1">
      <c r="B391" s="48">
        <v>42372</v>
      </c>
      <c r="C391" s="57">
        <v>18413651.183951501</v>
      </c>
      <c r="D391" s="57">
        <v>1511454.6850749999</v>
      </c>
      <c r="E391" s="50" t="str">
        <f t="shared" si="7"/>
        <v>2016 q1</v>
      </c>
      <c r="I391" s="58"/>
    </row>
    <row r="392" spans="2:9" s="50" customFormat="1" ht="19.75" customHeight="1">
      <c r="B392" s="48">
        <v>42379</v>
      </c>
      <c r="C392" s="57">
        <v>25881.912</v>
      </c>
      <c r="D392" s="57">
        <v>2156.826</v>
      </c>
      <c r="E392" s="50" t="str">
        <f t="shared" si="7"/>
        <v>2016 q1</v>
      </c>
      <c r="I392" s="58"/>
    </row>
    <row r="393" spans="2:9" s="50" customFormat="1" ht="19.75" customHeight="1">
      <c r="B393" s="48">
        <v>42386</v>
      </c>
      <c r="C393" s="57">
        <v>3882322.5839121998</v>
      </c>
      <c r="D393" s="57">
        <v>307029.12115999998</v>
      </c>
      <c r="E393" s="50" t="str">
        <f t="shared" si="7"/>
        <v>2016 q1</v>
      </c>
      <c r="I393" s="58"/>
    </row>
    <row r="394" spans="2:9" s="50" customFormat="1" ht="19.75" customHeight="1">
      <c r="B394" s="48">
        <v>42393</v>
      </c>
      <c r="C394" s="57">
        <v>5312281.5271920003</v>
      </c>
      <c r="D394" s="57">
        <v>384171.36216000002</v>
      </c>
      <c r="E394" s="50" t="str">
        <f t="shared" si="7"/>
        <v>2016 q1</v>
      </c>
      <c r="I394" s="58"/>
    </row>
    <row r="395" spans="2:9" s="50" customFormat="1" ht="19.75" customHeight="1">
      <c r="B395" s="48">
        <v>42400</v>
      </c>
      <c r="C395" s="57">
        <v>2994907.8297487502</v>
      </c>
      <c r="D395" s="57">
        <v>240803.92827500001</v>
      </c>
      <c r="E395" s="50" t="str">
        <f t="shared" si="7"/>
        <v>2016 q1</v>
      </c>
      <c r="I395" s="58"/>
    </row>
    <row r="396" spans="2:9" s="50" customFormat="1" ht="19.75" customHeight="1">
      <c r="B396" s="48">
        <v>42407</v>
      </c>
      <c r="C396" s="57">
        <v>8164784.2592120003</v>
      </c>
      <c r="D396" s="57">
        <v>625066.08042000001</v>
      </c>
      <c r="E396" s="50" t="str">
        <f t="shared" si="7"/>
        <v>2016 q1</v>
      </c>
      <c r="I396" s="58"/>
    </row>
    <row r="397" spans="2:9" s="50" customFormat="1" ht="19.75" customHeight="1">
      <c r="B397" s="48">
        <v>42414</v>
      </c>
      <c r="C397" s="57">
        <v>7745078.9488728</v>
      </c>
      <c r="D397" s="57">
        <v>638124.68512000004</v>
      </c>
      <c r="E397" s="50" t="str">
        <f t="shared" si="7"/>
        <v>2016 q1</v>
      </c>
      <c r="I397" s="58"/>
    </row>
    <row r="398" spans="2:9" s="50" customFormat="1" ht="19.75" customHeight="1">
      <c r="B398" s="48">
        <v>42421</v>
      </c>
      <c r="C398" s="57">
        <v>7767121.1864711996</v>
      </c>
      <c r="D398" s="57">
        <v>669540.24656</v>
      </c>
      <c r="E398" s="50" t="str">
        <f t="shared" si="7"/>
        <v>2016 q1</v>
      </c>
      <c r="I398" s="58"/>
    </row>
    <row r="399" spans="2:9" s="50" customFormat="1" ht="19.75" customHeight="1">
      <c r="B399" s="48">
        <v>42428</v>
      </c>
      <c r="C399" s="57">
        <v>6768445.5749008004</v>
      </c>
      <c r="D399" s="57">
        <v>510688.85447999998</v>
      </c>
      <c r="E399" s="50" t="str">
        <f t="shared" si="7"/>
        <v>2016 q1</v>
      </c>
      <c r="I399" s="58"/>
    </row>
    <row r="400" spans="2:9" s="50" customFormat="1" ht="19.75" customHeight="1">
      <c r="B400" s="48">
        <v>42435</v>
      </c>
      <c r="C400" s="57">
        <v>12708637.817776799</v>
      </c>
      <c r="D400" s="57">
        <v>1032941.2722</v>
      </c>
      <c r="E400" s="50" t="str">
        <f t="shared" si="7"/>
        <v>2016 q1</v>
      </c>
      <c r="I400" s="58"/>
    </row>
    <row r="401" spans="2:9" s="50" customFormat="1" ht="19.75" customHeight="1">
      <c r="B401" s="48">
        <v>42442</v>
      </c>
      <c r="C401" s="57">
        <v>5857990.5856627496</v>
      </c>
      <c r="D401" s="57">
        <v>464538.20382499998</v>
      </c>
      <c r="E401" s="50" t="str">
        <f t="shared" si="7"/>
        <v>2016 q1</v>
      </c>
      <c r="I401" s="58"/>
    </row>
    <row r="402" spans="2:9" s="50" customFormat="1" ht="19.75" customHeight="1">
      <c r="B402" s="48">
        <v>42449</v>
      </c>
      <c r="C402" s="57">
        <v>8827759.1299447995</v>
      </c>
      <c r="D402" s="57">
        <v>663820.25647999998</v>
      </c>
      <c r="E402" s="50" t="str">
        <f t="shared" si="7"/>
        <v>2016 q1</v>
      </c>
      <c r="I402" s="58"/>
    </row>
    <row r="403" spans="2:9" s="50" customFormat="1" ht="19.75" customHeight="1">
      <c r="B403" s="48">
        <v>42456</v>
      </c>
      <c r="C403" s="57">
        <v>10039696.691707199</v>
      </c>
      <c r="D403" s="57">
        <v>767672.95784000005</v>
      </c>
      <c r="E403" s="50" t="str">
        <f t="shared" si="7"/>
        <v>2016 q1</v>
      </c>
      <c r="I403" s="58"/>
    </row>
    <row r="404" spans="2:9" s="50" customFormat="1" ht="19.75" customHeight="1">
      <c r="B404" s="48">
        <v>42463</v>
      </c>
      <c r="C404" s="57">
        <v>11702601.900920801</v>
      </c>
      <c r="D404" s="57">
        <v>901704.99199999997</v>
      </c>
      <c r="E404" s="50" t="str">
        <f t="shared" si="7"/>
        <v>2016 q2</v>
      </c>
      <c r="I404" s="58"/>
    </row>
    <row r="405" spans="2:9" s="50" customFormat="1" ht="19.75" customHeight="1">
      <c r="B405" s="48">
        <v>42470</v>
      </c>
      <c r="C405" s="57">
        <v>12897512.54256</v>
      </c>
      <c r="D405" s="57">
        <v>968297.31808</v>
      </c>
      <c r="E405" s="50" t="str">
        <f t="shared" si="7"/>
        <v>2016 q2</v>
      </c>
      <c r="I405" s="58"/>
    </row>
    <row r="406" spans="2:9" s="50" customFormat="1" ht="19.75" customHeight="1">
      <c r="B406" s="48">
        <v>42477</v>
      </c>
      <c r="C406" s="57">
        <v>9911037.8802391998</v>
      </c>
      <c r="D406" s="57">
        <v>749535.98004000005</v>
      </c>
      <c r="E406" s="50" t="str">
        <f t="shared" si="7"/>
        <v>2016 q2</v>
      </c>
      <c r="I406" s="58"/>
    </row>
    <row r="407" spans="2:9" s="50" customFormat="1" ht="19.75" customHeight="1">
      <c r="B407" s="48">
        <v>42484</v>
      </c>
      <c r="C407" s="57">
        <v>9044371.8461684007</v>
      </c>
      <c r="D407" s="57">
        <v>699386.85120000003</v>
      </c>
      <c r="E407" s="50" t="str">
        <f t="shared" si="7"/>
        <v>2016 q2</v>
      </c>
      <c r="I407" s="58"/>
    </row>
    <row r="408" spans="2:9" s="50" customFormat="1" ht="19.75" customHeight="1">
      <c r="B408" s="48">
        <v>42491</v>
      </c>
      <c r="C408" s="57">
        <v>12194945.849474</v>
      </c>
      <c r="D408" s="57">
        <v>1035438.12764</v>
      </c>
      <c r="E408" s="50" t="str">
        <f t="shared" si="7"/>
        <v>2016 q2</v>
      </c>
      <c r="I408" s="58"/>
    </row>
    <row r="409" spans="2:9" s="50" customFormat="1" ht="19.75" customHeight="1">
      <c r="B409" s="48">
        <v>42498</v>
      </c>
      <c r="C409" s="57">
        <v>13779370.592697401</v>
      </c>
      <c r="D409" s="57">
        <v>1165411.8363600001</v>
      </c>
      <c r="E409" s="50" t="str">
        <f t="shared" si="7"/>
        <v>2016 q2</v>
      </c>
      <c r="I409" s="58"/>
    </row>
    <row r="410" spans="2:9" s="50" customFormat="1" ht="19.75" customHeight="1">
      <c r="B410" s="48">
        <v>42505</v>
      </c>
      <c r="C410" s="57">
        <v>7752392.4707492497</v>
      </c>
      <c r="D410" s="57">
        <v>638300.35880000005</v>
      </c>
      <c r="E410" s="50" t="str">
        <f t="shared" si="7"/>
        <v>2016 q2</v>
      </c>
      <c r="I410" s="58"/>
    </row>
    <row r="411" spans="2:9" s="50" customFormat="1" ht="19.75" customHeight="1">
      <c r="B411" s="48">
        <v>42512</v>
      </c>
      <c r="C411" s="57">
        <v>11814220.232849199</v>
      </c>
      <c r="D411" s="57">
        <v>958474.08239999996</v>
      </c>
      <c r="E411" s="50" t="str">
        <f t="shared" si="7"/>
        <v>2016 q2</v>
      </c>
      <c r="I411" s="58"/>
    </row>
    <row r="412" spans="2:9" s="50" customFormat="1" ht="19.75" customHeight="1">
      <c r="B412" s="48">
        <v>42519</v>
      </c>
      <c r="C412" s="57">
        <v>11676892.556045</v>
      </c>
      <c r="D412" s="57">
        <v>944534.62057999999</v>
      </c>
      <c r="E412" s="50" t="str">
        <f t="shared" si="7"/>
        <v>2016 q2</v>
      </c>
      <c r="I412" s="58"/>
    </row>
    <row r="413" spans="2:9" s="50" customFormat="1" ht="19.75" customHeight="1">
      <c r="B413" s="48">
        <v>42526</v>
      </c>
      <c r="C413" s="57">
        <v>13158162.068078</v>
      </c>
      <c r="D413" s="57">
        <v>929597.89295999997</v>
      </c>
      <c r="E413" s="50" t="str">
        <f t="shared" si="7"/>
        <v>2016 q2</v>
      </c>
      <c r="I413" s="58"/>
    </row>
    <row r="414" spans="2:9" s="50" customFormat="1" ht="19.75" customHeight="1">
      <c r="B414" s="48">
        <v>42533</v>
      </c>
      <c r="C414" s="57">
        <v>16298063.619872</v>
      </c>
      <c r="D414" s="57">
        <v>1355545.0397000001</v>
      </c>
      <c r="E414" s="50" t="str">
        <f t="shared" si="7"/>
        <v>2016 q2</v>
      </c>
      <c r="I414" s="58"/>
    </row>
    <row r="415" spans="2:9" s="50" customFormat="1" ht="19.75" customHeight="1">
      <c r="B415" s="48">
        <v>42540</v>
      </c>
      <c r="C415" s="57">
        <v>10706171.741420001</v>
      </c>
      <c r="D415" s="57">
        <v>838702.15983999998</v>
      </c>
      <c r="E415" s="50" t="str">
        <f t="shared" si="7"/>
        <v>2016 q2</v>
      </c>
      <c r="I415" s="58"/>
    </row>
    <row r="416" spans="2:9" s="50" customFormat="1" ht="19.75" customHeight="1">
      <c r="B416" s="48">
        <v>42547</v>
      </c>
      <c r="C416" s="57">
        <v>15546417.492935199</v>
      </c>
      <c r="D416" s="57">
        <v>1338735.01712</v>
      </c>
      <c r="E416" s="50" t="str">
        <f t="shared" si="7"/>
        <v>2016 q2</v>
      </c>
      <c r="I416" s="58"/>
    </row>
    <row r="417" spans="2:9" s="50" customFormat="1" ht="19.75" customHeight="1">
      <c r="B417" s="48">
        <v>42554</v>
      </c>
      <c r="C417" s="57">
        <v>19600070.1538692</v>
      </c>
      <c r="D417" s="57">
        <v>1801063.87148</v>
      </c>
      <c r="E417" s="50" t="str">
        <f t="shared" si="7"/>
        <v>2016 q3</v>
      </c>
      <c r="I417" s="58"/>
    </row>
    <row r="418" spans="2:9" s="50" customFormat="1" ht="19.75" customHeight="1">
      <c r="B418" s="48">
        <v>42561</v>
      </c>
      <c r="C418" s="57">
        <v>7878505.6484850002</v>
      </c>
      <c r="D418" s="57">
        <v>648900.51035</v>
      </c>
      <c r="E418" s="50" t="str">
        <f t="shared" si="7"/>
        <v>2016 q3</v>
      </c>
      <c r="I418" s="58"/>
    </row>
    <row r="419" spans="2:9" s="50" customFormat="1" ht="19.75" customHeight="1">
      <c r="B419" s="48">
        <v>42568</v>
      </c>
      <c r="C419" s="57">
        <v>17467803.743847799</v>
      </c>
      <c r="D419" s="57">
        <v>1358645.8726600001</v>
      </c>
      <c r="E419" s="50" t="str">
        <f t="shared" si="7"/>
        <v>2016 q3</v>
      </c>
      <c r="I419" s="58"/>
    </row>
    <row r="420" spans="2:9" s="50" customFormat="1" ht="19.75" customHeight="1">
      <c r="B420" s="48">
        <v>42575</v>
      </c>
      <c r="C420" s="57">
        <v>20395651.883717999</v>
      </c>
      <c r="D420" s="57">
        <v>2011494.02308</v>
      </c>
      <c r="E420" s="50" t="str">
        <f t="shared" si="7"/>
        <v>2016 q3</v>
      </c>
      <c r="I420" s="58"/>
    </row>
    <row r="421" spans="2:9" s="50" customFormat="1" ht="19.75" customHeight="1">
      <c r="B421" s="48">
        <v>42582</v>
      </c>
      <c r="C421" s="57">
        <v>13632215.728621401</v>
      </c>
      <c r="D421" s="57">
        <v>1123674.5895</v>
      </c>
      <c r="E421" s="50" t="str">
        <f t="shared" si="7"/>
        <v>2016 q3</v>
      </c>
      <c r="I421" s="58"/>
    </row>
    <row r="422" spans="2:9" s="50" customFormat="1" ht="19.75" customHeight="1">
      <c r="B422" s="48">
        <v>42589</v>
      </c>
      <c r="C422" s="57">
        <v>11689394.201210801</v>
      </c>
      <c r="D422" s="57">
        <v>928130.12775999994</v>
      </c>
      <c r="E422" s="50" t="str">
        <f t="shared" si="7"/>
        <v>2016 q3</v>
      </c>
      <c r="I422" s="58"/>
    </row>
    <row r="423" spans="2:9" s="50" customFormat="1" ht="19.75" customHeight="1">
      <c r="B423" s="48">
        <v>42596</v>
      </c>
      <c r="C423" s="57">
        <v>11210588.860507401</v>
      </c>
      <c r="D423" s="57">
        <v>888294.12161999999</v>
      </c>
      <c r="E423" s="50" t="str">
        <f t="shared" si="7"/>
        <v>2016 q3</v>
      </c>
      <c r="I423" s="58"/>
    </row>
    <row r="424" spans="2:9" s="50" customFormat="1" ht="19.75" customHeight="1">
      <c r="B424" s="48">
        <v>42603</v>
      </c>
      <c r="C424" s="57">
        <v>13536556.789920401</v>
      </c>
      <c r="D424" s="57">
        <v>1092864.2101199999</v>
      </c>
      <c r="E424" s="50" t="str">
        <f t="shared" si="7"/>
        <v>2016 q3</v>
      </c>
      <c r="I424" s="58"/>
    </row>
    <row r="425" spans="2:9" s="50" customFormat="1" ht="19.75" customHeight="1">
      <c r="B425" s="48">
        <v>42610</v>
      </c>
      <c r="C425" s="57">
        <v>10429215.2204198</v>
      </c>
      <c r="D425" s="57">
        <v>887192.80734000006</v>
      </c>
      <c r="E425" s="50" t="str">
        <f t="shared" si="7"/>
        <v>2016 q3</v>
      </c>
      <c r="I425" s="58"/>
    </row>
    <row r="426" spans="2:9" s="50" customFormat="1" ht="19.75" customHeight="1">
      <c r="B426" s="48">
        <v>42617</v>
      </c>
      <c r="C426" s="57">
        <v>9429237.6746980008</v>
      </c>
      <c r="D426" s="57">
        <v>731689.01760000002</v>
      </c>
      <c r="E426" s="50" t="str">
        <f t="shared" si="7"/>
        <v>2016 q3</v>
      </c>
      <c r="I426" s="58"/>
    </row>
    <row r="427" spans="2:9" s="50" customFormat="1" ht="19.75" customHeight="1">
      <c r="B427" s="48">
        <v>42624</v>
      </c>
      <c r="C427" s="57">
        <v>14226041.598235</v>
      </c>
      <c r="D427" s="57">
        <v>1141629.1795000001</v>
      </c>
      <c r="E427" s="50" t="str">
        <f t="shared" si="7"/>
        <v>2016 q3</v>
      </c>
      <c r="I427" s="58"/>
    </row>
    <row r="428" spans="2:9" s="50" customFormat="1" ht="19.75" customHeight="1">
      <c r="B428" s="48">
        <v>42631</v>
      </c>
      <c r="C428" s="57">
        <v>11407187.627617</v>
      </c>
      <c r="D428" s="57">
        <v>946314.27902500005</v>
      </c>
      <c r="E428" s="50" t="str">
        <f t="shared" si="7"/>
        <v>2016 q3</v>
      </c>
      <c r="I428" s="58"/>
    </row>
    <row r="429" spans="2:9" s="50" customFormat="1" ht="19.75" customHeight="1">
      <c r="B429" s="48">
        <v>42638</v>
      </c>
      <c r="C429" s="57">
        <v>14522194.401741</v>
      </c>
      <c r="D429" s="57">
        <v>1277799.1865000001</v>
      </c>
      <c r="E429" s="50" t="str">
        <f t="shared" si="7"/>
        <v>2016 q3</v>
      </c>
      <c r="I429" s="58"/>
    </row>
    <row r="430" spans="2:9" s="50" customFormat="1" ht="19.75" customHeight="1">
      <c r="B430" s="48">
        <v>42645</v>
      </c>
      <c r="C430" s="57">
        <v>16424544.1495804</v>
      </c>
      <c r="D430" s="57">
        <v>1422272.21508</v>
      </c>
      <c r="E430" s="50" t="str">
        <f t="shared" si="7"/>
        <v>2016 q4</v>
      </c>
      <c r="I430" s="58"/>
    </row>
    <row r="431" spans="2:9" s="50" customFormat="1" ht="19.75" customHeight="1">
      <c r="B431" s="48">
        <v>42652</v>
      </c>
      <c r="C431" s="57">
        <v>13451653.292587999</v>
      </c>
      <c r="D431" s="57">
        <v>1128076.7006000001</v>
      </c>
      <c r="E431" s="50" t="str">
        <f t="shared" si="7"/>
        <v>2016 q4</v>
      </c>
      <c r="I431" s="58"/>
    </row>
    <row r="432" spans="2:9" s="50" customFormat="1" ht="19.75" customHeight="1">
      <c r="B432" s="48">
        <v>42659</v>
      </c>
      <c r="C432" s="57">
        <v>16778265.791641001</v>
      </c>
      <c r="D432" s="57">
        <v>1486569.1620400001</v>
      </c>
      <c r="E432" s="50" t="str">
        <f t="shared" si="7"/>
        <v>2016 q4</v>
      </c>
      <c r="I432" s="58"/>
    </row>
    <row r="433" spans="2:9" s="50" customFormat="1" ht="19.75" customHeight="1">
      <c r="B433" s="48">
        <v>42666</v>
      </c>
      <c r="C433" s="57">
        <v>9801824.9813947994</v>
      </c>
      <c r="D433" s="57">
        <v>837716.51126000006</v>
      </c>
      <c r="E433" s="50" t="str">
        <f t="shared" si="7"/>
        <v>2016 q4</v>
      </c>
      <c r="I433" s="58"/>
    </row>
    <row r="434" spans="2:9" s="50" customFormat="1" ht="19.75" customHeight="1">
      <c r="B434" s="48">
        <v>42673</v>
      </c>
      <c r="C434" s="57">
        <v>14221655.4750224</v>
      </c>
      <c r="D434" s="57">
        <v>1132484.57072</v>
      </c>
      <c r="E434" s="50" t="str">
        <f t="shared" si="7"/>
        <v>2016 q4</v>
      </c>
      <c r="I434" s="58"/>
    </row>
    <row r="435" spans="2:9" s="50" customFormat="1" ht="19.75" customHeight="1">
      <c r="B435" s="48">
        <v>42680</v>
      </c>
      <c r="C435" s="57">
        <v>11197862.622347999</v>
      </c>
      <c r="D435" s="57">
        <v>896422.46872</v>
      </c>
      <c r="E435" s="50" t="str">
        <f t="shared" si="7"/>
        <v>2016 q4</v>
      </c>
      <c r="I435" s="58"/>
    </row>
    <row r="436" spans="2:9" s="50" customFormat="1" ht="19.75" customHeight="1">
      <c r="B436" s="48">
        <v>42687</v>
      </c>
      <c r="C436" s="57">
        <v>9153639.1529799998</v>
      </c>
      <c r="D436" s="57">
        <v>772748.91515999998</v>
      </c>
      <c r="E436" s="50" t="str">
        <f t="shared" si="7"/>
        <v>2016 q4</v>
      </c>
      <c r="I436" s="58"/>
    </row>
    <row r="437" spans="2:9" s="50" customFormat="1" ht="19.75" customHeight="1">
      <c r="B437" s="48">
        <v>42694</v>
      </c>
      <c r="C437" s="57">
        <v>9437629.7310627997</v>
      </c>
      <c r="D437" s="57">
        <v>781985.25959999999</v>
      </c>
      <c r="E437" s="50" t="str">
        <f t="shared" si="7"/>
        <v>2016 q4</v>
      </c>
      <c r="I437" s="58"/>
    </row>
    <row r="438" spans="2:9" s="50" customFormat="1" ht="19.75" customHeight="1">
      <c r="B438" s="48">
        <v>42701</v>
      </c>
      <c r="C438" s="57">
        <v>11190703.430999801</v>
      </c>
      <c r="D438" s="57">
        <v>964034.15078000003</v>
      </c>
      <c r="E438" s="50" t="str">
        <f t="shared" si="7"/>
        <v>2016 q4</v>
      </c>
      <c r="I438" s="58"/>
    </row>
    <row r="439" spans="2:9" s="50" customFormat="1" ht="19.75" customHeight="1">
      <c r="B439" s="48">
        <v>42708</v>
      </c>
      <c r="C439" s="57">
        <v>15914621.312951799</v>
      </c>
      <c r="D439" s="57">
        <v>1407064.8839400001</v>
      </c>
      <c r="E439" s="50" t="str">
        <f t="shared" si="7"/>
        <v>2016 q4</v>
      </c>
      <c r="I439" s="58"/>
    </row>
    <row r="440" spans="2:9" s="50" customFormat="1" ht="19.75" customHeight="1">
      <c r="B440" s="48">
        <v>42715</v>
      </c>
      <c r="C440" s="57">
        <v>16220352.1004376</v>
      </c>
      <c r="D440" s="57">
        <v>1404976.5948399999</v>
      </c>
      <c r="E440" s="50" t="str">
        <f t="shared" si="7"/>
        <v>2016 q4</v>
      </c>
      <c r="I440" s="58"/>
    </row>
    <row r="441" spans="2:9" s="50" customFormat="1" ht="19.75" customHeight="1">
      <c r="B441" s="48">
        <v>42722</v>
      </c>
      <c r="C441" s="57">
        <v>12930800.3329236</v>
      </c>
      <c r="D441" s="57">
        <v>1039971.1269</v>
      </c>
      <c r="E441" s="50" t="str">
        <f t="shared" si="7"/>
        <v>2016 q4</v>
      </c>
      <c r="I441" s="58"/>
    </row>
    <row r="442" spans="2:9" s="50" customFormat="1" ht="19.75" customHeight="1">
      <c r="B442" s="48">
        <v>42729</v>
      </c>
      <c r="C442" s="57">
        <v>15988889.760493999</v>
      </c>
      <c r="D442" s="57">
        <v>1360889.01832</v>
      </c>
      <c r="E442" s="50" t="str">
        <f t="shared" si="7"/>
        <v>2016 q4</v>
      </c>
      <c r="I442" s="58"/>
    </row>
    <row r="443" spans="2:9" s="50" customFormat="1" ht="19.75" customHeight="1">
      <c r="B443" s="48">
        <v>42736</v>
      </c>
      <c r="C443" s="57">
        <v>25277662.115506802</v>
      </c>
      <c r="D443" s="57">
        <v>2166744.2689200002</v>
      </c>
      <c r="E443" s="50" t="str">
        <f t="shared" si="7"/>
        <v>2017 q1</v>
      </c>
      <c r="I443" s="58"/>
    </row>
    <row r="444" spans="2:9" s="50" customFormat="1" ht="19.75" customHeight="1">
      <c r="B444" s="48">
        <v>42750</v>
      </c>
      <c r="C444" s="57">
        <v>5629192.6701411996</v>
      </c>
      <c r="D444" s="57">
        <v>512940.42304000002</v>
      </c>
      <c r="E444" s="50" t="str">
        <f t="shared" si="7"/>
        <v>2017 q1</v>
      </c>
      <c r="I444" s="58"/>
    </row>
    <row r="445" spans="2:9" s="50" customFormat="1" ht="19.75" customHeight="1">
      <c r="B445" s="48">
        <v>42757</v>
      </c>
      <c r="C445" s="57">
        <v>8957623.4380539991</v>
      </c>
      <c r="D445" s="57">
        <v>796523.99231999996</v>
      </c>
      <c r="E445" s="50" t="str">
        <f t="shared" si="7"/>
        <v>2017 q1</v>
      </c>
      <c r="I445" s="58"/>
    </row>
    <row r="446" spans="2:9" s="50" customFormat="1" ht="19.75" customHeight="1">
      <c r="B446" s="48">
        <v>42764</v>
      </c>
      <c r="C446" s="57">
        <v>6209687.2324139997</v>
      </c>
      <c r="D446" s="57">
        <v>531540.03260000004</v>
      </c>
      <c r="E446" s="50" t="str">
        <f t="shared" si="7"/>
        <v>2017 q1</v>
      </c>
      <c r="I446" s="58"/>
    </row>
    <row r="447" spans="2:9" s="50" customFormat="1" ht="19.75" customHeight="1">
      <c r="B447" s="48">
        <v>42771</v>
      </c>
      <c r="C447" s="57">
        <v>9449214.3664181996</v>
      </c>
      <c r="D447" s="57">
        <v>747933.08814000001</v>
      </c>
      <c r="E447" s="50" t="str">
        <f t="shared" si="7"/>
        <v>2017 q1</v>
      </c>
      <c r="I447" s="58"/>
    </row>
    <row r="448" spans="2:9" s="50" customFormat="1" ht="19.75" customHeight="1">
      <c r="B448" s="48">
        <v>42778</v>
      </c>
      <c r="C448" s="57">
        <v>9708465.2596726008</v>
      </c>
      <c r="D448" s="57">
        <v>787070.80258000002</v>
      </c>
      <c r="E448" s="50" t="str">
        <f t="shared" si="7"/>
        <v>2017 q1</v>
      </c>
      <c r="I448" s="58"/>
    </row>
    <row r="449" spans="2:9" s="50" customFormat="1" ht="19.75" customHeight="1">
      <c r="B449" s="48">
        <v>42785</v>
      </c>
      <c r="C449" s="57">
        <v>10710142.733887</v>
      </c>
      <c r="D449" s="57">
        <v>924376.18559999997</v>
      </c>
      <c r="E449" s="50" t="str">
        <f t="shared" si="7"/>
        <v>2017 q1</v>
      </c>
      <c r="I449" s="58"/>
    </row>
    <row r="450" spans="2:9" s="50" customFormat="1" ht="19.75" customHeight="1">
      <c r="B450" s="48">
        <v>42792</v>
      </c>
      <c r="C450" s="57">
        <v>13109377.614501201</v>
      </c>
      <c r="D450" s="57">
        <v>1104724.7604799999</v>
      </c>
      <c r="E450" s="50" t="str">
        <f t="shared" si="7"/>
        <v>2017 q1</v>
      </c>
      <c r="I450" s="58"/>
    </row>
    <row r="451" spans="2:9" s="50" customFormat="1" ht="19.75" customHeight="1">
      <c r="B451" s="48">
        <v>42799</v>
      </c>
      <c r="C451" s="57">
        <v>8632259.6399495993</v>
      </c>
      <c r="D451" s="57">
        <v>686702.65021999995</v>
      </c>
      <c r="E451" s="50" t="str">
        <f t="shared" si="7"/>
        <v>2017 q1</v>
      </c>
      <c r="I451" s="58"/>
    </row>
    <row r="452" spans="2:9" s="50" customFormat="1" ht="19.75" customHeight="1">
      <c r="B452" s="48">
        <v>42806</v>
      </c>
      <c r="C452" s="57">
        <v>9817635.4725880008</v>
      </c>
      <c r="D452" s="57">
        <v>789149.34089999995</v>
      </c>
      <c r="E452" s="50" t="str">
        <f t="shared" si="7"/>
        <v>2017 q1</v>
      </c>
      <c r="I452" s="58"/>
    </row>
    <row r="453" spans="2:9" s="50" customFormat="1" ht="19.75" customHeight="1">
      <c r="B453" s="48">
        <v>42813</v>
      </c>
      <c r="C453" s="57">
        <v>12268363.115356</v>
      </c>
      <c r="D453" s="57">
        <v>1084498.27076</v>
      </c>
      <c r="E453" s="50" t="str">
        <f t="shared" si="7"/>
        <v>2017 q1</v>
      </c>
      <c r="I453" s="58"/>
    </row>
    <row r="454" spans="2:9" s="50" customFormat="1" ht="19.75" customHeight="1">
      <c r="B454" s="48">
        <v>42820</v>
      </c>
      <c r="C454" s="57">
        <v>14256215.29848</v>
      </c>
      <c r="D454" s="57">
        <v>1276345.5357600001</v>
      </c>
      <c r="E454" s="50" t="str">
        <f t="shared" ref="E454:E517" si="8">YEAR(B454)&amp;" q"&amp;ROUNDUP(MONTH(B454)/3,0)</f>
        <v>2017 q1</v>
      </c>
      <c r="I454" s="58"/>
    </row>
    <row r="455" spans="2:9" s="50" customFormat="1" ht="19.75" customHeight="1">
      <c r="B455" s="48">
        <v>42827</v>
      </c>
      <c r="C455" s="57">
        <v>15189529.739367999</v>
      </c>
      <c r="D455" s="57">
        <v>1293509.6751999999</v>
      </c>
      <c r="E455" s="50" t="str">
        <f t="shared" si="8"/>
        <v>2017 q2</v>
      </c>
      <c r="I455" s="58"/>
    </row>
    <row r="456" spans="2:9" s="50" customFormat="1" ht="19.75" customHeight="1">
      <c r="B456" s="48">
        <v>42834</v>
      </c>
      <c r="C456" s="57">
        <v>10414754.116896201</v>
      </c>
      <c r="D456" s="57">
        <v>865788.73166000005</v>
      </c>
      <c r="E456" s="50" t="str">
        <f t="shared" si="8"/>
        <v>2017 q2</v>
      </c>
      <c r="I456" s="58"/>
    </row>
    <row r="457" spans="2:9" s="50" customFormat="1" ht="19.75" customHeight="1">
      <c r="B457" s="48">
        <v>42841</v>
      </c>
      <c r="C457" s="57">
        <v>11794960.486152001</v>
      </c>
      <c r="D457" s="57">
        <v>1001919.56652</v>
      </c>
      <c r="E457" s="50" t="str">
        <f t="shared" si="8"/>
        <v>2017 q2</v>
      </c>
      <c r="I457" s="58"/>
    </row>
    <row r="458" spans="2:9" s="50" customFormat="1" ht="19.75" customHeight="1">
      <c r="B458" s="48">
        <v>42848</v>
      </c>
      <c r="C458" s="57">
        <v>10183246.1611345</v>
      </c>
      <c r="D458" s="57">
        <v>866160.03717499995</v>
      </c>
      <c r="E458" s="50" t="str">
        <f t="shared" si="8"/>
        <v>2017 q2</v>
      </c>
      <c r="I458" s="58"/>
    </row>
    <row r="459" spans="2:9" s="50" customFormat="1" ht="19.75" customHeight="1">
      <c r="B459" s="48">
        <v>42855</v>
      </c>
      <c r="C459" s="57">
        <v>16250681.719508</v>
      </c>
      <c r="D459" s="57">
        <v>1481784.282875</v>
      </c>
      <c r="E459" s="50" t="str">
        <f t="shared" si="8"/>
        <v>2017 q2</v>
      </c>
      <c r="I459" s="58"/>
    </row>
    <row r="460" spans="2:9" s="50" customFormat="1" ht="19.75" customHeight="1">
      <c r="B460" s="48">
        <v>42862</v>
      </c>
      <c r="C460" s="57">
        <v>16051286.9541132</v>
      </c>
      <c r="D460" s="57">
        <v>1544902.5208999999</v>
      </c>
      <c r="E460" s="50" t="str">
        <f t="shared" si="8"/>
        <v>2017 q2</v>
      </c>
      <c r="I460" s="58"/>
    </row>
    <row r="461" spans="2:9" s="50" customFormat="1" ht="19.75" customHeight="1">
      <c r="B461" s="48">
        <v>42869</v>
      </c>
      <c r="C461" s="57">
        <v>8756300.4615825005</v>
      </c>
      <c r="D461" s="57">
        <v>761524.64262499998</v>
      </c>
      <c r="E461" s="50" t="str">
        <f t="shared" si="8"/>
        <v>2017 q2</v>
      </c>
      <c r="I461" s="58"/>
    </row>
    <row r="462" spans="2:9" s="50" customFormat="1" ht="19.75" customHeight="1">
      <c r="B462" s="48">
        <v>42876</v>
      </c>
      <c r="C462" s="57">
        <v>18652943.442097001</v>
      </c>
      <c r="D462" s="57">
        <v>1625657.7115</v>
      </c>
      <c r="E462" s="50" t="str">
        <f t="shared" si="8"/>
        <v>2017 q2</v>
      </c>
      <c r="I462" s="58"/>
    </row>
    <row r="463" spans="2:9" s="50" customFormat="1" ht="19.75" customHeight="1">
      <c r="B463" s="48">
        <v>42883</v>
      </c>
      <c r="C463" s="57">
        <v>16194808.31229</v>
      </c>
      <c r="D463" s="57">
        <v>1464927.5042000001</v>
      </c>
      <c r="E463" s="50" t="str">
        <f t="shared" si="8"/>
        <v>2017 q2</v>
      </c>
      <c r="I463" s="58"/>
    </row>
    <row r="464" spans="2:9" s="50" customFormat="1" ht="19.75" customHeight="1">
      <c r="B464" s="48">
        <v>42890</v>
      </c>
      <c r="C464" s="57">
        <v>22306874.786079999</v>
      </c>
      <c r="D464" s="57">
        <v>2056610.27428</v>
      </c>
      <c r="E464" s="50" t="str">
        <f t="shared" si="8"/>
        <v>2017 q2</v>
      </c>
      <c r="I464" s="58"/>
    </row>
    <row r="465" spans="2:9" s="50" customFormat="1" ht="19.75" customHeight="1">
      <c r="B465" s="48">
        <v>42897</v>
      </c>
      <c r="C465" s="57">
        <v>13800674.4684064</v>
      </c>
      <c r="D465" s="57">
        <v>1240902.45264</v>
      </c>
      <c r="E465" s="50" t="str">
        <f t="shared" si="8"/>
        <v>2017 q2</v>
      </c>
      <c r="I465" s="58"/>
    </row>
    <row r="466" spans="2:9" s="50" customFormat="1" ht="19.75" customHeight="1">
      <c r="B466" s="48">
        <v>42904</v>
      </c>
      <c r="C466" s="57">
        <v>14130675.036456</v>
      </c>
      <c r="D466" s="57">
        <v>1217650.1362000001</v>
      </c>
      <c r="E466" s="50" t="str">
        <f t="shared" si="8"/>
        <v>2017 q2</v>
      </c>
      <c r="I466" s="58"/>
    </row>
    <row r="467" spans="2:9" s="50" customFormat="1" ht="19.75" customHeight="1">
      <c r="B467" s="48">
        <v>42911</v>
      </c>
      <c r="C467" s="57">
        <v>19995314.4084116</v>
      </c>
      <c r="D467" s="57">
        <v>1799691.2886600001</v>
      </c>
      <c r="E467" s="50" t="str">
        <f t="shared" si="8"/>
        <v>2017 q2</v>
      </c>
      <c r="I467" s="58"/>
    </row>
    <row r="468" spans="2:9" s="50" customFormat="1" ht="19.75" customHeight="1">
      <c r="B468" s="48">
        <v>42918</v>
      </c>
      <c r="C468" s="57">
        <v>18846878.3442742</v>
      </c>
      <c r="D468" s="57">
        <v>1647312.1388600001</v>
      </c>
      <c r="E468" s="50" t="str">
        <f t="shared" si="8"/>
        <v>2017 q3</v>
      </c>
      <c r="I468" s="58"/>
    </row>
    <row r="469" spans="2:9" s="50" customFormat="1" ht="19.75" customHeight="1">
      <c r="B469" s="48">
        <v>42925</v>
      </c>
      <c r="C469" s="57">
        <v>15257721.444726501</v>
      </c>
      <c r="D469" s="57">
        <v>1473143.0526999999</v>
      </c>
      <c r="E469" s="50" t="str">
        <f t="shared" si="8"/>
        <v>2017 q3</v>
      </c>
      <c r="I469" s="58"/>
    </row>
    <row r="470" spans="2:9" s="50" customFormat="1" ht="19.75" customHeight="1">
      <c r="B470" s="48">
        <v>42932</v>
      </c>
      <c r="C470" s="57">
        <v>16046193.606732201</v>
      </c>
      <c r="D470" s="57">
        <v>1372370.9946399999</v>
      </c>
      <c r="E470" s="50" t="str">
        <f t="shared" si="8"/>
        <v>2017 q3</v>
      </c>
      <c r="I470" s="58"/>
    </row>
    <row r="471" spans="2:9" s="50" customFormat="1" ht="19.75" customHeight="1">
      <c r="B471" s="48">
        <v>42939</v>
      </c>
      <c r="C471" s="57">
        <v>20009656.152429</v>
      </c>
      <c r="D471" s="57">
        <v>1754854.4702000001</v>
      </c>
      <c r="E471" s="50" t="str">
        <f t="shared" si="8"/>
        <v>2017 q3</v>
      </c>
      <c r="I471" s="58"/>
    </row>
    <row r="472" spans="2:9" s="50" customFormat="1" ht="19.75" customHeight="1">
      <c r="B472" s="48">
        <v>42946</v>
      </c>
      <c r="C472" s="57">
        <v>14076160.1660232</v>
      </c>
      <c r="D472" s="57">
        <v>1277199.4284000001</v>
      </c>
      <c r="E472" s="50" t="str">
        <f t="shared" si="8"/>
        <v>2017 q3</v>
      </c>
      <c r="I472" s="58"/>
    </row>
    <row r="473" spans="2:9" s="50" customFormat="1" ht="19.75" customHeight="1">
      <c r="B473" s="48">
        <v>42953</v>
      </c>
      <c r="C473" s="57">
        <v>14272231.884056</v>
      </c>
      <c r="D473" s="57">
        <v>1287573.5263199999</v>
      </c>
      <c r="E473" s="50" t="str">
        <f t="shared" si="8"/>
        <v>2017 q3</v>
      </c>
      <c r="I473" s="58"/>
    </row>
    <row r="474" spans="2:9" s="50" customFormat="1" ht="19.75" customHeight="1">
      <c r="B474" s="48">
        <v>42960</v>
      </c>
      <c r="C474" s="57">
        <v>15530107.8160298</v>
      </c>
      <c r="D474" s="57">
        <v>1315935.38686</v>
      </c>
      <c r="E474" s="50" t="str">
        <f t="shared" si="8"/>
        <v>2017 q3</v>
      </c>
      <c r="I474" s="58"/>
    </row>
    <row r="475" spans="2:9" s="50" customFormat="1" ht="19.75" customHeight="1">
      <c r="B475" s="48">
        <v>42967</v>
      </c>
      <c r="C475" s="57">
        <v>16456438.9492616</v>
      </c>
      <c r="D475" s="57">
        <v>1553538.0452000001</v>
      </c>
      <c r="E475" s="50" t="str">
        <f t="shared" si="8"/>
        <v>2017 q3</v>
      </c>
      <c r="I475" s="58"/>
    </row>
    <row r="476" spans="2:9" s="50" customFormat="1" ht="19.75" customHeight="1">
      <c r="B476" s="48">
        <v>42974</v>
      </c>
      <c r="C476" s="57">
        <v>14113474.596904</v>
      </c>
      <c r="D476" s="57">
        <v>1217098.9939999999</v>
      </c>
      <c r="E476" s="50" t="str">
        <f t="shared" si="8"/>
        <v>2017 q3</v>
      </c>
      <c r="I476" s="58"/>
    </row>
    <row r="477" spans="2:9" s="50" customFormat="1" ht="19.75" customHeight="1">
      <c r="B477" s="48">
        <v>42981</v>
      </c>
      <c r="C477" s="57">
        <v>12631153.1718616</v>
      </c>
      <c r="D477" s="57">
        <v>1116738.8531200001</v>
      </c>
      <c r="E477" s="50" t="str">
        <f t="shared" si="8"/>
        <v>2017 q3</v>
      </c>
      <c r="I477" s="58"/>
    </row>
    <row r="478" spans="2:9" s="50" customFormat="1" ht="19.75" customHeight="1">
      <c r="B478" s="48">
        <v>42988</v>
      </c>
      <c r="C478" s="57">
        <v>19716929.4999566</v>
      </c>
      <c r="D478" s="57">
        <v>1715603.6431799999</v>
      </c>
      <c r="E478" s="50" t="str">
        <f t="shared" si="8"/>
        <v>2017 q3</v>
      </c>
      <c r="I478" s="58"/>
    </row>
    <row r="479" spans="2:9" s="50" customFormat="1" ht="19.75" customHeight="1">
      <c r="B479" s="48">
        <v>42995</v>
      </c>
      <c r="C479" s="57">
        <v>15183174.6980644</v>
      </c>
      <c r="D479" s="57">
        <v>1372605.0403199999</v>
      </c>
      <c r="E479" s="50" t="str">
        <f t="shared" si="8"/>
        <v>2017 q3</v>
      </c>
      <c r="I479" s="58"/>
    </row>
    <row r="480" spans="2:9" s="50" customFormat="1" ht="19.75" customHeight="1">
      <c r="B480" s="48">
        <v>43002</v>
      </c>
      <c r="C480" s="57">
        <v>15642498.6147105</v>
      </c>
      <c r="D480" s="57">
        <v>1430179.3573749999</v>
      </c>
      <c r="E480" s="50" t="str">
        <f t="shared" si="8"/>
        <v>2017 q3</v>
      </c>
      <c r="I480" s="58"/>
    </row>
    <row r="481" spans="2:9" s="50" customFormat="1" ht="19.75" customHeight="1">
      <c r="B481" s="48">
        <v>43009</v>
      </c>
      <c r="C481" s="57">
        <v>16561746.7569036</v>
      </c>
      <c r="D481" s="57">
        <v>1553981.12026</v>
      </c>
      <c r="E481" s="50" t="str">
        <f t="shared" si="8"/>
        <v>2017 q4</v>
      </c>
      <c r="I481" s="58"/>
    </row>
    <row r="482" spans="2:9" s="50" customFormat="1" ht="19.75" customHeight="1">
      <c r="B482" s="48">
        <v>43016</v>
      </c>
      <c r="C482" s="57">
        <v>15325883.2617436</v>
      </c>
      <c r="D482" s="57">
        <v>1362359.4994399999</v>
      </c>
      <c r="E482" s="50" t="str">
        <f t="shared" si="8"/>
        <v>2017 q4</v>
      </c>
      <c r="I482" s="58"/>
    </row>
    <row r="483" spans="2:9" s="50" customFormat="1" ht="19.75" customHeight="1">
      <c r="B483" s="48">
        <v>43023</v>
      </c>
      <c r="C483" s="57">
        <v>18060085.581583999</v>
      </c>
      <c r="D483" s="57">
        <v>1732136.77208</v>
      </c>
      <c r="E483" s="50" t="str">
        <f t="shared" si="8"/>
        <v>2017 q4</v>
      </c>
      <c r="I483" s="58"/>
    </row>
    <row r="484" spans="2:9" s="50" customFormat="1" ht="19.75" customHeight="1">
      <c r="B484" s="48">
        <v>43030</v>
      </c>
      <c r="C484" s="57">
        <v>18982210.959594999</v>
      </c>
      <c r="D484" s="57">
        <v>1714986.2859199999</v>
      </c>
      <c r="E484" s="50" t="str">
        <f t="shared" si="8"/>
        <v>2017 q4</v>
      </c>
      <c r="I484" s="58"/>
    </row>
    <row r="485" spans="2:9" s="50" customFormat="1" ht="19.75" customHeight="1">
      <c r="B485" s="48">
        <v>43037</v>
      </c>
      <c r="C485" s="57">
        <v>21251906.5033876</v>
      </c>
      <c r="D485" s="57">
        <v>2065671.52336</v>
      </c>
      <c r="E485" s="50" t="str">
        <f t="shared" si="8"/>
        <v>2017 q4</v>
      </c>
      <c r="I485" s="58"/>
    </row>
    <row r="486" spans="2:9" s="50" customFormat="1" ht="19.75" customHeight="1">
      <c r="B486" s="48">
        <v>43044</v>
      </c>
      <c r="C486" s="57">
        <v>23493056.752815001</v>
      </c>
      <c r="D486" s="57">
        <v>2205140.9611599999</v>
      </c>
      <c r="E486" s="50" t="str">
        <f t="shared" si="8"/>
        <v>2017 q4</v>
      </c>
      <c r="I486" s="58"/>
    </row>
    <row r="487" spans="2:9" s="50" customFormat="1" ht="19.75" customHeight="1">
      <c r="B487" s="48">
        <v>43051</v>
      </c>
      <c r="C487" s="57">
        <v>17126282.016465601</v>
      </c>
      <c r="D487" s="57">
        <v>1642396.4990000001</v>
      </c>
      <c r="E487" s="50" t="str">
        <f t="shared" si="8"/>
        <v>2017 q4</v>
      </c>
      <c r="I487" s="58"/>
    </row>
    <row r="488" spans="2:9" s="50" customFormat="1" ht="19.75" customHeight="1">
      <c r="B488" s="48">
        <v>43058</v>
      </c>
      <c r="C488" s="57">
        <v>24167017.682213999</v>
      </c>
      <c r="D488" s="57">
        <v>2287565.7245</v>
      </c>
      <c r="E488" s="50" t="str">
        <f t="shared" si="8"/>
        <v>2017 q4</v>
      </c>
      <c r="I488" s="58"/>
    </row>
    <row r="489" spans="2:9" s="50" customFormat="1" ht="19.75" customHeight="1">
      <c r="B489" s="48">
        <v>43065</v>
      </c>
      <c r="C489" s="57">
        <v>22221115.393979199</v>
      </c>
      <c r="D489" s="57">
        <v>2108671.9652</v>
      </c>
      <c r="E489" s="50" t="str">
        <f t="shared" si="8"/>
        <v>2017 q4</v>
      </c>
      <c r="I489" s="58"/>
    </row>
    <row r="490" spans="2:9" s="50" customFormat="1" ht="19.75" customHeight="1">
      <c r="B490" s="48">
        <v>43072</v>
      </c>
      <c r="C490" s="57">
        <v>26049975.144334398</v>
      </c>
      <c r="D490" s="57">
        <v>2395257.18824</v>
      </c>
      <c r="E490" s="50" t="str">
        <f t="shared" si="8"/>
        <v>2017 q4</v>
      </c>
      <c r="I490" s="58"/>
    </row>
    <row r="491" spans="2:9" s="50" customFormat="1" ht="19.75" customHeight="1">
      <c r="B491" s="48">
        <v>43079</v>
      </c>
      <c r="C491" s="57">
        <v>31418689.099707998</v>
      </c>
      <c r="D491" s="57">
        <v>3194348.574</v>
      </c>
      <c r="E491" s="50" t="str">
        <f t="shared" si="8"/>
        <v>2017 q4</v>
      </c>
      <c r="I491" s="58"/>
    </row>
    <row r="492" spans="2:9" s="50" customFormat="1" ht="19.75" customHeight="1">
      <c r="B492" s="48">
        <v>43086</v>
      </c>
      <c r="C492" s="57">
        <v>33238631.8196478</v>
      </c>
      <c r="D492" s="57">
        <v>3046732.00238</v>
      </c>
      <c r="E492" s="50" t="str">
        <f t="shared" si="8"/>
        <v>2017 q4</v>
      </c>
      <c r="I492" s="58"/>
    </row>
    <row r="493" spans="2:9" s="50" customFormat="1" ht="19.75" customHeight="1">
      <c r="B493" s="48">
        <v>43093</v>
      </c>
      <c r="C493" s="57">
        <v>39911717.239881799</v>
      </c>
      <c r="D493" s="57">
        <v>3779679.6475800001</v>
      </c>
      <c r="E493" s="50" t="str">
        <f t="shared" si="8"/>
        <v>2017 q4</v>
      </c>
      <c r="I493" s="58"/>
    </row>
    <row r="494" spans="2:9" s="50" customFormat="1" ht="19.75" customHeight="1">
      <c r="B494" s="48">
        <v>43100</v>
      </c>
      <c r="C494" s="57">
        <v>74479044.397552401</v>
      </c>
      <c r="D494" s="57">
        <v>6824388.4082000004</v>
      </c>
      <c r="E494" s="50" t="str">
        <f t="shared" si="8"/>
        <v>2017 q4</v>
      </c>
      <c r="I494" s="58"/>
    </row>
    <row r="495" spans="2:9" s="50" customFormat="1" ht="19.75" customHeight="1">
      <c r="B495" s="48">
        <v>43114</v>
      </c>
      <c r="C495" s="57">
        <v>6980663.1747099999</v>
      </c>
      <c r="D495" s="57">
        <v>627930.47487999999</v>
      </c>
      <c r="E495" s="50" t="str">
        <f t="shared" si="8"/>
        <v>2018 q1</v>
      </c>
      <c r="I495" s="58"/>
    </row>
    <row r="496" spans="2:9" s="50" customFormat="1" ht="19.75" customHeight="1">
      <c r="B496" s="48">
        <v>43121</v>
      </c>
      <c r="C496" s="57">
        <v>7344260.9085624004</v>
      </c>
      <c r="D496" s="57">
        <v>696886.24239999999</v>
      </c>
      <c r="E496" s="50" t="str">
        <f t="shared" si="8"/>
        <v>2018 q1</v>
      </c>
      <c r="I496" s="58"/>
    </row>
    <row r="497" spans="2:9" s="50" customFormat="1" ht="19.75" customHeight="1">
      <c r="B497" s="48">
        <v>43128</v>
      </c>
      <c r="C497" s="57">
        <v>8198159.0076992</v>
      </c>
      <c r="D497" s="57">
        <v>801063.50254000002</v>
      </c>
      <c r="E497" s="50" t="str">
        <f t="shared" si="8"/>
        <v>2018 q1</v>
      </c>
      <c r="I497" s="58"/>
    </row>
    <row r="498" spans="2:9" s="50" customFormat="1" ht="19.75" customHeight="1">
      <c r="B498" s="48">
        <v>43135</v>
      </c>
      <c r="C498" s="57">
        <v>10585663.4101728</v>
      </c>
      <c r="D498" s="57">
        <v>1030857.37378</v>
      </c>
      <c r="E498" s="50" t="str">
        <f t="shared" si="8"/>
        <v>2018 q1</v>
      </c>
      <c r="I498" s="58"/>
    </row>
    <row r="499" spans="2:9" s="50" customFormat="1" ht="19.75" customHeight="1">
      <c r="B499" s="48">
        <v>43142</v>
      </c>
      <c r="C499" s="57">
        <v>10573191.755336</v>
      </c>
      <c r="D499" s="57">
        <v>999790.14151999995</v>
      </c>
      <c r="E499" s="50" t="str">
        <f t="shared" si="8"/>
        <v>2018 q1</v>
      </c>
      <c r="I499" s="58"/>
    </row>
    <row r="500" spans="2:9" s="50" customFormat="1" ht="19.75" customHeight="1">
      <c r="B500" s="48">
        <v>43149</v>
      </c>
      <c r="C500" s="57">
        <v>9699884.2951999996</v>
      </c>
      <c r="D500" s="57">
        <v>903694.25820000004</v>
      </c>
      <c r="E500" s="50" t="str">
        <f t="shared" si="8"/>
        <v>2018 q1</v>
      </c>
      <c r="I500" s="58"/>
    </row>
    <row r="501" spans="2:9" s="50" customFormat="1" ht="19.75" customHeight="1">
      <c r="B501" s="48">
        <v>43156</v>
      </c>
      <c r="C501" s="57">
        <v>15068937.520943001</v>
      </c>
      <c r="D501" s="57">
        <v>1420285.5547799999</v>
      </c>
      <c r="E501" s="50" t="str">
        <f t="shared" si="8"/>
        <v>2018 q1</v>
      </c>
      <c r="I501" s="58"/>
    </row>
    <row r="502" spans="2:9" s="50" customFormat="1" ht="19.75" customHeight="1">
      <c r="B502" s="48">
        <v>43163</v>
      </c>
      <c r="C502" s="57">
        <v>18278440.207107201</v>
      </c>
      <c r="D502" s="57">
        <v>1694410.0374799999</v>
      </c>
      <c r="E502" s="50" t="str">
        <f t="shared" si="8"/>
        <v>2018 q1</v>
      </c>
      <c r="I502" s="58"/>
    </row>
    <row r="503" spans="2:9" s="50" customFormat="1" ht="19.75" customHeight="1">
      <c r="B503" s="48">
        <v>43170</v>
      </c>
      <c r="C503" s="57">
        <v>10934560.095364001</v>
      </c>
      <c r="D503" s="57">
        <v>1049650.9509000001</v>
      </c>
      <c r="E503" s="50" t="str">
        <f t="shared" si="8"/>
        <v>2018 q1</v>
      </c>
      <c r="I503" s="58"/>
    </row>
    <row r="504" spans="2:9" s="50" customFormat="1" ht="19.75" customHeight="1">
      <c r="B504" s="48">
        <v>43177</v>
      </c>
      <c r="C504" s="57">
        <v>18683594.468526699</v>
      </c>
      <c r="D504" s="57">
        <v>1753464.412882</v>
      </c>
      <c r="E504" s="50" t="str">
        <f t="shared" si="8"/>
        <v>2018 q1</v>
      </c>
      <c r="I504" s="58"/>
    </row>
    <row r="505" spans="2:9" s="50" customFormat="1" ht="19.75" customHeight="1">
      <c r="B505" s="48">
        <v>43184</v>
      </c>
      <c r="C505" s="57">
        <v>15249869.273304</v>
      </c>
      <c r="D505" s="57">
        <v>1434851.8747</v>
      </c>
      <c r="E505" s="50" t="str">
        <f t="shared" si="8"/>
        <v>2018 q1</v>
      </c>
      <c r="I505" s="58"/>
    </row>
    <row r="506" spans="2:9" s="50" customFormat="1" ht="19.75" customHeight="1">
      <c r="B506" s="48">
        <v>43191</v>
      </c>
      <c r="C506" s="57">
        <v>24983471.466880001</v>
      </c>
      <c r="D506" s="57">
        <v>2310356.48422</v>
      </c>
      <c r="E506" s="50" t="str">
        <f t="shared" si="8"/>
        <v>2018 q2</v>
      </c>
      <c r="I506" s="58"/>
    </row>
    <row r="507" spans="2:9" s="50" customFormat="1" ht="19.75" customHeight="1">
      <c r="B507" s="48">
        <v>43198</v>
      </c>
      <c r="C507" s="57">
        <v>15414237.3876328</v>
      </c>
      <c r="D507" s="57">
        <v>1470345.46936</v>
      </c>
      <c r="E507" s="50" t="str">
        <f t="shared" si="8"/>
        <v>2018 q2</v>
      </c>
      <c r="I507" s="58"/>
    </row>
    <row r="508" spans="2:9" s="50" customFormat="1" ht="19.75" customHeight="1">
      <c r="B508" s="48">
        <v>43205</v>
      </c>
      <c r="C508" s="57">
        <v>19281681.940270599</v>
      </c>
      <c r="D508" s="57">
        <v>1816508.0809800001</v>
      </c>
      <c r="E508" s="50" t="str">
        <f t="shared" si="8"/>
        <v>2018 q2</v>
      </c>
      <c r="I508" s="58"/>
    </row>
    <row r="509" spans="2:9" s="50" customFormat="1" ht="19.75" customHeight="1">
      <c r="B509" s="48">
        <v>43212</v>
      </c>
      <c r="C509" s="57">
        <v>15768422.83663</v>
      </c>
      <c r="D509" s="57">
        <v>1473781.9293</v>
      </c>
      <c r="E509" s="50" t="str">
        <f t="shared" si="8"/>
        <v>2018 q2</v>
      </c>
      <c r="I509" s="58"/>
    </row>
    <row r="510" spans="2:9" s="50" customFormat="1" ht="19.75" customHeight="1">
      <c r="B510" s="48">
        <v>43219</v>
      </c>
      <c r="C510" s="57">
        <v>16665801.436277499</v>
      </c>
      <c r="D510" s="57">
        <v>1543550.32825</v>
      </c>
      <c r="E510" s="50" t="str">
        <f t="shared" si="8"/>
        <v>2018 q2</v>
      </c>
      <c r="I510" s="58"/>
    </row>
    <row r="511" spans="2:9" s="50" customFormat="1" ht="19.75" customHeight="1">
      <c r="B511" s="48">
        <v>43226</v>
      </c>
      <c r="C511" s="57">
        <v>14195340.233217999</v>
      </c>
      <c r="D511" s="57">
        <v>1296941.2231999999</v>
      </c>
      <c r="E511" s="50" t="str">
        <f t="shared" si="8"/>
        <v>2018 q2</v>
      </c>
      <c r="I511" s="58"/>
    </row>
    <row r="512" spans="2:9" s="50" customFormat="1" ht="19.75" customHeight="1">
      <c r="B512" s="48">
        <v>43233</v>
      </c>
      <c r="C512" s="57">
        <v>11737082.384061299</v>
      </c>
      <c r="D512" s="57">
        <v>1128347.893225</v>
      </c>
      <c r="E512" s="50" t="str">
        <f t="shared" si="8"/>
        <v>2018 q2</v>
      </c>
      <c r="I512" s="58"/>
    </row>
    <row r="513" spans="2:9" s="50" customFormat="1" ht="19.75" customHeight="1">
      <c r="B513" s="48">
        <v>43240</v>
      </c>
      <c r="C513" s="57">
        <v>16408144.9398208</v>
      </c>
      <c r="D513" s="57">
        <v>1488793.72652</v>
      </c>
      <c r="E513" s="50" t="str">
        <f t="shared" si="8"/>
        <v>2018 q2</v>
      </c>
      <c r="I513" s="58"/>
    </row>
    <row r="514" spans="2:9" s="50" customFormat="1" ht="19.75" customHeight="1">
      <c r="B514" s="48">
        <v>43247</v>
      </c>
      <c r="C514" s="57">
        <v>15337975.638201</v>
      </c>
      <c r="D514" s="57">
        <v>1394655.8665</v>
      </c>
      <c r="E514" s="50" t="str">
        <f t="shared" si="8"/>
        <v>2018 q2</v>
      </c>
      <c r="I514" s="58"/>
    </row>
    <row r="515" spans="2:9" s="50" customFormat="1" ht="19.75" customHeight="1">
      <c r="B515" s="48">
        <v>43254</v>
      </c>
      <c r="C515" s="57">
        <v>15018802.86406</v>
      </c>
      <c r="D515" s="57">
        <v>1449708.1995000001</v>
      </c>
      <c r="E515" s="50" t="str">
        <f t="shared" si="8"/>
        <v>2018 q2</v>
      </c>
      <c r="I515" s="58"/>
    </row>
    <row r="516" spans="2:9" s="50" customFormat="1" ht="19.75" customHeight="1">
      <c r="B516" s="48">
        <v>43261</v>
      </c>
      <c r="C516" s="57">
        <v>15894557.6542574</v>
      </c>
      <c r="D516" s="57">
        <v>1484816.4946600001</v>
      </c>
      <c r="E516" s="50" t="str">
        <f t="shared" si="8"/>
        <v>2018 q2</v>
      </c>
      <c r="I516" s="58"/>
    </row>
    <row r="517" spans="2:9" s="50" customFormat="1" ht="19.75" customHeight="1">
      <c r="B517" s="48">
        <v>43268</v>
      </c>
      <c r="C517" s="57">
        <v>18119159.841782399</v>
      </c>
      <c r="D517" s="57">
        <v>1683233.83296</v>
      </c>
      <c r="E517" s="50" t="str">
        <f t="shared" si="8"/>
        <v>2018 q2</v>
      </c>
      <c r="I517" s="58"/>
    </row>
    <row r="518" spans="2:9" s="50" customFormat="1" ht="19.75" customHeight="1">
      <c r="B518" s="48">
        <v>43275</v>
      </c>
      <c r="C518" s="57">
        <v>20358671.95394</v>
      </c>
      <c r="D518" s="57">
        <v>1863586.2962799999</v>
      </c>
      <c r="E518" s="50" t="str">
        <f t="shared" ref="E518:E581" si="9">YEAR(B518)&amp;" q"&amp;ROUNDUP(MONTH(B518)/3,0)</f>
        <v>2018 q2</v>
      </c>
      <c r="I518" s="58"/>
    </row>
    <row r="519" spans="2:9" s="50" customFormat="1" ht="19.75" customHeight="1">
      <c r="B519" s="48">
        <v>43282</v>
      </c>
      <c r="C519" s="57">
        <v>33743276.624366403</v>
      </c>
      <c r="D519" s="57">
        <v>3470639.86112</v>
      </c>
      <c r="E519" s="50" t="str">
        <f t="shared" si="9"/>
        <v>2018 q3</v>
      </c>
      <c r="I519" s="58"/>
    </row>
    <row r="520" spans="2:9" s="50" customFormat="1" ht="19.75" customHeight="1">
      <c r="B520" s="48">
        <v>43289</v>
      </c>
      <c r="C520" s="57">
        <v>21830761.798057701</v>
      </c>
      <c r="D520" s="57">
        <v>2075565.20025</v>
      </c>
      <c r="E520" s="50" t="str">
        <f t="shared" si="9"/>
        <v>2018 q3</v>
      </c>
      <c r="I520" s="58"/>
    </row>
    <row r="521" spans="2:9" s="50" customFormat="1" ht="19.75" customHeight="1">
      <c r="B521" s="48">
        <v>43296</v>
      </c>
      <c r="C521" s="57">
        <v>22878793.540571202</v>
      </c>
      <c r="D521" s="57">
        <v>2063176.4870800001</v>
      </c>
      <c r="E521" s="50" t="str">
        <f t="shared" si="9"/>
        <v>2018 q3</v>
      </c>
      <c r="I521" s="58"/>
    </row>
    <row r="522" spans="2:9" s="50" customFormat="1" ht="19.75" customHeight="1">
      <c r="B522" s="48">
        <v>43303</v>
      </c>
      <c r="C522" s="57">
        <v>21637404.0998776</v>
      </c>
      <c r="D522" s="57">
        <v>2081278.02034</v>
      </c>
      <c r="E522" s="50" t="str">
        <f t="shared" si="9"/>
        <v>2018 q3</v>
      </c>
      <c r="I522" s="58"/>
    </row>
    <row r="523" spans="2:9" s="50" customFormat="1" ht="19.75" customHeight="1">
      <c r="B523" s="48">
        <v>43310</v>
      </c>
      <c r="C523" s="57">
        <v>21015258.142244201</v>
      </c>
      <c r="D523" s="57">
        <v>1887447.1117</v>
      </c>
      <c r="E523" s="50" t="str">
        <f t="shared" si="9"/>
        <v>2018 q3</v>
      </c>
      <c r="I523" s="58"/>
    </row>
    <row r="524" spans="2:9" s="50" customFormat="1" ht="19.75" customHeight="1">
      <c r="B524" s="48">
        <v>43317</v>
      </c>
      <c r="C524" s="57">
        <v>22166741.310951199</v>
      </c>
      <c r="D524" s="57">
        <v>2045077.3449599999</v>
      </c>
      <c r="E524" s="50" t="str">
        <f t="shared" si="9"/>
        <v>2018 q3</v>
      </c>
      <c r="I524" s="58"/>
    </row>
    <row r="525" spans="2:9" s="50" customFormat="1" ht="19.75" customHeight="1">
      <c r="B525" s="48">
        <v>43324</v>
      </c>
      <c r="C525" s="57">
        <v>14212659.965874</v>
      </c>
      <c r="D525" s="57">
        <v>1336248.51028</v>
      </c>
      <c r="E525" s="50" t="str">
        <f t="shared" si="9"/>
        <v>2018 q3</v>
      </c>
      <c r="I525" s="58"/>
    </row>
    <row r="526" spans="2:9" s="50" customFormat="1" ht="19.75" customHeight="1">
      <c r="B526" s="48">
        <v>43331</v>
      </c>
      <c r="C526" s="57">
        <v>21681222.2575728</v>
      </c>
      <c r="D526" s="57">
        <v>1995686.4369600001</v>
      </c>
      <c r="E526" s="50" t="str">
        <f t="shared" si="9"/>
        <v>2018 q3</v>
      </c>
      <c r="I526" s="58"/>
    </row>
    <row r="527" spans="2:9" s="50" customFormat="1" ht="19.75" customHeight="1">
      <c r="B527" s="48">
        <v>43338</v>
      </c>
      <c r="C527" s="57">
        <v>19109065.034441601</v>
      </c>
      <c r="D527" s="57">
        <v>1727321.21016</v>
      </c>
      <c r="E527" s="50" t="str">
        <f t="shared" si="9"/>
        <v>2018 q3</v>
      </c>
      <c r="I527" s="58"/>
    </row>
    <row r="528" spans="2:9" s="50" customFormat="1" ht="19.75" customHeight="1">
      <c r="B528" s="48">
        <v>43345</v>
      </c>
      <c r="C528" s="57">
        <v>19840504.992880799</v>
      </c>
      <c r="D528" s="57">
        <v>1829487.8584799999</v>
      </c>
      <c r="E528" s="50" t="str">
        <f t="shared" si="9"/>
        <v>2018 q3</v>
      </c>
      <c r="I528" s="58"/>
    </row>
    <row r="529" spans="2:9" s="50" customFormat="1" ht="19.75" customHeight="1">
      <c r="B529" s="48">
        <v>43352</v>
      </c>
      <c r="C529" s="57">
        <v>19796197.8780916</v>
      </c>
      <c r="D529" s="57">
        <v>1847806.54516</v>
      </c>
      <c r="E529" s="50" t="str">
        <f t="shared" si="9"/>
        <v>2018 q3</v>
      </c>
      <c r="I529" s="58"/>
    </row>
    <row r="530" spans="2:9" s="50" customFormat="1" ht="19.75" customHeight="1">
      <c r="B530" s="48">
        <v>43359</v>
      </c>
      <c r="C530" s="57">
        <v>21832581.737100799</v>
      </c>
      <c r="D530" s="57">
        <v>2047315.3428</v>
      </c>
      <c r="E530" s="50" t="str">
        <f t="shared" si="9"/>
        <v>2018 q3</v>
      </c>
      <c r="I530" s="58"/>
    </row>
    <row r="531" spans="2:9" s="50" customFormat="1" ht="19.75" customHeight="1">
      <c r="B531" s="48">
        <v>43366</v>
      </c>
      <c r="C531" s="57">
        <v>19934692.397411499</v>
      </c>
      <c r="D531" s="57">
        <v>1876812.2055500001</v>
      </c>
      <c r="E531" s="50" t="str">
        <f t="shared" si="9"/>
        <v>2018 q3</v>
      </c>
      <c r="I531" s="58"/>
    </row>
    <row r="532" spans="2:9" s="50" customFormat="1" ht="19.75" customHeight="1">
      <c r="B532" s="48">
        <v>43373</v>
      </c>
      <c r="C532" s="57">
        <v>28965114.949604999</v>
      </c>
      <c r="D532" s="57">
        <v>2885252.7798000001</v>
      </c>
      <c r="E532" s="50" t="str">
        <f t="shared" si="9"/>
        <v>2018 q3</v>
      </c>
      <c r="I532" s="58"/>
    </row>
    <row r="533" spans="2:9" s="50" customFormat="1" ht="19.75" customHeight="1">
      <c r="B533" s="48">
        <v>43380</v>
      </c>
      <c r="C533" s="57">
        <v>21916262.855451401</v>
      </c>
      <c r="D533" s="57">
        <v>2078386.10142</v>
      </c>
      <c r="E533" s="50" t="str">
        <f t="shared" si="9"/>
        <v>2018 q4</v>
      </c>
      <c r="I533" s="58"/>
    </row>
    <row r="534" spans="2:9" s="50" customFormat="1" ht="19.75" customHeight="1">
      <c r="B534" s="48">
        <v>43387</v>
      </c>
      <c r="C534" s="57">
        <v>18357203.875407699</v>
      </c>
      <c r="D534" s="57">
        <v>1721428.705141</v>
      </c>
      <c r="E534" s="50" t="str">
        <f t="shared" si="9"/>
        <v>2018 q4</v>
      </c>
      <c r="I534" s="58"/>
    </row>
    <row r="535" spans="2:9" s="50" customFormat="1" ht="19.75" customHeight="1">
      <c r="B535" s="48">
        <v>43394</v>
      </c>
      <c r="C535" s="57">
        <v>23494308.9078888</v>
      </c>
      <c r="D535" s="57">
        <v>2290517.6766599999</v>
      </c>
      <c r="E535" s="50" t="str">
        <f t="shared" si="9"/>
        <v>2018 q4</v>
      </c>
      <c r="I535" s="58"/>
    </row>
    <row r="536" spans="2:9" s="50" customFormat="1" ht="19.75" customHeight="1">
      <c r="B536" s="48">
        <v>43401</v>
      </c>
      <c r="C536" s="57">
        <v>27183648.444092099</v>
      </c>
      <c r="D536" s="57">
        <v>2627344.9852439999</v>
      </c>
      <c r="E536" s="50" t="str">
        <f t="shared" si="9"/>
        <v>2018 q4</v>
      </c>
      <c r="I536" s="58"/>
    </row>
    <row r="537" spans="2:9" s="50" customFormat="1" ht="19.75" customHeight="1">
      <c r="B537" s="48">
        <v>43408</v>
      </c>
      <c r="C537" s="57">
        <v>30097074.09894</v>
      </c>
      <c r="D537" s="57">
        <v>2791217.7986679999</v>
      </c>
      <c r="E537" s="50" t="str">
        <f t="shared" si="9"/>
        <v>2018 q4</v>
      </c>
      <c r="I537" s="58"/>
    </row>
    <row r="538" spans="2:9" s="50" customFormat="1" ht="19.75" customHeight="1">
      <c r="B538" s="48">
        <v>43415</v>
      </c>
      <c r="C538" s="57">
        <v>27156761.214607801</v>
      </c>
      <c r="D538" s="57">
        <v>2647777.8207800002</v>
      </c>
      <c r="E538" s="50" t="str">
        <f t="shared" si="9"/>
        <v>2018 q4</v>
      </c>
      <c r="I538" s="58"/>
    </row>
    <row r="539" spans="2:9" s="50" customFormat="1" ht="19.75" customHeight="1">
      <c r="B539" s="48">
        <v>43422</v>
      </c>
      <c r="C539" s="57">
        <v>27257936.501304001</v>
      </c>
      <c r="D539" s="57">
        <v>2571160.0556000001</v>
      </c>
      <c r="E539" s="50" t="str">
        <f t="shared" si="9"/>
        <v>2018 q4</v>
      </c>
      <c r="I539" s="58"/>
    </row>
    <row r="540" spans="2:9" s="50" customFormat="1" ht="19.75" customHeight="1">
      <c r="B540" s="48">
        <v>43429</v>
      </c>
      <c r="C540" s="57">
        <v>30071392.274768401</v>
      </c>
      <c r="D540" s="57">
        <v>2951656.5114799999</v>
      </c>
      <c r="E540" s="50" t="str">
        <f t="shared" si="9"/>
        <v>2018 q4</v>
      </c>
      <c r="I540" s="58"/>
    </row>
    <row r="541" spans="2:9" s="50" customFormat="1" ht="19.75" customHeight="1">
      <c r="B541" s="48">
        <v>43436</v>
      </c>
      <c r="C541" s="57">
        <v>36917738.290328003</v>
      </c>
      <c r="D541" s="57">
        <v>3568386.3005400002</v>
      </c>
      <c r="E541" s="50" t="str">
        <f t="shared" si="9"/>
        <v>2018 q4</v>
      </c>
      <c r="I541" s="58"/>
    </row>
    <row r="542" spans="2:9" s="50" customFormat="1" ht="19.75" customHeight="1">
      <c r="B542" s="48">
        <v>43443</v>
      </c>
      <c r="C542" s="57">
        <v>29309475.6175058</v>
      </c>
      <c r="D542" s="57">
        <v>2822104.6118200002</v>
      </c>
      <c r="E542" s="50" t="str">
        <f t="shared" si="9"/>
        <v>2018 q4</v>
      </c>
      <c r="I542" s="58"/>
    </row>
    <row r="543" spans="2:9" s="50" customFormat="1" ht="19.75" customHeight="1">
      <c r="B543" s="48">
        <v>43450</v>
      </c>
      <c r="C543" s="57">
        <v>33775462.818112202</v>
      </c>
      <c r="D543" s="57">
        <v>3254997.2672000001</v>
      </c>
      <c r="E543" s="50" t="str">
        <f t="shared" si="9"/>
        <v>2018 q4</v>
      </c>
      <c r="I543" s="58"/>
    </row>
    <row r="544" spans="2:9" s="50" customFormat="1" ht="19.75" customHeight="1">
      <c r="B544" s="48">
        <v>43457</v>
      </c>
      <c r="C544" s="57">
        <v>33691733.974797003</v>
      </c>
      <c r="D544" s="57">
        <v>3302689.0952400002</v>
      </c>
      <c r="E544" s="50" t="str">
        <f t="shared" si="9"/>
        <v>2018 q4</v>
      </c>
      <c r="I544" s="58"/>
    </row>
    <row r="545" spans="2:9" s="50" customFormat="1" ht="19.75" customHeight="1">
      <c r="B545" s="48">
        <v>43464</v>
      </c>
      <c r="C545" s="57">
        <v>64158039.500573203</v>
      </c>
      <c r="D545" s="57">
        <v>6326512.2111600004</v>
      </c>
      <c r="E545" s="50" t="str">
        <f t="shared" si="9"/>
        <v>2018 q4</v>
      </c>
      <c r="I545" s="58"/>
    </row>
    <row r="546" spans="2:9" s="50" customFormat="1" ht="19.75" customHeight="1">
      <c r="B546" s="48">
        <v>43471</v>
      </c>
      <c r="C546" s="57">
        <v>0.3</v>
      </c>
      <c r="D546" s="57">
        <v>0.02</v>
      </c>
      <c r="E546" s="50" t="str">
        <f t="shared" si="9"/>
        <v>2019 q1</v>
      </c>
      <c r="I546" s="58"/>
    </row>
    <row r="547" spans="2:9" s="50" customFormat="1" ht="19.75" customHeight="1">
      <c r="B547" s="48">
        <v>43478</v>
      </c>
      <c r="C547" s="57">
        <v>6594973.485502</v>
      </c>
      <c r="D547" s="57">
        <v>666517.65729999996</v>
      </c>
      <c r="E547" s="50" t="str">
        <f t="shared" si="9"/>
        <v>2019 q1</v>
      </c>
      <c r="I547" s="58"/>
    </row>
    <row r="548" spans="2:9" s="50" customFormat="1" ht="19.75" customHeight="1">
      <c r="B548" s="48">
        <v>43485</v>
      </c>
      <c r="C548" s="57">
        <v>16456485.910628</v>
      </c>
      <c r="D548" s="57">
        <v>1549518.5223000001</v>
      </c>
      <c r="E548" s="50" t="str">
        <f t="shared" si="9"/>
        <v>2019 q1</v>
      </c>
      <c r="I548" s="58"/>
    </row>
    <row r="549" spans="2:9" s="50" customFormat="1" ht="19.75" customHeight="1">
      <c r="B549" s="48">
        <v>43492</v>
      </c>
      <c r="C549" s="57">
        <v>14776641.4603364</v>
      </c>
      <c r="D549" s="57">
        <v>1428199.5234399999</v>
      </c>
      <c r="E549" s="50" t="str">
        <f t="shared" si="9"/>
        <v>2019 q1</v>
      </c>
      <c r="I549" s="58"/>
    </row>
    <row r="550" spans="2:9" s="50" customFormat="1" ht="19.75" customHeight="1">
      <c r="B550" s="48">
        <v>43499</v>
      </c>
      <c r="C550" s="57">
        <v>20012638.283829998</v>
      </c>
      <c r="D550" s="57">
        <v>1914030.3265</v>
      </c>
      <c r="E550" s="50" t="str">
        <f t="shared" si="9"/>
        <v>2019 q1</v>
      </c>
      <c r="I550" s="58"/>
    </row>
    <row r="551" spans="2:9" s="50" customFormat="1" ht="19.75" customHeight="1">
      <c r="B551" s="48">
        <v>43506</v>
      </c>
      <c r="C551" s="57">
        <v>23388991.377372</v>
      </c>
      <c r="D551" s="57">
        <v>2279055.9262799998</v>
      </c>
      <c r="E551" s="50" t="str">
        <f t="shared" si="9"/>
        <v>2019 q1</v>
      </c>
      <c r="I551" s="58"/>
    </row>
    <row r="552" spans="2:9" s="50" customFormat="1" ht="19.75" customHeight="1">
      <c r="B552" s="48">
        <v>43513</v>
      </c>
      <c r="C552" s="57">
        <v>19785879.114374001</v>
      </c>
      <c r="D552" s="57">
        <v>1793960.89686</v>
      </c>
      <c r="E552" s="50" t="str">
        <f t="shared" si="9"/>
        <v>2019 q1</v>
      </c>
      <c r="I552" s="58"/>
    </row>
    <row r="553" spans="2:9" s="50" customFormat="1" ht="19.75" customHeight="1">
      <c r="B553" s="48">
        <v>43520</v>
      </c>
      <c r="C553" s="57">
        <v>28203236.437964</v>
      </c>
      <c r="D553" s="57">
        <v>2700804.8678000001</v>
      </c>
      <c r="E553" s="50" t="str">
        <f t="shared" si="9"/>
        <v>2019 q1</v>
      </c>
      <c r="I553" s="58"/>
    </row>
    <row r="554" spans="2:9" s="50" customFormat="1" ht="19.75" customHeight="1">
      <c r="B554" s="48">
        <v>43527</v>
      </c>
      <c r="C554" s="57">
        <v>32532611.704078399</v>
      </c>
      <c r="D554" s="57">
        <v>3098134.0290999999</v>
      </c>
      <c r="E554" s="50" t="str">
        <f t="shared" si="9"/>
        <v>2019 q1</v>
      </c>
      <c r="I554" s="58"/>
    </row>
    <row r="555" spans="2:9" s="50" customFormat="1" ht="19.75" customHeight="1">
      <c r="B555" s="48">
        <v>43534</v>
      </c>
      <c r="C555" s="57">
        <v>22700454.819393001</v>
      </c>
      <c r="D555" s="57">
        <v>2127462.6506500002</v>
      </c>
      <c r="E555" s="50" t="str">
        <f t="shared" si="9"/>
        <v>2019 q1</v>
      </c>
      <c r="I555" s="58"/>
    </row>
    <row r="556" spans="2:9" s="50" customFormat="1" ht="19.75" customHeight="1">
      <c r="B556" s="48">
        <v>43541</v>
      </c>
      <c r="C556" s="57">
        <v>58952143.559044398</v>
      </c>
      <c r="D556" s="57">
        <v>4757514.2148599997</v>
      </c>
      <c r="E556" s="50" t="str">
        <f t="shared" si="9"/>
        <v>2019 q1</v>
      </c>
      <c r="I556" s="58"/>
    </row>
    <row r="557" spans="2:9" s="50" customFormat="1" ht="19.75" customHeight="1">
      <c r="B557" s="48">
        <v>43548</v>
      </c>
      <c r="C557" s="57">
        <v>31457700.7056868</v>
      </c>
      <c r="D557" s="57">
        <v>3018096.1850399999</v>
      </c>
      <c r="E557" s="50" t="str">
        <f t="shared" si="9"/>
        <v>2019 q1</v>
      </c>
      <c r="I557" s="58"/>
    </row>
    <row r="558" spans="2:9" s="50" customFormat="1" ht="19.75" customHeight="1">
      <c r="B558" s="48">
        <v>43555</v>
      </c>
      <c r="C558" s="57">
        <v>40105295.230590403</v>
      </c>
      <c r="D558" s="57">
        <v>3891386.6219799998</v>
      </c>
      <c r="E558" s="50" t="str">
        <f t="shared" si="9"/>
        <v>2019 q1</v>
      </c>
      <c r="I558" s="58"/>
    </row>
    <row r="559" spans="2:9" s="50" customFormat="1" ht="19.75" customHeight="1">
      <c r="B559" s="48">
        <v>43562</v>
      </c>
      <c r="C559" s="57">
        <v>23201248.735146001</v>
      </c>
      <c r="D559" s="57">
        <v>2256913.0144000002</v>
      </c>
      <c r="E559" s="50" t="str">
        <f t="shared" si="9"/>
        <v>2019 q2</v>
      </c>
      <c r="I559" s="58"/>
    </row>
    <row r="560" spans="2:9" s="50" customFormat="1" ht="19.75" customHeight="1">
      <c r="B560" s="48">
        <v>43569</v>
      </c>
      <c r="C560" s="57">
        <v>38577146.620336801</v>
      </c>
      <c r="D560" s="57">
        <v>3873300.6527999998</v>
      </c>
      <c r="E560" s="50" t="str">
        <f t="shared" si="9"/>
        <v>2019 q2</v>
      </c>
      <c r="I560" s="58"/>
    </row>
    <row r="561" spans="2:9" s="50" customFormat="1" ht="19.75" customHeight="1">
      <c r="B561" s="48">
        <v>43576</v>
      </c>
      <c r="C561" s="57">
        <v>32843634.729069602</v>
      </c>
      <c r="D561" s="57">
        <v>3194730.9261599998</v>
      </c>
      <c r="E561" s="50" t="str">
        <f t="shared" si="9"/>
        <v>2019 q2</v>
      </c>
      <c r="I561" s="58"/>
    </row>
    <row r="562" spans="2:9" s="50" customFormat="1" ht="19.75" customHeight="1">
      <c r="B562" s="48">
        <v>43583</v>
      </c>
      <c r="C562" s="57">
        <v>29591109.559694</v>
      </c>
      <c r="D562" s="57">
        <v>2901739.9885</v>
      </c>
      <c r="E562" s="50" t="str">
        <f t="shared" si="9"/>
        <v>2019 q2</v>
      </c>
      <c r="I562" s="58"/>
    </row>
    <row r="563" spans="2:9" s="50" customFormat="1" ht="19.75" customHeight="1">
      <c r="B563" s="48">
        <v>43590</v>
      </c>
      <c r="C563" s="57">
        <v>30678672.226598799</v>
      </c>
      <c r="D563" s="57">
        <v>3015613.2831250001</v>
      </c>
      <c r="E563" s="50" t="str">
        <f t="shared" si="9"/>
        <v>2019 q2</v>
      </c>
      <c r="I563" s="58"/>
    </row>
    <row r="564" spans="2:9" s="50" customFormat="1" ht="19.75" customHeight="1">
      <c r="B564" s="48">
        <v>43597</v>
      </c>
      <c r="C564" s="57">
        <v>29824972.015552498</v>
      </c>
      <c r="D564" s="57">
        <v>2964989.0120000001</v>
      </c>
      <c r="E564" s="50" t="str">
        <f t="shared" si="9"/>
        <v>2019 q2</v>
      </c>
      <c r="I564" s="58"/>
    </row>
    <row r="565" spans="2:9" s="50" customFormat="1" ht="19.75" customHeight="1">
      <c r="B565" s="48">
        <v>43604</v>
      </c>
      <c r="C565" s="57">
        <v>35737993.003536798</v>
      </c>
      <c r="D565" s="57">
        <v>3325368.3991200002</v>
      </c>
      <c r="E565" s="50" t="str">
        <f t="shared" si="9"/>
        <v>2019 q2</v>
      </c>
      <c r="I565" s="58"/>
    </row>
    <row r="566" spans="2:9" s="50" customFormat="1" ht="19.75" customHeight="1">
      <c r="B566" s="48">
        <v>43611</v>
      </c>
      <c r="C566" s="57">
        <v>42327827.708920002</v>
      </c>
      <c r="D566" s="57">
        <v>4064429.8639600002</v>
      </c>
      <c r="E566" s="50" t="str">
        <f t="shared" si="9"/>
        <v>2019 q2</v>
      </c>
      <c r="I566" s="58"/>
    </row>
    <row r="567" spans="2:9" s="50" customFormat="1" ht="19.75" customHeight="1">
      <c r="B567" s="48">
        <v>43618</v>
      </c>
      <c r="C567" s="57">
        <v>38957172.334881999</v>
      </c>
      <c r="D567" s="57">
        <v>3775421.7023499999</v>
      </c>
      <c r="E567" s="50" t="str">
        <f t="shared" si="9"/>
        <v>2019 q2</v>
      </c>
      <c r="I567" s="58"/>
    </row>
    <row r="568" spans="2:9" s="50" customFormat="1" ht="19.75" customHeight="1">
      <c r="B568" s="48">
        <v>43625</v>
      </c>
      <c r="C568" s="57">
        <v>39620067.577363603</v>
      </c>
      <c r="D568" s="57">
        <v>3914318.4185600001</v>
      </c>
      <c r="E568" s="50" t="str">
        <f t="shared" si="9"/>
        <v>2019 q2</v>
      </c>
      <c r="I568" s="58"/>
    </row>
    <row r="569" spans="2:9" s="50" customFormat="1" ht="19.75" customHeight="1">
      <c r="B569" s="48">
        <v>43632</v>
      </c>
      <c r="C569" s="57">
        <v>32447318.187335201</v>
      </c>
      <c r="D569" s="57">
        <v>3079879.8608800001</v>
      </c>
      <c r="E569" s="50" t="str">
        <f t="shared" si="9"/>
        <v>2019 q2</v>
      </c>
      <c r="I569" s="58"/>
    </row>
    <row r="570" spans="2:9" s="50" customFormat="1" ht="19.75" customHeight="1">
      <c r="B570" s="48">
        <v>43639</v>
      </c>
      <c r="C570" s="57">
        <v>33472365.777086802</v>
      </c>
      <c r="D570" s="57">
        <v>3305147.4645799999</v>
      </c>
      <c r="E570" s="50" t="str">
        <f t="shared" si="9"/>
        <v>2019 q2</v>
      </c>
      <c r="I570" s="58"/>
    </row>
    <row r="571" spans="2:9" s="50" customFormat="1" ht="19.75" customHeight="1">
      <c r="B571" s="48">
        <v>43646</v>
      </c>
      <c r="C571" s="57">
        <v>39575755.5493856</v>
      </c>
      <c r="D571" s="57">
        <v>3683359.1119200001</v>
      </c>
      <c r="E571" s="50" t="str">
        <f t="shared" si="9"/>
        <v>2019 q2</v>
      </c>
      <c r="I571" s="58"/>
    </row>
    <row r="572" spans="2:9" s="50" customFormat="1" ht="19.75" customHeight="1">
      <c r="B572" s="48">
        <v>43653</v>
      </c>
      <c r="C572" s="57">
        <v>15388296.299000001</v>
      </c>
      <c r="D572" s="57">
        <v>1496516.8490500001</v>
      </c>
      <c r="E572" s="50" t="str">
        <f t="shared" si="9"/>
        <v>2019 q3</v>
      </c>
      <c r="I572" s="58"/>
    </row>
    <row r="573" spans="2:9" s="50" customFormat="1" ht="19.75" customHeight="1">
      <c r="B573" s="48">
        <v>43660</v>
      </c>
      <c r="C573" s="57">
        <v>35865380.345825002</v>
      </c>
      <c r="D573" s="57">
        <v>3512586.0059600002</v>
      </c>
      <c r="E573" s="50" t="str">
        <f t="shared" si="9"/>
        <v>2019 q3</v>
      </c>
      <c r="I573" s="58"/>
    </row>
    <row r="574" spans="2:9" s="50" customFormat="1" ht="19.75" customHeight="1">
      <c r="B574" s="48">
        <v>43667</v>
      </c>
      <c r="C574" s="57">
        <v>35014297.282342397</v>
      </c>
      <c r="D574" s="57">
        <v>3427541.0040000002</v>
      </c>
      <c r="E574" s="50" t="str">
        <f t="shared" si="9"/>
        <v>2019 q3</v>
      </c>
      <c r="I574" s="58"/>
    </row>
    <row r="575" spans="2:9" s="50" customFormat="1" ht="19.75" customHeight="1">
      <c r="B575" s="48">
        <v>43674</v>
      </c>
      <c r="C575" s="57">
        <v>37162370.255085997</v>
      </c>
      <c r="D575" s="57">
        <v>3550118.7662</v>
      </c>
      <c r="E575" s="50" t="str">
        <f t="shared" si="9"/>
        <v>2019 q3</v>
      </c>
      <c r="I575" s="58"/>
    </row>
    <row r="576" spans="2:9" s="50" customFormat="1" ht="19.75" customHeight="1">
      <c r="B576" s="48">
        <v>43681</v>
      </c>
      <c r="C576" s="57">
        <v>35879761.049934402</v>
      </c>
      <c r="D576" s="57">
        <v>3454929.0939600002</v>
      </c>
      <c r="E576" s="50" t="str">
        <f t="shared" si="9"/>
        <v>2019 q3</v>
      </c>
      <c r="I576" s="58"/>
    </row>
    <row r="577" spans="2:9" s="50" customFormat="1" ht="19.75" customHeight="1">
      <c r="B577" s="48">
        <v>43688</v>
      </c>
      <c r="C577" s="57">
        <v>30175656.616078001</v>
      </c>
      <c r="D577" s="57">
        <v>3008887.548</v>
      </c>
      <c r="E577" s="50" t="str">
        <f t="shared" si="9"/>
        <v>2019 q3</v>
      </c>
      <c r="I577" s="58"/>
    </row>
    <row r="578" spans="2:9" s="50" customFormat="1" ht="19.75" customHeight="1">
      <c r="B578" s="48">
        <v>43695</v>
      </c>
      <c r="C578" s="57">
        <v>32711746.023942601</v>
      </c>
      <c r="D578" s="57">
        <v>3267123.40234</v>
      </c>
      <c r="E578" s="50" t="str">
        <f t="shared" si="9"/>
        <v>2019 q3</v>
      </c>
      <c r="I578" s="58"/>
    </row>
    <row r="579" spans="2:9" s="50" customFormat="1" ht="19.75" customHeight="1">
      <c r="B579" s="48">
        <v>43702</v>
      </c>
      <c r="C579" s="57">
        <v>30535264.882906001</v>
      </c>
      <c r="D579" s="57">
        <v>2966154.0153999999</v>
      </c>
      <c r="E579" s="50" t="str">
        <f t="shared" si="9"/>
        <v>2019 q3</v>
      </c>
      <c r="I579" s="58"/>
    </row>
    <row r="580" spans="2:9" s="50" customFormat="1" ht="19.75" customHeight="1">
      <c r="B580" s="48">
        <v>43709</v>
      </c>
      <c r="C580" s="57">
        <v>32176866.328586001</v>
      </c>
      <c r="D580" s="57">
        <v>3074811.9232399999</v>
      </c>
      <c r="E580" s="50" t="str">
        <f t="shared" si="9"/>
        <v>2019 q3</v>
      </c>
      <c r="I580" s="58"/>
    </row>
    <row r="581" spans="2:9" s="50" customFormat="1" ht="19.75" customHeight="1">
      <c r="B581" s="48">
        <v>43716</v>
      </c>
      <c r="C581" s="57">
        <v>29846635.050756399</v>
      </c>
      <c r="D581" s="57">
        <v>2817588.0152799999</v>
      </c>
      <c r="E581" s="50" t="str">
        <f t="shared" si="9"/>
        <v>2019 q3</v>
      </c>
      <c r="I581" s="58"/>
    </row>
    <row r="582" spans="2:9" s="50" customFormat="1" ht="19.75" customHeight="1">
      <c r="B582" s="48">
        <v>43723</v>
      </c>
      <c r="C582" s="57">
        <v>33552505.035011198</v>
      </c>
      <c r="D582" s="57">
        <v>3367025.0463999999</v>
      </c>
      <c r="E582" s="50" t="str">
        <f t="shared" ref="E582:E645" si="10">YEAR(B582)&amp;" q"&amp;ROUNDUP(MONTH(B582)/3,0)</f>
        <v>2019 q3</v>
      </c>
      <c r="I582" s="58"/>
    </row>
    <row r="583" spans="2:9" s="50" customFormat="1" ht="19.75" customHeight="1">
      <c r="B583" s="48">
        <v>43730</v>
      </c>
      <c r="C583" s="57">
        <v>33030532.399322599</v>
      </c>
      <c r="D583" s="57">
        <v>3199694.4072799999</v>
      </c>
      <c r="E583" s="50" t="str">
        <f t="shared" si="10"/>
        <v>2019 q3</v>
      </c>
      <c r="I583" s="58"/>
    </row>
    <row r="584" spans="2:9" s="50" customFormat="1" ht="19.75" customHeight="1">
      <c r="B584" s="48">
        <v>43737</v>
      </c>
      <c r="C584" s="57">
        <v>37123566.989270002</v>
      </c>
      <c r="D584" s="57">
        <v>3438677.0518999998</v>
      </c>
      <c r="E584" s="50" t="str">
        <f t="shared" si="10"/>
        <v>2019 q3</v>
      </c>
      <c r="I584" s="58"/>
    </row>
    <row r="585" spans="2:9" s="50" customFormat="1" ht="19.75" customHeight="1">
      <c r="B585" s="48">
        <v>43744</v>
      </c>
      <c r="C585" s="57">
        <v>36131622.9903422</v>
      </c>
      <c r="D585" s="57">
        <v>3403263.6009</v>
      </c>
      <c r="E585" s="50" t="str">
        <f t="shared" si="10"/>
        <v>2019 q4</v>
      </c>
      <c r="I585" s="58"/>
    </row>
    <row r="586" spans="2:9" s="50" customFormat="1" ht="19.75" customHeight="1">
      <c r="B586" s="48">
        <v>43751</v>
      </c>
      <c r="C586" s="57">
        <v>30063557.7193476</v>
      </c>
      <c r="D586" s="57">
        <v>2793245.8610800002</v>
      </c>
      <c r="E586" s="50" t="str">
        <f t="shared" si="10"/>
        <v>2019 q4</v>
      </c>
      <c r="I586" s="58"/>
    </row>
    <row r="587" spans="2:9" s="50" customFormat="1" ht="19.75" customHeight="1">
      <c r="B587" s="48">
        <v>43758</v>
      </c>
      <c r="C587" s="57">
        <v>33803516.384695202</v>
      </c>
      <c r="D587" s="57">
        <v>3571771.1532000001</v>
      </c>
      <c r="E587" s="50" t="str">
        <f t="shared" si="10"/>
        <v>2019 q4</v>
      </c>
      <c r="I587" s="58"/>
    </row>
    <row r="588" spans="2:9" s="50" customFormat="1" ht="19.75" customHeight="1">
      <c r="B588" s="48">
        <v>43765</v>
      </c>
      <c r="C588" s="57">
        <v>37417288.987156004</v>
      </c>
      <c r="D588" s="57">
        <v>3550338.6570799998</v>
      </c>
      <c r="E588" s="50" t="str">
        <f t="shared" si="10"/>
        <v>2019 q4</v>
      </c>
      <c r="I588" s="58"/>
    </row>
    <row r="589" spans="2:9" s="50" customFormat="1" ht="19.75" customHeight="1">
      <c r="B589" s="48">
        <v>43772</v>
      </c>
      <c r="C589" s="57">
        <v>41122089.671068802</v>
      </c>
      <c r="D589" s="57">
        <v>3911328.45652</v>
      </c>
      <c r="E589" s="50" t="str">
        <f t="shared" si="10"/>
        <v>2019 q4</v>
      </c>
      <c r="I589" s="58"/>
    </row>
    <row r="590" spans="2:9" s="50" customFormat="1" ht="19.75" customHeight="1">
      <c r="B590" s="48">
        <v>43779</v>
      </c>
      <c r="C590" s="57">
        <v>29098464.509148799</v>
      </c>
      <c r="D590" s="57">
        <v>2764257.6573200002</v>
      </c>
      <c r="E590" s="50" t="str">
        <f t="shared" si="10"/>
        <v>2019 q4</v>
      </c>
      <c r="I590" s="58"/>
    </row>
    <row r="591" spans="2:9" s="50" customFormat="1" ht="19.75" customHeight="1">
      <c r="B591" s="48">
        <v>43786</v>
      </c>
      <c r="C591" s="57">
        <v>44399112.796268001</v>
      </c>
      <c r="D591" s="57">
        <v>4170779.2013599998</v>
      </c>
      <c r="E591" s="50" t="str">
        <f t="shared" si="10"/>
        <v>2019 q4</v>
      </c>
      <c r="I591" s="58"/>
    </row>
    <row r="592" spans="2:9" s="50" customFormat="1" ht="19.75" customHeight="1">
      <c r="B592" s="48">
        <v>43793</v>
      </c>
      <c r="C592" s="57">
        <v>31335227.397225998</v>
      </c>
      <c r="D592" s="57">
        <v>3010671.2497999999</v>
      </c>
      <c r="E592" s="50" t="str">
        <f t="shared" si="10"/>
        <v>2019 q4</v>
      </c>
      <c r="I592" s="58"/>
    </row>
    <row r="593" spans="2:9" s="50" customFormat="1" ht="19.75" customHeight="1">
      <c r="B593" s="48">
        <v>43800</v>
      </c>
      <c r="C593" s="57">
        <v>50773591.695766598</v>
      </c>
      <c r="D593" s="57">
        <v>4923657.0885399999</v>
      </c>
      <c r="E593" s="50" t="str">
        <f t="shared" si="10"/>
        <v>2019 q4</v>
      </c>
      <c r="I593" s="58"/>
    </row>
    <row r="594" spans="2:9" s="50" customFormat="1" ht="19.75" customHeight="1">
      <c r="B594" s="48">
        <v>43807</v>
      </c>
      <c r="C594" s="57">
        <v>41387954.845896997</v>
      </c>
      <c r="D594" s="57">
        <v>3995552.47218</v>
      </c>
      <c r="E594" s="50" t="str">
        <f t="shared" si="10"/>
        <v>2019 q4</v>
      </c>
      <c r="I594" s="58"/>
    </row>
    <row r="595" spans="2:9" s="50" customFormat="1" ht="19.75" customHeight="1">
      <c r="B595" s="48">
        <v>43814</v>
      </c>
      <c r="C595" s="57">
        <v>42234451.274464197</v>
      </c>
      <c r="D595" s="57">
        <v>3990598.0778800002</v>
      </c>
      <c r="E595" s="50" t="str">
        <f t="shared" si="10"/>
        <v>2019 q4</v>
      </c>
      <c r="I595" s="58"/>
    </row>
    <row r="596" spans="2:9" s="50" customFormat="1" ht="19.75" customHeight="1">
      <c r="B596" s="48">
        <v>43821</v>
      </c>
      <c r="C596" s="57">
        <v>48746099.634852998</v>
      </c>
      <c r="D596" s="57">
        <v>4650516.5903399996</v>
      </c>
      <c r="E596" s="50" t="str">
        <f t="shared" si="10"/>
        <v>2019 q4</v>
      </c>
      <c r="I596" s="58"/>
    </row>
    <row r="597" spans="2:9" s="50" customFormat="1" ht="19.75" customHeight="1">
      <c r="B597" s="48">
        <v>43828</v>
      </c>
      <c r="C597" s="57">
        <v>74945488.815845206</v>
      </c>
      <c r="D597" s="57">
        <v>7222698.5119399996</v>
      </c>
      <c r="E597" s="50" t="str">
        <f t="shared" si="10"/>
        <v>2019 q4</v>
      </c>
      <c r="I597" s="58"/>
    </row>
    <row r="598" spans="2:9" s="50" customFormat="1" ht="19.75" customHeight="1">
      <c r="B598" s="48">
        <v>43835</v>
      </c>
      <c r="C598" s="57">
        <v>13791757.058900001</v>
      </c>
      <c r="D598" s="57">
        <v>1349696.216</v>
      </c>
      <c r="E598" s="50" t="str">
        <f t="shared" si="10"/>
        <v>2020 q1</v>
      </c>
      <c r="I598" s="58"/>
    </row>
    <row r="599" spans="2:9" s="50" customFormat="1" ht="19.75" customHeight="1">
      <c r="B599" s="48">
        <v>43842</v>
      </c>
      <c r="C599" s="57">
        <v>14222584.982626701</v>
      </c>
      <c r="D599" s="57">
        <v>1332733.745415</v>
      </c>
      <c r="E599" s="50" t="str">
        <f t="shared" si="10"/>
        <v>2020 q1</v>
      </c>
      <c r="I599" s="58"/>
    </row>
    <row r="600" spans="2:9" s="50" customFormat="1" ht="19.75" customHeight="1">
      <c r="B600" s="48">
        <v>43849</v>
      </c>
      <c r="C600" s="57">
        <v>18355753.348195001</v>
      </c>
      <c r="D600" s="57">
        <v>1735770.6169799999</v>
      </c>
      <c r="E600" s="50" t="str">
        <f t="shared" si="10"/>
        <v>2020 q1</v>
      </c>
      <c r="I600" s="58"/>
    </row>
    <row r="601" spans="2:9" s="50" customFormat="1" ht="19.75" customHeight="1">
      <c r="B601" s="48">
        <v>43856</v>
      </c>
      <c r="C601" s="57">
        <v>34935551.221365198</v>
      </c>
      <c r="D601" s="57">
        <v>3353006.3343199999</v>
      </c>
      <c r="E601" s="50" t="str">
        <f t="shared" si="10"/>
        <v>2020 q1</v>
      </c>
      <c r="I601" s="58"/>
    </row>
    <row r="602" spans="2:9" s="50" customFormat="1" ht="19.75" customHeight="1">
      <c r="B602" s="48">
        <v>43863</v>
      </c>
      <c r="C602" s="57">
        <v>29880169.2231135</v>
      </c>
      <c r="D602" s="57">
        <v>2840562.5901000001</v>
      </c>
      <c r="E602" s="50" t="str">
        <f t="shared" si="10"/>
        <v>2020 q1</v>
      </c>
      <c r="I602" s="58"/>
    </row>
    <row r="603" spans="2:9" s="50" customFormat="1" ht="19.75" customHeight="1">
      <c r="B603" s="48">
        <v>43870</v>
      </c>
      <c r="C603" s="57">
        <v>26876105.0783384</v>
      </c>
      <c r="D603" s="57">
        <v>2482519.6824599998</v>
      </c>
      <c r="E603" s="50" t="str">
        <f t="shared" si="10"/>
        <v>2020 q1</v>
      </c>
      <c r="I603" s="58"/>
    </row>
    <row r="604" spans="2:9" s="50" customFormat="1" ht="19.75" customHeight="1">
      <c r="B604" s="48">
        <v>43877</v>
      </c>
      <c r="C604" s="57">
        <v>45057582.890942402</v>
      </c>
      <c r="D604" s="57">
        <v>4617434.3343200004</v>
      </c>
      <c r="E604" s="50" t="str">
        <f t="shared" si="10"/>
        <v>2020 q1</v>
      </c>
      <c r="I604" s="58"/>
    </row>
    <row r="605" spans="2:9" s="50" customFormat="1" ht="19.75" customHeight="1">
      <c r="B605" s="48">
        <v>43884</v>
      </c>
      <c r="C605" s="57">
        <v>49718222.600653999</v>
      </c>
      <c r="D605" s="57">
        <v>4928367.4259000001</v>
      </c>
      <c r="E605" s="50" t="str">
        <f t="shared" si="10"/>
        <v>2020 q1</v>
      </c>
      <c r="I605" s="58"/>
    </row>
    <row r="606" spans="2:9" s="50" customFormat="1" ht="19.75" customHeight="1">
      <c r="B606" s="48">
        <v>43891</v>
      </c>
      <c r="C606" s="57">
        <v>59563045.837191202</v>
      </c>
      <c r="D606" s="57">
        <v>5882265.3024000004</v>
      </c>
      <c r="E606" s="50" t="str">
        <f t="shared" si="10"/>
        <v>2020 q1</v>
      </c>
      <c r="I606" s="58"/>
    </row>
    <row r="607" spans="2:9" s="50" customFormat="1" ht="19.75" customHeight="1">
      <c r="B607" s="48">
        <v>43898</v>
      </c>
      <c r="C607" s="57">
        <v>40471936.869860798</v>
      </c>
      <c r="D607" s="57">
        <v>4187725.5094599999</v>
      </c>
      <c r="E607" s="50" t="str">
        <f t="shared" si="10"/>
        <v>2020 q1</v>
      </c>
      <c r="I607" s="58"/>
    </row>
    <row r="608" spans="2:9" s="50" customFormat="1" ht="19.75" customHeight="1">
      <c r="B608" s="48">
        <v>43905</v>
      </c>
      <c r="C608" s="57">
        <v>42714593.217194803</v>
      </c>
      <c r="D608" s="57">
        <v>4264375.3180799996</v>
      </c>
      <c r="E608" s="50" t="str">
        <f t="shared" si="10"/>
        <v>2020 q1</v>
      </c>
      <c r="I608" s="58"/>
    </row>
    <row r="609" spans="2:9" s="50" customFormat="1" ht="19.75" customHeight="1">
      <c r="B609" s="48">
        <v>43912</v>
      </c>
      <c r="C609" s="57">
        <v>39769764.606835403</v>
      </c>
      <c r="D609" s="57">
        <v>3964983.5216999999</v>
      </c>
      <c r="E609" s="50" t="str">
        <f t="shared" si="10"/>
        <v>2020 q1</v>
      </c>
      <c r="I609" s="58"/>
    </row>
    <row r="610" spans="2:9" s="50" customFormat="1" ht="19.75" customHeight="1">
      <c r="B610" s="48">
        <v>43919</v>
      </c>
      <c r="C610" s="57">
        <v>22887889.298929598</v>
      </c>
      <c r="D610" s="57">
        <v>2144769.05584</v>
      </c>
      <c r="E610" s="50" t="str">
        <f t="shared" si="10"/>
        <v>2020 q1</v>
      </c>
      <c r="I610" s="58"/>
    </row>
    <row r="611" spans="2:9" s="50" customFormat="1" ht="19.75" customHeight="1">
      <c r="B611" s="48">
        <v>43926</v>
      </c>
      <c r="C611" s="57">
        <v>23054371.603762001</v>
      </c>
      <c r="D611" s="57">
        <v>2203198.0462799999</v>
      </c>
      <c r="E611" s="50" t="str">
        <f t="shared" si="10"/>
        <v>2020 q2</v>
      </c>
      <c r="I611" s="58"/>
    </row>
    <row r="612" spans="2:9" s="50" customFormat="1" ht="19.75" customHeight="1">
      <c r="B612" s="48">
        <v>43933</v>
      </c>
      <c r="C612" s="57">
        <v>17901089.612041201</v>
      </c>
      <c r="D612" s="57">
        <v>1757287.23284</v>
      </c>
      <c r="E612" s="50" t="str">
        <f t="shared" si="10"/>
        <v>2020 q2</v>
      </c>
      <c r="I612" s="58"/>
    </row>
    <row r="613" spans="2:9" s="50" customFormat="1" ht="19.75" customHeight="1">
      <c r="B613" s="48">
        <v>43940</v>
      </c>
      <c r="C613" s="57">
        <v>17447128.683945999</v>
      </c>
      <c r="D613" s="57">
        <v>1735683.4683999999</v>
      </c>
      <c r="E613" s="50" t="str">
        <f t="shared" si="10"/>
        <v>2020 q2</v>
      </c>
      <c r="I613" s="58"/>
    </row>
    <row r="614" spans="2:9" s="50" customFormat="1" ht="19.75" customHeight="1">
      <c r="B614" s="48">
        <v>43947</v>
      </c>
      <c r="C614" s="57">
        <v>12510255.570751499</v>
      </c>
      <c r="D614" s="57">
        <v>1218949.556725</v>
      </c>
      <c r="E614" s="50" t="str">
        <f t="shared" si="10"/>
        <v>2020 q2</v>
      </c>
      <c r="I614" s="58"/>
    </row>
    <row r="615" spans="2:9" s="50" customFormat="1" ht="19.75" customHeight="1">
      <c r="B615" s="48">
        <v>43954</v>
      </c>
      <c r="C615" s="57">
        <v>13080666.331177499</v>
      </c>
      <c r="D615" s="57">
        <v>1302588.0422749999</v>
      </c>
      <c r="E615" s="50" t="str">
        <f t="shared" si="10"/>
        <v>2020 q2</v>
      </c>
      <c r="I615" s="58"/>
    </row>
    <row r="616" spans="2:9" s="50" customFormat="1" ht="19.75" customHeight="1">
      <c r="B616" s="48">
        <v>43961</v>
      </c>
      <c r="C616" s="57">
        <v>15692284.258883201</v>
      </c>
      <c r="D616" s="57">
        <v>1531125.8426999999</v>
      </c>
      <c r="E616" s="50" t="str">
        <f t="shared" si="10"/>
        <v>2020 q2</v>
      </c>
      <c r="I616" s="58"/>
    </row>
    <row r="617" spans="2:9" s="50" customFormat="1" ht="19.75" customHeight="1">
      <c r="B617" s="48">
        <v>43968</v>
      </c>
      <c r="C617" s="57">
        <v>15553900.168762</v>
      </c>
      <c r="D617" s="57">
        <v>1465541.6994400001</v>
      </c>
      <c r="E617" s="50" t="str">
        <f t="shared" si="10"/>
        <v>2020 q2</v>
      </c>
      <c r="I617" s="58"/>
    </row>
    <row r="618" spans="2:9" s="50" customFormat="1" ht="19.75" customHeight="1">
      <c r="B618" s="48">
        <v>43975</v>
      </c>
      <c r="C618" s="57">
        <v>20851280.009935498</v>
      </c>
      <c r="D618" s="57">
        <v>1977136.254306</v>
      </c>
      <c r="E618" s="50" t="str">
        <f t="shared" si="10"/>
        <v>2020 q2</v>
      </c>
      <c r="I618" s="58"/>
    </row>
    <row r="619" spans="2:9" s="50" customFormat="1" ht="19.75" customHeight="1">
      <c r="B619" s="48">
        <v>43982</v>
      </c>
      <c r="C619" s="57">
        <v>21709417.806776199</v>
      </c>
      <c r="D619" s="57">
        <v>2075013.004705</v>
      </c>
      <c r="E619" s="50" t="str">
        <f t="shared" si="10"/>
        <v>2020 q2</v>
      </c>
      <c r="I619" s="58"/>
    </row>
    <row r="620" spans="2:9" s="50" customFormat="1" ht="19.75" customHeight="1">
      <c r="B620" s="48">
        <v>43989</v>
      </c>
      <c r="C620" s="57">
        <v>28319817.5445248</v>
      </c>
      <c r="D620" s="57">
        <v>2759967.7924000002</v>
      </c>
      <c r="E620" s="50" t="str">
        <f t="shared" si="10"/>
        <v>2020 q2</v>
      </c>
      <c r="I620" s="58"/>
    </row>
    <row r="621" spans="2:9" s="50" customFormat="1" ht="19.75" customHeight="1">
      <c r="B621" s="48">
        <v>43996</v>
      </c>
      <c r="C621" s="57">
        <v>26017125.9199536</v>
      </c>
      <c r="D621" s="57">
        <v>2527063.0348</v>
      </c>
      <c r="E621" s="50" t="str">
        <f t="shared" si="10"/>
        <v>2020 q2</v>
      </c>
      <c r="I621" s="58"/>
    </row>
    <row r="622" spans="2:9" s="50" customFormat="1" ht="19.75" customHeight="1">
      <c r="B622" s="48">
        <v>44003</v>
      </c>
      <c r="C622" s="57">
        <v>28230488.707571398</v>
      </c>
      <c r="D622" s="57">
        <v>2689823.7941399999</v>
      </c>
      <c r="E622" s="50" t="str">
        <f t="shared" si="10"/>
        <v>2020 q2</v>
      </c>
      <c r="I622" s="58"/>
    </row>
    <row r="623" spans="2:9" s="50" customFormat="1" ht="19.75" customHeight="1">
      <c r="B623" s="48">
        <v>44010</v>
      </c>
      <c r="C623" s="57">
        <v>31469831.891872801</v>
      </c>
      <c r="D623" s="57">
        <v>2869573.3880799999</v>
      </c>
      <c r="E623" s="50" t="str">
        <f t="shared" si="10"/>
        <v>2020 q2</v>
      </c>
      <c r="I623" s="58"/>
    </row>
    <row r="624" spans="2:9" s="50" customFormat="1" ht="19.75" customHeight="1">
      <c r="B624" s="48">
        <v>44017</v>
      </c>
      <c r="C624" s="57">
        <v>28048087.466075201</v>
      </c>
      <c r="D624" s="57">
        <v>2688069.67368</v>
      </c>
      <c r="E624" s="50" t="str">
        <f t="shared" si="10"/>
        <v>2020 q3</v>
      </c>
      <c r="I624" s="58"/>
    </row>
    <row r="625" spans="2:9" s="50" customFormat="1" ht="19.75" customHeight="1">
      <c r="B625" s="48">
        <v>44024</v>
      </c>
      <c r="C625" s="57">
        <v>33664937.144442402</v>
      </c>
      <c r="D625" s="57">
        <v>3204858.5320000001</v>
      </c>
      <c r="E625" s="50" t="str">
        <f t="shared" si="10"/>
        <v>2020 q3</v>
      </c>
      <c r="I625" s="58"/>
    </row>
    <row r="626" spans="2:9" s="50" customFormat="1" ht="19.75" customHeight="1">
      <c r="B626" s="48">
        <v>44031</v>
      </c>
      <c r="C626" s="57">
        <v>34477156.1447272</v>
      </c>
      <c r="D626" s="57">
        <v>3267363.6358400001</v>
      </c>
      <c r="E626" s="50" t="str">
        <f t="shared" si="10"/>
        <v>2020 q3</v>
      </c>
      <c r="I626" s="58"/>
    </row>
    <row r="627" spans="2:9" s="50" customFormat="1" ht="19.75" customHeight="1">
      <c r="B627" s="48">
        <v>44038</v>
      </c>
      <c r="C627" s="57">
        <v>46722220.487883002</v>
      </c>
      <c r="D627" s="57">
        <v>4318129.9254999999</v>
      </c>
      <c r="E627" s="50" t="str">
        <f t="shared" si="10"/>
        <v>2020 q3</v>
      </c>
      <c r="I627" s="58"/>
    </row>
    <row r="628" spans="2:9" s="50" customFormat="1" ht="19.75" customHeight="1">
      <c r="B628" s="48">
        <v>44045</v>
      </c>
      <c r="C628" s="57">
        <v>40116917.272216</v>
      </c>
      <c r="D628" s="57">
        <v>3920738.2096799999</v>
      </c>
      <c r="E628" s="50" t="str">
        <f t="shared" si="10"/>
        <v>2020 q3</v>
      </c>
      <c r="I628" s="58"/>
    </row>
    <row r="629" spans="2:9" s="50" customFormat="1" ht="19.75" customHeight="1">
      <c r="B629" s="48">
        <v>44052</v>
      </c>
      <c r="C629" s="57">
        <v>30411075.451474998</v>
      </c>
      <c r="D629" s="57">
        <v>2837274.6000399999</v>
      </c>
      <c r="E629" s="50" t="str">
        <f t="shared" si="10"/>
        <v>2020 q3</v>
      </c>
      <c r="I629" s="58"/>
    </row>
    <row r="630" spans="2:9" s="50" customFormat="1" ht="19.75" customHeight="1">
      <c r="B630" s="48">
        <v>44059</v>
      </c>
      <c r="C630" s="57">
        <v>31571673.122983601</v>
      </c>
      <c r="D630" s="57">
        <v>3045098.8579600002</v>
      </c>
      <c r="E630" s="50" t="str">
        <f t="shared" si="10"/>
        <v>2020 q3</v>
      </c>
      <c r="I630" s="58"/>
    </row>
    <row r="631" spans="2:9" s="50" customFormat="1" ht="19.75" customHeight="1">
      <c r="B631" s="48">
        <v>44066</v>
      </c>
      <c r="C631" s="57">
        <v>43299229.463697203</v>
      </c>
      <c r="D631" s="57">
        <v>4145796.4040000001</v>
      </c>
      <c r="E631" s="50" t="str">
        <f t="shared" si="10"/>
        <v>2020 q3</v>
      </c>
      <c r="I631" s="58"/>
    </row>
    <row r="632" spans="2:9" s="50" customFormat="1" ht="19.75" customHeight="1">
      <c r="B632" s="48">
        <v>44073</v>
      </c>
      <c r="C632" s="57">
        <v>41751451.846280798</v>
      </c>
      <c r="D632" s="57">
        <v>4019416.4819800002</v>
      </c>
      <c r="E632" s="50" t="str">
        <f t="shared" si="10"/>
        <v>2020 q3</v>
      </c>
      <c r="I632" s="58"/>
    </row>
    <row r="633" spans="2:9" s="50" customFormat="1" ht="19.75" customHeight="1">
      <c r="B633" s="48">
        <v>44080</v>
      </c>
      <c r="C633" s="57">
        <v>45941389.679568797</v>
      </c>
      <c r="D633" s="57">
        <v>4446051.2030199999</v>
      </c>
      <c r="E633" s="50" t="str">
        <f t="shared" si="10"/>
        <v>2020 q3</v>
      </c>
      <c r="I633" s="58"/>
    </row>
    <row r="634" spans="2:9" s="50" customFormat="1" ht="19.75" customHeight="1">
      <c r="B634" s="48">
        <v>44087</v>
      </c>
      <c r="C634" s="57">
        <v>41009342.460299999</v>
      </c>
      <c r="D634" s="57">
        <v>3999098.3735000002</v>
      </c>
      <c r="E634" s="50" t="str">
        <f t="shared" si="10"/>
        <v>2020 q3</v>
      </c>
      <c r="I634" s="58"/>
    </row>
    <row r="635" spans="2:9" s="50" customFormat="1" ht="19.75" customHeight="1">
      <c r="B635" s="48">
        <v>44094</v>
      </c>
      <c r="C635" s="57">
        <v>43998996.950689003</v>
      </c>
      <c r="D635" s="57">
        <v>4218485.1230800003</v>
      </c>
      <c r="E635" s="50" t="str">
        <f t="shared" si="10"/>
        <v>2020 q3</v>
      </c>
      <c r="I635" s="58"/>
    </row>
    <row r="636" spans="2:9" s="50" customFormat="1" ht="19.75" customHeight="1">
      <c r="B636" s="48">
        <v>44101</v>
      </c>
      <c r="C636" s="57">
        <v>32979222.619592499</v>
      </c>
      <c r="D636" s="57">
        <v>3189737.0528000002</v>
      </c>
      <c r="E636" s="50" t="str">
        <f t="shared" si="10"/>
        <v>2020 q3</v>
      </c>
      <c r="I636" s="58"/>
    </row>
    <row r="637" spans="2:9" s="50" customFormat="1" ht="19.75" customHeight="1">
      <c r="B637" s="48">
        <v>44108</v>
      </c>
      <c r="C637" s="57">
        <v>63663804.916131601</v>
      </c>
      <c r="D637" s="57">
        <v>6151011.2616999997</v>
      </c>
      <c r="E637" s="50" t="str">
        <f t="shared" si="10"/>
        <v>2020 q4</v>
      </c>
      <c r="I637" s="58"/>
    </row>
    <row r="638" spans="2:9" s="50" customFormat="1" ht="19.75" customHeight="1">
      <c r="B638" s="48">
        <v>44115</v>
      </c>
      <c r="C638" s="57">
        <v>48593685.658100002</v>
      </c>
      <c r="D638" s="57">
        <v>4796145.5520000001</v>
      </c>
      <c r="E638" s="50" t="str">
        <f t="shared" si="10"/>
        <v>2020 q4</v>
      </c>
      <c r="I638" s="58"/>
    </row>
    <row r="639" spans="2:9" s="50" customFormat="1" ht="19.75" customHeight="1">
      <c r="B639" s="48">
        <v>44122</v>
      </c>
      <c r="C639" s="57">
        <v>27141705.663620599</v>
      </c>
      <c r="D639" s="57">
        <v>2614596.6071000001</v>
      </c>
      <c r="E639" s="50" t="str">
        <f t="shared" si="10"/>
        <v>2020 q4</v>
      </c>
      <c r="I639" s="58"/>
    </row>
    <row r="640" spans="2:9" s="50" customFormat="1" ht="19.75" customHeight="1">
      <c r="B640" s="48">
        <v>44129</v>
      </c>
      <c r="C640" s="57">
        <v>35884719.015897997</v>
      </c>
      <c r="D640" s="57">
        <v>3319375.8310799999</v>
      </c>
      <c r="E640" s="50" t="str">
        <f t="shared" si="10"/>
        <v>2020 q4</v>
      </c>
      <c r="I640" s="58"/>
    </row>
    <row r="641" spans="2:9" s="50" customFormat="1" ht="19.75" customHeight="1">
      <c r="B641" s="48">
        <v>44136</v>
      </c>
      <c r="C641" s="57">
        <v>28598125.364888798</v>
      </c>
      <c r="D641" s="57">
        <v>2812900.3864000002</v>
      </c>
      <c r="E641" s="50" t="str">
        <f t="shared" si="10"/>
        <v>2020 q4</v>
      </c>
      <c r="I641" s="58"/>
    </row>
    <row r="642" spans="2:9" s="50" customFormat="1" ht="19.75" customHeight="1">
      <c r="B642" s="48">
        <v>44143</v>
      </c>
      <c r="C642" s="57">
        <v>17407056.748942401</v>
      </c>
      <c r="D642" s="57">
        <v>1756463.5004199999</v>
      </c>
      <c r="E642" s="50" t="str">
        <f t="shared" si="10"/>
        <v>2020 q4</v>
      </c>
      <c r="I642" s="58"/>
    </row>
    <row r="643" spans="2:9" s="50" customFormat="1" ht="19.75" customHeight="1">
      <c r="B643" s="48">
        <v>44150</v>
      </c>
      <c r="C643" s="57">
        <v>20295203.507587198</v>
      </c>
      <c r="D643" s="57">
        <v>1981140.1859200001</v>
      </c>
      <c r="E643" s="50" t="str">
        <f t="shared" si="10"/>
        <v>2020 q4</v>
      </c>
      <c r="I643" s="58"/>
    </row>
    <row r="644" spans="2:9" s="50" customFormat="1" ht="19.75" customHeight="1">
      <c r="B644" s="48">
        <v>44157</v>
      </c>
      <c r="C644" s="57">
        <v>18173985.900871199</v>
      </c>
      <c r="D644" s="57">
        <v>1784790.1925600001</v>
      </c>
      <c r="E644" s="50" t="str">
        <f t="shared" si="10"/>
        <v>2020 q4</v>
      </c>
      <c r="I644" s="58"/>
    </row>
    <row r="645" spans="2:9" s="50" customFormat="1" ht="19.75" customHeight="1">
      <c r="B645" s="48">
        <v>44164</v>
      </c>
      <c r="C645" s="57">
        <v>29708786.050448</v>
      </c>
      <c r="D645" s="57">
        <v>3008874.90032</v>
      </c>
      <c r="E645" s="50" t="str">
        <f t="shared" si="10"/>
        <v>2020 q4</v>
      </c>
      <c r="I645" s="58"/>
    </row>
    <row r="646" spans="2:9" s="50" customFormat="1" ht="19.75" customHeight="1">
      <c r="B646" s="48">
        <v>44171</v>
      </c>
      <c r="C646" s="57">
        <v>22877883.235071801</v>
      </c>
      <c r="D646" s="57">
        <v>2223994.7316399999</v>
      </c>
      <c r="E646" s="50" t="str">
        <f t="shared" ref="E646:E709" si="11">YEAR(B646)&amp;" q"&amp;ROUNDUP(MONTH(B646)/3,0)</f>
        <v>2020 q4</v>
      </c>
      <c r="I646" s="58"/>
    </row>
    <row r="647" spans="2:9" s="50" customFormat="1" ht="19.75" customHeight="1">
      <c r="B647" s="48">
        <v>44178</v>
      </c>
      <c r="C647" s="57">
        <v>33099074.599206399</v>
      </c>
      <c r="D647" s="57">
        <v>3173082.3753999998</v>
      </c>
      <c r="E647" s="50" t="str">
        <f t="shared" si="11"/>
        <v>2020 q4</v>
      </c>
      <c r="I647" s="58"/>
    </row>
    <row r="648" spans="2:9" s="50" customFormat="1" ht="19.75" customHeight="1">
      <c r="B648" s="48">
        <v>44185</v>
      </c>
      <c r="C648" s="57">
        <v>50504549.173083998</v>
      </c>
      <c r="D648" s="57">
        <v>4976935.9260400003</v>
      </c>
      <c r="E648" s="50" t="str">
        <f t="shared" si="11"/>
        <v>2020 q4</v>
      </c>
      <c r="I648" s="58"/>
    </row>
    <row r="649" spans="2:9" s="50" customFormat="1" ht="19.75" customHeight="1">
      <c r="B649" s="48">
        <v>44192</v>
      </c>
      <c r="C649" s="57">
        <v>59035533.710189201</v>
      </c>
      <c r="D649" s="57">
        <v>5817064.7282400001</v>
      </c>
      <c r="E649" s="50" t="str">
        <f t="shared" si="11"/>
        <v>2020 q4</v>
      </c>
      <c r="I649" s="58"/>
    </row>
    <row r="650" spans="2:9" s="50" customFormat="1" ht="19.75" customHeight="1">
      <c r="B650" s="48">
        <v>44199</v>
      </c>
      <c r="C650" s="57">
        <v>63353239.0990206</v>
      </c>
      <c r="D650" s="57">
        <v>6202633.6208250001</v>
      </c>
      <c r="E650" s="50" t="str">
        <f t="shared" si="11"/>
        <v>2021 q1</v>
      </c>
      <c r="I650" s="58"/>
    </row>
    <row r="651" spans="2:9" s="50" customFormat="1" ht="19.75" customHeight="1">
      <c r="B651" s="48">
        <v>44206</v>
      </c>
      <c r="C651" s="57">
        <v>6691692.3298000004</v>
      </c>
      <c r="D651" s="57">
        <v>658177.87</v>
      </c>
      <c r="E651" s="50" t="str">
        <f t="shared" si="11"/>
        <v>2021 q1</v>
      </c>
      <c r="I651" s="58"/>
    </row>
    <row r="652" spans="2:9" s="50" customFormat="1" ht="19.75" customHeight="1">
      <c r="B652" s="48">
        <v>44213</v>
      </c>
      <c r="C652" s="57">
        <v>48625955.078669801</v>
      </c>
      <c r="D652" s="57">
        <v>4782852.1698399996</v>
      </c>
      <c r="E652" s="50" t="str">
        <f t="shared" si="11"/>
        <v>2021 q1</v>
      </c>
      <c r="I652" s="58"/>
    </row>
    <row r="653" spans="2:9" s="50" customFormat="1" ht="19.75" customHeight="1">
      <c r="B653" s="48">
        <v>44220</v>
      </c>
      <c r="C653" s="57">
        <v>40397567.964510404</v>
      </c>
      <c r="D653" s="57">
        <v>4095833.99664</v>
      </c>
      <c r="E653" s="50" t="str">
        <f t="shared" si="11"/>
        <v>2021 q1</v>
      </c>
      <c r="I653" s="58"/>
    </row>
    <row r="654" spans="2:9" s="50" customFormat="1" ht="19.75" customHeight="1">
      <c r="B654" s="48">
        <v>44227</v>
      </c>
      <c r="C654" s="57">
        <v>27680380.3784125</v>
      </c>
      <c r="D654" s="57">
        <v>2741558.4395499998</v>
      </c>
      <c r="E654" s="50" t="str">
        <f t="shared" si="11"/>
        <v>2021 q1</v>
      </c>
      <c r="I654" s="58"/>
    </row>
    <row r="655" spans="2:9" s="50" customFormat="1" ht="19.75" customHeight="1">
      <c r="B655" s="48">
        <v>44234</v>
      </c>
      <c r="C655" s="57">
        <v>42904297.126352802</v>
      </c>
      <c r="D655" s="57">
        <v>4230514.1749200001</v>
      </c>
      <c r="E655" s="50" t="str">
        <f t="shared" si="11"/>
        <v>2021 q1</v>
      </c>
      <c r="I655" s="58"/>
    </row>
    <row r="656" spans="2:9" s="50" customFormat="1" ht="19.75" customHeight="1">
      <c r="B656" s="48">
        <v>44241</v>
      </c>
      <c r="C656" s="57">
        <v>45017203.686874397</v>
      </c>
      <c r="D656" s="57">
        <v>4405306.5667199995</v>
      </c>
      <c r="E656" s="50" t="str">
        <f t="shared" si="11"/>
        <v>2021 q1</v>
      </c>
      <c r="I656" s="58"/>
    </row>
    <row r="657" spans="2:9" s="50" customFormat="1" ht="19.75" customHeight="1">
      <c r="B657" s="48">
        <v>44248</v>
      </c>
      <c r="C657" s="57">
        <v>44358116.191334397</v>
      </c>
      <c r="D657" s="57">
        <v>4401886.93236</v>
      </c>
      <c r="E657" s="50" t="str">
        <f t="shared" si="11"/>
        <v>2021 q1</v>
      </c>
      <c r="I657" s="58"/>
    </row>
    <row r="658" spans="2:9" s="50" customFormat="1" ht="19.75" customHeight="1">
      <c r="B658" s="48">
        <v>44255</v>
      </c>
      <c r="C658" s="57">
        <v>43376068.076188803</v>
      </c>
      <c r="D658" s="57">
        <v>4222782.3589000003</v>
      </c>
      <c r="E658" s="50" t="str">
        <f t="shared" si="11"/>
        <v>2021 q1</v>
      </c>
      <c r="I658" s="58"/>
    </row>
    <row r="659" spans="2:9" s="50" customFormat="1" ht="19.75" customHeight="1">
      <c r="B659" s="48">
        <v>44262</v>
      </c>
      <c r="C659" s="57">
        <v>39496574.7393016</v>
      </c>
      <c r="D659" s="57">
        <v>3868004.5163199999</v>
      </c>
      <c r="E659" s="50" t="str">
        <f t="shared" si="11"/>
        <v>2021 q1</v>
      </c>
      <c r="I659" s="58"/>
    </row>
    <row r="660" spans="2:9" s="50" customFormat="1" ht="19.75" customHeight="1">
      <c r="B660" s="48">
        <v>44269</v>
      </c>
      <c r="C660" s="57">
        <v>30737545.051449999</v>
      </c>
      <c r="D660" s="57">
        <v>2942520.2116999999</v>
      </c>
      <c r="E660" s="50" t="str">
        <f t="shared" si="11"/>
        <v>2021 q1</v>
      </c>
      <c r="I660" s="58"/>
    </row>
    <row r="661" spans="2:9" s="50" customFormat="1" ht="19.75" customHeight="1">
      <c r="B661" s="48">
        <v>44276</v>
      </c>
      <c r="C661" s="57">
        <v>41819663.873387203</v>
      </c>
      <c r="D661" s="57">
        <v>3959743.1940000001</v>
      </c>
      <c r="E661" s="50" t="str">
        <f t="shared" si="11"/>
        <v>2021 q1</v>
      </c>
      <c r="I661" s="58"/>
    </row>
    <row r="662" spans="2:9" s="50" customFormat="1" ht="19.75" customHeight="1">
      <c r="B662" s="48">
        <v>44283</v>
      </c>
      <c r="C662" s="57">
        <v>49135548.696889997</v>
      </c>
      <c r="D662" s="57">
        <v>4665944.8110400001</v>
      </c>
      <c r="E662" s="50" t="str">
        <f t="shared" si="11"/>
        <v>2021 q1</v>
      </c>
      <c r="I662" s="58"/>
    </row>
    <row r="663" spans="2:9" s="50" customFormat="1" ht="19.75" customHeight="1">
      <c r="B663" s="48">
        <v>44290</v>
      </c>
      <c r="C663" s="57">
        <v>64818604.613947198</v>
      </c>
      <c r="D663" s="57">
        <v>6283417.7514000004</v>
      </c>
      <c r="E663" s="50" t="str">
        <f t="shared" si="11"/>
        <v>2021 q2</v>
      </c>
      <c r="I663" s="58"/>
    </row>
    <row r="664" spans="2:9" s="50" customFormat="1" ht="19.75" customHeight="1">
      <c r="B664" s="48">
        <v>44297</v>
      </c>
      <c r="C664" s="57">
        <v>47440887.467714399</v>
      </c>
      <c r="D664" s="57">
        <v>4702836.34504</v>
      </c>
      <c r="E664" s="50" t="str">
        <f t="shared" si="11"/>
        <v>2021 q2</v>
      </c>
      <c r="I664" s="58"/>
    </row>
    <row r="665" spans="2:9" s="50" customFormat="1" ht="19.75" customHeight="1">
      <c r="B665" s="48">
        <v>44304</v>
      </c>
      <c r="C665" s="57">
        <v>66186881.056558996</v>
      </c>
      <c r="D665" s="57">
        <v>6430434.9771800004</v>
      </c>
      <c r="E665" s="50" t="str">
        <f t="shared" si="11"/>
        <v>2021 q2</v>
      </c>
      <c r="I665" s="58"/>
    </row>
    <row r="666" spans="2:9" s="50" customFormat="1" ht="19.75" customHeight="1">
      <c r="B666" s="48">
        <v>44311</v>
      </c>
      <c r="C666" s="57">
        <v>47951811.593538798</v>
      </c>
      <c r="D666" s="57">
        <v>4579172.2317199996</v>
      </c>
      <c r="E666" s="50" t="str">
        <f t="shared" si="11"/>
        <v>2021 q2</v>
      </c>
      <c r="I666" s="58"/>
    </row>
    <row r="667" spans="2:9" s="50" customFormat="1" ht="19.75" customHeight="1">
      <c r="B667" s="48">
        <v>44318</v>
      </c>
      <c r="C667" s="57">
        <v>55276589.486175001</v>
      </c>
      <c r="D667" s="57">
        <v>5396249.4213800002</v>
      </c>
      <c r="E667" s="50" t="str">
        <f t="shared" si="11"/>
        <v>2021 q2</v>
      </c>
      <c r="I667" s="58"/>
    </row>
    <row r="668" spans="2:9" s="50" customFormat="1" ht="19.75" customHeight="1">
      <c r="B668" s="48">
        <v>44325</v>
      </c>
      <c r="C668" s="57">
        <v>42611148.5267336</v>
      </c>
      <c r="D668" s="57">
        <v>3980339.2288000002</v>
      </c>
      <c r="E668" s="50" t="str">
        <f t="shared" si="11"/>
        <v>2021 q2</v>
      </c>
      <c r="I668" s="58"/>
    </row>
    <row r="669" spans="2:9" s="50" customFormat="1" ht="19.75" customHeight="1">
      <c r="B669" s="48">
        <v>44332</v>
      </c>
      <c r="C669" s="57">
        <v>55696944.315315202</v>
      </c>
      <c r="D669" s="57">
        <v>5234552.2234399999</v>
      </c>
      <c r="E669" s="50" t="str">
        <f t="shared" si="11"/>
        <v>2021 q2</v>
      </c>
      <c r="I669" s="58"/>
    </row>
    <row r="670" spans="2:9" s="50" customFormat="1" ht="19.75" customHeight="1">
      <c r="B670" s="48">
        <v>44339</v>
      </c>
      <c r="C670" s="57">
        <v>50188519.720348403</v>
      </c>
      <c r="D670" s="57">
        <v>4716681.2907999996</v>
      </c>
      <c r="E670" s="50" t="str">
        <f t="shared" si="11"/>
        <v>2021 q2</v>
      </c>
      <c r="I670" s="58"/>
    </row>
    <row r="671" spans="2:9" s="50" customFormat="1" ht="19.75" customHeight="1">
      <c r="B671" s="48">
        <v>44346</v>
      </c>
      <c r="C671" s="57">
        <v>42750731.738737501</v>
      </c>
      <c r="D671" s="57">
        <v>3963533.907075</v>
      </c>
      <c r="E671" s="50" t="str">
        <f t="shared" si="11"/>
        <v>2021 q2</v>
      </c>
      <c r="I671" s="58"/>
    </row>
    <row r="672" spans="2:9" s="50" customFormat="1" ht="19.75" customHeight="1">
      <c r="B672" s="48">
        <v>44353</v>
      </c>
      <c r="C672" s="57">
        <v>48307415.112355001</v>
      </c>
      <c r="D672" s="57">
        <v>4509798.3565600002</v>
      </c>
      <c r="E672" s="50" t="str">
        <f t="shared" si="11"/>
        <v>2021 q2</v>
      </c>
      <c r="I672" s="58"/>
    </row>
    <row r="673" spans="2:9" s="50" customFormat="1" ht="19.75" customHeight="1">
      <c r="B673" s="48">
        <v>44360</v>
      </c>
      <c r="C673" s="57">
        <v>57955205.837591998</v>
      </c>
      <c r="D673" s="57">
        <v>5523870.0875199996</v>
      </c>
      <c r="E673" s="50" t="str">
        <f t="shared" si="11"/>
        <v>2021 q2</v>
      </c>
      <c r="I673" s="58"/>
    </row>
    <row r="674" spans="2:9" s="50" customFormat="1" ht="19.75" customHeight="1">
      <c r="B674" s="48">
        <v>44367</v>
      </c>
      <c r="C674" s="57">
        <v>49181705.406839997</v>
      </c>
      <c r="D674" s="57">
        <v>4904424.7544400003</v>
      </c>
      <c r="E674" s="50" t="str">
        <f t="shared" si="11"/>
        <v>2021 q2</v>
      </c>
      <c r="I674" s="58"/>
    </row>
    <row r="675" spans="2:9" s="50" customFormat="1" ht="19.75" customHeight="1">
      <c r="B675" s="48">
        <v>44374</v>
      </c>
      <c r="C675" s="57">
        <v>53260290.693580203</v>
      </c>
      <c r="D675" s="57">
        <v>5047597.7782399999</v>
      </c>
      <c r="E675" s="50" t="str">
        <f t="shared" si="11"/>
        <v>2021 q2</v>
      </c>
      <c r="I675" s="58"/>
    </row>
    <row r="676" spans="2:9" s="50" customFormat="1" ht="19.75" customHeight="1">
      <c r="B676" s="48">
        <v>44381</v>
      </c>
      <c r="C676" s="57">
        <v>47720280.389252603</v>
      </c>
      <c r="D676" s="57">
        <v>4654060.0148</v>
      </c>
      <c r="E676" s="50" t="str">
        <f t="shared" si="11"/>
        <v>2021 q3</v>
      </c>
      <c r="I676" s="58"/>
    </row>
    <row r="677" spans="2:9" s="50" customFormat="1" ht="19.75" customHeight="1">
      <c r="B677" s="48">
        <v>44388</v>
      </c>
      <c r="C677" s="57">
        <v>30162904.5390375</v>
      </c>
      <c r="D677" s="57">
        <v>2877419.9593750001</v>
      </c>
      <c r="E677" s="50" t="str">
        <f t="shared" si="11"/>
        <v>2021 q3</v>
      </c>
      <c r="I677" s="58"/>
    </row>
    <row r="678" spans="2:9" s="50" customFormat="1" ht="19.75" customHeight="1">
      <c r="B678" s="48">
        <v>44395</v>
      </c>
      <c r="C678" s="57">
        <v>45135444.480132401</v>
      </c>
      <c r="D678" s="57">
        <v>4246273.73288</v>
      </c>
      <c r="E678" s="50" t="str">
        <f t="shared" si="11"/>
        <v>2021 q3</v>
      </c>
      <c r="I678" s="58"/>
    </row>
    <row r="679" spans="2:9" s="50" customFormat="1" ht="19.75" customHeight="1">
      <c r="B679" s="48">
        <v>44402</v>
      </c>
      <c r="C679" s="57">
        <v>46303000.809426203</v>
      </c>
      <c r="D679" s="57">
        <v>4512848.1488399999</v>
      </c>
      <c r="E679" s="50" t="str">
        <f t="shared" si="11"/>
        <v>2021 q3</v>
      </c>
      <c r="I679" s="58"/>
    </row>
    <row r="680" spans="2:9" s="50" customFormat="1" ht="19.75" customHeight="1">
      <c r="B680" s="48">
        <v>44409</v>
      </c>
      <c r="C680" s="57">
        <v>59254464.789662398</v>
      </c>
      <c r="D680" s="57">
        <v>5448411.9782400001</v>
      </c>
      <c r="E680" s="50" t="str">
        <f t="shared" si="11"/>
        <v>2021 q3</v>
      </c>
      <c r="I680" s="58"/>
    </row>
    <row r="681" spans="2:9" s="50" customFormat="1" ht="19.75" customHeight="1">
      <c r="B681" s="48">
        <v>44416</v>
      </c>
      <c r="C681" s="57">
        <v>33826025.546404801</v>
      </c>
      <c r="D681" s="57">
        <v>3280264.5077800001</v>
      </c>
      <c r="E681" s="50" t="str">
        <f t="shared" si="11"/>
        <v>2021 q3</v>
      </c>
      <c r="I681" s="58"/>
    </row>
    <row r="682" spans="2:9" s="50" customFormat="1" ht="19.75" customHeight="1">
      <c r="B682" s="48">
        <v>44423</v>
      </c>
      <c r="C682" s="57">
        <v>43605512.154084399</v>
      </c>
      <c r="D682" s="57">
        <v>4149395.6496600001</v>
      </c>
      <c r="E682" s="50" t="str">
        <f t="shared" si="11"/>
        <v>2021 q3</v>
      </c>
      <c r="I682" s="58"/>
    </row>
    <row r="683" spans="2:9" s="50" customFormat="1" ht="19.75" customHeight="1">
      <c r="B683" s="48">
        <v>44430</v>
      </c>
      <c r="C683" s="57">
        <v>69671849.131107405</v>
      </c>
      <c r="D683" s="57">
        <v>6998494.05492</v>
      </c>
      <c r="E683" s="50" t="str">
        <f t="shared" si="11"/>
        <v>2021 q3</v>
      </c>
      <c r="I683" s="58"/>
    </row>
    <row r="684" spans="2:9" s="50" customFormat="1" ht="19.75" customHeight="1">
      <c r="B684" s="48">
        <v>44437</v>
      </c>
      <c r="C684" s="57">
        <v>54307700.393420003</v>
      </c>
      <c r="D684" s="57">
        <v>5000891.6578200003</v>
      </c>
      <c r="E684" s="50" t="str">
        <f t="shared" si="11"/>
        <v>2021 q3</v>
      </c>
      <c r="I684" s="58"/>
    </row>
    <row r="685" spans="2:9" s="50" customFormat="1" ht="19.75" customHeight="1">
      <c r="B685" s="48">
        <v>44444</v>
      </c>
      <c r="C685" s="57">
        <v>57617269.137280002</v>
      </c>
      <c r="D685" s="57">
        <v>5425603.5114000002</v>
      </c>
      <c r="E685" s="50" t="str">
        <f t="shared" si="11"/>
        <v>2021 q3</v>
      </c>
      <c r="I685" s="58"/>
    </row>
    <row r="686" spans="2:9" s="50" customFormat="1" ht="19.75" customHeight="1">
      <c r="B686" s="48">
        <v>44451</v>
      </c>
      <c r="C686" s="57">
        <v>47026798.512599602</v>
      </c>
      <c r="D686" s="57">
        <v>4435253.8897200003</v>
      </c>
      <c r="E686" s="50" t="str">
        <f t="shared" si="11"/>
        <v>2021 q3</v>
      </c>
      <c r="I686" s="58"/>
    </row>
    <row r="687" spans="2:9" s="50" customFormat="1" ht="19.75" customHeight="1">
      <c r="B687" s="48">
        <v>44458</v>
      </c>
      <c r="C687" s="57">
        <v>48335386.764836803</v>
      </c>
      <c r="D687" s="57">
        <v>4584282.6873399997</v>
      </c>
      <c r="E687" s="50" t="str">
        <f t="shared" si="11"/>
        <v>2021 q3</v>
      </c>
      <c r="I687" s="58"/>
    </row>
    <row r="688" spans="2:9" s="50" customFormat="1" ht="19.75" customHeight="1">
      <c r="B688" s="48">
        <v>44465</v>
      </c>
      <c r="C688" s="57">
        <v>42586260.298367999</v>
      </c>
      <c r="D688" s="57">
        <v>4104617.7036000001</v>
      </c>
      <c r="E688" s="50" t="str">
        <f t="shared" si="11"/>
        <v>2021 q3</v>
      </c>
      <c r="I688" s="58"/>
    </row>
    <row r="689" spans="2:9" s="50" customFormat="1" ht="19.75" customHeight="1">
      <c r="B689" s="48">
        <v>44472</v>
      </c>
      <c r="C689" s="57">
        <v>68818214.622486994</v>
      </c>
      <c r="D689" s="57">
        <v>6598352.91316</v>
      </c>
      <c r="E689" s="50" t="str">
        <f t="shared" si="11"/>
        <v>2021 q4</v>
      </c>
      <c r="I689" s="58"/>
    </row>
    <row r="690" spans="2:9" s="50" customFormat="1" ht="19.75" customHeight="1">
      <c r="B690" s="48">
        <v>44479</v>
      </c>
      <c r="C690" s="57">
        <v>50771455.209218599</v>
      </c>
      <c r="D690" s="57">
        <v>4884888.3870000001</v>
      </c>
      <c r="E690" s="50" t="str">
        <f t="shared" si="11"/>
        <v>2021 q4</v>
      </c>
      <c r="I690" s="58"/>
    </row>
    <row r="691" spans="2:9" s="50" customFormat="1" ht="19.75" customHeight="1">
      <c r="B691" s="48">
        <v>44486</v>
      </c>
      <c r="C691" s="57">
        <v>56977526.919160001</v>
      </c>
      <c r="D691" s="57">
        <v>5352480.1643000003</v>
      </c>
      <c r="E691" s="50" t="str">
        <f t="shared" si="11"/>
        <v>2021 q4</v>
      </c>
      <c r="I691" s="58"/>
    </row>
    <row r="692" spans="2:9" s="50" customFormat="1" ht="19.75" customHeight="1">
      <c r="B692" s="48">
        <v>44493</v>
      </c>
      <c r="C692" s="57">
        <v>63415410.870851196</v>
      </c>
      <c r="D692" s="57">
        <v>5978067.61534</v>
      </c>
      <c r="E692" s="50" t="str">
        <f t="shared" si="11"/>
        <v>2021 q4</v>
      </c>
      <c r="I692" s="58"/>
    </row>
    <row r="693" spans="2:9" s="50" customFormat="1" ht="19.75" customHeight="1">
      <c r="B693" s="48">
        <v>44500</v>
      </c>
      <c r="C693" s="57">
        <v>78918621.161414996</v>
      </c>
      <c r="D693" s="57">
        <v>7310960.5817200001</v>
      </c>
      <c r="E693" s="50" t="str">
        <f t="shared" si="11"/>
        <v>2021 q4</v>
      </c>
      <c r="I693" s="58"/>
    </row>
    <row r="694" spans="2:9" s="50" customFormat="1" ht="19.75" customHeight="1">
      <c r="B694" s="48">
        <v>44507</v>
      </c>
      <c r="C694" s="57">
        <v>56645171.562793598</v>
      </c>
      <c r="D694" s="57">
        <v>5513152.0467600003</v>
      </c>
      <c r="E694" s="50" t="str">
        <f t="shared" si="11"/>
        <v>2021 q4</v>
      </c>
      <c r="I694" s="58"/>
    </row>
    <row r="695" spans="2:9" s="50" customFormat="1" ht="19.75" customHeight="1">
      <c r="B695" s="48">
        <v>44514</v>
      </c>
      <c r="C695" s="57">
        <v>67546766.5633232</v>
      </c>
      <c r="D695" s="57">
        <v>6525492.2365600001</v>
      </c>
      <c r="E695" s="50" t="str">
        <f t="shared" si="11"/>
        <v>2021 q4</v>
      </c>
      <c r="I695" s="58"/>
    </row>
    <row r="696" spans="2:9" s="50" customFormat="1" ht="19.75" customHeight="1">
      <c r="B696" s="48">
        <v>44521</v>
      </c>
      <c r="C696" s="57">
        <v>71125165.925643206</v>
      </c>
      <c r="D696" s="57">
        <v>6827095.6325599998</v>
      </c>
      <c r="E696" s="50" t="str">
        <f t="shared" si="11"/>
        <v>2021 q4</v>
      </c>
      <c r="I696" s="58"/>
    </row>
    <row r="697" spans="2:9" s="50" customFormat="1" ht="19.75" customHeight="1">
      <c r="B697" s="48">
        <v>44528</v>
      </c>
      <c r="C697" s="57">
        <v>76710082.507367596</v>
      </c>
      <c r="D697" s="57">
        <v>7809281.2421399998</v>
      </c>
      <c r="E697" s="50" t="str">
        <f t="shared" si="11"/>
        <v>2021 q4</v>
      </c>
      <c r="I697" s="58"/>
    </row>
    <row r="698" spans="2:9" s="50" customFormat="1" ht="19.75" customHeight="1">
      <c r="B698" s="48">
        <v>44535</v>
      </c>
      <c r="C698" s="57">
        <v>82885937.986483604</v>
      </c>
      <c r="D698" s="57">
        <v>7987043.1439399999</v>
      </c>
      <c r="E698" s="50" t="str">
        <f t="shared" si="11"/>
        <v>2021 q4</v>
      </c>
      <c r="I698" s="58"/>
    </row>
    <row r="699" spans="2:9" s="50" customFormat="1" ht="19.75" customHeight="1">
      <c r="B699" s="48">
        <v>44542</v>
      </c>
      <c r="C699" s="57">
        <v>60957241.199292198</v>
      </c>
      <c r="D699" s="57">
        <v>5872382.0904400004</v>
      </c>
      <c r="E699" s="50" t="str">
        <f t="shared" si="11"/>
        <v>2021 q4</v>
      </c>
      <c r="I699" s="58"/>
    </row>
    <row r="700" spans="2:9" s="50" customFormat="1" ht="19.75" customHeight="1">
      <c r="B700" s="48">
        <v>44549</v>
      </c>
      <c r="C700" s="57">
        <v>75608317.912379801</v>
      </c>
      <c r="D700" s="57">
        <v>7217997.2432399997</v>
      </c>
      <c r="E700" s="50" t="str">
        <f t="shared" si="11"/>
        <v>2021 q4</v>
      </c>
      <c r="I700" s="58"/>
    </row>
    <row r="701" spans="2:9" s="50" customFormat="1" ht="19.75" customHeight="1">
      <c r="B701" s="48">
        <v>44556</v>
      </c>
      <c r="C701" s="57">
        <v>91431127.358177006</v>
      </c>
      <c r="D701" s="57">
        <v>8879957.1439999994</v>
      </c>
      <c r="E701" s="50" t="str">
        <f t="shared" si="11"/>
        <v>2021 q4</v>
      </c>
      <c r="I701" s="58"/>
    </row>
    <row r="702" spans="2:9" s="50" customFormat="1" ht="19.75" customHeight="1">
      <c r="B702" s="48">
        <v>44563</v>
      </c>
      <c r="C702" s="57">
        <v>113733627.66954499</v>
      </c>
      <c r="D702" s="57">
        <v>10974667.0768</v>
      </c>
      <c r="E702" s="50" t="str">
        <f t="shared" si="11"/>
        <v>2022 q1</v>
      </c>
      <c r="I702" s="58"/>
    </row>
    <row r="703" spans="2:9" s="50" customFormat="1" ht="19.75" customHeight="1">
      <c r="B703" s="48">
        <v>44570</v>
      </c>
      <c r="C703" s="57">
        <v>29812317.092</v>
      </c>
      <c r="D703" s="57">
        <v>2831455.1228</v>
      </c>
      <c r="E703" s="50" t="str">
        <f t="shared" si="11"/>
        <v>2022 q1</v>
      </c>
      <c r="I703" s="58"/>
    </row>
    <row r="704" spans="2:9" s="50" customFormat="1" ht="19.75" customHeight="1">
      <c r="B704" s="48">
        <v>44577</v>
      </c>
      <c r="C704" s="57">
        <v>36685769.201747999</v>
      </c>
      <c r="D704" s="57">
        <v>3398589.0491999998</v>
      </c>
      <c r="E704" s="50" t="str">
        <f t="shared" si="11"/>
        <v>2022 q1</v>
      </c>
      <c r="I704" s="58"/>
    </row>
    <row r="705" spans="2:9" s="50" customFormat="1" ht="19.75" customHeight="1">
      <c r="B705" s="48">
        <v>44584</v>
      </c>
      <c r="C705" s="57">
        <v>40298585.091112003</v>
      </c>
      <c r="D705" s="57">
        <v>3777661.6139199999</v>
      </c>
      <c r="E705" s="50" t="str">
        <f t="shared" si="11"/>
        <v>2022 q1</v>
      </c>
      <c r="I705" s="58"/>
    </row>
    <row r="706" spans="2:9" s="50" customFormat="1" ht="19.75" customHeight="1">
      <c r="B706" s="48">
        <v>44591</v>
      </c>
      <c r="C706" s="57">
        <v>36240377.114210002</v>
      </c>
      <c r="D706" s="57">
        <v>3481889.6573999999</v>
      </c>
      <c r="E706" s="50" t="str">
        <f t="shared" si="11"/>
        <v>2022 q1</v>
      </c>
      <c r="I706" s="58"/>
    </row>
    <row r="707" spans="2:9" s="50" customFormat="1" ht="19.75" customHeight="1">
      <c r="B707" s="48">
        <v>44598</v>
      </c>
      <c r="C707" s="57">
        <v>50006153.754864402</v>
      </c>
      <c r="D707" s="57">
        <v>4789280.5457600001</v>
      </c>
      <c r="E707" s="50" t="str">
        <f t="shared" si="11"/>
        <v>2022 q1</v>
      </c>
      <c r="I707" s="58"/>
    </row>
    <row r="708" spans="2:9" s="50" customFormat="1" ht="19.75" customHeight="1">
      <c r="B708" s="48">
        <v>44605</v>
      </c>
      <c r="C708" s="57">
        <v>39433649.6019504</v>
      </c>
      <c r="D708" s="57">
        <v>3826071.4612400001</v>
      </c>
      <c r="E708" s="50" t="str">
        <f t="shared" si="11"/>
        <v>2022 q1</v>
      </c>
      <c r="I708" s="58"/>
    </row>
    <row r="709" spans="2:9" s="50" customFormat="1" ht="19.75" customHeight="1">
      <c r="B709" s="48">
        <v>44612</v>
      </c>
      <c r="C709" s="57">
        <v>53825881.612960599</v>
      </c>
      <c r="D709" s="57">
        <v>4960572.8714600001</v>
      </c>
      <c r="E709" s="50" t="str">
        <f t="shared" si="11"/>
        <v>2022 q1</v>
      </c>
      <c r="I709" s="58"/>
    </row>
    <row r="710" spans="2:9" s="50" customFormat="1" ht="19.75" customHeight="1">
      <c r="B710" s="48">
        <v>44619</v>
      </c>
      <c r="C710" s="57">
        <v>56589664.017561398</v>
      </c>
      <c r="D710" s="57">
        <v>5291302.6549199997</v>
      </c>
      <c r="E710" s="50" t="str">
        <f t="shared" ref="E710:E773" si="12">YEAR(B710)&amp;" q"&amp;ROUNDUP(MONTH(B710)/3,0)</f>
        <v>2022 q1</v>
      </c>
      <c r="I710" s="58"/>
    </row>
    <row r="711" spans="2:9" s="50" customFormat="1" ht="19.75" customHeight="1">
      <c r="B711" s="48">
        <v>44626</v>
      </c>
      <c r="C711" s="57">
        <v>58554234.75451</v>
      </c>
      <c r="D711" s="57">
        <v>5586957.7224000003</v>
      </c>
      <c r="E711" s="50" t="str">
        <f t="shared" si="12"/>
        <v>2022 q1</v>
      </c>
      <c r="I711" s="58"/>
    </row>
    <row r="712" spans="2:9" s="50" customFormat="1" ht="19.75" customHeight="1">
      <c r="B712" s="48">
        <v>44633</v>
      </c>
      <c r="C712" s="57">
        <v>45338081.838097997</v>
      </c>
      <c r="D712" s="57">
        <v>4446034.9230749998</v>
      </c>
      <c r="E712" s="50" t="str">
        <f t="shared" si="12"/>
        <v>2022 q1</v>
      </c>
      <c r="I712" s="58"/>
    </row>
    <row r="713" spans="2:9" s="50" customFormat="1" ht="19.75" customHeight="1">
      <c r="B713" s="48">
        <v>44640</v>
      </c>
      <c r="C713" s="57">
        <v>60074302.944062397</v>
      </c>
      <c r="D713" s="57">
        <v>6132020.7586000003</v>
      </c>
      <c r="E713" s="50" t="str">
        <f t="shared" si="12"/>
        <v>2022 q1</v>
      </c>
      <c r="I713" s="58"/>
    </row>
    <row r="714" spans="2:9" s="50" customFormat="1" ht="19.75" customHeight="1">
      <c r="B714" s="48">
        <v>44647</v>
      </c>
      <c r="C714" s="57">
        <v>63514179.740083799</v>
      </c>
      <c r="D714" s="57">
        <v>6103904.10934</v>
      </c>
      <c r="E714" s="50" t="str">
        <f t="shared" si="12"/>
        <v>2022 q1</v>
      </c>
      <c r="I714" s="58"/>
    </row>
    <row r="715" spans="2:9" s="50" customFormat="1" ht="19.75" customHeight="1">
      <c r="B715" s="48">
        <v>44654</v>
      </c>
      <c r="C715" s="57">
        <v>80857527.883540794</v>
      </c>
      <c r="D715" s="57">
        <v>8479151.4078199994</v>
      </c>
      <c r="E715" s="50" t="str">
        <f t="shared" si="12"/>
        <v>2022 q2</v>
      </c>
      <c r="I715" s="58"/>
    </row>
    <row r="716" spans="2:9" s="50" customFormat="1" ht="19.75" customHeight="1">
      <c r="B716" s="48">
        <v>44661</v>
      </c>
      <c r="C716" s="57">
        <v>51603520.020720199</v>
      </c>
      <c r="D716" s="57">
        <v>4574652.2410599999</v>
      </c>
      <c r="E716" s="50" t="str">
        <f t="shared" si="12"/>
        <v>2022 q2</v>
      </c>
      <c r="I716" s="58"/>
    </row>
    <row r="717" spans="2:9" s="50" customFormat="1" ht="19.75" customHeight="1">
      <c r="B717" s="48">
        <v>44668</v>
      </c>
      <c r="C717" s="57">
        <v>62558614.763706997</v>
      </c>
      <c r="D717" s="57">
        <v>5547205.8065400003</v>
      </c>
      <c r="E717" s="50" t="str">
        <f t="shared" si="12"/>
        <v>2022 q2</v>
      </c>
      <c r="I717" s="58"/>
    </row>
    <row r="718" spans="2:9" s="50" customFormat="1" ht="19.75" customHeight="1">
      <c r="B718" s="48">
        <v>44675</v>
      </c>
      <c r="C718" s="57">
        <v>67082986.835932598</v>
      </c>
      <c r="D718" s="57">
        <v>6200367.6431200001</v>
      </c>
      <c r="E718" s="50" t="str">
        <f t="shared" si="12"/>
        <v>2022 q2</v>
      </c>
      <c r="I718" s="58"/>
    </row>
    <row r="719" spans="2:9" s="50" customFormat="1" ht="19.75" customHeight="1">
      <c r="B719" s="48">
        <v>44682</v>
      </c>
      <c r="C719" s="57">
        <v>71566151.087912396</v>
      </c>
      <c r="D719" s="57">
        <v>6398659.0540199997</v>
      </c>
      <c r="E719" s="50" t="str">
        <f t="shared" si="12"/>
        <v>2022 q2</v>
      </c>
      <c r="I719" s="58"/>
    </row>
    <row r="720" spans="2:9" s="50" customFormat="1" ht="19.75" customHeight="1">
      <c r="B720" s="48">
        <v>44689</v>
      </c>
      <c r="C720" s="57">
        <v>67359334.584734395</v>
      </c>
      <c r="D720" s="57">
        <v>6034389.3468800001</v>
      </c>
      <c r="E720" s="50" t="str">
        <f t="shared" si="12"/>
        <v>2022 q2</v>
      </c>
      <c r="I720" s="58"/>
    </row>
    <row r="721" spans="2:9" s="50" customFormat="1" ht="19.75" customHeight="1">
      <c r="B721" s="48">
        <v>44696</v>
      </c>
      <c r="C721" s="57">
        <v>49808446.391804002</v>
      </c>
      <c r="D721" s="57">
        <v>4511828.09045</v>
      </c>
      <c r="E721" s="50" t="str">
        <f t="shared" si="12"/>
        <v>2022 q2</v>
      </c>
      <c r="I721" s="58"/>
    </row>
    <row r="722" spans="2:9" s="50" customFormat="1" ht="19.75" customHeight="1">
      <c r="B722" s="48">
        <v>44703</v>
      </c>
      <c r="C722" s="57">
        <v>61200206.918446399</v>
      </c>
      <c r="D722" s="57">
        <v>5509230.2638400001</v>
      </c>
      <c r="E722" s="50" t="str">
        <f t="shared" si="12"/>
        <v>2022 q2</v>
      </c>
      <c r="I722" s="58"/>
    </row>
    <row r="723" spans="2:9" s="50" customFormat="1" ht="19.75" customHeight="1">
      <c r="B723" s="48">
        <v>44710</v>
      </c>
      <c r="C723" s="57">
        <v>63840634.868578799</v>
      </c>
      <c r="D723" s="57">
        <v>5841298.9688600004</v>
      </c>
      <c r="E723" s="50" t="str">
        <f t="shared" si="12"/>
        <v>2022 q2</v>
      </c>
      <c r="I723" s="58"/>
    </row>
    <row r="724" spans="2:9" s="50" customFormat="1" ht="19.75" customHeight="1">
      <c r="B724" s="48">
        <v>44717</v>
      </c>
      <c r="C724" s="57">
        <v>64828130.321084</v>
      </c>
      <c r="D724" s="57">
        <v>5727366.2155999998</v>
      </c>
      <c r="E724" s="50" t="str">
        <f t="shared" si="12"/>
        <v>2022 q2</v>
      </c>
      <c r="I724" s="58"/>
    </row>
    <row r="725" spans="2:9" s="50" customFormat="1" ht="19.75" customHeight="1">
      <c r="B725" s="48">
        <v>44724</v>
      </c>
      <c r="C725" s="57">
        <v>59058657.6702592</v>
      </c>
      <c r="D725" s="57">
        <v>5112303.9760800004</v>
      </c>
      <c r="E725" s="50" t="str">
        <f t="shared" si="12"/>
        <v>2022 q2</v>
      </c>
      <c r="I725" s="58"/>
    </row>
    <row r="726" spans="2:9" s="50" customFormat="1" ht="19.75" customHeight="1">
      <c r="B726" s="48">
        <v>44731</v>
      </c>
      <c r="C726" s="57">
        <v>58688087.544498399</v>
      </c>
      <c r="D726" s="57">
        <v>5461018.9851200003</v>
      </c>
      <c r="E726" s="50" t="str">
        <f t="shared" si="12"/>
        <v>2022 q2</v>
      </c>
      <c r="I726" s="58"/>
    </row>
    <row r="727" spans="2:9" s="50" customFormat="1" ht="19.75" customHeight="1">
      <c r="B727" s="48">
        <v>44738</v>
      </c>
      <c r="C727" s="57">
        <v>70823612.459796801</v>
      </c>
      <c r="D727" s="57">
        <v>6076293.2818400003</v>
      </c>
      <c r="E727" s="50" t="str">
        <f t="shared" si="12"/>
        <v>2022 q2</v>
      </c>
      <c r="I727" s="58"/>
    </row>
    <row r="728" spans="2:9" s="50" customFormat="1" ht="19.75" customHeight="1">
      <c r="B728" s="48">
        <v>44745</v>
      </c>
      <c r="C728" s="57">
        <v>83865013.298899993</v>
      </c>
      <c r="D728" s="57">
        <v>7433363.3067399999</v>
      </c>
      <c r="E728" s="50" t="str">
        <f t="shared" si="12"/>
        <v>2022 q3</v>
      </c>
      <c r="I728" s="58"/>
    </row>
    <row r="729" spans="2:9" s="50" customFormat="1" ht="19.75" customHeight="1">
      <c r="B729" s="48">
        <v>44752</v>
      </c>
      <c r="C729" s="57">
        <v>45563326.1809645</v>
      </c>
      <c r="D729" s="57">
        <v>4112217.0197999999</v>
      </c>
      <c r="E729" s="50" t="str">
        <f t="shared" si="12"/>
        <v>2022 q3</v>
      </c>
      <c r="I729" s="58"/>
    </row>
    <row r="730" spans="2:9" s="50" customFormat="1" ht="19.75" customHeight="1">
      <c r="B730" s="48">
        <v>44759</v>
      </c>
      <c r="C730" s="57">
        <v>69374481.692148805</v>
      </c>
      <c r="D730" s="57">
        <v>6108782.7582799997</v>
      </c>
      <c r="E730" s="50" t="str">
        <f t="shared" si="12"/>
        <v>2022 q3</v>
      </c>
      <c r="I730" s="58"/>
    </row>
    <row r="731" spans="2:9" s="50" customFormat="1" ht="19.75" customHeight="1">
      <c r="B731" s="48">
        <v>44766</v>
      </c>
      <c r="C731" s="57">
        <v>76403251.212084398</v>
      </c>
      <c r="D731" s="57">
        <v>6645060.5515599996</v>
      </c>
      <c r="E731" s="50" t="str">
        <f t="shared" si="12"/>
        <v>2022 q3</v>
      </c>
      <c r="I731" s="58"/>
    </row>
    <row r="732" spans="2:9" s="50" customFormat="1" ht="19.75" customHeight="1">
      <c r="B732" s="48">
        <v>44773</v>
      </c>
      <c r="C732" s="57">
        <v>74780905.795460001</v>
      </c>
      <c r="D732" s="57">
        <v>6541792.61094</v>
      </c>
      <c r="E732" s="50" t="str">
        <f t="shared" si="12"/>
        <v>2022 q3</v>
      </c>
      <c r="I732" s="58"/>
    </row>
    <row r="733" spans="2:9" s="50" customFormat="1" ht="19.75" customHeight="1">
      <c r="B733" s="48">
        <v>44780</v>
      </c>
      <c r="C733" s="57">
        <v>70996866.341103196</v>
      </c>
      <c r="D733" s="57">
        <v>6158760.2338399999</v>
      </c>
      <c r="E733" s="50" t="str">
        <f t="shared" si="12"/>
        <v>2022 q3</v>
      </c>
      <c r="I733" s="58"/>
    </row>
    <row r="734" spans="2:9" s="50" customFormat="1" ht="19.75" customHeight="1">
      <c r="B734" s="48">
        <v>44787</v>
      </c>
      <c r="C734" s="57">
        <v>71952124.643576801</v>
      </c>
      <c r="D734" s="57">
        <v>6396319.2759999996</v>
      </c>
      <c r="E734" s="50" t="str">
        <f t="shared" si="12"/>
        <v>2022 q3</v>
      </c>
      <c r="I734" s="58"/>
    </row>
    <row r="735" spans="2:9" s="50" customFormat="1" ht="19.75" customHeight="1">
      <c r="B735" s="48">
        <v>44794</v>
      </c>
      <c r="C735" s="57">
        <v>72026268.187455803</v>
      </c>
      <c r="D735" s="57">
        <v>6164950.5818800004</v>
      </c>
      <c r="E735" s="50" t="str">
        <f t="shared" si="12"/>
        <v>2022 q3</v>
      </c>
      <c r="I735" s="58"/>
    </row>
    <row r="736" spans="2:9" s="50" customFormat="1" ht="19.75" customHeight="1">
      <c r="B736" s="48">
        <v>44801</v>
      </c>
      <c r="C736" s="57">
        <v>62727273.919448398</v>
      </c>
      <c r="D736" s="57">
        <v>5430169.7263799999</v>
      </c>
      <c r="E736" s="50" t="str">
        <f t="shared" si="12"/>
        <v>2022 q3</v>
      </c>
      <c r="I736" s="58"/>
    </row>
    <row r="737" spans="2:9" s="50" customFormat="1" ht="19.75" customHeight="1">
      <c r="B737" s="48">
        <v>44808</v>
      </c>
      <c r="C737" s="57">
        <v>91985284.936588794</v>
      </c>
      <c r="D737" s="57">
        <v>8024249.7899200004</v>
      </c>
      <c r="E737" s="50" t="str">
        <f t="shared" si="12"/>
        <v>2022 q3</v>
      </c>
      <c r="I737" s="58"/>
    </row>
    <row r="738" spans="2:9" s="50" customFormat="1" ht="19.75" customHeight="1">
      <c r="B738" s="48">
        <v>44815</v>
      </c>
      <c r="C738" s="57">
        <v>55110038.808137402</v>
      </c>
      <c r="D738" s="57">
        <v>4847481.4030400002</v>
      </c>
      <c r="E738" s="50" t="str">
        <f t="shared" si="12"/>
        <v>2022 q3</v>
      </c>
      <c r="I738" s="58"/>
    </row>
    <row r="739" spans="2:9" s="50" customFormat="1" ht="19.75" customHeight="1">
      <c r="B739" s="48">
        <v>44822</v>
      </c>
      <c r="C739" s="57">
        <v>68944542.844129995</v>
      </c>
      <c r="D739" s="57">
        <v>5902131.2084400002</v>
      </c>
      <c r="E739" s="50" t="str">
        <f t="shared" si="12"/>
        <v>2022 q3</v>
      </c>
      <c r="I739" s="58"/>
    </row>
    <row r="740" spans="2:9" s="50" customFormat="1" ht="19.75" customHeight="1">
      <c r="B740" s="48">
        <v>44829</v>
      </c>
      <c r="C740" s="57">
        <v>51936119.961358003</v>
      </c>
      <c r="D740" s="57">
        <v>4441394.4619000005</v>
      </c>
      <c r="E740" s="50" t="str">
        <f t="shared" si="12"/>
        <v>2022 q3</v>
      </c>
      <c r="I740" s="58"/>
    </row>
    <row r="741" spans="2:9" s="50" customFormat="1" ht="19.75" customHeight="1">
      <c r="B741" s="48">
        <v>44836</v>
      </c>
      <c r="C741" s="57">
        <v>95898165.022049993</v>
      </c>
      <c r="D741" s="57">
        <v>8482872.6500000004</v>
      </c>
      <c r="E741" s="50" t="str">
        <f t="shared" si="12"/>
        <v>2022 q4</v>
      </c>
      <c r="I741" s="58"/>
    </row>
    <row r="742" spans="2:9" s="50" customFormat="1" ht="19.75" customHeight="1">
      <c r="B742" s="48">
        <v>44843</v>
      </c>
      <c r="C742" s="57">
        <v>59196389.917323001</v>
      </c>
      <c r="D742" s="57">
        <v>5245821.2398800002</v>
      </c>
      <c r="E742" s="50" t="str">
        <f t="shared" si="12"/>
        <v>2022 q4</v>
      </c>
      <c r="I742" s="58"/>
    </row>
    <row r="743" spans="2:9" s="50" customFormat="1" ht="19.75" customHeight="1">
      <c r="B743" s="48">
        <v>44850</v>
      </c>
      <c r="C743" s="57">
        <v>69005333.994680002</v>
      </c>
      <c r="D743" s="57">
        <v>6025092.7064399999</v>
      </c>
      <c r="E743" s="50" t="str">
        <f t="shared" si="12"/>
        <v>2022 q4</v>
      </c>
      <c r="I743" s="58"/>
    </row>
    <row r="744" spans="2:9" s="50" customFormat="1" ht="19.75" customHeight="1">
      <c r="B744" s="48">
        <v>44857</v>
      </c>
      <c r="C744" s="57">
        <v>74618112.359219998</v>
      </c>
      <c r="D744" s="57">
        <v>6864028.3688000003</v>
      </c>
      <c r="E744" s="50" t="str">
        <f t="shared" si="12"/>
        <v>2022 q4</v>
      </c>
      <c r="I744" s="58"/>
    </row>
    <row r="745" spans="2:9" s="50" customFormat="1" ht="19.75" customHeight="1">
      <c r="B745" s="48">
        <v>44864</v>
      </c>
      <c r="C745" s="57">
        <v>87447061.172120005</v>
      </c>
      <c r="D745" s="57">
        <v>7685063.6514999997</v>
      </c>
      <c r="E745" s="50" t="str">
        <f t="shared" si="12"/>
        <v>2022 q4</v>
      </c>
      <c r="I745" s="58"/>
    </row>
    <row r="746" spans="2:9" s="50" customFormat="1" ht="19.75" customHeight="1">
      <c r="B746" s="48">
        <v>44871</v>
      </c>
      <c r="C746" s="57">
        <v>100618674.16215999</v>
      </c>
      <c r="D746" s="57">
        <v>8798767.2717199996</v>
      </c>
      <c r="E746" s="50" t="str">
        <f t="shared" si="12"/>
        <v>2022 q4</v>
      </c>
      <c r="I746" s="58"/>
    </row>
    <row r="747" spans="2:9" s="50" customFormat="1" ht="19.75" customHeight="1">
      <c r="B747" s="48">
        <v>44878</v>
      </c>
      <c r="C747" s="57">
        <v>63431054.196284004</v>
      </c>
      <c r="D747" s="57">
        <v>5506706.16756</v>
      </c>
      <c r="E747" s="50" t="str">
        <f t="shared" si="12"/>
        <v>2022 q4</v>
      </c>
      <c r="I747" s="58"/>
    </row>
    <row r="748" spans="2:9" s="50" customFormat="1" ht="19.75" customHeight="1">
      <c r="B748" s="48">
        <v>44885</v>
      </c>
      <c r="C748" s="57">
        <v>70439226.676285595</v>
      </c>
      <c r="D748" s="57">
        <v>6094581.5406600004</v>
      </c>
      <c r="E748" s="50" t="str">
        <f t="shared" si="12"/>
        <v>2022 q4</v>
      </c>
      <c r="I748" s="58"/>
    </row>
    <row r="749" spans="2:9" s="50" customFormat="1" ht="19.75" customHeight="1">
      <c r="B749" s="48">
        <v>44892</v>
      </c>
      <c r="C749" s="57">
        <v>52663279.207051203</v>
      </c>
      <c r="D749" s="57">
        <v>4525646.2419999996</v>
      </c>
      <c r="E749" s="50" t="str">
        <f t="shared" si="12"/>
        <v>2022 q4</v>
      </c>
      <c r="I749" s="58"/>
    </row>
    <row r="750" spans="2:9" s="50" customFormat="1" ht="19.75" customHeight="1">
      <c r="B750" s="48">
        <v>44899</v>
      </c>
      <c r="C750" s="57">
        <v>80263172.785490006</v>
      </c>
      <c r="D750" s="57">
        <v>6847112.7604</v>
      </c>
      <c r="E750" s="50" t="str">
        <f t="shared" si="12"/>
        <v>2022 q4</v>
      </c>
      <c r="I750" s="58"/>
    </row>
    <row r="751" spans="2:9" s="50" customFormat="1" ht="19.75" customHeight="1">
      <c r="B751" s="48">
        <v>44906</v>
      </c>
      <c r="C751" s="57">
        <v>57942103.621835202</v>
      </c>
      <c r="D751" s="57">
        <v>5090634.2112999996</v>
      </c>
      <c r="E751" s="50" t="str">
        <f t="shared" si="12"/>
        <v>2022 q4</v>
      </c>
      <c r="I751" s="58"/>
    </row>
    <row r="752" spans="2:9" s="50" customFormat="1" ht="19.75" customHeight="1">
      <c r="B752" s="48">
        <v>44913</v>
      </c>
      <c r="C752" s="57">
        <v>73454373.172327206</v>
      </c>
      <c r="D752" s="57">
        <v>6433720.8804000001</v>
      </c>
      <c r="E752" s="50" t="str">
        <f t="shared" si="12"/>
        <v>2022 q4</v>
      </c>
      <c r="I752" s="58"/>
    </row>
    <row r="753" spans="2:9" s="50" customFormat="1" ht="19.75" customHeight="1">
      <c r="B753" s="48">
        <v>44920</v>
      </c>
      <c r="C753" s="57">
        <v>79235321.796269193</v>
      </c>
      <c r="D753" s="57">
        <v>6904626.9922200004</v>
      </c>
      <c r="E753" s="50" t="str">
        <f t="shared" si="12"/>
        <v>2022 q4</v>
      </c>
      <c r="I753" s="58"/>
    </row>
    <row r="754" spans="2:9" s="50" customFormat="1" ht="19.75" customHeight="1">
      <c r="B754" s="48">
        <v>44927</v>
      </c>
      <c r="C754" s="57">
        <v>130981972.37465701</v>
      </c>
      <c r="D754" s="57">
        <v>11534145.64586</v>
      </c>
      <c r="E754" s="50" t="str">
        <f t="shared" si="12"/>
        <v>2023 q1</v>
      </c>
      <c r="I754" s="58"/>
    </row>
    <row r="755" spans="2:9" s="50" customFormat="1" ht="19.75" customHeight="1">
      <c r="B755" s="48">
        <v>44934</v>
      </c>
      <c r="C755" s="57">
        <v>20159638.047940399</v>
      </c>
      <c r="D755" s="57">
        <v>1777144.7617230001</v>
      </c>
      <c r="E755" s="50" t="str">
        <f t="shared" si="12"/>
        <v>2023 q1</v>
      </c>
      <c r="I755" s="58"/>
    </row>
    <row r="756" spans="2:9" s="50" customFormat="1" ht="19.75" customHeight="1">
      <c r="B756" s="48">
        <v>44941</v>
      </c>
      <c r="C756" s="57">
        <v>39130255.654410399</v>
      </c>
      <c r="D756" s="57">
        <v>3260573.7640200001</v>
      </c>
      <c r="E756" s="50" t="str">
        <f t="shared" si="12"/>
        <v>2023 q1</v>
      </c>
      <c r="I756" s="58"/>
    </row>
    <row r="757" spans="2:9" s="50" customFormat="1" ht="19.75" customHeight="1">
      <c r="B757" s="48">
        <v>44948</v>
      </c>
      <c r="C757" s="57">
        <v>43187127.922527999</v>
      </c>
      <c r="D757" s="57">
        <v>3559853.2792799999</v>
      </c>
      <c r="E757" s="50" t="str">
        <f t="shared" si="12"/>
        <v>2023 q1</v>
      </c>
      <c r="I757" s="58"/>
    </row>
    <row r="758" spans="2:9" s="50" customFormat="1" ht="19.75" customHeight="1">
      <c r="B758" s="48">
        <v>44955</v>
      </c>
      <c r="C758" s="57">
        <v>55169590.070780002</v>
      </c>
      <c r="D758" s="57">
        <v>4479156.6375000002</v>
      </c>
      <c r="E758" s="50" t="str">
        <f t="shared" si="12"/>
        <v>2023 q1</v>
      </c>
      <c r="I758" s="58"/>
    </row>
    <row r="759" spans="2:9" s="50" customFormat="1" ht="19.75" customHeight="1">
      <c r="B759" s="48">
        <v>44962</v>
      </c>
      <c r="C759" s="57">
        <v>54774993.104485601</v>
      </c>
      <c r="D759" s="57">
        <v>4445037.6725199996</v>
      </c>
      <c r="E759" s="50" t="str">
        <f t="shared" si="12"/>
        <v>2023 q1</v>
      </c>
      <c r="I759" s="58"/>
    </row>
    <row r="760" spans="2:9" s="50" customFormat="1" ht="19.75" customHeight="1">
      <c r="B760" s="48">
        <v>44969</v>
      </c>
      <c r="C760" s="57">
        <v>49496446.482800797</v>
      </c>
      <c r="D760" s="57">
        <v>4182870.872</v>
      </c>
      <c r="E760" s="50" t="str">
        <f t="shared" si="12"/>
        <v>2023 q1</v>
      </c>
      <c r="I760" s="58"/>
    </row>
    <row r="761" spans="2:9" s="50" customFormat="1" ht="19.75" customHeight="1">
      <c r="B761" s="48">
        <v>44976</v>
      </c>
      <c r="C761" s="57">
        <v>73700735.633007601</v>
      </c>
      <c r="D761" s="57">
        <v>6049809.5848399997</v>
      </c>
      <c r="E761" s="50" t="str">
        <f t="shared" si="12"/>
        <v>2023 q1</v>
      </c>
      <c r="I761" s="58"/>
    </row>
    <row r="762" spans="2:9" s="50" customFormat="1" ht="19.75" customHeight="1">
      <c r="B762" s="48">
        <v>44983</v>
      </c>
      <c r="C762" s="57">
        <v>70888156.435017601</v>
      </c>
      <c r="D762" s="57">
        <v>5857544.7630200004</v>
      </c>
      <c r="E762" s="50" t="str">
        <f t="shared" si="12"/>
        <v>2023 q1</v>
      </c>
      <c r="I762" s="58"/>
    </row>
    <row r="763" spans="2:9" s="50" customFormat="1" ht="19.75" customHeight="1">
      <c r="B763" s="48">
        <v>44990</v>
      </c>
      <c r="C763" s="57">
        <v>87672633.669031203</v>
      </c>
      <c r="D763" s="57">
        <v>7315838.8608799996</v>
      </c>
      <c r="E763" s="50" t="str">
        <f t="shared" si="12"/>
        <v>2023 q1</v>
      </c>
      <c r="I763" s="58"/>
    </row>
    <row r="764" spans="2:9" s="50" customFormat="1" ht="19.75" customHeight="1">
      <c r="B764" s="48">
        <v>44997</v>
      </c>
      <c r="C764" s="57">
        <v>60192744.104865</v>
      </c>
      <c r="D764" s="57">
        <v>4937049.7645500004</v>
      </c>
      <c r="E764" s="50" t="str">
        <f t="shared" si="12"/>
        <v>2023 q1</v>
      </c>
      <c r="I764" s="58"/>
    </row>
    <row r="765" spans="2:9" s="50" customFormat="1" ht="19.75" customHeight="1">
      <c r="B765" s="48">
        <v>45004</v>
      </c>
      <c r="C765" s="57">
        <v>89133451.141154006</v>
      </c>
      <c r="D765" s="57">
        <v>7296964.9827399999</v>
      </c>
      <c r="E765" s="50" t="str">
        <f t="shared" si="12"/>
        <v>2023 q1</v>
      </c>
      <c r="I765" s="58"/>
    </row>
    <row r="766" spans="2:9" s="50" customFormat="1" ht="19.75" customHeight="1">
      <c r="B766" s="48">
        <v>45011</v>
      </c>
      <c r="C766" s="57">
        <v>84571660.962044001</v>
      </c>
      <c r="D766" s="57">
        <v>7062246.5096000005</v>
      </c>
      <c r="E766" s="50" t="str">
        <f t="shared" si="12"/>
        <v>2023 q1</v>
      </c>
      <c r="I766" s="58"/>
    </row>
    <row r="767" spans="2:9" s="50" customFormat="1" ht="19.75" customHeight="1">
      <c r="B767" s="48">
        <v>45018</v>
      </c>
      <c r="C767" s="57">
        <v>94626921.332761794</v>
      </c>
      <c r="D767" s="57">
        <v>7837469.8474599998</v>
      </c>
      <c r="E767" s="50" t="str">
        <f t="shared" si="12"/>
        <v>2023 q2</v>
      </c>
      <c r="I767" s="58"/>
    </row>
    <row r="768" spans="2:9" s="50" customFormat="1" ht="19.75" customHeight="1">
      <c r="B768" s="48">
        <v>45025</v>
      </c>
      <c r="C768" s="57">
        <v>72384224.070612207</v>
      </c>
      <c r="D768" s="57">
        <v>6109031.7970399996</v>
      </c>
      <c r="E768" s="50" t="str">
        <f t="shared" si="12"/>
        <v>2023 q2</v>
      </c>
      <c r="I768" s="58"/>
    </row>
    <row r="769" spans="2:9" s="50" customFormat="1" ht="19.75" customHeight="1">
      <c r="B769" s="48">
        <v>45032</v>
      </c>
      <c r="C769" s="57">
        <v>69655269.063071996</v>
      </c>
      <c r="D769" s="57">
        <v>5687881.8071999997</v>
      </c>
      <c r="E769" s="50" t="str">
        <f t="shared" si="12"/>
        <v>2023 q2</v>
      </c>
      <c r="I769" s="58"/>
    </row>
    <row r="770" spans="2:9" s="50" customFormat="1" ht="19.75" customHeight="1">
      <c r="B770" s="48">
        <v>45039</v>
      </c>
      <c r="C770" s="57">
        <v>1239281.9417999999</v>
      </c>
      <c r="D770" s="57">
        <v>111063.27</v>
      </c>
      <c r="E770" s="50" t="str">
        <f t="shared" si="12"/>
        <v>2023 q2</v>
      </c>
      <c r="I770" s="58"/>
    </row>
    <row r="771" spans="2:9" s="50" customFormat="1" ht="19.75" customHeight="1">
      <c r="B771" s="48">
        <v>45074</v>
      </c>
      <c r="C771" s="57">
        <v>88184152.979300007</v>
      </c>
      <c r="D771" s="57">
        <v>6947322.1119999997</v>
      </c>
      <c r="E771" s="50" t="str">
        <f t="shared" si="12"/>
        <v>2023 q2</v>
      </c>
      <c r="I771" s="58"/>
    </row>
    <row r="772" spans="2:9" s="50" customFormat="1" ht="19.75" customHeight="1">
      <c r="B772" s="48">
        <v>45081</v>
      </c>
      <c r="C772" s="57">
        <v>99708656.948975995</v>
      </c>
      <c r="D772" s="57">
        <v>8089198.0864399998</v>
      </c>
      <c r="E772" s="50" t="str">
        <f t="shared" si="12"/>
        <v>2023 q2</v>
      </c>
      <c r="I772" s="58"/>
    </row>
    <row r="773" spans="2:9" s="50" customFormat="1" ht="19.75" customHeight="1">
      <c r="B773" s="48">
        <v>45116</v>
      </c>
      <c r="C773" s="57">
        <v>17064070.287799999</v>
      </c>
      <c r="D773" s="57">
        <v>1349342.7649999999</v>
      </c>
      <c r="E773" s="50" t="str">
        <f t="shared" si="12"/>
        <v>2023 q3</v>
      </c>
      <c r="I773" s="58"/>
    </row>
    <row r="774" spans="2:9" s="50" customFormat="1" ht="19.75" customHeight="1">
      <c r="B774" s="48">
        <v>45123</v>
      </c>
      <c r="C774" s="57">
        <v>73280135.552780002</v>
      </c>
      <c r="D774" s="57">
        <v>5901832.2768400004</v>
      </c>
      <c r="E774" s="50" t="str">
        <f t="shared" ref="E774:E817" si="13">YEAR(B774)&amp;" q"&amp;ROUNDUP(MONTH(B774)/3,0)</f>
        <v>2023 q3</v>
      </c>
      <c r="I774" s="58"/>
    </row>
    <row r="775" spans="2:9" s="50" customFormat="1" ht="19.75" customHeight="1">
      <c r="B775" s="48">
        <v>45130</v>
      </c>
      <c r="C775" s="57">
        <v>71933622.994000003</v>
      </c>
      <c r="D775" s="57">
        <v>5718111.1215599999</v>
      </c>
      <c r="E775" s="50" t="str">
        <f t="shared" si="13"/>
        <v>2023 q3</v>
      </c>
      <c r="I775" s="58"/>
    </row>
    <row r="776" spans="2:9" s="50" customFormat="1" ht="19.75" customHeight="1">
      <c r="B776" s="48">
        <v>45137</v>
      </c>
      <c r="C776" s="57">
        <v>76561930.430500001</v>
      </c>
      <c r="D776" s="57">
        <v>6177511.9780000001</v>
      </c>
      <c r="E776" s="50" t="str">
        <f t="shared" si="13"/>
        <v>2023 q3</v>
      </c>
      <c r="I776" s="58"/>
    </row>
    <row r="777" spans="2:9" s="50" customFormat="1" ht="19.75" customHeight="1">
      <c r="B777" s="48">
        <v>45144</v>
      </c>
      <c r="C777" s="57">
        <v>65765494.113700002</v>
      </c>
      <c r="D777" s="57">
        <v>5369821.3099999996</v>
      </c>
      <c r="E777" s="50" t="str">
        <f t="shared" si="13"/>
        <v>2023 q3</v>
      </c>
      <c r="I777" s="58"/>
    </row>
    <row r="778" spans="2:9" s="50" customFormat="1" ht="19.75" customHeight="1">
      <c r="B778" s="48">
        <v>45151</v>
      </c>
      <c r="C778" s="57">
        <v>81559005.20747</v>
      </c>
      <c r="D778" s="57">
        <v>6585816.0690599997</v>
      </c>
      <c r="E778" s="50" t="str">
        <f t="shared" si="13"/>
        <v>2023 q3</v>
      </c>
      <c r="I778" s="58"/>
    </row>
    <row r="779" spans="2:9" s="50" customFormat="1" ht="19.75" customHeight="1">
      <c r="B779" s="48">
        <v>45158</v>
      </c>
      <c r="C779" s="57">
        <v>61669858.927440003</v>
      </c>
      <c r="D779" s="57">
        <v>5035214.2845599996</v>
      </c>
      <c r="E779" s="50" t="str">
        <f t="shared" si="13"/>
        <v>2023 q3</v>
      </c>
      <c r="I779" s="58"/>
    </row>
    <row r="780" spans="2:9" s="50" customFormat="1" ht="19.75" customHeight="1">
      <c r="B780" s="48">
        <v>45165</v>
      </c>
      <c r="C780" s="57">
        <v>80941844.134169996</v>
      </c>
      <c r="D780" s="57">
        <v>6509179.1841399996</v>
      </c>
      <c r="E780" s="50" t="str">
        <f t="shared" si="13"/>
        <v>2023 q3</v>
      </c>
      <c r="I780" s="58"/>
    </row>
    <row r="781" spans="2:9" s="50" customFormat="1" ht="19.75" customHeight="1">
      <c r="B781" s="48">
        <v>45172</v>
      </c>
      <c r="C781" s="57">
        <v>92363938.492096007</v>
      </c>
      <c r="D781" s="57">
        <v>7337082.3464000002</v>
      </c>
      <c r="E781" s="50" t="str">
        <f t="shared" si="13"/>
        <v>2023 q3</v>
      </c>
      <c r="I781" s="58"/>
    </row>
    <row r="782" spans="2:9" s="50" customFormat="1" ht="19.75" customHeight="1">
      <c r="B782" s="48">
        <v>45179</v>
      </c>
      <c r="C782" s="57">
        <v>76999518.525307596</v>
      </c>
      <c r="D782" s="57">
        <v>6168516.3969599996</v>
      </c>
      <c r="E782" s="50" t="str">
        <f t="shared" si="13"/>
        <v>2023 q3</v>
      </c>
      <c r="I782" s="58"/>
    </row>
    <row r="783" spans="2:9" s="50" customFormat="1" ht="19.75" customHeight="1">
      <c r="B783" s="48">
        <v>45186</v>
      </c>
      <c r="C783" s="57">
        <v>71893830.650399998</v>
      </c>
      <c r="D783" s="57">
        <v>5721194.79</v>
      </c>
      <c r="E783" s="50" t="str">
        <f t="shared" si="13"/>
        <v>2023 q3</v>
      </c>
      <c r="I783" s="58"/>
    </row>
    <row r="784" spans="2:9" s="50" customFormat="1" ht="19.75" customHeight="1">
      <c r="B784" s="48">
        <v>45193</v>
      </c>
      <c r="C784" s="57">
        <v>50126080.919749998</v>
      </c>
      <c r="D784" s="57">
        <v>4070083.0924999998</v>
      </c>
      <c r="E784" s="50" t="str">
        <f t="shared" si="13"/>
        <v>2023 q3</v>
      </c>
      <c r="I784" s="58"/>
    </row>
    <row r="785" spans="2:9" s="50" customFormat="1" ht="19.75" customHeight="1">
      <c r="B785" s="48">
        <v>45200</v>
      </c>
      <c r="C785" s="57">
        <v>114062874.83922</v>
      </c>
      <c r="D785" s="57">
        <v>9008099.8360799998</v>
      </c>
      <c r="E785" s="50" t="str">
        <f t="shared" si="13"/>
        <v>2023 q4</v>
      </c>
      <c r="I785" s="58"/>
    </row>
    <row r="786" spans="2:9" s="50" customFormat="1" ht="19.75" customHeight="1">
      <c r="B786" s="48">
        <v>45207</v>
      </c>
      <c r="C786" s="57">
        <v>70682404.226400003</v>
      </c>
      <c r="D786" s="57">
        <v>5686090.5790400002</v>
      </c>
      <c r="E786" s="50" t="str">
        <f t="shared" si="13"/>
        <v>2023 q4</v>
      </c>
      <c r="I786" s="58"/>
    </row>
    <row r="787" spans="2:9" s="50" customFormat="1" ht="19.75" customHeight="1">
      <c r="B787" s="48">
        <v>45214</v>
      </c>
      <c r="C787" s="57">
        <v>85610697.362800002</v>
      </c>
      <c r="D787" s="57">
        <v>6768905.7170000002</v>
      </c>
      <c r="E787" s="50" t="str">
        <f t="shared" si="13"/>
        <v>2023 q4</v>
      </c>
      <c r="I787" s="58"/>
    </row>
    <row r="788" spans="2:9" s="50" customFormat="1" ht="19.75" customHeight="1">
      <c r="B788" s="48">
        <v>45221</v>
      </c>
      <c r="C788" s="57">
        <v>96435892.402600005</v>
      </c>
      <c r="D788" s="57">
        <v>7678071.0848000003</v>
      </c>
      <c r="E788" s="50" t="str">
        <f t="shared" si="13"/>
        <v>2023 q4</v>
      </c>
      <c r="I788" s="58"/>
    </row>
    <row r="789" spans="2:9" s="50" customFormat="1" ht="19.75" customHeight="1">
      <c r="B789" s="48">
        <v>45228</v>
      </c>
      <c r="C789" s="57">
        <v>87951466.277799994</v>
      </c>
      <c r="D789" s="57">
        <v>7030616.7300000004</v>
      </c>
      <c r="E789" s="50" t="str">
        <f t="shared" si="13"/>
        <v>2023 q4</v>
      </c>
      <c r="I789" s="58"/>
    </row>
    <row r="790" spans="2:9" s="50" customFormat="1" ht="19.75" customHeight="1">
      <c r="B790" s="48">
        <v>45235</v>
      </c>
      <c r="C790" s="57">
        <v>105059728.3029</v>
      </c>
      <c r="D790" s="57">
        <v>8351456.7800000003</v>
      </c>
      <c r="E790" s="50" t="str">
        <f t="shared" si="13"/>
        <v>2023 q4</v>
      </c>
      <c r="I790" s="58"/>
    </row>
    <row r="791" spans="2:9" s="50" customFormat="1" ht="19.75" customHeight="1">
      <c r="B791" s="48">
        <v>45242</v>
      </c>
      <c r="C791" s="57">
        <v>88619240.673199996</v>
      </c>
      <c r="D791" s="57">
        <v>6961620.8650000002</v>
      </c>
      <c r="E791" s="50" t="str">
        <f t="shared" si="13"/>
        <v>2023 q4</v>
      </c>
      <c r="I791" s="58"/>
    </row>
    <row r="792" spans="2:9" s="50" customFormat="1" ht="19.75" customHeight="1">
      <c r="B792" s="48">
        <v>45249</v>
      </c>
      <c r="C792" s="57">
        <v>80698856.877200007</v>
      </c>
      <c r="D792" s="57">
        <v>6401782.6399999997</v>
      </c>
      <c r="E792" s="50" t="str">
        <f t="shared" si="13"/>
        <v>2023 q4</v>
      </c>
      <c r="I792" s="58"/>
    </row>
    <row r="793" spans="2:9" s="50" customFormat="1" ht="19.75" customHeight="1">
      <c r="B793" s="48">
        <v>45256</v>
      </c>
      <c r="C793" s="57">
        <v>85397671.847399995</v>
      </c>
      <c r="D793" s="57">
        <v>6780956.2252000002</v>
      </c>
      <c r="E793" s="50" t="str">
        <f t="shared" si="13"/>
        <v>2023 q4</v>
      </c>
      <c r="I793" s="58"/>
    </row>
    <row r="794" spans="2:9" s="50" customFormat="1" ht="19.75" customHeight="1">
      <c r="B794" s="48">
        <v>45263</v>
      </c>
      <c r="C794" s="57">
        <v>89553050.028740004</v>
      </c>
      <c r="D794" s="57">
        <v>7050464.8801999995</v>
      </c>
      <c r="E794" s="50" t="str">
        <f t="shared" si="13"/>
        <v>2023 q4</v>
      </c>
      <c r="I794" s="58"/>
    </row>
    <row r="795" spans="2:9" s="50" customFormat="1" ht="19.75" customHeight="1">
      <c r="B795" s="48">
        <v>45270</v>
      </c>
      <c r="C795" s="57">
        <v>91466026.4947</v>
      </c>
      <c r="D795" s="57">
        <v>7380231.8300000001</v>
      </c>
      <c r="E795" s="50" t="str">
        <f t="shared" si="13"/>
        <v>2023 q4</v>
      </c>
      <c r="I795" s="58"/>
    </row>
    <row r="796" spans="2:9" s="50" customFormat="1" ht="19.75" customHeight="1">
      <c r="B796" s="48">
        <v>45277</v>
      </c>
      <c r="C796" s="57">
        <v>91953038.148800001</v>
      </c>
      <c r="D796" s="57">
        <v>7254750.0822000001</v>
      </c>
      <c r="E796" s="50" t="str">
        <f t="shared" si="13"/>
        <v>2023 q4</v>
      </c>
      <c r="I796" s="58"/>
    </row>
    <row r="797" spans="2:9" s="50" customFormat="1" ht="19.75" customHeight="1">
      <c r="B797" s="48">
        <v>45284</v>
      </c>
      <c r="C797" s="57">
        <v>131118382.93892001</v>
      </c>
      <c r="D797" s="57">
        <v>10626050.503799999</v>
      </c>
      <c r="E797" s="50" t="str">
        <f t="shared" si="13"/>
        <v>2023 q4</v>
      </c>
      <c r="I797" s="58"/>
    </row>
    <row r="798" spans="2:9" s="50" customFormat="1" ht="19.75" customHeight="1">
      <c r="B798" s="48">
        <v>45291</v>
      </c>
      <c r="C798" s="57">
        <v>156531828.84169999</v>
      </c>
      <c r="D798" s="57">
        <v>12597872.779999999</v>
      </c>
      <c r="E798" s="50" t="str">
        <f t="shared" si="13"/>
        <v>2023 q4</v>
      </c>
      <c r="I798" s="58"/>
    </row>
    <row r="799" spans="2:9" s="50" customFormat="1" ht="19.75" customHeight="1">
      <c r="B799" s="48">
        <v>45298</v>
      </c>
      <c r="C799" s="57">
        <v>17464520.583799999</v>
      </c>
      <c r="D799" s="57">
        <v>1414691.41</v>
      </c>
      <c r="E799" s="50" t="str">
        <f t="shared" si="13"/>
        <v>2024 q1</v>
      </c>
      <c r="I799" s="58"/>
    </row>
    <row r="800" spans="2:9" s="50" customFormat="1" ht="19.75" customHeight="1">
      <c r="B800" s="48">
        <v>45305</v>
      </c>
      <c r="C800" s="57">
        <v>40406937.972000003</v>
      </c>
      <c r="D800" s="57">
        <v>3164764.03</v>
      </c>
      <c r="E800" s="50" t="str">
        <f t="shared" si="13"/>
        <v>2024 q1</v>
      </c>
      <c r="I800" s="58"/>
    </row>
    <row r="801" spans="2:9" s="50" customFormat="1" ht="19.75" customHeight="1">
      <c r="B801" s="48">
        <v>45312</v>
      </c>
      <c r="C801" s="57">
        <v>53631896.665299997</v>
      </c>
      <c r="D801" s="57">
        <v>4261359.13</v>
      </c>
      <c r="E801" s="50" t="str">
        <f t="shared" si="13"/>
        <v>2024 q1</v>
      </c>
      <c r="I801" s="58"/>
    </row>
    <row r="802" spans="2:9" s="50" customFormat="1" ht="19.75" customHeight="1">
      <c r="B802" s="48">
        <v>45319</v>
      </c>
      <c r="C802" s="57">
        <v>71961624.672199994</v>
      </c>
      <c r="D802" s="57">
        <v>5629606</v>
      </c>
      <c r="E802" s="50" t="str">
        <f t="shared" si="13"/>
        <v>2024 q1</v>
      </c>
      <c r="I802" s="58"/>
    </row>
    <row r="803" spans="2:9" s="50" customFormat="1" ht="19.75" customHeight="1">
      <c r="B803" s="48">
        <v>45326</v>
      </c>
      <c r="C803" s="57">
        <v>65796586.074280001</v>
      </c>
      <c r="D803" s="57">
        <v>5193503.1656799996</v>
      </c>
      <c r="E803" s="50" t="str">
        <f t="shared" si="13"/>
        <v>2024 q1</v>
      </c>
      <c r="I803" s="58"/>
    </row>
    <row r="804" spans="2:9" s="50" customFormat="1" ht="19.75" customHeight="1">
      <c r="B804" s="48">
        <v>45333</v>
      </c>
      <c r="C804" s="57">
        <v>71755257.896046996</v>
      </c>
      <c r="D804" s="57">
        <v>5743609.1399999997</v>
      </c>
      <c r="E804" s="50" t="str">
        <f t="shared" si="13"/>
        <v>2024 q1</v>
      </c>
      <c r="I804" s="58"/>
    </row>
    <row r="805" spans="2:9" s="50" customFormat="1" ht="19.75" customHeight="1">
      <c r="B805" s="48">
        <v>45340</v>
      </c>
      <c r="C805" s="57">
        <v>74265970.231700093</v>
      </c>
      <c r="D805" s="57">
        <v>5971989.2819999997</v>
      </c>
      <c r="E805" s="50" t="str">
        <f t="shared" si="13"/>
        <v>2024 q1</v>
      </c>
      <c r="I805" s="58"/>
    </row>
    <row r="806" spans="2:9" s="50" customFormat="1" ht="19.75" customHeight="1">
      <c r="B806" s="48">
        <v>45347</v>
      </c>
      <c r="C806" s="57">
        <v>65572188.203299999</v>
      </c>
      <c r="D806" s="57">
        <v>5208249.1119999997</v>
      </c>
      <c r="E806" s="50" t="str">
        <f t="shared" si="13"/>
        <v>2024 q1</v>
      </c>
      <c r="I806" s="58"/>
    </row>
    <row r="807" spans="2:9" s="50" customFormat="1" ht="19.75" customHeight="1">
      <c r="B807" s="48">
        <v>45354</v>
      </c>
      <c r="C807" s="57">
        <v>87239476.008699998</v>
      </c>
      <c r="D807" s="57">
        <v>6939398.2699999996</v>
      </c>
      <c r="E807" s="50" t="str">
        <f t="shared" si="13"/>
        <v>2024 q1</v>
      </c>
      <c r="I807" s="58"/>
    </row>
    <row r="808" spans="2:9" s="50" customFormat="1" ht="19.75" customHeight="1">
      <c r="B808" s="48">
        <v>45361</v>
      </c>
      <c r="C808" s="57">
        <v>46819806.934799999</v>
      </c>
      <c r="D808" s="57">
        <v>3848051.33</v>
      </c>
      <c r="E808" s="50" t="str">
        <f t="shared" si="13"/>
        <v>2024 q1</v>
      </c>
      <c r="I808" s="58"/>
    </row>
    <row r="809" spans="2:9" s="50" customFormat="1" ht="19.75" customHeight="1">
      <c r="B809" s="48">
        <v>45368</v>
      </c>
      <c r="C809" s="57">
        <v>76777733.107199997</v>
      </c>
      <c r="D809" s="57">
        <v>6094215.602</v>
      </c>
      <c r="E809" s="50" t="str">
        <f t="shared" si="13"/>
        <v>2024 q1</v>
      </c>
      <c r="I809" s="58"/>
    </row>
    <row r="810" spans="2:9" s="50" customFormat="1" ht="19.75" customHeight="1">
      <c r="B810" s="48">
        <v>45375</v>
      </c>
      <c r="C810" s="57">
        <v>75348015.537799999</v>
      </c>
      <c r="D810" s="57">
        <v>6068171.7048000004</v>
      </c>
      <c r="E810" s="50" t="str">
        <f t="shared" si="13"/>
        <v>2024 q1</v>
      </c>
      <c r="I810" s="58"/>
    </row>
    <row r="811" spans="2:9" s="50" customFormat="1" ht="19.75" customHeight="1">
      <c r="B811" s="48">
        <v>45382</v>
      </c>
      <c r="C811" s="57">
        <v>106522164.118</v>
      </c>
      <c r="D811" s="57">
        <v>8372490.3300000001</v>
      </c>
      <c r="E811" s="50" t="str">
        <f t="shared" si="13"/>
        <v>2024 q1</v>
      </c>
      <c r="I811" s="58"/>
    </row>
    <row r="812" spans="2:9" s="50" customFormat="1" ht="19.75" customHeight="1">
      <c r="B812" s="48">
        <v>45389</v>
      </c>
      <c r="C812" s="57">
        <v>65343742.134099998</v>
      </c>
      <c r="D812" s="57">
        <v>5268173.5455999998</v>
      </c>
      <c r="E812" s="50" t="str">
        <f t="shared" si="13"/>
        <v>2024 q2</v>
      </c>
      <c r="I812" s="58"/>
    </row>
    <row r="813" spans="2:9" s="50" customFormat="1" ht="19.75" customHeight="1">
      <c r="B813" s="48">
        <v>45396</v>
      </c>
      <c r="C813" s="57">
        <v>87680267.683400005</v>
      </c>
      <c r="D813" s="57">
        <v>6945252.6900000004</v>
      </c>
      <c r="E813" s="50" t="str">
        <f t="shared" si="13"/>
        <v>2024 q2</v>
      </c>
      <c r="I813" s="58"/>
    </row>
    <row r="814" spans="2:9" s="50" customFormat="1" ht="19.75" customHeight="1">
      <c r="B814" s="48">
        <v>45403</v>
      </c>
      <c r="C814" s="57">
        <v>95046725.782114998</v>
      </c>
      <c r="D814" s="57">
        <v>7434409.7988200001</v>
      </c>
      <c r="E814" s="50" t="str">
        <f t="shared" si="13"/>
        <v>2024 q2</v>
      </c>
      <c r="I814" s="58"/>
    </row>
    <row r="815" spans="2:9" s="50" customFormat="1" ht="19.75" customHeight="1">
      <c r="B815" s="48">
        <v>45410</v>
      </c>
      <c r="C815" s="57">
        <v>63678882.6598</v>
      </c>
      <c r="D815" s="57">
        <v>5135288.16</v>
      </c>
      <c r="E815" s="50" t="str">
        <f t="shared" si="13"/>
        <v>2024 q2</v>
      </c>
      <c r="I815" s="58"/>
    </row>
    <row r="816" spans="2:9" s="50" customFormat="1" ht="19.75" customHeight="1">
      <c r="B816" s="48">
        <v>45417</v>
      </c>
      <c r="C816" s="57">
        <v>74727455.665000007</v>
      </c>
      <c r="D816" s="57">
        <v>6087073.7000000002</v>
      </c>
      <c r="E816" s="50" t="str">
        <f t="shared" si="13"/>
        <v>2024 q2</v>
      </c>
      <c r="I816" s="58"/>
    </row>
    <row r="817" spans="2:9" s="50" customFormat="1" ht="19.75" customHeight="1">
      <c r="B817" s="48">
        <v>45424</v>
      </c>
      <c r="C817" s="57">
        <v>59860000.844099998</v>
      </c>
      <c r="D817" s="57">
        <v>4735642.4400000004</v>
      </c>
      <c r="E817" s="50" t="str">
        <f t="shared" si="13"/>
        <v>2024 q2</v>
      </c>
      <c r="I817" s="58"/>
    </row>
    <row r="818" spans="2:9" s="50" customFormat="1" ht="28.75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502E0-A62E-4335-851F-2FAF707E81B7}">
  <dimension ref="B1:P257"/>
  <sheetViews>
    <sheetView zoomScale="125" workbookViewId="0">
      <selection activeCell="H4" sqref="H4:I8"/>
    </sheetView>
  </sheetViews>
  <sheetFormatPr baseColWidth="10" defaultColWidth="9.1640625" defaultRowHeight="13"/>
  <cols>
    <col min="1" max="1" width="1" style="58" customWidth="1"/>
    <col min="2" max="4" width="10.6640625" style="58" customWidth="1"/>
    <col min="5" max="5" width="48.6640625" style="58" customWidth="1"/>
    <col min="6" max="6" width="7.1640625" style="58" bestFit="1" customWidth="1"/>
    <col min="7" max="7" width="10" style="58" bestFit="1" customWidth="1"/>
    <col min="8" max="9" width="9.1640625" style="58"/>
    <col min="10" max="10" width="12.6640625" style="58" bestFit="1" customWidth="1"/>
    <col min="11" max="12" width="11.1640625" style="58" bestFit="1" customWidth="1"/>
    <col min="13" max="16384" width="9.1640625" style="58"/>
  </cols>
  <sheetData>
    <row r="1" spans="2:16">
      <c r="B1" s="58" t="s">
        <v>326</v>
      </c>
      <c r="G1" s="58" t="s">
        <v>327</v>
      </c>
    </row>
    <row r="2" spans="2:16" s="50" customFormat="1" ht="24" customHeight="1">
      <c r="B2" s="56" t="s">
        <v>321</v>
      </c>
      <c r="C2" s="56" t="s">
        <v>328</v>
      </c>
      <c r="D2" s="56" t="s">
        <v>329</v>
      </c>
      <c r="E2" s="50" t="s">
        <v>330</v>
      </c>
      <c r="G2" s="50" t="s">
        <v>321</v>
      </c>
      <c r="H2" s="50" t="s">
        <v>331</v>
      </c>
      <c r="I2" s="50" t="s">
        <v>332</v>
      </c>
      <c r="J2" s="50" t="s">
        <v>333</v>
      </c>
      <c r="K2" s="50" t="s">
        <v>334</v>
      </c>
      <c r="L2" s="50" t="s">
        <v>335</v>
      </c>
    </row>
    <row r="3" spans="2:16" s="50" customFormat="1" ht="19.75" customHeight="1">
      <c r="B3" s="48">
        <v>42766</v>
      </c>
      <c r="C3" s="57">
        <v>13417730.204</v>
      </c>
      <c r="D3" s="57">
        <v>97211787.893000007</v>
      </c>
      <c r="E3" s="50">
        <f>SUM(C3:D3)</f>
        <v>110629518.097</v>
      </c>
      <c r="F3" s="50" t="str">
        <f>YEAR(G3)&amp;" q"&amp;ROUNDUP(MONTH(G3)/3,0)</f>
        <v>2003 q1</v>
      </c>
      <c r="G3" s="48">
        <v>37652</v>
      </c>
      <c r="H3" s="50">
        <v>843584</v>
      </c>
      <c r="I3" s="50">
        <v>2599559</v>
      </c>
      <c r="J3" s="59">
        <v>3443143</v>
      </c>
      <c r="K3" s="59"/>
      <c r="L3" s="59">
        <f>J3</f>
        <v>3443143</v>
      </c>
      <c r="O3" s="50" t="s">
        <v>80</v>
      </c>
      <c r="P3" s="59">
        <f>AVERAGEIF($F$3:$F$257,O3,$L$3:$L$257)</f>
        <v>3442836.6666666665</v>
      </c>
    </row>
    <row r="4" spans="2:16" s="50" customFormat="1" ht="19.75" customHeight="1">
      <c r="B4" s="48">
        <v>42794</v>
      </c>
      <c r="C4" s="57">
        <v>13941118.153999999</v>
      </c>
      <c r="D4" s="57">
        <v>95872114.986000001</v>
      </c>
      <c r="E4" s="50">
        <f t="shared" ref="E4:E67" si="0">SUM(C4:D4)</f>
        <v>109813233.14</v>
      </c>
      <c r="F4" s="50" t="str">
        <f t="shared" ref="F4:F67" si="1">YEAR(G4)&amp;" q"&amp;ROUNDUP(MONTH(G4)/3,0)</f>
        <v>2003 q1</v>
      </c>
      <c r="G4" s="48">
        <v>37680</v>
      </c>
      <c r="H4" s="50">
        <v>953818</v>
      </c>
      <c r="I4" s="50">
        <v>2378925</v>
      </c>
      <c r="J4" s="59">
        <v>3332743</v>
      </c>
      <c r="K4" s="59"/>
      <c r="L4" s="59">
        <f t="shared" ref="L4:L67" si="2">J4</f>
        <v>3332743</v>
      </c>
      <c r="O4" s="50" t="s">
        <v>81</v>
      </c>
      <c r="P4" s="59">
        <f t="shared" ref="P4:P67" si="3">AVERAGEIF($F$3:$F$257,O4,$L$3:$L$257)</f>
        <v>3781467.6666666665</v>
      </c>
    </row>
    <row r="5" spans="2:16" s="50" customFormat="1" ht="19.75" customHeight="1">
      <c r="B5" s="48">
        <v>42825</v>
      </c>
      <c r="C5" s="57">
        <v>12933656.817</v>
      </c>
      <c r="D5" s="57">
        <v>100622671.131</v>
      </c>
      <c r="E5" s="50">
        <f t="shared" si="0"/>
        <v>113556327.948</v>
      </c>
      <c r="F5" s="50" t="str">
        <f t="shared" si="1"/>
        <v>2003 q1</v>
      </c>
      <c r="G5" s="48">
        <v>37711</v>
      </c>
      <c r="H5" s="50">
        <v>1054493</v>
      </c>
      <c r="I5" s="50">
        <v>2498131</v>
      </c>
      <c r="J5" s="59">
        <v>3552624</v>
      </c>
      <c r="K5" s="59"/>
      <c r="L5" s="59">
        <f t="shared" si="2"/>
        <v>3552624</v>
      </c>
      <c r="O5" s="50" t="s">
        <v>82</v>
      </c>
      <c r="P5" s="59">
        <f t="shared" si="3"/>
        <v>4388627.666666667</v>
      </c>
    </row>
    <row r="6" spans="2:16" s="50" customFormat="1" ht="19.75" customHeight="1">
      <c r="B6" s="48">
        <v>42855</v>
      </c>
      <c r="C6" s="57">
        <v>15037910.5382</v>
      </c>
      <c r="D6" s="57">
        <v>101811449.61040001</v>
      </c>
      <c r="E6" s="50">
        <f t="shared" si="0"/>
        <v>116849360.14860001</v>
      </c>
      <c r="F6" s="50" t="str">
        <f t="shared" si="1"/>
        <v>2003 q2</v>
      </c>
      <c r="G6" s="48">
        <v>37741</v>
      </c>
      <c r="H6" s="50">
        <v>1260510</v>
      </c>
      <c r="I6" s="50">
        <v>2188019</v>
      </c>
      <c r="J6" s="59">
        <v>3448529</v>
      </c>
      <c r="K6" s="59"/>
      <c r="L6" s="59">
        <f t="shared" si="2"/>
        <v>3448529</v>
      </c>
      <c r="O6" s="50" t="s">
        <v>83</v>
      </c>
      <c r="P6" s="59">
        <f t="shared" si="3"/>
        <v>4986759.333333333</v>
      </c>
    </row>
    <row r="7" spans="2:16" s="50" customFormat="1" ht="19.75" customHeight="1">
      <c r="B7" s="48">
        <v>42886</v>
      </c>
      <c r="C7" s="57">
        <v>15566135.314999999</v>
      </c>
      <c r="D7" s="57">
        <v>102126534.414</v>
      </c>
      <c r="E7" s="50">
        <f t="shared" si="0"/>
        <v>117692669.729</v>
      </c>
      <c r="F7" s="50" t="str">
        <f t="shared" si="1"/>
        <v>2003 q2</v>
      </c>
      <c r="G7" s="48">
        <v>37772</v>
      </c>
      <c r="H7" s="50">
        <v>1348965</v>
      </c>
      <c r="I7" s="50">
        <v>2791624</v>
      </c>
      <c r="J7" s="59">
        <v>4140589</v>
      </c>
      <c r="K7" s="59"/>
      <c r="L7" s="59">
        <f t="shared" si="2"/>
        <v>4140589</v>
      </c>
      <c r="O7" s="50" t="s">
        <v>84</v>
      </c>
      <c r="P7" s="59">
        <f t="shared" si="3"/>
        <v>5024665</v>
      </c>
    </row>
    <row r="8" spans="2:16" s="50" customFormat="1" ht="19.75" customHeight="1">
      <c r="B8" s="48">
        <v>42916</v>
      </c>
      <c r="C8" s="57">
        <v>20490639.032000002</v>
      </c>
      <c r="D8" s="57">
        <v>103400343.623</v>
      </c>
      <c r="E8" s="50">
        <f t="shared" si="0"/>
        <v>123890982.655</v>
      </c>
      <c r="F8" s="50" t="str">
        <f t="shared" si="1"/>
        <v>2003 q2</v>
      </c>
      <c r="G8" s="48">
        <v>37802</v>
      </c>
      <c r="H8" s="50">
        <v>1128800</v>
      </c>
      <c r="I8" s="50">
        <v>2626485</v>
      </c>
      <c r="J8" s="59">
        <v>3755285</v>
      </c>
      <c r="K8" s="59"/>
      <c r="L8" s="59">
        <f t="shared" si="2"/>
        <v>3755285</v>
      </c>
      <c r="O8" s="50" t="s">
        <v>85</v>
      </c>
      <c r="P8" s="59">
        <f t="shared" si="3"/>
        <v>5275383.1095500002</v>
      </c>
    </row>
    <row r="9" spans="2:16" s="50" customFormat="1" ht="19.75" customHeight="1">
      <c r="B9" s="48">
        <v>42947</v>
      </c>
      <c r="C9" s="57">
        <v>20274904.842</v>
      </c>
      <c r="D9" s="57">
        <v>105013856.954</v>
      </c>
      <c r="E9" s="50">
        <f t="shared" si="0"/>
        <v>125288761.796</v>
      </c>
      <c r="F9" s="50" t="str">
        <f t="shared" si="1"/>
        <v>2003 q3</v>
      </c>
      <c r="G9" s="48">
        <v>37833</v>
      </c>
      <c r="H9" s="50">
        <v>1603251</v>
      </c>
      <c r="I9" s="50">
        <v>2193199</v>
      </c>
      <c r="J9" s="59">
        <v>3796450</v>
      </c>
      <c r="K9" s="59"/>
      <c r="L9" s="59">
        <f t="shared" si="2"/>
        <v>3796450</v>
      </c>
      <c r="O9" s="50" t="s">
        <v>86</v>
      </c>
      <c r="P9" s="59">
        <f t="shared" si="3"/>
        <v>5653119.7767233327</v>
      </c>
    </row>
    <row r="10" spans="2:16" s="50" customFormat="1" ht="19.75" customHeight="1">
      <c r="B10" s="48">
        <v>42978</v>
      </c>
      <c r="C10" s="57">
        <v>21059647.409000002</v>
      </c>
      <c r="D10" s="57">
        <v>97612619.871999994</v>
      </c>
      <c r="E10" s="50">
        <f t="shared" si="0"/>
        <v>118672267.28099999</v>
      </c>
      <c r="F10" s="50" t="str">
        <f t="shared" si="1"/>
        <v>2003 q3</v>
      </c>
      <c r="G10" s="48">
        <v>37864</v>
      </c>
      <c r="H10" s="50">
        <v>1950653</v>
      </c>
      <c r="I10" s="50">
        <v>2451067</v>
      </c>
      <c r="J10" s="59">
        <v>4401720</v>
      </c>
      <c r="K10" s="59"/>
      <c r="L10" s="59">
        <f t="shared" si="2"/>
        <v>4401720</v>
      </c>
      <c r="O10" s="50" t="s">
        <v>87</v>
      </c>
      <c r="P10" s="59">
        <f t="shared" si="3"/>
        <v>5419070.3145866664</v>
      </c>
    </row>
    <row r="11" spans="2:16" s="50" customFormat="1" ht="19.75" customHeight="1">
      <c r="B11" s="48">
        <v>43008</v>
      </c>
      <c r="C11" s="57">
        <v>20963909.796</v>
      </c>
      <c r="D11" s="57">
        <v>110404679.65099999</v>
      </c>
      <c r="E11" s="50">
        <f t="shared" si="0"/>
        <v>131368589.447</v>
      </c>
      <c r="F11" s="50" t="str">
        <f t="shared" si="1"/>
        <v>2003 q3</v>
      </c>
      <c r="G11" s="48">
        <v>37894</v>
      </c>
      <c r="H11" s="50">
        <v>2073265</v>
      </c>
      <c r="I11" s="50">
        <v>2894448</v>
      </c>
      <c r="J11" s="59">
        <v>4967713</v>
      </c>
      <c r="K11" s="59"/>
      <c r="L11" s="59">
        <f t="shared" si="2"/>
        <v>4967713</v>
      </c>
      <c r="O11" s="50" t="s">
        <v>88</v>
      </c>
      <c r="P11" s="59">
        <f t="shared" si="3"/>
        <v>5559564.6039800001</v>
      </c>
    </row>
    <row r="12" spans="2:16" s="50" customFormat="1" ht="19.75" customHeight="1">
      <c r="B12" s="48">
        <v>43039</v>
      </c>
      <c r="C12" s="57">
        <v>22943809.041000001</v>
      </c>
      <c r="D12" s="57">
        <v>113632087.134</v>
      </c>
      <c r="E12" s="50">
        <f t="shared" si="0"/>
        <v>136575896.17500001</v>
      </c>
      <c r="F12" s="50" t="str">
        <f t="shared" si="1"/>
        <v>2003 q4</v>
      </c>
      <c r="G12" s="48">
        <v>37925</v>
      </c>
      <c r="H12" s="50">
        <v>2278264</v>
      </c>
      <c r="I12" s="50">
        <v>2820861</v>
      </c>
      <c r="J12" s="59">
        <v>5099125</v>
      </c>
      <c r="K12" s="59"/>
      <c r="L12" s="59">
        <f t="shared" si="2"/>
        <v>5099125</v>
      </c>
      <c r="O12" s="50" t="s">
        <v>89</v>
      </c>
      <c r="P12" s="59">
        <f t="shared" si="3"/>
        <v>6289087.333333333</v>
      </c>
    </row>
    <row r="13" spans="2:16" s="50" customFormat="1" ht="19.75" customHeight="1">
      <c r="B13" s="48">
        <v>43069</v>
      </c>
      <c r="C13" s="57">
        <v>25128907.638</v>
      </c>
      <c r="D13" s="57">
        <v>115532620.405</v>
      </c>
      <c r="E13" s="50">
        <f t="shared" si="0"/>
        <v>140661528.04300001</v>
      </c>
      <c r="F13" s="50" t="str">
        <f t="shared" si="1"/>
        <v>2003 q4</v>
      </c>
      <c r="G13" s="48">
        <v>37955</v>
      </c>
      <c r="H13" s="50">
        <v>2404609</v>
      </c>
      <c r="I13" s="50">
        <v>2651094</v>
      </c>
      <c r="J13" s="59">
        <v>5055703</v>
      </c>
      <c r="K13" s="59"/>
      <c r="L13" s="59">
        <f t="shared" si="2"/>
        <v>5055703</v>
      </c>
      <c r="O13" s="50" t="s">
        <v>90</v>
      </c>
      <c r="P13" s="59">
        <f t="shared" si="3"/>
        <v>7141805.3898500009</v>
      </c>
    </row>
    <row r="14" spans="2:16" s="50" customFormat="1" ht="19.75" customHeight="1">
      <c r="B14" s="48">
        <v>43100</v>
      </c>
      <c r="C14" s="57">
        <v>26755772.307</v>
      </c>
      <c r="D14" s="57">
        <v>122009004.103</v>
      </c>
      <c r="E14" s="50">
        <f t="shared" si="0"/>
        <v>148764776.41</v>
      </c>
      <c r="F14" s="50" t="str">
        <f t="shared" si="1"/>
        <v>2003 q4</v>
      </c>
      <c r="G14" s="48">
        <v>37986</v>
      </c>
      <c r="H14" s="50">
        <v>2115391</v>
      </c>
      <c r="I14" s="50">
        <v>2690059</v>
      </c>
      <c r="J14" s="59">
        <v>4805450</v>
      </c>
      <c r="K14" s="59"/>
      <c r="L14" s="59">
        <f t="shared" si="2"/>
        <v>4805450</v>
      </c>
      <c r="O14" s="50" t="s">
        <v>91</v>
      </c>
      <c r="P14" s="59">
        <f t="shared" si="3"/>
        <v>7744711.1258233329</v>
      </c>
    </row>
    <row r="15" spans="2:16" s="50" customFormat="1" ht="19.75" customHeight="1">
      <c r="B15" s="48">
        <v>43131</v>
      </c>
      <c r="C15" s="57">
        <v>25710222.522999998</v>
      </c>
      <c r="D15" s="57">
        <v>112324566.13699999</v>
      </c>
      <c r="E15" s="50">
        <f t="shared" si="0"/>
        <v>138034788.66</v>
      </c>
      <c r="F15" s="50" t="str">
        <f t="shared" si="1"/>
        <v>2004 q1</v>
      </c>
      <c r="G15" s="48">
        <v>38017</v>
      </c>
      <c r="H15" s="50">
        <v>2229787</v>
      </c>
      <c r="I15" s="50">
        <v>2519303</v>
      </c>
      <c r="J15" s="59">
        <v>4749090</v>
      </c>
      <c r="K15" s="59"/>
      <c r="L15" s="59">
        <f t="shared" si="2"/>
        <v>4749090</v>
      </c>
      <c r="O15" s="50" t="s">
        <v>92</v>
      </c>
      <c r="P15" s="59">
        <f t="shared" si="3"/>
        <v>7750122.6534033334</v>
      </c>
    </row>
    <row r="16" spans="2:16" s="50" customFormat="1" ht="19.75" customHeight="1">
      <c r="B16" s="48">
        <v>43159</v>
      </c>
      <c r="C16" s="57">
        <v>25364664.477000002</v>
      </c>
      <c r="D16" s="57">
        <v>117035800.95100001</v>
      </c>
      <c r="E16" s="50">
        <f t="shared" si="0"/>
        <v>142400465.428</v>
      </c>
      <c r="F16" s="50" t="str">
        <f t="shared" si="1"/>
        <v>2004 q1</v>
      </c>
      <c r="G16" s="48">
        <v>38046</v>
      </c>
      <c r="H16" s="50">
        <v>2210414</v>
      </c>
      <c r="I16" s="50">
        <v>2749126</v>
      </c>
      <c r="J16" s="59">
        <v>4959540</v>
      </c>
      <c r="K16" s="59"/>
      <c r="L16" s="59">
        <f t="shared" si="2"/>
        <v>4959540</v>
      </c>
      <c r="O16" s="50" t="s">
        <v>93</v>
      </c>
      <c r="P16" s="59">
        <f t="shared" si="3"/>
        <v>8884002.6660600007</v>
      </c>
    </row>
    <row r="17" spans="2:16" s="50" customFormat="1" ht="19.75" customHeight="1">
      <c r="B17" s="48">
        <v>43190</v>
      </c>
      <c r="C17" s="57">
        <v>28141348.576000001</v>
      </c>
      <c r="D17" s="57">
        <v>127244116.43700001</v>
      </c>
      <c r="E17" s="50">
        <f t="shared" si="0"/>
        <v>155385465.01300001</v>
      </c>
      <c r="F17" s="50" t="str">
        <f t="shared" si="1"/>
        <v>2004 q1</v>
      </c>
      <c r="G17" s="48">
        <v>38077</v>
      </c>
      <c r="H17" s="50">
        <v>2461048</v>
      </c>
      <c r="I17" s="50">
        <v>2904317</v>
      </c>
      <c r="J17" s="59">
        <v>5365365</v>
      </c>
      <c r="K17" s="59"/>
      <c r="L17" s="59">
        <f t="shared" si="2"/>
        <v>5365365</v>
      </c>
      <c r="O17" s="50" t="s">
        <v>94</v>
      </c>
      <c r="P17" s="59">
        <f t="shared" si="3"/>
        <v>9057415.0504100006</v>
      </c>
    </row>
    <row r="18" spans="2:16" s="50" customFormat="1" ht="19.75" customHeight="1">
      <c r="B18" s="48">
        <v>43220</v>
      </c>
      <c r="C18" s="57">
        <v>28924888.817000002</v>
      </c>
      <c r="D18" s="57">
        <v>119512496.861</v>
      </c>
      <c r="E18" s="50">
        <f t="shared" si="0"/>
        <v>148437385.678</v>
      </c>
      <c r="F18" s="50" t="str">
        <f t="shared" si="1"/>
        <v>2004 q2</v>
      </c>
      <c r="G18" s="48">
        <v>38107</v>
      </c>
      <c r="H18" s="50">
        <v>2295068</v>
      </c>
      <c r="I18" s="50">
        <v>3153336</v>
      </c>
      <c r="J18" s="59">
        <v>5448404</v>
      </c>
      <c r="K18" s="59"/>
      <c r="L18" s="59">
        <f t="shared" si="2"/>
        <v>5448404</v>
      </c>
      <c r="O18" s="50" t="s">
        <v>95</v>
      </c>
      <c r="P18" s="59">
        <f t="shared" si="3"/>
        <v>10629354.400736667</v>
      </c>
    </row>
    <row r="19" spans="2:16" s="50" customFormat="1" ht="19.75" customHeight="1">
      <c r="B19" s="48">
        <v>43251</v>
      </c>
      <c r="C19" s="57">
        <v>28963613.113000002</v>
      </c>
      <c r="D19" s="57">
        <v>127330666.773</v>
      </c>
      <c r="E19" s="50">
        <f t="shared" si="0"/>
        <v>156294279.88600001</v>
      </c>
      <c r="F19" s="50" t="str">
        <f t="shared" si="1"/>
        <v>2004 q2</v>
      </c>
      <c r="G19" s="48">
        <v>38138</v>
      </c>
      <c r="H19" s="50">
        <v>2385478.32865</v>
      </c>
      <c r="I19" s="50">
        <v>2880522</v>
      </c>
      <c r="J19" s="59">
        <v>5266000.3286499996</v>
      </c>
      <c r="K19" s="59"/>
      <c r="L19" s="59">
        <f t="shared" si="2"/>
        <v>5266000.3286499996</v>
      </c>
      <c r="O19" s="50" t="s">
        <v>96</v>
      </c>
      <c r="P19" s="59">
        <f t="shared" si="3"/>
        <v>12296063.466666667</v>
      </c>
    </row>
    <row r="20" spans="2:16" s="50" customFormat="1" ht="19.75" customHeight="1">
      <c r="B20" s="48">
        <v>43281</v>
      </c>
      <c r="C20" s="57">
        <v>36637258.364</v>
      </c>
      <c r="D20" s="57">
        <v>112557440.07099999</v>
      </c>
      <c r="E20" s="50">
        <f t="shared" si="0"/>
        <v>149194698.435</v>
      </c>
      <c r="F20" s="50" t="str">
        <f t="shared" si="1"/>
        <v>2004 q2</v>
      </c>
      <c r="G20" s="48">
        <v>38168</v>
      </c>
      <c r="H20" s="50">
        <v>2064581</v>
      </c>
      <c r="I20" s="50">
        <v>3047164</v>
      </c>
      <c r="J20" s="59">
        <v>5111745</v>
      </c>
      <c r="K20" s="59"/>
      <c r="L20" s="59">
        <f t="shared" si="2"/>
        <v>5111745</v>
      </c>
      <c r="O20" s="50" t="s">
        <v>97</v>
      </c>
      <c r="P20" s="59">
        <f t="shared" si="3"/>
        <v>14477815.066666668</v>
      </c>
    </row>
    <row r="21" spans="2:16" s="50" customFormat="1" ht="19.75" customHeight="1">
      <c r="B21" s="48">
        <v>43312</v>
      </c>
      <c r="C21" s="57">
        <v>39634024.811999999</v>
      </c>
      <c r="D21" s="57">
        <v>114743549.123</v>
      </c>
      <c r="E21" s="50">
        <f t="shared" si="0"/>
        <v>154377573.935</v>
      </c>
      <c r="F21" s="50" t="str">
        <f t="shared" si="1"/>
        <v>2004 q3</v>
      </c>
      <c r="G21" s="48">
        <v>38199</v>
      </c>
      <c r="H21" s="50">
        <v>2214699.10048</v>
      </c>
      <c r="I21" s="50">
        <v>3153516</v>
      </c>
      <c r="J21" s="59">
        <v>5368215.1004799996</v>
      </c>
      <c r="K21" s="59"/>
      <c r="L21" s="59">
        <f t="shared" si="2"/>
        <v>5368215.1004799996</v>
      </c>
      <c r="O21" s="50" t="s">
        <v>98</v>
      </c>
      <c r="P21" s="59">
        <f t="shared" si="3"/>
        <v>15949385.266666666</v>
      </c>
    </row>
    <row r="22" spans="2:16" s="50" customFormat="1" ht="19.75" customHeight="1">
      <c r="B22" s="48">
        <v>43343</v>
      </c>
      <c r="C22" s="57">
        <v>41589117.370999999</v>
      </c>
      <c r="D22" s="57">
        <v>116581376.154</v>
      </c>
      <c r="E22" s="50">
        <f t="shared" si="0"/>
        <v>158170493.52500001</v>
      </c>
      <c r="F22" s="50" t="str">
        <f t="shared" si="1"/>
        <v>2004 q3</v>
      </c>
      <c r="G22" s="48">
        <v>38230</v>
      </c>
      <c r="H22" s="50">
        <v>2049563.8112000001</v>
      </c>
      <c r="I22" s="50">
        <v>3639903</v>
      </c>
      <c r="J22" s="59">
        <v>5689466.8112000003</v>
      </c>
      <c r="K22" s="59"/>
      <c r="L22" s="59">
        <f t="shared" si="2"/>
        <v>5689466.8112000003</v>
      </c>
      <c r="O22" s="50" t="s">
        <v>99</v>
      </c>
      <c r="P22" s="59">
        <f t="shared" si="3"/>
        <v>20214524.666666668</v>
      </c>
    </row>
    <row r="23" spans="2:16" s="50" customFormat="1" ht="19.75" customHeight="1">
      <c r="B23" s="48">
        <v>43373</v>
      </c>
      <c r="C23" s="57">
        <v>42455043.299000002</v>
      </c>
      <c r="D23" s="57">
        <v>128992043.391</v>
      </c>
      <c r="E23" s="50">
        <f t="shared" si="0"/>
        <v>171447086.69</v>
      </c>
      <c r="F23" s="50" t="str">
        <f t="shared" si="1"/>
        <v>2004 q3</v>
      </c>
      <c r="G23" s="48">
        <v>38260</v>
      </c>
      <c r="H23" s="50">
        <v>1939825.4184900001</v>
      </c>
      <c r="I23" s="50">
        <v>3961852</v>
      </c>
      <c r="J23" s="59">
        <v>5901677.4184900001</v>
      </c>
      <c r="K23" s="59"/>
      <c r="L23" s="59">
        <f t="shared" si="2"/>
        <v>5901677.4184900001</v>
      </c>
      <c r="O23" s="50" t="s">
        <v>100</v>
      </c>
      <c r="P23" s="59">
        <f t="shared" si="3"/>
        <v>23640639.933333334</v>
      </c>
    </row>
    <row r="24" spans="2:16" s="50" customFormat="1" ht="19.75" customHeight="1">
      <c r="B24" s="48">
        <v>43404</v>
      </c>
      <c r="C24" s="57">
        <v>43127060.321999997</v>
      </c>
      <c r="D24" s="57">
        <v>130846958.139</v>
      </c>
      <c r="E24" s="50">
        <f t="shared" si="0"/>
        <v>173974018.461</v>
      </c>
      <c r="F24" s="50" t="str">
        <f t="shared" si="1"/>
        <v>2004 q4</v>
      </c>
      <c r="G24" s="48">
        <v>38291</v>
      </c>
      <c r="H24" s="50">
        <v>1334418.87925</v>
      </c>
      <c r="I24" s="50">
        <v>4081488</v>
      </c>
      <c r="J24" s="59">
        <v>5415906.8792500002</v>
      </c>
      <c r="K24" s="59"/>
      <c r="L24" s="59">
        <f t="shared" si="2"/>
        <v>5415906.8792500002</v>
      </c>
      <c r="O24" s="50" t="s">
        <v>101</v>
      </c>
      <c r="P24" s="59">
        <f t="shared" si="3"/>
        <v>29692297.828173667</v>
      </c>
    </row>
    <row r="25" spans="2:16" s="50" customFormat="1" ht="19.75" customHeight="1">
      <c r="B25" s="48">
        <v>43434</v>
      </c>
      <c r="C25" s="57">
        <v>38823266.660999998</v>
      </c>
      <c r="D25" s="57">
        <v>138036081.71599999</v>
      </c>
      <c r="E25" s="50">
        <f t="shared" si="0"/>
        <v>176859348.37699997</v>
      </c>
      <c r="F25" s="50" t="str">
        <f t="shared" si="1"/>
        <v>2004 q4</v>
      </c>
      <c r="G25" s="48">
        <v>38321</v>
      </c>
      <c r="H25" s="50">
        <v>1383052.28266</v>
      </c>
      <c r="I25" s="50">
        <v>4171562</v>
      </c>
      <c r="J25" s="59">
        <v>5554614.28266</v>
      </c>
      <c r="K25" s="59"/>
      <c r="L25" s="59">
        <f t="shared" si="2"/>
        <v>5554614.28266</v>
      </c>
      <c r="O25" s="50" t="s">
        <v>102</v>
      </c>
      <c r="P25" s="59">
        <f t="shared" si="3"/>
        <v>36330940.272799999</v>
      </c>
    </row>
    <row r="26" spans="2:16" s="50" customFormat="1" ht="19.75" customHeight="1">
      <c r="B26" s="48">
        <v>43465</v>
      </c>
      <c r="C26" s="57">
        <v>39655148.453000002</v>
      </c>
      <c r="D26" s="57">
        <v>129100119.802</v>
      </c>
      <c r="E26" s="50">
        <f t="shared" si="0"/>
        <v>168755268.255</v>
      </c>
      <c r="F26" s="50" t="str">
        <f t="shared" si="1"/>
        <v>2004 q4</v>
      </c>
      <c r="G26" s="48">
        <v>38352</v>
      </c>
      <c r="H26" s="50">
        <v>1640396.7818499999</v>
      </c>
      <c r="I26" s="50">
        <v>3646293</v>
      </c>
      <c r="J26" s="59">
        <v>5286689.7818499999</v>
      </c>
      <c r="K26" s="59"/>
      <c r="L26" s="59">
        <f t="shared" si="2"/>
        <v>5286689.7818499999</v>
      </c>
      <c r="O26" s="50" t="s">
        <v>103</v>
      </c>
      <c r="P26" s="59">
        <f t="shared" si="3"/>
        <v>40211510.942999996</v>
      </c>
    </row>
    <row r="27" spans="2:16" s="50" customFormat="1" ht="19.75" customHeight="1">
      <c r="B27" s="48">
        <v>43496</v>
      </c>
      <c r="C27" s="57">
        <v>41301193.789999999</v>
      </c>
      <c r="D27" s="57">
        <v>135042642.40799999</v>
      </c>
      <c r="E27" s="50">
        <f t="shared" si="0"/>
        <v>176343836.19799998</v>
      </c>
      <c r="F27" s="50" t="str">
        <f t="shared" si="1"/>
        <v>2005 q1</v>
      </c>
      <c r="G27" s="48">
        <v>38383</v>
      </c>
      <c r="H27" s="50">
        <v>1639594.8119399999</v>
      </c>
      <c r="I27" s="50">
        <v>3847662</v>
      </c>
      <c r="J27" s="59">
        <v>5487256.8119399995</v>
      </c>
      <c r="K27" s="59"/>
      <c r="L27" s="59">
        <f t="shared" si="2"/>
        <v>5487256.8119399995</v>
      </c>
      <c r="O27" s="50" t="s">
        <v>104</v>
      </c>
      <c r="P27" s="59">
        <f t="shared" si="3"/>
        <v>39875377.633333333</v>
      </c>
    </row>
    <row r="28" spans="2:16" s="50" customFormat="1" ht="19.75" customHeight="1">
      <c r="B28" s="48">
        <v>43524</v>
      </c>
      <c r="C28" s="57">
        <v>39405989.122999899</v>
      </c>
      <c r="D28" s="57">
        <v>139235177.667</v>
      </c>
      <c r="E28" s="50">
        <f t="shared" si="0"/>
        <v>178641166.7899999</v>
      </c>
      <c r="F28" s="50" t="str">
        <f t="shared" si="1"/>
        <v>2005 q1</v>
      </c>
      <c r="G28" s="48">
        <v>38411</v>
      </c>
      <c r="H28" s="50">
        <v>1659372</v>
      </c>
      <c r="I28" s="50">
        <v>3648499</v>
      </c>
      <c r="J28" s="59">
        <v>5307871</v>
      </c>
      <c r="K28" s="59"/>
      <c r="L28" s="59">
        <f t="shared" si="2"/>
        <v>5307871</v>
      </c>
      <c r="O28" s="50" t="s">
        <v>105</v>
      </c>
      <c r="P28" s="59">
        <f t="shared" si="3"/>
        <v>43410653.793900006</v>
      </c>
    </row>
    <row r="29" spans="2:16" s="50" customFormat="1" ht="19.75" customHeight="1">
      <c r="B29" s="48">
        <v>43555</v>
      </c>
      <c r="C29" s="57">
        <v>40182989.502999999</v>
      </c>
      <c r="D29" s="57">
        <v>140083905.13</v>
      </c>
      <c r="E29" s="50">
        <f t="shared" si="0"/>
        <v>180266894.63299999</v>
      </c>
      <c r="F29" s="50" t="str">
        <f t="shared" si="1"/>
        <v>2005 q1</v>
      </c>
      <c r="G29" s="48">
        <v>38442</v>
      </c>
      <c r="H29" s="50">
        <v>1904076</v>
      </c>
      <c r="I29" s="50">
        <v>3979490</v>
      </c>
      <c r="J29" s="59">
        <v>5883566</v>
      </c>
      <c r="K29" s="59"/>
      <c r="L29" s="59">
        <f t="shared" si="2"/>
        <v>5883566</v>
      </c>
      <c r="O29" s="50" t="s">
        <v>106</v>
      </c>
      <c r="P29" s="59">
        <f t="shared" si="3"/>
        <v>47915408.616400003</v>
      </c>
    </row>
    <row r="30" spans="2:16" s="50" customFormat="1" ht="19.75" customHeight="1">
      <c r="B30" s="48">
        <v>43585</v>
      </c>
      <c r="C30" s="57">
        <v>42074570.144000001</v>
      </c>
      <c r="D30" s="57">
        <v>136745346.13800001</v>
      </c>
      <c r="E30" s="50">
        <f t="shared" si="0"/>
        <v>178819916.28200001</v>
      </c>
      <c r="F30" s="50" t="str">
        <f t="shared" si="1"/>
        <v>2005 q2</v>
      </c>
      <c r="G30" s="48">
        <v>38472</v>
      </c>
      <c r="H30" s="50">
        <v>2563433</v>
      </c>
      <c r="I30" s="50">
        <v>3876449</v>
      </c>
      <c r="J30" s="59">
        <v>6439882</v>
      </c>
      <c r="K30" s="59"/>
      <c r="L30" s="59">
        <f t="shared" si="2"/>
        <v>6439882</v>
      </c>
      <c r="O30" s="50" t="s">
        <v>107</v>
      </c>
      <c r="P30" s="59">
        <f t="shared" si="3"/>
        <v>51940096.040466666</v>
      </c>
    </row>
    <row r="31" spans="2:16" s="50" customFormat="1" ht="19.75" customHeight="1">
      <c r="B31" s="48">
        <v>43616</v>
      </c>
      <c r="C31" s="57">
        <v>43298429.031999998</v>
      </c>
      <c r="D31" s="57">
        <v>138793667.65400001</v>
      </c>
      <c r="E31" s="50">
        <f t="shared" si="0"/>
        <v>182092096.68600002</v>
      </c>
      <c r="F31" s="50" t="str">
        <f t="shared" si="1"/>
        <v>2005 q2</v>
      </c>
      <c r="G31" s="48">
        <v>38503</v>
      </c>
      <c r="H31" s="50">
        <v>2729462</v>
      </c>
      <c r="I31" s="50">
        <v>3704971</v>
      </c>
      <c r="J31" s="59">
        <v>6434433</v>
      </c>
      <c r="K31" s="59"/>
      <c r="L31" s="59">
        <f t="shared" si="2"/>
        <v>6434433</v>
      </c>
      <c r="O31" s="50" t="s">
        <v>108</v>
      </c>
      <c r="P31" s="59">
        <f t="shared" si="3"/>
        <v>54654652.115500003</v>
      </c>
    </row>
    <row r="32" spans="2:16" s="50" customFormat="1" ht="19.75" customHeight="1">
      <c r="B32" s="48">
        <v>43646</v>
      </c>
      <c r="C32" s="57">
        <v>44671273.6120001</v>
      </c>
      <c r="D32" s="57">
        <v>137587921.45699999</v>
      </c>
      <c r="E32" s="50">
        <f t="shared" si="0"/>
        <v>182259195.0690001</v>
      </c>
      <c r="F32" s="50" t="str">
        <f t="shared" si="1"/>
        <v>2005 q2</v>
      </c>
      <c r="G32" s="48">
        <v>38533</v>
      </c>
      <c r="H32" s="50">
        <v>2568104</v>
      </c>
      <c r="I32" s="50">
        <v>3424843</v>
      </c>
      <c r="J32" s="59">
        <v>5992947</v>
      </c>
      <c r="K32" s="59"/>
      <c r="L32" s="59">
        <f t="shared" si="2"/>
        <v>5992947</v>
      </c>
      <c r="O32" s="50" t="s">
        <v>109</v>
      </c>
      <c r="P32" s="59">
        <f t="shared" si="3"/>
        <v>59235868.923966669</v>
      </c>
    </row>
    <row r="33" spans="2:16" s="50" customFormat="1" ht="19.75" customHeight="1">
      <c r="B33" s="48">
        <v>43677</v>
      </c>
      <c r="C33" s="57">
        <v>46152234.241000101</v>
      </c>
      <c r="D33" s="57">
        <v>138835811.02599999</v>
      </c>
      <c r="E33" s="50">
        <f t="shared" si="0"/>
        <v>184988045.26700008</v>
      </c>
      <c r="F33" s="50" t="str">
        <f t="shared" si="1"/>
        <v>2005 q3</v>
      </c>
      <c r="G33" s="48">
        <v>38564</v>
      </c>
      <c r="H33" s="50">
        <v>2771942</v>
      </c>
      <c r="I33" s="50">
        <v>4127847</v>
      </c>
      <c r="J33" s="59">
        <v>6899789</v>
      </c>
      <c r="K33" s="59"/>
      <c r="L33" s="59">
        <f t="shared" si="2"/>
        <v>6899789</v>
      </c>
      <c r="O33" s="58" t="s">
        <v>110</v>
      </c>
      <c r="P33" s="59">
        <f t="shared" si="3"/>
        <v>62626793.129666664</v>
      </c>
    </row>
    <row r="34" spans="2:16" s="50" customFormat="1" ht="19.75" customHeight="1">
      <c r="B34" s="48">
        <v>43708</v>
      </c>
      <c r="C34" s="57">
        <v>45731248.163999997</v>
      </c>
      <c r="D34" s="57">
        <v>146405190.625</v>
      </c>
      <c r="E34" s="50">
        <f t="shared" si="0"/>
        <v>192136438.789</v>
      </c>
      <c r="F34" s="50" t="str">
        <f t="shared" si="1"/>
        <v>2005 q3</v>
      </c>
      <c r="G34" s="48">
        <v>38595</v>
      </c>
      <c r="H34" s="50">
        <v>2962010</v>
      </c>
      <c r="I34" s="50">
        <v>4139522</v>
      </c>
      <c r="J34" s="59">
        <v>7101532</v>
      </c>
      <c r="K34" s="59"/>
      <c r="L34" s="59">
        <f t="shared" si="2"/>
        <v>7101532</v>
      </c>
      <c r="O34" s="58" t="s">
        <v>111</v>
      </c>
      <c r="P34" s="59">
        <f t="shared" si="3"/>
        <v>71189810.748400003</v>
      </c>
    </row>
    <row r="35" spans="2:16" s="50" customFormat="1" ht="19.75" customHeight="1">
      <c r="B35" s="48">
        <v>43738</v>
      </c>
      <c r="C35" s="57">
        <v>45617238.170999996</v>
      </c>
      <c r="D35" s="57">
        <v>146133256.80899999</v>
      </c>
      <c r="E35" s="50">
        <f t="shared" si="0"/>
        <v>191750494.97999999</v>
      </c>
      <c r="F35" s="50" t="str">
        <f t="shared" si="1"/>
        <v>2005 q3</v>
      </c>
      <c r="G35" s="48">
        <v>38625</v>
      </c>
      <c r="H35" s="50">
        <v>3298016.1695500002</v>
      </c>
      <c r="I35" s="50">
        <v>4126079</v>
      </c>
      <c r="J35" s="59">
        <v>7424095.1695499998</v>
      </c>
      <c r="K35" s="59"/>
      <c r="L35" s="59">
        <f t="shared" si="2"/>
        <v>7424095.1695499998</v>
      </c>
      <c r="O35" s="58" t="s">
        <v>112</v>
      </c>
      <c r="P35" s="59">
        <f t="shared" si="3"/>
        <v>76454416.581133336</v>
      </c>
    </row>
    <row r="36" spans="2:16" s="50" customFormat="1" ht="19.75" customHeight="1">
      <c r="B36" s="48">
        <v>43769</v>
      </c>
      <c r="C36" s="57">
        <v>45209071.182999998</v>
      </c>
      <c r="D36" s="57">
        <v>147361068.382</v>
      </c>
      <c r="E36" s="50">
        <f t="shared" si="0"/>
        <v>192570139.565</v>
      </c>
      <c r="F36" s="50" t="str">
        <f t="shared" si="1"/>
        <v>2005 q4</v>
      </c>
      <c r="G36" s="48">
        <v>38656</v>
      </c>
      <c r="H36" s="50">
        <v>3186267.16701</v>
      </c>
      <c r="I36" s="50">
        <v>4310956</v>
      </c>
      <c r="J36" s="59">
        <v>7497223.16701</v>
      </c>
      <c r="K36" s="59"/>
      <c r="L36" s="59">
        <f t="shared" si="2"/>
        <v>7497223.16701</v>
      </c>
      <c r="O36" s="58" t="s">
        <v>113</v>
      </c>
      <c r="P36" s="59">
        <f t="shared" si="3"/>
        <v>84079148.988533333</v>
      </c>
    </row>
    <row r="37" spans="2:16" s="50" customFormat="1" ht="19.75" customHeight="1">
      <c r="B37" s="48">
        <v>43799</v>
      </c>
      <c r="C37" s="57">
        <v>50041562.101999901</v>
      </c>
      <c r="D37" s="57">
        <v>143067528.169</v>
      </c>
      <c r="E37" s="50">
        <f t="shared" si="0"/>
        <v>193109090.27099991</v>
      </c>
      <c r="F37" s="50" t="str">
        <f t="shared" si="1"/>
        <v>2005 q4</v>
      </c>
      <c r="G37" s="48">
        <v>38686</v>
      </c>
      <c r="H37" s="50">
        <v>3319382.8274699999</v>
      </c>
      <c r="I37" s="50">
        <v>4541257</v>
      </c>
      <c r="J37" s="59">
        <v>7860639.8274699999</v>
      </c>
      <c r="K37" s="59"/>
      <c r="L37" s="59">
        <f t="shared" si="2"/>
        <v>7860639.8274699999</v>
      </c>
      <c r="O37" s="58" t="s">
        <v>114</v>
      </c>
      <c r="P37" s="59">
        <f t="shared" si="3"/>
        <v>87640417.429733321</v>
      </c>
    </row>
    <row r="38" spans="2:16" s="50" customFormat="1" ht="19.75" customHeight="1">
      <c r="B38" s="48">
        <v>43830</v>
      </c>
      <c r="C38" s="57">
        <v>58810071.431999996</v>
      </c>
      <c r="D38" s="57">
        <v>143893100.905</v>
      </c>
      <c r="E38" s="50">
        <f t="shared" si="0"/>
        <v>202703172.33700001</v>
      </c>
      <c r="F38" s="50" t="str">
        <f t="shared" si="1"/>
        <v>2005 q4</v>
      </c>
      <c r="G38" s="48">
        <v>38717</v>
      </c>
      <c r="H38" s="50">
        <v>3143901.3829899998</v>
      </c>
      <c r="I38" s="50">
        <v>4732369</v>
      </c>
      <c r="J38" s="59">
        <v>7876270.3829899998</v>
      </c>
      <c r="K38" s="59"/>
      <c r="L38" s="59">
        <f t="shared" si="2"/>
        <v>7876270.3829899998</v>
      </c>
      <c r="O38" s="58" t="s">
        <v>115</v>
      </c>
      <c r="P38" s="59">
        <f t="shared" si="3"/>
        <v>89825472.321600005</v>
      </c>
    </row>
    <row r="39" spans="2:16" s="50" customFormat="1" ht="19.75" customHeight="1">
      <c r="B39" s="48">
        <v>43861</v>
      </c>
      <c r="C39" s="57">
        <v>59883868.284999996</v>
      </c>
      <c r="D39" s="57">
        <v>141542419.51499999</v>
      </c>
      <c r="E39" s="50">
        <f t="shared" si="0"/>
        <v>201426287.79999998</v>
      </c>
      <c r="F39" s="50" t="str">
        <f t="shared" si="1"/>
        <v>2006 q1</v>
      </c>
      <c r="G39" s="48">
        <v>38748</v>
      </c>
      <c r="H39" s="50">
        <v>3350663.5422499999</v>
      </c>
      <c r="I39" s="50">
        <v>4202996</v>
      </c>
      <c r="J39" s="59">
        <v>7553659.5422499999</v>
      </c>
      <c r="K39" s="59"/>
      <c r="L39" s="59">
        <f t="shared" si="2"/>
        <v>7553659.5422499999</v>
      </c>
      <c r="O39" s="58" t="s">
        <v>116</v>
      </c>
      <c r="P39" s="59">
        <f t="shared" si="3"/>
        <v>96923816.547000006</v>
      </c>
    </row>
    <row r="40" spans="2:16" s="50" customFormat="1" ht="19.75" customHeight="1">
      <c r="B40" s="48">
        <v>43890</v>
      </c>
      <c r="C40" s="57">
        <v>57287578.846000001</v>
      </c>
      <c r="D40" s="57">
        <v>150697415.07699999</v>
      </c>
      <c r="E40" s="50">
        <f t="shared" si="0"/>
        <v>207984993.92299998</v>
      </c>
      <c r="F40" s="50" t="str">
        <f t="shared" si="1"/>
        <v>2006 q1</v>
      </c>
      <c r="G40" s="48">
        <v>38776</v>
      </c>
      <c r="H40" s="50">
        <v>3459314</v>
      </c>
      <c r="I40" s="50">
        <v>3694934</v>
      </c>
      <c r="J40" s="59">
        <v>7154248</v>
      </c>
      <c r="K40" s="59"/>
      <c r="L40" s="59">
        <f t="shared" si="2"/>
        <v>7154248</v>
      </c>
      <c r="O40" s="58" t="s">
        <v>117</v>
      </c>
      <c r="P40" s="59">
        <f t="shared" si="3"/>
        <v>99590323.074333325</v>
      </c>
    </row>
    <row r="41" spans="2:16" s="50" customFormat="1" ht="19.75" customHeight="1">
      <c r="B41" s="48">
        <v>43921</v>
      </c>
      <c r="C41" s="57">
        <v>60881697.777999997</v>
      </c>
      <c r="D41" s="57">
        <v>164282874.498</v>
      </c>
      <c r="E41" s="50">
        <f t="shared" si="0"/>
        <v>225164572.27599999</v>
      </c>
      <c r="F41" s="50" t="str">
        <f t="shared" si="1"/>
        <v>2006 q1</v>
      </c>
      <c r="G41" s="48">
        <v>38807</v>
      </c>
      <c r="H41" s="50">
        <v>4331423.4179600002</v>
      </c>
      <c r="I41" s="50">
        <v>4211037</v>
      </c>
      <c r="J41" s="59">
        <v>8542460.4179599993</v>
      </c>
      <c r="K41" s="59"/>
      <c r="L41" s="59">
        <f t="shared" si="2"/>
        <v>8542460.4179599993</v>
      </c>
      <c r="O41" s="58" t="s">
        <v>118</v>
      </c>
      <c r="P41" s="59">
        <f t="shared" si="3"/>
        <v>101443510.12433334</v>
      </c>
    </row>
    <row r="42" spans="2:16" s="50" customFormat="1" ht="19.75" customHeight="1">
      <c r="B42" s="48">
        <v>43951</v>
      </c>
      <c r="C42" s="57">
        <v>62280505.800999999</v>
      </c>
      <c r="D42" s="57">
        <v>159180558.91</v>
      </c>
      <c r="E42" s="50">
        <f t="shared" si="0"/>
        <v>221461064.711</v>
      </c>
      <c r="F42" s="50" t="str">
        <f t="shared" si="1"/>
        <v>2006 q2</v>
      </c>
      <c r="G42" s="48">
        <v>38837</v>
      </c>
      <c r="H42" s="50">
        <v>4957476.9071000004</v>
      </c>
      <c r="I42" s="50">
        <v>4162474</v>
      </c>
      <c r="J42" s="59">
        <v>9119950.9070999995</v>
      </c>
      <c r="K42" s="59"/>
      <c r="L42" s="59">
        <f t="shared" si="2"/>
        <v>9119950.9070999995</v>
      </c>
      <c r="O42" s="58" t="s">
        <v>119</v>
      </c>
      <c r="P42" s="59">
        <f t="shared" si="3"/>
        <v>101165523.82270665</v>
      </c>
    </row>
    <row r="43" spans="2:16" s="50" customFormat="1" ht="19.75" customHeight="1">
      <c r="B43" s="48">
        <v>43982</v>
      </c>
      <c r="C43" s="57">
        <v>62886542.695</v>
      </c>
      <c r="D43" s="57">
        <v>171515946.62099999</v>
      </c>
      <c r="E43" s="50">
        <f t="shared" si="0"/>
        <v>234402489.31599998</v>
      </c>
      <c r="F43" s="50" t="str">
        <f t="shared" si="1"/>
        <v>2006 q2</v>
      </c>
      <c r="G43" s="48">
        <v>38868</v>
      </c>
      <c r="H43" s="50">
        <v>4885037.6939000003</v>
      </c>
      <c r="I43" s="50">
        <v>4480168</v>
      </c>
      <c r="J43" s="59">
        <v>9365205.6939000003</v>
      </c>
      <c r="K43" s="59"/>
      <c r="L43" s="59">
        <f t="shared" si="2"/>
        <v>9365205.6939000003</v>
      </c>
      <c r="O43" s="58" t="s">
        <v>120</v>
      </c>
      <c r="P43" s="59">
        <f t="shared" si="3"/>
        <v>101554331.63700001</v>
      </c>
    </row>
    <row r="44" spans="2:16" s="50" customFormat="1" ht="19.75" customHeight="1">
      <c r="B44" s="48">
        <v>44012</v>
      </c>
      <c r="C44" s="57">
        <v>66588065.755999997</v>
      </c>
      <c r="D44" s="57">
        <v>170818127.32800001</v>
      </c>
      <c r="E44" s="50">
        <f t="shared" si="0"/>
        <v>237406193.08399999</v>
      </c>
      <c r="F44" s="50" t="str">
        <f t="shared" si="1"/>
        <v>2006 q2</v>
      </c>
      <c r="G44" s="48">
        <v>38898</v>
      </c>
      <c r="H44" s="50">
        <v>4606146.3971800003</v>
      </c>
      <c r="I44" s="50">
        <v>3560705</v>
      </c>
      <c r="J44" s="59">
        <v>8166851.3971800003</v>
      </c>
      <c r="K44" s="59"/>
      <c r="L44" s="59">
        <f t="shared" si="2"/>
        <v>8166851.3971800003</v>
      </c>
      <c r="O44" s="58" t="s">
        <v>121</v>
      </c>
      <c r="P44" s="59">
        <f t="shared" si="3"/>
        <v>103723650.87366666</v>
      </c>
    </row>
    <row r="45" spans="2:16" s="50" customFormat="1" ht="19.75" customHeight="1">
      <c r="B45" s="48">
        <v>44043</v>
      </c>
      <c r="C45" s="57">
        <v>68964421.760000005</v>
      </c>
      <c r="D45" s="57">
        <v>178905357.44</v>
      </c>
      <c r="E45" s="50">
        <f t="shared" si="0"/>
        <v>247869779.19999999</v>
      </c>
      <c r="F45" s="50" t="str">
        <f t="shared" si="1"/>
        <v>2006 q3</v>
      </c>
      <c r="G45" s="48">
        <v>38929</v>
      </c>
      <c r="H45" s="50">
        <v>5294969.0617800001</v>
      </c>
      <c r="I45" s="50">
        <v>3110997</v>
      </c>
      <c r="J45" s="59">
        <v>8405966.0617800001</v>
      </c>
      <c r="K45" s="59"/>
      <c r="L45" s="59">
        <f t="shared" si="2"/>
        <v>8405966.0617800001</v>
      </c>
      <c r="O45" s="58" t="s">
        <v>122</v>
      </c>
      <c r="P45" s="59">
        <f t="shared" si="3"/>
        <v>101610077.51366667</v>
      </c>
    </row>
    <row r="46" spans="2:16" s="50" customFormat="1" ht="19.75" customHeight="1">
      <c r="B46" s="48">
        <v>44074</v>
      </c>
      <c r="C46" s="57">
        <v>72526833.687999994</v>
      </c>
      <c r="D46" s="57">
        <v>181453321.926</v>
      </c>
      <c r="E46" s="50">
        <f t="shared" si="0"/>
        <v>253980155.61399999</v>
      </c>
      <c r="F46" s="50" t="str">
        <f t="shared" si="1"/>
        <v>2006 q3</v>
      </c>
      <c r="G46" s="48">
        <v>38960</v>
      </c>
      <c r="H46" s="50">
        <v>5675117.2358200001</v>
      </c>
      <c r="I46" s="50">
        <v>3270605</v>
      </c>
      <c r="J46" s="59">
        <v>8945722.2358199991</v>
      </c>
      <c r="K46" s="59"/>
      <c r="L46" s="59">
        <f t="shared" si="2"/>
        <v>8945722.2358199991</v>
      </c>
      <c r="O46" s="58" t="s">
        <v>123</v>
      </c>
      <c r="P46" s="59">
        <f t="shared" si="3"/>
        <v>104397386.95433332</v>
      </c>
    </row>
    <row r="47" spans="2:16" s="50" customFormat="1" ht="19.75" customHeight="1">
      <c r="B47" s="48">
        <v>44104</v>
      </c>
      <c r="C47" s="57">
        <v>60563938.215000004</v>
      </c>
      <c r="D47" s="57">
        <v>155824243.51800001</v>
      </c>
      <c r="E47" s="50">
        <f t="shared" si="0"/>
        <v>216388181.73300001</v>
      </c>
      <c r="F47" s="50" t="str">
        <f t="shared" si="1"/>
        <v>2006 q3</v>
      </c>
      <c r="G47" s="48">
        <v>38990</v>
      </c>
      <c r="H47" s="50">
        <v>5690793.8536299998</v>
      </c>
      <c r="I47" s="50">
        <v>4129763</v>
      </c>
      <c r="J47" s="59">
        <v>9820556.8536299989</v>
      </c>
      <c r="K47" s="59"/>
      <c r="L47" s="59">
        <f t="shared" si="2"/>
        <v>9820556.8536299989</v>
      </c>
      <c r="O47" s="58" t="s">
        <v>124</v>
      </c>
      <c r="P47" s="59">
        <f t="shared" si="3"/>
        <v>111763322.98033333</v>
      </c>
    </row>
    <row r="48" spans="2:16" s="50" customFormat="1" ht="19.75" customHeight="1">
      <c r="B48" s="48">
        <v>44135</v>
      </c>
      <c r="C48" s="57">
        <v>76812340.350999907</v>
      </c>
      <c r="D48" s="57">
        <v>188497549.77900001</v>
      </c>
      <c r="E48" s="50">
        <f t="shared" si="0"/>
        <v>265309890.12999994</v>
      </c>
      <c r="F48" s="50" t="str">
        <f t="shared" si="1"/>
        <v>2006 q4</v>
      </c>
      <c r="G48" s="48">
        <v>39021</v>
      </c>
      <c r="H48" s="50">
        <v>5973527.2022099998</v>
      </c>
      <c r="I48" s="50">
        <v>3985520</v>
      </c>
      <c r="J48" s="59">
        <v>9959047.2022099998</v>
      </c>
      <c r="K48" s="59"/>
      <c r="L48" s="59">
        <f t="shared" si="2"/>
        <v>9959047.2022099998</v>
      </c>
      <c r="O48" s="58" t="s">
        <v>125</v>
      </c>
      <c r="P48" s="59">
        <f t="shared" si="3"/>
        <v>111236048.32599999</v>
      </c>
    </row>
    <row r="49" spans="2:16" s="50" customFormat="1" ht="19.75" customHeight="1">
      <c r="B49" s="48">
        <v>44165</v>
      </c>
      <c r="C49" s="57">
        <v>77764136.231000006</v>
      </c>
      <c r="D49" s="57">
        <v>196312261.24200001</v>
      </c>
      <c r="E49" s="50">
        <f t="shared" si="0"/>
        <v>274076397.47300005</v>
      </c>
      <c r="F49" s="50" t="str">
        <f t="shared" si="1"/>
        <v>2006 q4</v>
      </c>
      <c r="G49" s="48">
        <v>39051</v>
      </c>
      <c r="H49" s="50">
        <v>6690173</v>
      </c>
      <c r="I49" s="50">
        <v>3697858</v>
      </c>
      <c r="J49" s="59">
        <v>10388031</v>
      </c>
      <c r="K49" s="59"/>
      <c r="L49" s="59">
        <f t="shared" si="2"/>
        <v>10388031</v>
      </c>
      <c r="O49" s="58" t="s">
        <v>126</v>
      </c>
      <c r="P49" s="59">
        <f t="shared" si="3"/>
        <v>113441164.07866667</v>
      </c>
    </row>
    <row r="50" spans="2:16" s="50" customFormat="1" ht="19.75" customHeight="1">
      <c r="B50" s="48">
        <v>44196</v>
      </c>
      <c r="C50" s="57">
        <v>75701704.398000106</v>
      </c>
      <c r="D50" s="57">
        <v>208811184.91100001</v>
      </c>
      <c r="E50" s="50">
        <f t="shared" si="0"/>
        <v>284512889.30900013</v>
      </c>
      <c r="F50" s="50" t="str">
        <f t="shared" si="1"/>
        <v>2006 q4</v>
      </c>
      <c r="G50" s="48">
        <v>39082</v>
      </c>
      <c r="H50" s="50">
        <v>8175740</v>
      </c>
      <c r="I50" s="50">
        <v>3365245</v>
      </c>
      <c r="J50" s="59">
        <v>11540985</v>
      </c>
      <c r="K50" s="59"/>
      <c r="L50" s="59">
        <f t="shared" si="2"/>
        <v>11540985</v>
      </c>
      <c r="O50" s="58" t="s">
        <v>127</v>
      </c>
      <c r="P50" s="59">
        <f t="shared" si="3"/>
        <v>119850154.02066667</v>
      </c>
    </row>
    <row r="51" spans="2:16" s="50" customFormat="1" ht="19.75" customHeight="1">
      <c r="B51" s="48">
        <v>44227</v>
      </c>
      <c r="C51" s="57">
        <v>77026889.796000004</v>
      </c>
      <c r="D51" s="57">
        <v>205279598.743</v>
      </c>
      <c r="E51" s="50">
        <f t="shared" si="0"/>
        <v>282306488.53900003</v>
      </c>
      <c r="F51" s="50" t="str">
        <f t="shared" si="1"/>
        <v>2007 q1</v>
      </c>
      <c r="G51" s="48">
        <v>39113</v>
      </c>
      <c r="H51" s="50">
        <v>8950917</v>
      </c>
      <c r="I51" s="50">
        <v>2965246</v>
      </c>
      <c r="J51" s="59">
        <v>11916163</v>
      </c>
      <c r="K51" s="59"/>
      <c r="L51" s="59">
        <f t="shared" si="2"/>
        <v>11916163</v>
      </c>
      <c r="O51" s="58" t="s">
        <v>128</v>
      </c>
      <c r="P51" s="59">
        <f t="shared" si="3"/>
        <v>117885187.112</v>
      </c>
    </row>
    <row r="52" spans="2:16" s="50" customFormat="1" ht="19.75" customHeight="1">
      <c r="B52" s="48">
        <v>44255</v>
      </c>
      <c r="C52" s="57">
        <v>83694948.663000003</v>
      </c>
      <c r="D52" s="57">
        <v>209521160.09200001</v>
      </c>
      <c r="E52" s="50">
        <f t="shared" si="0"/>
        <v>293216108.755</v>
      </c>
      <c r="F52" s="50" t="str">
        <f t="shared" si="1"/>
        <v>2007 q1</v>
      </c>
      <c r="G52" s="48">
        <v>39141</v>
      </c>
      <c r="H52" s="50">
        <v>8976877.3000000007</v>
      </c>
      <c r="I52" s="50">
        <v>2869876</v>
      </c>
      <c r="J52" s="59">
        <v>11846753.300000001</v>
      </c>
      <c r="K52" s="59"/>
      <c r="L52" s="59">
        <f t="shared" si="2"/>
        <v>11846753.300000001</v>
      </c>
      <c r="O52" s="58" t="s">
        <v>129</v>
      </c>
      <c r="P52" s="59">
        <f t="shared" si="3"/>
        <v>116363911.09104998</v>
      </c>
    </row>
    <row r="53" spans="2:16" s="50" customFormat="1" ht="19.75" customHeight="1">
      <c r="B53" s="48">
        <v>44286</v>
      </c>
      <c r="C53" s="57">
        <v>83765177.125000104</v>
      </c>
      <c r="D53" s="57">
        <v>209594343.44800001</v>
      </c>
      <c r="E53" s="50">
        <f t="shared" si="0"/>
        <v>293359520.57300013</v>
      </c>
      <c r="F53" s="50" t="str">
        <f t="shared" si="1"/>
        <v>2007 q1</v>
      </c>
      <c r="G53" s="48">
        <v>39172</v>
      </c>
      <c r="H53" s="50">
        <v>9465950.0999999996</v>
      </c>
      <c r="I53" s="50">
        <v>3659324</v>
      </c>
      <c r="J53" s="59">
        <v>13125274.1</v>
      </c>
      <c r="K53" s="59"/>
      <c r="L53" s="59">
        <f t="shared" si="2"/>
        <v>13125274.1</v>
      </c>
      <c r="O53" s="58" t="s">
        <v>130</v>
      </c>
      <c r="P53" s="59">
        <f t="shared" si="3"/>
        <v>118205664.87813832</v>
      </c>
    </row>
    <row r="54" spans="2:16" s="50" customFormat="1" ht="19.75" customHeight="1">
      <c r="B54" s="48">
        <v>44316</v>
      </c>
      <c r="C54" s="57">
        <v>76085284.082000107</v>
      </c>
      <c r="D54" s="57">
        <v>179687133.28</v>
      </c>
      <c r="E54" s="50">
        <f t="shared" si="0"/>
        <v>255772417.36200011</v>
      </c>
      <c r="F54" s="50" t="str">
        <f t="shared" si="1"/>
        <v>2007 q2</v>
      </c>
      <c r="G54" s="48">
        <v>39202</v>
      </c>
      <c r="H54" s="50">
        <v>9592409.9000000004</v>
      </c>
      <c r="I54" s="50">
        <v>4385473</v>
      </c>
      <c r="J54" s="59">
        <v>13977882.9</v>
      </c>
      <c r="K54" s="59"/>
      <c r="L54" s="59">
        <f t="shared" si="2"/>
        <v>13977882.9</v>
      </c>
      <c r="O54" s="58" t="s">
        <v>131</v>
      </c>
      <c r="P54" s="59">
        <f t="shared" si="3"/>
        <v>109235156.108096</v>
      </c>
    </row>
    <row r="55" spans="2:16" s="50" customFormat="1" ht="19.75" customHeight="1">
      <c r="B55" s="48">
        <v>44347</v>
      </c>
      <c r="C55" s="57">
        <v>93367358.889000103</v>
      </c>
      <c r="D55" s="57">
        <v>214413222.15099999</v>
      </c>
      <c r="E55" s="50">
        <f t="shared" si="0"/>
        <v>307780581.04000008</v>
      </c>
      <c r="F55" s="50" t="str">
        <f t="shared" si="1"/>
        <v>2007 q2</v>
      </c>
      <c r="G55" s="48">
        <v>39233</v>
      </c>
      <c r="H55" s="50">
        <v>9623989.0999999996</v>
      </c>
      <c r="I55" s="50">
        <v>5066187</v>
      </c>
      <c r="J55" s="59">
        <v>14690176.1</v>
      </c>
      <c r="K55" s="59"/>
      <c r="L55" s="59">
        <f t="shared" si="2"/>
        <v>14690176.1</v>
      </c>
      <c r="O55" s="58" t="s">
        <v>132</v>
      </c>
      <c r="P55" s="59">
        <f t="shared" si="3"/>
        <v>111346592.68880701</v>
      </c>
    </row>
    <row r="56" spans="2:16" s="50" customFormat="1" ht="19.75" customHeight="1">
      <c r="B56" s="48">
        <v>44377</v>
      </c>
      <c r="C56" s="57">
        <v>108809570.028</v>
      </c>
      <c r="D56" s="57">
        <v>213849050.23500001</v>
      </c>
      <c r="E56" s="50">
        <f t="shared" si="0"/>
        <v>322658620.26300001</v>
      </c>
      <c r="F56" s="50" t="str">
        <f t="shared" si="1"/>
        <v>2007 q2</v>
      </c>
      <c r="G56" s="48">
        <v>39263</v>
      </c>
      <c r="H56" s="50">
        <v>9266640.1999999993</v>
      </c>
      <c r="I56" s="50">
        <v>5498746</v>
      </c>
      <c r="J56" s="59">
        <v>14765386.199999999</v>
      </c>
      <c r="K56" s="59"/>
      <c r="L56" s="59">
        <f t="shared" si="2"/>
        <v>14765386.199999999</v>
      </c>
      <c r="O56" s="58" t="s">
        <v>133</v>
      </c>
      <c r="P56" s="59">
        <f t="shared" si="3"/>
        <v>114217933.09319</v>
      </c>
    </row>
    <row r="57" spans="2:16" s="50" customFormat="1" ht="19.75" customHeight="1">
      <c r="B57" s="48">
        <v>44408</v>
      </c>
      <c r="C57" s="57">
        <v>113627509.78200001</v>
      </c>
      <c r="D57" s="57">
        <v>215292761.46399999</v>
      </c>
      <c r="E57" s="50">
        <f t="shared" si="0"/>
        <v>328920271.24599999</v>
      </c>
      <c r="F57" s="50" t="str">
        <f t="shared" si="1"/>
        <v>2007 q3</v>
      </c>
      <c r="G57" s="48">
        <v>39294</v>
      </c>
      <c r="H57" s="50">
        <v>9006585.0999999996</v>
      </c>
      <c r="I57" s="50">
        <v>5962760</v>
      </c>
      <c r="J57" s="59">
        <v>14969345.1</v>
      </c>
      <c r="K57" s="59"/>
      <c r="L57" s="59">
        <f t="shared" si="2"/>
        <v>14969345.1</v>
      </c>
      <c r="O57" s="58" t="s">
        <v>134</v>
      </c>
      <c r="P57" s="59">
        <f t="shared" si="3"/>
        <v>113748983.66666667</v>
      </c>
    </row>
    <row r="58" spans="2:16" s="50" customFormat="1" ht="19.75" customHeight="1">
      <c r="B58" s="48">
        <v>44439</v>
      </c>
      <c r="C58" s="57">
        <v>117991520.704</v>
      </c>
      <c r="D58" s="57">
        <v>232850701.05599999</v>
      </c>
      <c r="E58" s="50">
        <f t="shared" si="0"/>
        <v>350842221.75999999</v>
      </c>
      <c r="F58" s="50" t="str">
        <f t="shared" si="1"/>
        <v>2007 q3</v>
      </c>
      <c r="G58" s="48">
        <v>39325</v>
      </c>
      <c r="H58" s="50">
        <v>9123924.8000000007</v>
      </c>
      <c r="I58" s="50">
        <v>6365656</v>
      </c>
      <c r="J58" s="59">
        <v>15489580.800000001</v>
      </c>
      <c r="K58" s="59"/>
      <c r="L58" s="59">
        <f t="shared" si="2"/>
        <v>15489580.800000001</v>
      </c>
      <c r="O58" s="58" t="s">
        <v>135</v>
      </c>
      <c r="P58" s="59">
        <f t="shared" si="3"/>
        <v>107006178.33333333</v>
      </c>
    </row>
    <row r="59" spans="2:16" s="50" customFormat="1" ht="19.75" customHeight="1">
      <c r="B59" s="48">
        <v>44469</v>
      </c>
      <c r="C59" s="57">
        <v>117244818.03399999</v>
      </c>
      <c r="D59" s="57">
        <v>228131000.94</v>
      </c>
      <c r="E59" s="50">
        <f t="shared" si="0"/>
        <v>345375818.97399998</v>
      </c>
      <c r="F59" s="50" t="str">
        <f t="shared" si="1"/>
        <v>2007 q3</v>
      </c>
      <c r="G59" s="48">
        <v>39355</v>
      </c>
      <c r="H59" s="50">
        <v>9963568.9000000004</v>
      </c>
      <c r="I59" s="50">
        <v>7425661</v>
      </c>
      <c r="J59" s="59">
        <v>17389229.899999999</v>
      </c>
      <c r="K59" s="59"/>
      <c r="L59" s="59">
        <f t="shared" si="2"/>
        <v>17389229.899999999</v>
      </c>
      <c r="O59" s="58" t="s">
        <v>136</v>
      </c>
      <c r="P59" s="59">
        <f t="shared" si="3"/>
        <v>111333026.395</v>
      </c>
    </row>
    <row r="60" spans="2:16" s="50" customFormat="1" ht="19.75" customHeight="1">
      <c r="B60" s="48">
        <v>44500</v>
      </c>
      <c r="C60" s="57">
        <v>116495682.83400001</v>
      </c>
      <c r="D60" s="57">
        <v>228616244.09400001</v>
      </c>
      <c r="E60" s="50">
        <f t="shared" si="0"/>
        <v>345111926.92800003</v>
      </c>
      <c r="F60" s="50" t="str">
        <f t="shared" si="1"/>
        <v>2007 q4</v>
      </c>
      <c r="G60" s="48">
        <v>39386</v>
      </c>
      <c r="H60" s="50">
        <v>10462941.699999999</v>
      </c>
      <c r="I60" s="50">
        <v>8628520</v>
      </c>
      <c r="J60" s="59">
        <v>19091461.699999999</v>
      </c>
      <c r="K60" s="59"/>
      <c r="L60" s="59">
        <f t="shared" si="2"/>
        <v>19091461.699999999</v>
      </c>
      <c r="O60" s="58" t="s">
        <v>137</v>
      </c>
      <c r="P60" s="59">
        <f t="shared" si="3"/>
        <v>119477670.84420002</v>
      </c>
    </row>
    <row r="61" spans="2:16" s="50" customFormat="1" ht="19.75" customHeight="1">
      <c r="B61" s="48">
        <v>44530</v>
      </c>
      <c r="C61" s="57">
        <v>105533869.664</v>
      </c>
      <c r="D61" s="57">
        <v>240060443.13800001</v>
      </c>
      <c r="E61" s="50">
        <f t="shared" si="0"/>
        <v>345594312.80200005</v>
      </c>
      <c r="F61" s="50" t="str">
        <f t="shared" si="1"/>
        <v>2007 q4</v>
      </c>
      <c r="G61" s="48">
        <v>39416</v>
      </c>
      <c r="H61" s="50">
        <v>11276076.6</v>
      </c>
      <c r="I61" s="50">
        <v>8242516</v>
      </c>
      <c r="J61" s="59">
        <v>19518592.600000001</v>
      </c>
      <c r="K61" s="59"/>
      <c r="L61" s="59">
        <f t="shared" si="2"/>
        <v>19518592.600000001</v>
      </c>
      <c r="O61" s="58" t="s">
        <v>138</v>
      </c>
      <c r="P61" s="59">
        <f t="shared" si="3"/>
        <v>125109872.84133333</v>
      </c>
    </row>
    <row r="62" spans="2:16" s="50" customFormat="1" ht="19.75" customHeight="1">
      <c r="B62" s="48">
        <v>44561</v>
      </c>
      <c r="C62" s="57">
        <v>107005628.73199999</v>
      </c>
      <c r="D62" s="57">
        <v>229787689.74000001</v>
      </c>
      <c r="E62" s="50">
        <f t="shared" si="0"/>
        <v>336793318.472</v>
      </c>
      <c r="F62" s="50" t="str">
        <f t="shared" si="1"/>
        <v>2007 q4</v>
      </c>
      <c r="G62" s="48">
        <v>39447</v>
      </c>
      <c r="H62" s="50">
        <v>13440789.699999999</v>
      </c>
      <c r="I62" s="50">
        <v>8592730</v>
      </c>
      <c r="J62" s="59">
        <v>22033519.699999999</v>
      </c>
      <c r="K62" s="59"/>
      <c r="L62" s="59">
        <f t="shared" si="2"/>
        <v>22033519.699999999</v>
      </c>
      <c r="O62" s="58" t="s">
        <v>139</v>
      </c>
      <c r="P62" s="59">
        <f t="shared" si="3"/>
        <v>142000733.54266667</v>
      </c>
    </row>
    <row r="63" spans="2:16" s="50" customFormat="1" ht="19.75" customHeight="1">
      <c r="B63" s="48">
        <v>44592</v>
      </c>
      <c r="C63" s="57">
        <v>108361260.20900001</v>
      </c>
      <c r="D63" s="57">
        <v>231352337.69100001</v>
      </c>
      <c r="E63" s="50">
        <f t="shared" si="0"/>
        <v>339713597.90000004</v>
      </c>
      <c r="F63" s="50" t="str">
        <f t="shared" si="1"/>
        <v>2008 q1</v>
      </c>
      <c r="G63" s="48">
        <v>39478</v>
      </c>
      <c r="H63" s="50">
        <v>13041483</v>
      </c>
      <c r="I63" s="50">
        <v>9387935</v>
      </c>
      <c r="J63" s="59">
        <v>22429418</v>
      </c>
      <c r="K63" s="59"/>
      <c r="L63" s="59">
        <f t="shared" si="2"/>
        <v>22429418</v>
      </c>
      <c r="O63" s="58" t="s">
        <v>140</v>
      </c>
      <c r="P63" s="59">
        <f t="shared" si="3"/>
        <v>145273573.03366667</v>
      </c>
    </row>
    <row r="64" spans="2:16" s="50" customFormat="1" ht="19.75" customHeight="1">
      <c r="B64" s="48">
        <v>44620</v>
      </c>
      <c r="C64" s="57">
        <v>108903513.527</v>
      </c>
      <c r="D64" s="57">
        <v>238044913.861</v>
      </c>
      <c r="E64" s="50">
        <f t="shared" si="0"/>
        <v>346948427.38800001</v>
      </c>
      <c r="F64" s="50" t="str">
        <f t="shared" si="1"/>
        <v>2008 q1</v>
      </c>
      <c r="G64" s="48">
        <v>39507</v>
      </c>
      <c r="H64" s="50">
        <v>13272536</v>
      </c>
      <c r="I64" s="50">
        <v>9580892</v>
      </c>
      <c r="J64" s="59">
        <v>22853428</v>
      </c>
      <c r="K64" s="59"/>
      <c r="L64" s="59">
        <f t="shared" si="2"/>
        <v>22853428</v>
      </c>
      <c r="O64" s="58" t="s">
        <v>141</v>
      </c>
      <c r="P64" s="59">
        <f t="shared" si="3"/>
        <v>151308787.99966666</v>
      </c>
    </row>
    <row r="65" spans="2:16" s="50" customFormat="1" ht="19.75" customHeight="1">
      <c r="B65" s="48">
        <v>44651</v>
      </c>
      <c r="C65" s="57">
        <v>110085302.59900001</v>
      </c>
      <c r="D65" s="57">
        <v>246737566.13999999</v>
      </c>
      <c r="E65" s="50">
        <f t="shared" si="0"/>
        <v>356822868.73899996</v>
      </c>
      <c r="F65" s="50" t="str">
        <f t="shared" si="1"/>
        <v>2008 q1</v>
      </c>
      <c r="G65" s="48">
        <v>39538</v>
      </c>
      <c r="H65" s="50">
        <v>15314198.800000001</v>
      </c>
      <c r="I65" s="50">
        <v>10324875</v>
      </c>
      <c r="J65" s="59">
        <v>25639073.800000001</v>
      </c>
      <c r="K65" s="59"/>
      <c r="L65" s="59">
        <f t="shared" si="2"/>
        <v>25639073.800000001</v>
      </c>
      <c r="O65" s="58" t="s">
        <v>142</v>
      </c>
      <c r="P65" s="59">
        <f t="shared" si="3"/>
        <v>161331718.05000001</v>
      </c>
    </row>
    <row r="66" spans="2:16" s="50" customFormat="1" ht="19.75" customHeight="1">
      <c r="B66" s="48">
        <v>44681</v>
      </c>
      <c r="C66" s="57">
        <v>121078391.84900001</v>
      </c>
      <c r="D66" s="57">
        <v>236187165.51199999</v>
      </c>
      <c r="E66" s="50">
        <f t="shared" si="0"/>
        <v>357265557.361</v>
      </c>
      <c r="F66" s="50" t="str">
        <f t="shared" si="1"/>
        <v>2008 q2</v>
      </c>
      <c r="G66" s="48">
        <v>39568</v>
      </c>
      <c r="H66" s="50">
        <v>15971503.33523</v>
      </c>
      <c r="I66" s="50">
        <v>12124979.877811</v>
      </c>
      <c r="J66" s="59">
        <v>28096483.213041</v>
      </c>
      <c r="K66" s="59"/>
      <c r="L66" s="59">
        <f t="shared" si="2"/>
        <v>28096483.213041</v>
      </c>
      <c r="O66" s="58" t="s">
        <v>143</v>
      </c>
      <c r="P66" s="59">
        <f t="shared" si="3"/>
        <v>173196211.69766665</v>
      </c>
    </row>
    <row r="67" spans="2:16" s="50" customFormat="1" ht="19.75" customHeight="1">
      <c r="B67" s="48">
        <v>44712</v>
      </c>
      <c r="C67" s="57">
        <v>124209293.74600001</v>
      </c>
      <c r="D67" s="57">
        <v>241818773.09</v>
      </c>
      <c r="E67" s="50">
        <f t="shared" si="0"/>
        <v>366028066.83600003</v>
      </c>
      <c r="F67" s="50" t="str">
        <f t="shared" si="1"/>
        <v>2008 q2</v>
      </c>
      <c r="G67" s="48">
        <v>39599</v>
      </c>
      <c r="H67" s="50">
        <v>15531949.9</v>
      </c>
      <c r="I67" s="50">
        <v>13758989</v>
      </c>
      <c r="J67" s="59">
        <v>29290938.899999999</v>
      </c>
      <c r="K67" s="59"/>
      <c r="L67" s="59">
        <f t="shared" si="2"/>
        <v>29290938.899999999</v>
      </c>
      <c r="O67" s="58" t="s">
        <v>144</v>
      </c>
      <c r="P67" s="59">
        <f t="shared" si="3"/>
        <v>178417299.20699999</v>
      </c>
    </row>
    <row r="68" spans="2:16" s="50" customFormat="1" ht="19.75" customHeight="1">
      <c r="B68" s="48">
        <v>44742</v>
      </c>
      <c r="C68" s="57">
        <v>130132472.66599999</v>
      </c>
      <c r="D68" s="57">
        <v>220373384.73500001</v>
      </c>
      <c r="E68" s="50">
        <f t="shared" ref="E68:E90" si="4">SUM(C68:D68)</f>
        <v>350505857.40100002</v>
      </c>
      <c r="F68" s="50" t="str">
        <f t="shared" ref="F68:F131" si="5">YEAR(G68)&amp;" q"&amp;ROUNDUP(MONTH(G68)/3,0)</f>
        <v>2008 q2</v>
      </c>
      <c r="G68" s="48">
        <v>39629</v>
      </c>
      <c r="H68" s="50">
        <v>16750552.371479999</v>
      </c>
      <c r="I68" s="50">
        <v>14938919</v>
      </c>
      <c r="J68" s="59">
        <v>31689471.371479999</v>
      </c>
      <c r="K68" s="59"/>
      <c r="L68" s="59">
        <f t="shared" ref="L68:L131" si="6">J68</f>
        <v>31689471.371479999</v>
      </c>
      <c r="O68" s="58" t="s">
        <v>145</v>
      </c>
      <c r="P68" s="59">
        <f t="shared" ref="P68:P87" si="7">AVERAGEIF($F$3:$F$257,O68,$L$3:$L$257)</f>
        <v>181057069.34566674</v>
      </c>
    </row>
    <row r="69" spans="2:16" s="50" customFormat="1" ht="19.75" customHeight="1">
      <c r="B69" s="48">
        <v>44773</v>
      </c>
      <c r="C69" s="57">
        <v>142389106.65099999</v>
      </c>
      <c r="D69" s="57">
        <v>214177340.25</v>
      </c>
      <c r="E69" s="50">
        <f t="shared" si="4"/>
        <v>356566446.90100002</v>
      </c>
      <c r="F69" s="50" t="str">
        <f t="shared" si="5"/>
        <v>2008 q3</v>
      </c>
      <c r="G69" s="48">
        <v>39660</v>
      </c>
      <c r="H69" s="50">
        <v>18435688</v>
      </c>
      <c r="I69" s="50">
        <v>16266877</v>
      </c>
      <c r="J69" s="59">
        <v>34702565</v>
      </c>
      <c r="K69" s="59"/>
      <c r="L69" s="59">
        <f t="shared" si="6"/>
        <v>34702565</v>
      </c>
      <c r="O69" s="58" t="s">
        <v>146</v>
      </c>
      <c r="P69" s="59">
        <f t="shared" si="7"/>
        <v>189624993.01200005</v>
      </c>
    </row>
    <row r="70" spans="2:16" s="50" customFormat="1" ht="19.75" customHeight="1">
      <c r="B70" s="48">
        <v>44804</v>
      </c>
      <c r="C70" s="57">
        <v>147209699.96399999</v>
      </c>
      <c r="D70" s="57">
        <v>209257292.785</v>
      </c>
      <c r="E70" s="50">
        <f t="shared" si="4"/>
        <v>356466992.74899995</v>
      </c>
      <c r="F70" s="50" t="str">
        <f t="shared" si="5"/>
        <v>2008 q3</v>
      </c>
      <c r="G70" s="48">
        <v>39691</v>
      </c>
      <c r="H70" s="50">
        <v>19345387</v>
      </c>
      <c r="I70" s="50">
        <v>17515868</v>
      </c>
      <c r="J70" s="59">
        <v>36861255</v>
      </c>
      <c r="K70" s="59"/>
      <c r="L70" s="59">
        <f t="shared" si="6"/>
        <v>36861255</v>
      </c>
      <c r="O70" s="58" t="s">
        <v>147</v>
      </c>
      <c r="P70" s="59">
        <f t="shared" si="7"/>
        <v>196127467.39099994</v>
      </c>
    </row>
    <row r="71" spans="2:16" s="50" customFormat="1" ht="19.75" customHeight="1">
      <c r="B71" s="48">
        <v>44834</v>
      </c>
      <c r="C71" s="57">
        <v>144442084.31400001</v>
      </c>
      <c r="D71" s="57">
        <v>211258004.46700001</v>
      </c>
      <c r="E71" s="50">
        <f t="shared" si="4"/>
        <v>355700088.78100002</v>
      </c>
      <c r="F71" s="50" t="str">
        <f t="shared" si="5"/>
        <v>2008 q3</v>
      </c>
      <c r="G71" s="48">
        <v>39721</v>
      </c>
      <c r="H71" s="50">
        <v>19544951.818399999</v>
      </c>
      <c r="I71" s="50">
        <v>17884049</v>
      </c>
      <c r="J71" s="59">
        <v>37429000.818399996</v>
      </c>
      <c r="K71" s="59"/>
      <c r="L71" s="59">
        <f t="shared" si="6"/>
        <v>37429000.818399996</v>
      </c>
      <c r="O71" s="58" t="s">
        <v>148</v>
      </c>
      <c r="P71" s="59">
        <f t="shared" si="7"/>
        <v>211525284.66633332</v>
      </c>
    </row>
    <row r="72" spans="2:16" s="50" customFormat="1" ht="19.75" customHeight="1">
      <c r="B72" s="48">
        <v>44865</v>
      </c>
      <c r="C72" s="57">
        <v>149729169.04899999</v>
      </c>
      <c r="D72" s="57">
        <v>196127002.898</v>
      </c>
      <c r="E72" s="50">
        <f t="shared" si="4"/>
        <v>345856171.94700003</v>
      </c>
      <c r="F72" s="50" t="str">
        <f t="shared" si="5"/>
        <v>2008 q4</v>
      </c>
      <c r="G72" s="48">
        <v>39752</v>
      </c>
      <c r="H72" s="50">
        <v>20583720</v>
      </c>
      <c r="I72" s="50">
        <v>20656088</v>
      </c>
      <c r="J72" s="59">
        <v>41239808</v>
      </c>
      <c r="K72" s="59"/>
      <c r="L72" s="59">
        <f t="shared" si="6"/>
        <v>41239808</v>
      </c>
      <c r="O72" s="58" t="s">
        <v>149</v>
      </c>
      <c r="P72" s="59">
        <f t="shared" si="7"/>
        <v>231089915.70366666</v>
      </c>
    </row>
    <row r="73" spans="2:16" s="50" customFormat="1" ht="19.75" customHeight="1">
      <c r="B73" s="48">
        <v>44895</v>
      </c>
      <c r="C73" s="57">
        <v>150834825.34999999</v>
      </c>
      <c r="D73" s="57">
        <v>202451204.042</v>
      </c>
      <c r="E73" s="50">
        <f t="shared" si="4"/>
        <v>353286029.39199996</v>
      </c>
      <c r="F73" s="50" t="str">
        <f t="shared" si="5"/>
        <v>2008 q4</v>
      </c>
      <c r="G73" s="48">
        <v>39782</v>
      </c>
      <c r="H73" s="50">
        <v>20487063</v>
      </c>
      <c r="I73" s="50">
        <v>19427071</v>
      </c>
      <c r="J73" s="59">
        <v>39914134</v>
      </c>
      <c r="K73" s="59"/>
      <c r="L73" s="59">
        <f t="shared" si="6"/>
        <v>39914134</v>
      </c>
      <c r="O73" s="58" t="s">
        <v>150</v>
      </c>
      <c r="P73" s="59">
        <f t="shared" si="7"/>
        <v>239412705.51566669</v>
      </c>
    </row>
    <row r="74" spans="2:16" s="50" customFormat="1" ht="19.75" customHeight="1">
      <c r="B74" s="48">
        <v>44926</v>
      </c>
      <c r="C74" s="57">
        <v>151296410.523</v>
      </c>
      <c r="D74" s="57">
        <v>211149245.39300001</v>
      </c>
      <c r="E74" s="50">
        <f t="shared" si="4"/>
        <v>362445655.91600001</v>
      </c>
      <c r="F74" s="50" t="str">
        <f t="shared" si="5"/>
        <v>2008 q4</v>
      </c>
      <c r="G74" s="48">
        <v>39813</v>
      </c>
      <c r="H74" s="50">
        <v>20032881.829</v>
      </c>
      <c r="I74" s="50">
        <v>19447709</v>
      </c>
      <c r="J74" s="59">
        <v>39480590.828999996</v>
      </c>
      <c r="K74" s="59"/>
      <c r="L74" s="59">
        <f t="shared" si="6"/>
        <v>39480590.828999996</v>
      </c>
      <c r="O74" s="58" t="s">
        <v>151</v>
      </c>
      <c r="P74" s="59">
        <f t="shared" si="7"/>
        <v>274633058.97066671</v>
      </c>
    </row>
    <row r="75" spans="2:16" s="50" customFormat="1" ht="19.75" customHeight="1">
      <c r="B75" s="48">
        <v>44957</v>
      </c>
      <c r="C75" s="57">
        <v>151005055.618</v>
      </c>
      <c r="D75" s="57">
        <v>206519929.067</v>
      </c>
      <c r="E75" s="50">
        <f t="shared" si="4"/>
        <v>357524984.685</v>
      </c>
      <c r="F75" s="50" t="str">
        <f t="shared" si="5"/>
        <v>2009 q1</v>
      </c>
      <c r="G75" s="48">
        <v>39844</v>
      </c>
      <c r="H75" s="50">
        <v>19271859</v>
      </c>
      <c r="I75" s="50">
        <v>18970122</v>
      </c>
      <c r="J75" s="59">
        <v>38241981</v>
      </c>
      <c r="K75" s="59"/>
      <c r="L75" s="59">
        <f t="shared" si="6"/>
        <v>38241981</v>
      </c>
      <c r="O75" s="58" t="s">
        <v>152</v>
      </c>
      <c r="P75" s="59">
        <f t="shared" si="7"/>
        <v>289627372.62233335</v>
      </c>
    </row>
    <row r="76" spans="2:16" s="50" customFormat="1" ht="19.75" customHeight="1">
      <c r="B76" s="48">
        <v>44985</v>
      </c>
      <c r="C76" s="57">
        <v>154462747.01300001</v>
      </c>
      <c r="D76" s="57">
        <v>215459522.56200001</v>
      </c>
      <c r="E76" s="50">
        <f t="shared" si="4"/>
        <v>369922269.57500005</v>
      </c>
      <c r="F76" s="50" t="str">
        <f t="shared" si="5"/>
        <v>2009 q1</v>
      </c>
      <c r="G76" s="48">
        <v>39872</v>
      </c>
      <c r="H76" s="50">
        <v>16267500.9</v>
      </c>
      <c r="I76" s="50">
        <v>21842374</v>
      </c>
      <c r="J76" s="59">
        <v>38109874.899999999</v>
      </c>
      <c r="K76" s="59"/>
      <c r="L76" s="59">
        <f t="shared" si="6"/>
        <v>38109874.899999999</v>
      </c>
      <c r="O76" s="58" t="s">
        <v>153</v>
      </c>
      <c r="P76" s="59">
        <f t="shared" si="7"/>
        <v>295403872.88833338</v>
      </c>
    </row>
    <row r="77" spans="2:16" s="50" customFormat="1" ht="19.75" customHeight="1">
      <c r="B77" s="48">
        <v>45016</v>
      </c>
      <c r="C77" s="57">
        <v>160139403.03299999</v>
      </c>
      <c r="D77" s="57">
        <v>223967172.70500001</v>
      </c>
      <c r="E77" s="50">
        <f t="shared" si="4"/>
        <v>384106575.73800004</v>
      </c>
      <c r="F77" s="50" t="str">
        <f t="shared" si="5"/>
        <v>2009 q1</v>
      </c>
      <c r="G77" s="48">
        <v>39903</v>
      </c>
      <c r="H77" s="50">
        <v>15302559</v>
      </c>
      <c r="I77" s="50">
        <v>27971718</v>
      </c>
      <c r="J77" s="59">
        <v>43274277</v>
      </c>
      <c r="K77" s="59"/>
      <c r="L77" s="59">
        <f t="shared" si="6"/>
        <v>43274277</v>
      </c>
      <c r="O77" s="58" t="s">
        <v>154</v>
      </c>
      <c r="P77" s="59">
        <f t="shared" si="7"/>
        <v>341712770.66000003</v>
      </c>
    </row>
    <row r="78" spans="2:16" s="50" customFormat="1" ht="19.75" customHeight="1">
      <c r="B78" s="48">
        <v>45046</v>
      </c>
      <c r="C78" s="57">
        <v>165736108.449</v>
      </c>
      <c r="D78" s="57">
        <v>225916734.55899999</v>
      </c>
      <c r="E78" s="50">
        <f t="shared" si="4"/>
        <v>391652843.00800002</v>
      </c>
      <c r="F78" s="50" t="str">
        <f t="shared" si="5"/>
        <v>2009 q2</v>
      </c>
      <c r="G78" s="48">
        <v>39933</v>
      </c>
      <c r="H78" s="50">
        <v>13980386.65</v>
      </c>
      <c r="I78" s="50">
        <v>28670130.399999999</v>
      </c>
      <c r="J78" s="59">
        <v>42650517.049999997</v>
      </c>
      <c r="K78" s="59"/>
      <c r="L78" s="59">
        <f t="shared" si="6"/>
        <v>42650517.049999997</v>
      </c>
      <c r="O78" s="58" t="s">
        <v>155</v>
      </c>
      <c r="P78" s="59">
        <f t="shared" si="7"/>
        <v>342499852.73400003</v>
      </c>
    </row>
    <row r="79" spans="2:16" s="50" customFormat="1" ht="19.75" customHeight="1">
      <c r="B79" s="48">
        <v>45077</v>
      </c>
      <c r="C79" s="57">
        <v>173918307.509</v>
      </c>
      <c r="D79" s="57">
        <v>235710847.493</v>
      </c>
      <c r="E79" s="50">
        <f t="shared" si="4"/>
        <v>409629155.00199997</v>
      </c>
      <c r="F79" s="50" t="str">
        <f t="shared" si="5"/>
        <v>2009 q2</v>
      </c>
      <c r="G79" s="48">
        <v>39964</v>
      </c>
      <c r="H79" s="50">
        <v>14485500.375800001</v>
      </c>
      <c r="I79" s="50">
        <v>29058501.212900002</v>
      </c>
      <c r="J79" s="59">
        <v>43544001.588700004</v>
      </c>
      <c r="K79" s="59"/>
      <c r="L79" s="59">
        <f t="shared" si="6"/>
        <v>43544001.588700004</v>
      </c>
      <c r="O79" s="58" t="s">
        <v>156</v>
      </c>
      <c r="P79" s="59">
        <f t="shared" si="7"/>
        <v>347828298.009</v>
      </c>
    </row>
    <row r="80" spans="2:16" s="50" customFormat="1" ht="19.75" customHeight="1">
      <c r="B80" s="48">
        <v>45107</v>
      </c>
      <c r="C80" s="57">
        <v>177274908.442</v>
      </c>
      <c r="D80" s="57">
        <v>235575965.45100001</v>
      </c>
      <c r="E80" s="50">
        <f t="shared" si="4"/>
        <v>412850873.89300001</v>
      </c>
      <c r="F80" s="50" t="str">
        <f t="shared" si="5"/>
        <v>2009 q2</v>
      </c>
      <c r="G80" s="48">
        <v>39994</v>
      </c>
      <c r="H80" s="50">
        <v>14243473.264</v>
      </c>
      <c r="I80" s="50">
        <v>29793969.478999998</v>
      </c>
      <c r="J80" s="59">
        <v>44037442.743000001</v>
      </c>
      <c r="K80" s="59"/>
      <c r="L80" s="59">
        <f t="shared" si="6"/>
        <v>44037442.743000001</v>
      </c>
      <c r="O80" s="58" t="s">
        <v>157</v>
      </c>
      <c r="P80" s="59">
        <f t="shared" si="7"/>
        <v>357933160.53266668</v>
      </c>
    </row>
    <row r="81" spans="2:16" s="50" customFormat="1" ht="19.75" customHeight="1">
      <c r="B81" s="48">
        <v>45138</v>
      </c>
      <c r="C81" s="57">
        <v>183112751.45442</v>
      </c>
      <c r="D81" s="57">
        <v>253133675.48563999</v>
      </c>
      <c r="E81" s="50">
        <f t="shared" si="4"/>
        <v>436246426.94006002</v>
      </c>
      <c r="F81" s="50" t="str">
        <f t="shared" si="5"/>
        <v>2009 q3</v>
      </c>
      <c r="G81" s="48">
        <v>40025</v>
      </c>
      <c r="H81" s="50">
        <v>15092912.958799999</v>
      </c>
      <c r="I81" s="50">
        <v>32180519.9505</v>
      </c>
      <c r="J81" s="59">
        <v>47273432.909299999</v>
      </c>
      <c r="K81" s="59"/>
      <c r="L81" s="59">
        <f t="shared" si="6"/>
        <v>47273432.909299999</v>
      </c>
      <c r="O81" s="58" t="s">
        <v>158</v>
      </c>
      <c r="P81" s="59">
        <f t="shared" si="7"/>
        <v>356244509.477</v>
      </c>
    </row>
    <row r="82" spans="2:16" s="50" customFormat="1" ht="19.75" customHeight="1">
      <c r="B82" s="48">
        <v>45169</v>
      </c>
      <c r="C82" s="57">
        <v>189157821.73300001</v>
      </c>
      <c r="D82" s="57">
        <v>258600067.815</v>
      </c>
      <c r="E82" s="50">
        <f t="shared" si="4"/>
        <v>447757889.54799998</v>
      </c>
      <c r="F82" s="50" t="str">
        <f t="shared" si="5"/>
        <v>2009 q3</v>
      </c>
      <c r="G82" s="48">
        <v>40056</v>
      </c>
      <c r="H82" s="50">
        <v>14672188.9563</v>
      </c>
      <c r="I82" s="50">
        <v>32911035.9322</v>
      </c>
      <c r="J82" s="59">
        <v>47583224.888499998</v>
      </c>
      <c r="K82" s="59"/>
      <c r="L82" s="59">
        <f t="shared" si="6"/>
        <v>47583224.888499998</v>
      </c>
      <c r="O82" s="58" t="s">
        <v>159</v>
      </c>
      <c r="P82" s="59">
        <f t="shared" si="7"/>
        <v>353862619.08499998</v>
      </c>
    </row>
    <row r="83" spans="2:16" s="50" customFormat="1" ht="19.75" customHeight="1">
      <c r="B83" s="48">
        <v>45199</v>
      </c>
      <c r="C83" s="57">
        <v>196399623.86500001</v>
      </c>
      <c r="D83" s="57">
        <v>258201793.66</v>
      </c>
      <c r="E83" s="50">
        <f t="shared" si="4"/>
        <v>454601417.52499998</v>
      </c>
      <c r="F83" s="50" t="str">
        <f t="shared" si="5"/>
        <v>2009 q3</v>
      </c>
      <c r="G83" s="48">
        <v>40086</v>
      </c>
      <c r="H83" s="50">
        <v>14581363.806600001</v>
      </c>
      <c r="I83" s="50">
        <v>34308204.244800001</v>
      </c>
      <c r="J83" s="59">
        <v>48889568.051400006</v>
      </c>
      <c r="K83" s="59"/>
      <c r="L83" s="59">
        <f t="shared" si="6"/>
        <v>48889568.051400006</v>
      </c>
      <c r="O83" s="58" t="s">
        <v>160</v>
      </c>
      <c r="P83" s="59">
        <f t="shared" si="7"/>
        <v>370517943.3326667</v>
      </c>
    </row>
    <row r="84" spans="2:16" s="50" customFormat="1" ht="19.75" customHeight="1">
      <c r="B84" s="48">
        <v>45230</v>
      </c>
      <c r="C84" s="57">
        <v>208002316.45699999</v>
      </c>
      <c r="D84" s="57">
        <v>271723555.50099999</v>
      </c>
      <c r="E84" s="50">
        <f t="shared" si="4"/>
        <v>479725871.95799994</v>
      </c>
      <c r="F84" s="50" t="str">
        <f t="shared" si="5"/>
        <v>2009 q4</v>
      </c>
      <c r="G84" s="48">
        <v>40117</v>
      </c>
      <c r="H84" s="50">
        <v>15150805.751499999</v>
      </c>
      <c r="I84" s="50">
        <v>35785722.202399999</v>
      </c>
      <c r="J84" s="59">
        <v>50936527.953899994</v>
      </c>
      <c r="K84" s="59"/>
      <c r="L84" s="59">
        <f t="shared" si="6"/>
        <v>50936527.953899994</v>
      </c>
      <c r="O84" s="58" t="s">
        <v>161</v>
      </c>
      <c r="P84" s="59">
        <f t="shared" si="7"/>
        <v>404710957.30099994</v>
      </c>
    </row>
    <row r="85" spans="2:16" s="50" customFormat="1" ht="19.75" customHeight="1">
      <c r="B85" s="48">
        <v>45260</v>
      </c>
      <c r="C85" s="57">
        <v>214796858.65599999</v>
      </c>
      <c r="D85" s="57">
        <v>279732800.75199997</v>
      </c>
      <c r="E85" s="50">
        <f t="shared" si="4"/>
        <v>494529659.40799999</v>
      </c>
      <c r="F85" s="50" t="str">
        <f t="shared" si="5"/>
        <v>2009 q4</v>
      </c>
      <c r="G85" s="48">
        <v>40147</v>
      </c>
      <c r="H85" s="50">
        <v>15646560.270300001</v>
      </c>
      <c r="I85" s="50">
        <v>35104959.442500003</v>
      </c>
      <c r="J85" s="59">
        <v>50751519.712800004</v>
      </c>
      <c r="K85" s="59"/>
      <c r="L85" s="59">
        <f t="shared" si="6"/>
        <v>50751519.712800004</v>
      </c>
      <c r="O85" s="58" t="s">
        <v>162</v>
      </c>
      <c r="P85" s="59">
        <f t="shared" si="7"/>
        <v>446201911.33768672</v>
      </c>
    </row>
    <row r="86" spans="2:16" s="50" customFormat="1" ht="19.75" customHeight="1">
      <c r="B86" s="48">
        <v>45291</v>
      </c>
      <c r="C86" s="57">
        <v>223537898.43900001</v>
      </c>
      <c r="D86" s="57">
        <v>285681457.37699997</v>
      </c>
      <c r="E86" s="50">
        <f t="shared" si="4"/>
        <v>509219355.81599998</v>
      </c>
      <c r="F86" s="50" t="str">
        <f t="shared" si="5"/>
        <v>2009 q4</v>
      </c>
      <c r="G86" s="48">
        <v>40178</v>
      </c>
      <c r="H86" s="50">
        <v>16873566.017099999</v>
      </c>
      <c r="I86" s="50">
        <v>37258674.437600002</v>
      </c>
      <c r="J86" s="59">
        <v>54132240.454700001</v>
      </c>
      <c r="K86" s="59"/>
      <c r="L86" s="59">
        <f t="shared" si="6"/>
        <v>54132240.454700001</v>
      </c>
      <c r="O86" s="58" t="s">
        <v>163</v>
      </c>
      <c r="P86" s="59">
        <f t="shared" si="7"/>
        <v>494491629.06066662</v>
      </c>
    </row>
    <row r="87" spans="2:16" s="50" customFormat="1" ht="19.75" customHeight="1">
      <c r="B87" s="48">
        <v>45322</v>
      </c>
      <c r="C87" s="57">
        <v>228821941.55199999</v>
      </c>
      <c r="D87" s="57">
        <v>287346622.2263</v>
      </c>
      <c r="E87" s="50">
        <f t="shared" si="4"/>
        <v>516168563.77829999</v>
      </c>
      <c r="F87" s="50" t="str">
        <f t="shared" si="5"/>
        <v>2010 q1</v>
      </c>
      <c r="G87" s="48">
        <v>40209</v>
      </c>
      <c r="H87" s="50">
        <v>16686393.238</v>
      </c>
      <c r="I87" s="50">
        <v>35923538.1307</v>
      </c>
      <c r="J87" s="59">
        <v>52609931.368699998</v>
      </c>
      <c r="K87" s="59"/>
      <c r="L87" s="59">
        <f t="shared" si="6"/>
        <v>52609931.368699998</v>
      </c>
      <c r="O87" s="58" t="s">
        <v>164</v>
      </c>
      <c r="P87" s="59">
        <f t="shared" si="7"/>
        <v>528725279.05443364</v>
      </c>
    </row>
    <row r="88" spans="2:16" s="50" customFormat="1" ht="19.75" customHeight="1">
      <c r="B88" s="48">
        <v>45351</v>
      </c>
      <c r="C88" s="57">
        <v>232468837.11899999</v>
      </c>
      <c r="D88" s="57">
        <v>296132660.56800002</v>
      </c>
      <c r="E88" s="50">
        <f t="shared" si="4"/>
        <v>528601497.68700004</v>
      </c>
      <c r="F88" s="50" t="str">
        <f t="shared" si="5"/>
        <v>2010 q1</v>
      </c>
      <c r="G88" s="48">
        <v>40237</v>
      </c>
      <c r="H88" s="50">
        <v>16661682.586200001</v>
      </c>
      <c r="I88" s="50">
        <v>37211145.326800004</v>
      </c>
      <c r="J88" s="59">
        <v>53872827.913000003</v>
      </c>
      <c r="K88" s="59"/>
      <c r="L88" s="59">
        <f t="shared" si="6"/>
        <v>53872827.913000003</v>
      </c>
      <c r="O88" s="58"/>
    </row>
    <row r="89" spans="2:16" s="50" customFormat="1" ht="19.75" customHeight="1">
      <c r="B89" s="48">
        <v>45382</v>
      </c>
      <c r="C89" s="57">
        <v>243995000.52900001</v>
      </c>
      <c r="D89" s="57">
        <v>297410775.16900098</v>
      </c>
      <c r="E89" s="50">
        <f t="shared" si="4"/>
        <v>541405775.69800103</v>
      </c>
      <c r="F89" s="50" t="str">
        <f t="shared" si="5"/>
        <v>2010 q1</v>
      </c>
      <c r="G89" s="48">
        <v>40268</v>
      </c>
      <c r="H89" s="50">
        <v>17747300.233800001</v>
      </c>
      <c r="I89" s="50">
        <v>39733896.831</v>
      </c>
      <c r="J89" s="59">
        <v>57481197.064800002</v>
      </c>
      <c r="K89" s="59"/>
      <c r="L89" s="59">
        <f t="shared" si="6"/>
        <v>57481197.064800002</v>
      </c>
      <c r="O89" s="58"/>
    </row>
    <row r="90" spans="2:16" s="50" customFormat="1" ht="19.75" customHeight="1">
      <c r="B90" s="48">
        <v>45412</v>
      </c>
      <c r="C90" s="57">
        <v>232963318.76756001</v>
      </c>
      <c r="D90" s="57">
        <v>286670737.70741999</v>
      </c>
      <c r="E90" s="50">
        <f t="shared" si="4"/>
        <v>519634056.47498</v>
      </c>
      <c r="F90" s="50" t="str">
        <f t="shared" si="5"/>
        <v>2010 q2</v>
      </c>
      <c r="G90" s="48">
        <v>40298</v>
      </c>
      <c r="H90" s="50">
        <v>17802918.206099998</v>
      </c>
      <c r="I90" s="50">
        <v>41749846.462399997</v>
      </c>
      <c r="J90" s="59">
        <v>59552764.668499991</v>
      </c>
      <c r="K90" s="59"/>
      <c r="L90" s="59">
        <f t="shared" si="6"/>
        <v>59552764.668499991</v>
      </c>
      <c r="O90" s="58"/>
    </row>
    <row r="91" spans="2:16" s="50" customFormat="1" ht="28.75" customHeight="1">
      <c r="F91" s="50" t="str">
        <f t="shared" si="5"/>
        <v>2010 q2</v>
      </c>
      <c r="G91" s="48">
        <v>40329</v>
      </c>
      <c r="H91" s="50">
        <v>17592727.2278</v>
      </c>
      <c r="I91" s="50">
        <v>41786986.164099999</v>
      </c>
      <c r="J91" s="59">
        <v>59379713.391900003</v>
      </c>
      <c r="K91" s="59"/>
      <c r="L91" s="59">
        <f t="shared" si="6"/>
        <v>59379713.391900003</v>
      </c>
      <c r="O91" s="58"/>
    </row>
    <row r="92" spans="2:16">
      <c r="F92" s="50" t="str">
        <f t="shared" si="5"/>
        <v>2010 q2</v>
      </c>
      <c r="G92" s="48">
        <v>40359</v>
      </c>
      <c r="H92" s="58">
        <v>17996054.9329</v>
      </c>
      <c r="I92" s="58">
        <v>40779073.7786</v>
      </c>
      <c r="J92" s="60">
        <v>58775128.711500004</v>
      </c>
      <c r="K92" s="60"/>
      <c r="L92" s="59">
        <f t="shared" si="6"/>
        <v>58775128.711500004</v>
      </c>
    </row>
    <row r="93" spans="2:16">
      <c r="F93" s="50" t="str">
        <f t="shared" si="5"/>
        <v>2010 q3</v>
      </c>
      <c r="G93" s="48">
        <v>40390</v>
      </c>
      <c r="H93" s="58">
        <v>18616634.096999999</v>
      </c>
      <c r="I93" s="58">
        <v>44682268.937100001</v>
      </c>
      <c r="J93" s="60">
        <v>63298903.034099996</v>
      </c>
      <c r="K93" s="60"/>
      <c r="L93" s="59">
        <f t="shared" si="6"/>
        <v>63298903.034099996</v>
      </c>
    </row>
    <row r="94" spans="2:16">
      <c r="F94" s="50" t="str">
        <f t="shared" si="5"/>
        <v>2010 q3</v>
      </c>
      <c r="G94" s="48">
        <v>40421</v>
      </c>
      <c r="H94" s="58">
        <v>17243352.3321</v>
      </c>
      <c r="I94" s="58">
        <v>42056140.379900001</v>
      </c>
      <c r="J94" s="60">
        <v>59299492.711999997</v>
      </c>
      <c r="K94" s="60"/>
      <c r="L94" s="59">
        <f t="shared" si="6"/>
        <v>59299492.711999997</v>
      </c>
    </row>
    <row r="95" spans="2:16">
      <c r="F95" s="50" t="str">
        <f t="shared" si="5"/>
        <v>2010 q3</v>
      </c>
      <c r="G95" s="48">
        <v>40451</v>
      </c>
      <c r="H95" s="58">
        <v>19162757.5572</v>
      </c>
      <c r="I95" s="58">
        <v>46119226.085699998</v>
      </c>
      <c r="J95" s="60">
        <v>65281983.642899998</v>
      </c>
      <c r="K95" s="60"/>
      <c r="L95" s="59">
        <f t="shared" si="6"/>
        <v>65281983.642899998</v>
      </c>
    </row>
    <row r="96" spans="2:16">
      <c r="F96" s="50" t="str">
        <f t="shared" si="5"/>
        <v>2010 q4</v>
      </c>
      <c r="G96" s="48">
        <v>40482</v>
      </c>
      <c r="H96" s="58">
        <v>18067346.343400002</v>
      </c>
      <c r="I96" s="58">
        <v>49893007.836400002</v>
      </c>
      <c r="J96" s="60">
        <v>67960354.179800004</v>
      </c>
      <c r="K96" s="60"/>
      <c r="L96" s="59">
        <f t="shared" si="6"/>
        <v>67960354.179800004</v>
      </c>
    </row>
    <row r="97" spans="6:12">
      <c r="F97" s="50" t="str">
        <f t="shared" si="5"/>
        <v>2010 q4</v>
      </c>
      <c r="G97" s="48">
        <v>40512</v>
      </c>
      <c r="H97" s="58">
        <v>18410240.885600001</v>
      </c>
      <c r="I97" s="58">
        <v>52404124.8398</v>
      </c>
      <c r="J97" s="60">
        <v>70814365.725400001</v>
      </c>
      <c r="K97" s="60"/>
      <c r="L97" s="59">
        <f t="shared" si="6"/>
        <v>70814365.725400001</v>
      </c>
    </row>
    <row r="98" spans="6:12">
      <c r="F98" s="50" t="str">
        <f t="shared" si="5"/>
        <v>2010 q4</v>
      </c>
      <c r="G98" s="48">
        <v>40543</v>
      </c>
      <c r="H98" s="58">
        <v>18276819.698600002</v>
      </c>
      <c r="I98" s="58">
        <v>56517892.641400002</v>
      </c>
      <c r="J98" s="60">
        <v>74794712.340000004</v>
      </c>
      <c r="K98" s="60"/>
      <c r="L98" s="59">
        <f t="shared" si="6"/>
        <v>74794712.340000004</v>
      </c>
    </row>
    <row r="99" spans="6:12">
      <c r="F99" s="50" t="str">
        <f t="shared" si="5"/>
        <v>2011 q1</v>
      </c>
      <c r="G99" s="48">
        <v>40574</v>
      </c>
      <c r="H99" s="58">
        <v>18764887.706099998</v>
      </c>
      <c r="I99" s="58">
        <v>55211609.361000001</v>
      </c>
      <c r="J99" s="60">
        <v>73976497.067100003</v>
      </c>
      <c r="K99" s="60"/>
      <c r="L99" s="59">
        <f t="shared" si="6"/>
        <v>73976497.067100003</v>
      </c>
    </row>
    <row r="100" spans="6:12">
      <c r="F100" s="50" t="str">
        <f t="shared" si="5"/>
        <v>2011 q1</v>
      </c>
      <c r="G100" s="48">
        <v>40602</v>
      </c>
      <c r="H100" s="58">
        <v>19352490.491599999</v>
      </c>
      <c r="I100" s="58">
        <v>57274099.243500002</v>
      </c>
      <c r="J100" s="60">
        <v>76626589.735100001</v>
      </c>
      <c r="K100" s="60"/>
      <c r="L100" s="59">
        <f t="shared" si="6"/>
        <v>76626589.735100001</v>
      </c>
    </row>
    <row r="101" spans="6:12">
      <c r="F101" s="50" t="str">
        <f t="shared" si="5"/>
        <v>2011 q1</v>
      </c>
      <c r="G101" s="48">
        <v>40633</v>
      </c>
      <c r="H101" s="58">
        <v>18829861.675099999</v>
      </c>
      <c r="I101" s="58">
        <v>59930301.266099997</v>
      </c>
      <c r="J101" s="60">
        <v>78760162.941199988</v>
      </c>
      <c r="K101" s="60"/>
      <c r="L101" s="59">
        <f t="shared" si="6"/>
        <v>78760162.941199988</v>
      </c>
    </row>
    <row r="102" spans="6:12">
      <c r="F102" s="50" t="str">
        <f t="shared" si="5"/>
        <v>2011 q2</v>
      </c>
      <c r="G102" s="48">
        <v>40663</v>
      </c>
      <c r="H102" s="58">
        <v>19427782.906100001</v>
      </c>
      <c r="I102" s="58">
        <v>61955544.8244</v>
      </c>
      <c r="J102" s="60">
        <v>81383327.730499998</v>
      </c>
      <c r="K102" s="60"/>
      <c r="L102" s="59">
        <f t="shared" si="6"/>
        <v>81383327.730499998</v>
      </c>
    </row>
    <row r="103" spans="6:12">
      <c r="F103" s="50" t="str">
        <f t="shared" si="5"/>
        <v>2011 q2</v>
      </c>
      <c r="G103" s="48">
        <v>40694</v>
      </c>
      <c r="H103" s="58">
        <v>20500419.863200001</v>
      </c>
      <c r="I103" s="58">
        <v>63096991.667400002</v>
      </c>
      <c r="J103" s="60">
        <v>83597411.530600011</v>
      </c>
      <c r="K103" s="60"/>
      <c r="L103" s="59">
        <f t="shared" si="6"/>
        <v>83597411.530600011</v>
      </c>
    </row>
    <row r="104" spans="6:12">
      <c r="F104" s="50" t="str">
        <f t="shared" si="5"/>
        <v>2011 q2</v>
      </c>
      <c r="G104" s="48">
        <v>40724</v>
      </c>
      <c r="H104" s="58">
        <v>21312355.529599998</v>
      </c>
      <c r="I104" s="58">
        <v>65944352.174900003</v>
      </c>
      <c r="J104" s="60">
        <v>87256707.704500005</v>
      </c>
      <c r="K104" s="60"/>
      <c r="L104" s="59">
        <f t="shared" si="6"/>
        <v>87256707.704500005</v>
      </c>
    </row>
    <row r="105" spans="6:12">
      <c r="F105" s="50" t="str">
        <f t="shared" si="5"/>
        <v>2011 q3</v>
      </c>
      <c r="G105" s="48">
        <v>40755</v>
      </c>
      <c r="H105" s="58">
        <v>23161608.188000001</v>
      </c>
      <c r="I105" s="58">
        <v>67328762.256999999</v>
      </c>
      <c r="J105" s="60">
        <v>90490370.444999993</v>
      </c>
      <c r="K105" s="60"/>
      <c r="L105" s="59">
        <f t="shared" si="6"/>
        <v>90490370.444999993</v>
      </c>
    </row>
    <row r="106" spans="6:12">
      <c r="F106" s="50" t="str">
        <f t="shared" si="5"/>
        <v>2011 q3</v>
      </c>
      <c r="G106" s="48">
        <v>40786</v>
      </c>
      <c r="H106" s="58">
        <v>21412668.102600001</v>
      </c>
      <c r="I106" s="58">
        <v>65260637.329099998</v>
      </c>
      <c r="J106" s="60">
        <v>86673305.431699991</v>
      </c>
      <c r="K106" s="60"/>
      <c r="L106" s="59">
        <f t="shared" si="6"/>
        <v>86673305.431699991</v>
      </c>
    </row>
    <row r="107" spans="6:12">
      <c r="F107" s="50" t="str">
        <f t="shared" si="5"/>
        <v>2011 q3</v>
      </c>
      <c r="G107" s="48">
        <v>40816</v>
      </c>
      <c r="H107" s="58">
        <v>20777854.878600001</v>
      </c>
      <c r="I107" s="58">
        <v>64979721.5339</v>
      </c>
      <c r="J107" s="60">
        <v>85757576.412499994</v>
      </c>
      <c r="K107" s="60"/>
      <c r="L107" s="59">
        <f t="shared" si="6"/>
        <v>85757576.412499994</v>
      </c>
    </row>
    <row r="108" spans="6:12">
      <c r="F108" s="50" t="str">
        <f t="shared" si="5"/>
        <v>2011 q4</v>
      </c>
      <c r="G108" s="48">
        <v>40847</v>
      </c>
      <c r="H108" s="58">
        <v>20114976.021299999</v>
      </c>
      <c r="I108" s="58">
        <v>65103520.515199997</v>
      </c>
      <c r="J108" s="60">
        <v>85218496.536499992</v>
      </c>
      <c r="K108" s="60"/>
      <c r="L108" s="59">
        <f t="shared" si="6"/>
        <v>85218496.536499992</v>
      </c>
    </row>
    <row r="109" spans="6:12">
      <c r="F109" s="50" t="str">
        <f t="shared" si="5"/>
        <v>2011 q4</v>
      </c>
      <c r="G109" s="48">
        <v>40877</v>
      </c>
      <c r="H109" s="58">
        <v>20801099.863299999</v>
      </c>
      <c r="I109" s="58">
        <v>67477203.643800005</v>
      </c>
      <c r="J109" s="60">
        <v>88278303.507100001</v>
      </c>
      <c r="K109" s="60"/>
      <c r="L109" s="59">
        <f t="shared" si="6"/>
        <v>88278303.507100001</v>
      </c>
    </row>
    <row r="110" spans="6:12">
      <c r="F110" s="50" t="str">
        <f t="shared" si="5"/>
        <v>2011 q4</v>
      </c>
      <c r="G110" s="48">
        <v>40908</v>
      </c>
      <c r="H110" s="58">
        <v>19319642.455400001</v>
      </c>
      <c r="I110" s="58">
        <v>76659974.465800002</v>
      </c>
      <c r="J110" s="60">
        <v>95979616.921200007</v>
      </c>
      <c r="K110" s="60"/>
      <c r="L110" s="59">
        <f t="shared" si="6"/>
        <v>95979616.921200007</v>
      </c>
    </row>
    <row r="111" spans="6:12">
      <c r="F111" s="50" t="str">
        <f t="shared" si="5"/>
        <v>2012 q1</v>
      </c>
      <c r="G111" s="48">
        <v>40939</v>
      </c>
      <c r="H111" s="58">
        <v>19292674.445999999</v>
      </c>
      <c r="I111" s="58">
        <v>77144285.978</v>
      </c>
      <c r="J111" s="60">
        <v>96436960.423999995</v>
      </c>
      <c r="K111" s="60"/>
      <c r="L111" s="59">
        <f t="shared" si="6"/>
        <v>96436960.423999995</v>
      </c>
    </row>
    <row r="112" spans="6:12">
      <c r="F112" s="50" t="str">
        <f t="shared" si="5"/>
        <v>2012 q1</v>
      </c>
      <c r="G112" s="48">
        <v>40968</v>
      </c>
      <c r="H112" s="58">
        <v>18718932.631999999</v>
      </c>
      <c r="I112" s="58">
        <v>77991572.670000002</v>
      </c>
      <c r="J112" s="60">
        <v>96710505.302000001</v>
      </c>
      <c r="K112" s="60"/>
      <c r="L112" s="59">
        <f t="shared" si="6"/>
        <v>96710505.302000001</v>
      </c>
    </row>
    <row r="113" spans="6:12">
      <c r="F113" s="50" t="str">
        <f t="shared" si="5"/>
        <v>2012 q1</v>
      </c>
      <c r="G113" s="48">
        <v>40999</v>
      </c>
      <c r="H113" s="58">
        <v>18457784.088</v>
      </c>
      <c r="I113" s="58">
        <v>79166199.827000007</v>
      </c>
      <c r="J113" s="60">
        <v>97623983.915000007</v>
      </c>
      <c r="K113" s="60"/>
      <c r="L113" s="59">
        <f t="shared" si="6"/>
        <v>97623983.915000007</v>
      </c>
    </row>
    <row r="114" spans="6:12">
      <c r="F114" s="50" t="str">
        <f t="shared" si="5"/>
        <v>2012 q2</v>
      </c>
      <c r="G114" s="48">
        <v>41029</v>
      </c>
      <c r="H114" s="58">
        <v>17907249.383000001</v>
      </c>
      <c r="I114" s="58">
        <v>79225224.063999996</v>
      </c>
      <c r="J114" s="60">
        <v>97132473.446999997</v>
      </c>
      <c r="K114" s="60"/>
      <c r="L114" s="59">
        <f t="shared" si="6"/>
        <v>97132473.446999997</v>
      </c>
    </row>
    <row r="115" spans="6:12">
      <c r="F115" s="50" t="str">
        <f t="shared" si="5"/>
        <v>2012 q2</v>
      </c>
      <c r="G115" s="48">
        <v>41060</v>
      </c>
      <c r="H115" s="58">
        <v>17402208.346000001</v>
      </c>
      <c r="I115" s="58">
        <v>80876590.508000001</v>
      </c>
      <c r="J115" s="60">
        <v>98278798.854000002</v>
      </c>
      <c r="K115" s="60"/>
      <c r="L115" s="59">
        <f t="shared" si="6"/>
        <v>98278798.854000002</v>
      </c>
    </row>
    <row r="116" spans="6:12">
      <c r="F116" s="50" t="str">
        <f t="shared" si="5"/>
        <v>2012 q2</v>
      </c>
      <c r="G116" s="48">
        <v>41090</v>
      </c>
      <c r="H116" s="58">
        <v>18527068.765000001</v>
      </c>
      <c r="I116" s="58">
        <v>84832628.157000005</v>
      </c>
      <c r="J116" s="60">
        <v>103359696.92200001</v>
      </c>
      <c r="K116" s="60"/>
      <c r="L116" s="59">
        <f t="shared" si="6"/>
        <v>103359696.92200001</v>
      </c>
    </row>
    <row r="117" spans="6:12">
      <c r="F117" s="50" t="str">
        <f t="shared" si="5"/>
        <v>2012 q3</v>
      </c>
      <c r="G117" s="48">
        <v>41121</v>
      </c>
      <c r="H117" s="58">
        <v>18412879.223999999</v>
      </c>
      <c r="I117" s="58">
        <v>82185832.980000004</v>
      </c>
      <c r="J117" s="60">
        <v>100598712.204</v>
      </c>
      <c r="K117" s="60"/>
      <c r="L117" s="59">
        <f t="shared" si="6"/>
        <v>100598712.204</v>
      </c>
    </row>
    <row r="118" spans="6:12">
      <c r="F118" s="50" t="str">
        <f t="shared" si="5"/>
        <v>2012 q3</v>
      </c>
      <c r="G118" s="48">
        <v>41152</v>
      </c>
      <c r="H118" s="58">
        <v>18224573.035999998</v>
      </c>
      <c r="I118" s="58">
        <v>82178361.745000005</v>
      </c>
      <c r="J118" s="60">
        <v>100402934.781</v>
      </c>
      <c r="K118" s="60"/>
      <c r="L118" s="59">
        <f t="shared" si="6"/>
        <v>100402934.781</v>
      </c>
    </row>
    <row r="119" spans="6:12">
      <c r="F119" s="50" t="str">
        <f t="shared" si="5"/>
        <v>2012 q3</v>
      </c>
      <c r="G119" s="48">
        <v>41182</v>
      </c>
      <c r="H119" s="58">
        <v>18145654.737</v>
      </c>
      <c r="I119" s="58">
        <v>85183228.650999993</v>
      </c>
      <c r="J119" s="60">
        <v>103328883.388</v>
      </c>
      <c r="K119" s="60"/>
      <c r="L119" s="59">
        <f t="shared" si="6"/>
        <v>103328883.388</v>
      </c>
    </row>
    <row r="120" spans="6:12">
      <c r="F120" s="50" t="str">
        <f t="shared" si="5"/>
        <v>2012 q4</v>
      </c>
      <c r="G120" s="48">
        <v>41213</v>
      </c>
      <c r="H120" s="58">
        <v>17724051.101</v>
      </c>
      <c r="I120" s="58">
        <v>84260055.983119994</v>
      </c>
      <c r="J120" s="60">
        <v>101984107.08411999</v>
      </c>
      <c r="K120" s="60"/>
      <c r="L120" s="59">
        <f t="shared" si="6"/>
        <v>101984107.08411999</v>
      </c>
    </row>
    <row r="121" spans="6:12">
      <c r="F121" s="50" t="str">
        <f t="shared" si="5"/>
        <v>2012 q4</v>
      </c>
      <c r="G121" s="48">
        <v>41243</v>
      </c>
      <c r="H121" s="58">
        <v>17511501.125999998</v>
      </c>
      <c r="I121" s="58">
        <v>83907614.376000002</v>
      </c>
      <c r="J121" s="60">
        <v>101419115.502</v>
      </c>
      <c r="K121" s="60"/>
      <c r="L121" s="59">
        <f t="shared" si="6"/>
        <v>101419115.502</v>
      </c>
    </row>
    <row r="122" spans="6:12">
      <c r="F122" s="50" t="str">
        <f t="shared" si="5"/>
        <v>2012 q4</v>
      </c>
      <c r="G122" s="48">
        <v>41274</v>
      </c>
      <c r="H122" s="58">
        <v>16587141.479</v>
      </c>
      <c r="I122" s="58">
        <v>83506207.402999997</v>
      </c>
      <c r="J122" s="60">
        <v>100093348.882</v>
      </c>
      <c r="K122" s="60"/>
      <c r="L122" s="59">
        <f t="shared" si="6"/>
        <v>100093348.882</v>
      </c>
    </row>
    <row r="123" spans="6:12">
      <c r="F123" s="50" t="str">
        <f t="shared" si="5"/>
        <v>2013 q1</v>
      </c>
      <c r="G123" s="48">
        <v>41305</v>
      </c>
      <c r="H123" s="58">
        <v>16033519.881999999</v>
      </c>
      <c r="I123" s="58">
        <v>84211842.501000002</v>
      </c>
      <c r="J123" s="60">
        <v>100245362.383</v>
      </c>
      <c r="K123" s="60"/>
      <c r="L123" s="59">
        <f t="shared" si="6"/>
        <v>100245362.383</v>
      </c>
    </row>
    <row r="124" spans="6:12">
      <c r="F124" s="50" t="str">
        <f t="shared" si="5"/>
        <v>2013 q1</v>
      </c>
      <c r="G124" s="48">
        <v>41333</v>
      </c>
      <c r="H124" s="58">
        <v>16152362.793</v>
      </c>
      <c r="I124" s="58">
        <v>84390089.111000001</v>
      </c>
      <c r="J124" s="60">
        <v>100542451.904</v>
      </c>
      <c r="K124" s="60"/>
      <c r="L124" s="59">
        <f t="shared" si="6"/>
        <v>100542451.904</v>
      </c>
    </row>
    <row r="125" spans="6:12">
      <c r="F125" s="50" t="str">
        <f t="shared" si="5"/>
        <v>2013 q1</v>
      </c>
      <c r="G125" s="48">
        <v>41364</v>
      </c>
      <c r="H125" s="58">
        <v>16113045.089</v>
      </c>
      <c r="I125" s="58">
        <v>87762135.534999996</v>
      </c>
      <c r="J125" s="60">
        <v>103875180.624</v>
      </c>
      <c r="K125" s="60"/>
      <c r="L125" s="59">
        <f t="shared" si="6"/>
        <v>103875180.624</v>
      </c>
    </row>
    <row r="126" spans="6:12">
      <c r="F126" s="50" t="str">
        <f t="shared" si="5"/>
        <v>2013 q2</v>
      </c>
      <c r="G126" s="48">
        <v>41394</v>
      </c>
      <c r="H126" s="58">
        <v>17159417.166000001</v>
      </c>
      <c r="I126" s="58">
        <v>86847513.199000001</v>
      </c>
      <c r="J126" s="60">
        <v>104006930.36500001</v>
      </c>
      <c r="K126" s="60"/>
      <c r="L126" s="59">
        <f t="shared" si="6"/>
        <v>104006930.36500001</v>
      </c>
    </row>
    <row r="127" spans="6:12">
      <c r="F127" s="50" t="str">
        <f t="shared" si="5"/>
        <v>2013 q2</v>
      </c>
      <c r="G127" s="48">
        <v>41425</v>
      </c>
      <c r="H127" s="58">
        <v>16847042.693</v>
      </c>
      <c r="I127" s="58">
        <v>86937065.650999993</v>
      </c>
      <c r="J127" s="60">
        <v>103784108.344</v>
      </c>
      <c r="K127" s="60"/>
      <c r="L127" s="59">
        <f t="shared" si="6"/>
        <v>103784108.344</v>
      </c>
    </row>
    <row r="128" spans="6:12">
      <c r="F128" s="50" t="str">
        <f t="shared" si="5"/>
        <v>2013 q2</v>
      </c>
      <c r="G128" s="48">
        <v>41455</v>
      </c>
      <c r="H128" s="58">
        <v>17157102.280999999</v>
      </c>
      <c r="I128" s="58">
        <v>86222811.630999997</v>
      </c>
      <c r="J128" s="60">
        <v>103379913.912</v>
      </c>
      <c r="K128" s="60"/>
      <c r="L128" s="59">
        <f t="shared" si="6"/>
        <v>103379913.912</v>
      </c>
    </row>
    <row r="129" spans="6:12">
      <c r="F129" s="50" t="str">
        <f t="shared" si="5"/>
        <v>2013 q3</v>
      </c>
      <c r="G129" s="48">
        <v>41486</v>
      </c>
      <c r="H129" s="58">
        <v>16723450.423</v>
      </c>
      <c r="I129" s="58">
        <v>85443208.748999998</v>
      </c>
      <c r="J129" s="60">
        <v>102166659.17199999</v>
      </c>
      <c r="K129" s="60"/>
      <c r="L129" s="59">
        <f t="shared" si="6"/>
        <v>102166659.17199999</v>
      </c>
    </row>
    <row r="130" spans="6:12">
      <c r="F130" s="50" t="str">
        <f t="shared" si="5"/>
        <v>2013 q3</v>
      </c>
      <c r="G130" s="48">
        <v>41517</v>
      </c>
      <c r="H130" s="58">
        <v>14710372.582</v>
      </c>
      <c r="I130" s="58">
        <v>84706269.865999997</v>
      </c>
      <c r="J130" s="60">
        <v>99416642.447999999</v>
      </c>
      <c r="K130" s="60"/>
      <c r="L130" s="59">
        <f t="shared" si="6"/>
        <v>99416642.447999999</v>
      </c>
    </row>
    <row r="131" spans="6:12">
      <c r="F131" s="50" t="str">
        <f t="shared" si="5"/>
        <v>2013 q3</v>
      </c>
      <c r="G131" s="48">
        <v>41547</v>
      </c>
      <c r="H131" s="58">
        <v>15146804.475</v>
      </c>
      <c r="I131" s="58">
        <v>88100126.445999995</v>
      </c>
      <c r="J131" s="60">
        <v>103246930.92099999</v>
      </c>
      <c r="K131" s="60"/>
      <c r="L131" s="59">
        <f t="shared" si="6"/>
        <v>103246930.92099999</v>
      </c>
    </row>
    <row r="132" spans="6:12">
      <c r="F132" s="50" t="str">
        <f t="shared" ref="F132:F195" si="8">YEAR(G132)&amp;" q"&amp;ROUNDUP(MONTH(G132)/3,0)</f>
        <v>2013 q4</v>
      </c>
      <c r="G132" s="48">
        <v>41578</v>
      </c>
      <c r="H132" s="58">
        <v>14399865.168</v>
      </c>
      <c r="I132" s="58">
        <v>88242807.734999999</v>
      </c>
      <c r="J132" s="60">
        <v>102642672.903</v>
      </c>
      <c r="K132" s="60"/>
      <c r="L132" s="59">
        <f t="shared" ref="L132:L170" si="9">J132</f>
        <v>102642672.903</v>
      </c>
    </row>
    <row r="133" spans="6:12">
      <c r="F133" s="50" t="str">
        <f t="shared" si="8"/>
        <v>2013 q4</v>
      </c>
      <c r="G133" s="48">
        <v>41608</v>
      </c>
      <c r="H133" s="58">
        <v>13120617.965</v>
      </c>
      <c r="I133" s="58">
        <v>88021139.108999997</v>
      </c>
      <c r="J133" s="60">
        <v>101141757.074</v>
      </c>
      <c r="K133" s="60"/>
      <c r="L133" s="59">
        <f t="shared" si="9"/>
        <v>101141757.074</v>
      </c>
    </row>
    <row r="134" spans="6:12">
      <c r="F134" s="50" t="str">
        <f t="shared" si="8"/>
        <v>2013 q4</v>
      </c>
      <c r="G134" s="48">
        <v>41639</v>
      </c>
      <c r="H134" s="58">
        <v>21567171.866999999</v>
      </c>
      <c r="I134" s="58">
        <v>87840559.018999994</v>
      </c>
      <c r="J134" s="60">
        <v>109407730.88599999</v>
      </c>
      <c r="K134" s="60"/>
      <c r="L134" s="59">
        <f t="shared" si="9"/>
        <v>109407730.88599999</v>
      </c>
    </row>
    <row r="135" spans="6:12">
      <c r="F135" s="50" t="str">
        <f t="shared" si="8"/>
        <v>2014 q1</v>
      </c>
      <c r="G135" s="48">
        <v>41670</v>
      </c>
      <c r="H135" s="58">
        <v>21572766.282000002</v>
      </c>
      <c r="I135" s="58">
        <v>88561881.441</v>
      </c>
      <c r="J135" s="60">
        <v>110134647.723</v>
      </c>
      <c r="K135" s="60"/>
      <c r="L135" s="59">
        <f t="shared" si="9"/>
        <v>110134647.723</v>
      </c>
    </row>
    <row r="136" spans="6:12">
      <c r="F136" s="50" t="str">
        <f t="shared" si="8"/>
        <v>2014 q1</v>
      </c>
      <c r="G136" s="48">
        <v>41698</v>
      </c>
      <c r="H136" s="58">
        <v>21867626.522999998</v>
      </c>
      <c r="I136" s="58">
        <v>90019806.964000002</v>
      </c>
      <c r="J136" s="60">
        <v>111887433.487</v>
      </c>
      <c r="K136" s="60"/>
      <c r="L136" s="59">
        <f t="shared" si="9"/>
        <v>111887433.487</v>
      </c>
    </row>
    <row r="137" spans="6:12">
      <c r="F137" s="50" t="str">
        <f t="shared" si="8"/>
        <v>2014 q1</v>
      </c>
      <c r="G137" s="48">
        <v>41729</v>
      </c>
      <c r="H137" s="58">
        <v>21980607.954999998</v>
      </c>
      <c r="I137" s="58">
        <v>91287279.775999993</v>
      </c>
      <c r="J137" s="60">
        <v>113267887.73099999</v>
      </c>
      <c r="K137" s="60"/>
      <c r="L137" s="59">
        <f t="shared" si="9"/>
        <v>113267887.73099999</v>
      </c>
    </row>
    <row r="138" spans="6:12">
      <c r="F138" s="50" t="str">
        <f t="shared" si="8"/>
        <v>2014 q2</v>
      </c>
      <c r="G138" s="48">
        <v>41759</v>
      </c>
      <c r="H138" s="58">
        <v>22215740.870999999</v>
      </c>
      <c r="I138" s="58">
        <v>90516849.851999998</v>
      </c>
      <c r="J138" s="60">
        <v>112732590.72299999</v>
      </c>
      <c r="K138" s="60"/>
      <c r="L138" s="59">
        <f t="shared" si="9"/>
        <v>112732590.72299999</v>
      </c>
    </row>
    <row r="139" spans="6:12">
      <c r="F139" s="50" t="str">
        <f t="shared" si="8"/>
        <v>2014 q2</v>
      </c>
      <c r="G139" s="48">
        <v>41790</v>
      </c>
      <c r="H139" s="58">
        <v>22440193.528000001</v>
      </c>
      <c r="I139" s="58">
        <v>88605815.368000001</v>
      </c>
      <c r="J139" s="60">
        <v>111046008.896</v>
      </c>
      <c r="K139" s="60"/>
      <c r="L139" s="59">
        <f t="shared" si="9"/>
        <v>111046008.896</v>
      </c>
    </row>
    <row r="140" spans="6:12">
      <c r="F140" s="50" t="str">
        <f t="shared" si="8"/>
        <v>2014 q2</v>
      </c>
      <c r="G140" s="48">
        <v>41820</v>
      </c>
      <c r="H140" s="58">
        <v>23273446.565000001</v>
      </c>
      <c r="I140" s="58">
        <v>86656098.794</v>
      </c>
      <c r="J140" s="60">
        <v>109929545.359</v>
      </c>
      <c r="K140" s="60"/>
      <c r="L140" s="59">
        <f t="shared" si="9"/>
        <v>109929545.359</v>
      </c>
    </row>
    <row r="141" spans="6:12">
      <c r="F141" s="50" t="str">
        <f t="shared" si="8"/>
        <v>2014 q3</v>
      </c>
      <c r="G141" s="48">
        <v>41851</v>
      </c>
      <c r="H141" s="58">
        <v>24912303.855</v>
      </c>
      <c r="I141" s="58">
        <v>85737667.553000003</v>
      </c>
      <c r="J141" s="60">
        <v>110649971.40800001</v>
      </c>
      <c r="K141" s="60"/>
      <c r="L141" s="59">
        <f t="shared" si="9"/>
        <v>110649971.40800001</v>
      </c>
    </row>
    <row r="142" spans="6:12">
      <c r="F142" s="50" t="str">
        <f t="shared" si="8"/>
        <v>2014 q3</v>
      </c>
      <c r="G142" s="48">
        <v>41882</v>
      </c>
      <c r="H142" s="58">
        <v>25470663.131999999</v>
      </c>
      <c r="I142" s="58">
        <v>89416193.193000004</v>
      </c>
      <c r="J142" s="60">
        <v>114886856.325</v>
      </c>
      <c r="K142" s="60"/>
      <c r="L142" s="59">
        <f t="shared" si="9"/>
        <v>114886856.325</v>
      </c>
    </row>
    <row r="143" spans="6:12">
      <c r="F143" s="50" t="str">
        <f t="shared" si="8"/>
        <v>2014 q3</v>
      </c>
      <c r="G143" s="48">
        <v>41912</v>
      </c>
      <c r="H143" s="58">
        <v>26103827.737</v>
      </c>
      <c r="I143" s="58">
        <v>88682836.766000003</v>
      </c>
      <c r="J143" s="60">
        <v>114786664.50300001</v>
      </c>
      <c r="K143" s="60"/>
      <c r="L143" s="59">
        <f t="shared" si="9"/>
        <v>114786664.50300001</v>
      </c>
    </row>
    <row r="144" spans="6:12">
      <c r="F144" s="50" t="str">
        <f t="shared" si="8"/>
        <v>2014 q4</v>
      </c>
      <c r="G144" s="48">
        <v>41943</v>
      </c>
      <c r="H144" s="58">
        <v>26637480.296999998</v>
      </c>
      <c r="I144" s="58">
        <v>89072452.103</v>
      </c>
      <c r="J144" s="60">
        <v>115709932.40000001</v>
      </c>
      <c r="K144" s="60"/>
      <c r="L144" s="59">
        <f t="shared" si="9"/>
        <v>115709932.40000001</v>
      </c>
    </row>
    <row r="145" spans="6:12">
      <c r="F145" s="50" t="str">
        <f t="shared" si="8"/>
        <v>2014 q4</v>
      </c>
      <c r="G145" s="48">
        <v>41973</v>
      </c>
      <c r="H145" s="58">
        <v>26899573.254000001</v>
      </c>
      <c r="I145" s="58">
        <v>93072354.127000004</v>
      </c>
      <c r="J145" s="60">
        <v>119971927.38100001</v>
      </c>
      <c r="K145" s="60"/>
      <c r="L145" s="59">
        <f t="shared" si="9"/>
        <v>119971927.38100001</v>
      </c>
    </row>
    <row r="146" spans="6:12">
      <c r="F146" s="50" t="str">
        <f t="shared" si="8"/>
        <v>2014 q4</v>
      </c>
      <c r="G146" s="48">
        <v>42004</v>
      </c>
      <c r="H146" s="58">
        <v>25449355.324999999</v>
      </c>
      <c r="I146" s="58">
        <v>98419246.956</v>
      </c>
      <c r="J146" s="60">
        <v>123868602.281</v>
      </c>
      <c r="K146" s="60"/>
      <c r="L146" s="59">
        <f t="shared" si="9"/>
        <v>123868602.281</v>
      </c>
    </row>
    <row r="147" spans="6:12">
      <c r="F147" s="50" t="str">
        <f t="shared" si="8"/>
        <v>2015 q1</v>
      </c>
      <c r="G147" s="48">
        <v>42035</v>
      </c>
      <c r="H147" s="58">
        <v>25174525.201000001</v>
      </c>
      <c r="I147" s="58">
        <v>97535086.812000006</v>
      </c>
      <c r="J147" s="60">
        <v>122709612.01300001</v>
      </c>
      <c r="K147" s="60"/>
      <c r="L147" s="59">
        <f t="shared" si="9"/>
        <v>122709612.01300001</v>
      </c>
    </row>
    <row r="148" spans="6:12">
      <c r="F148" s="50" t="str">
        <f t="shared" si="8"/>
        <v>2015 q1</v>
      </c>
      <c r="G148" s="48">
        <v>42063</v>
      </c>
      <c r="H148" s="58">
        <v>22759253.938999999</v>
      </c>
      <c r="I148" s="58">
        <v>93502233.511000007</v>
      </c>
      <c r="J148" s="60">
        <v>116261487.45</v>
      </c>
      <c r="K148" s="60"/>
      <c r="L148" s="59">
        <f t="shared" si="9"/>
        <v>116261487.45</v>
      </c>
    </row>
    <row r="149" spans="6:12">
      <c r="F149" s="50" t="str">
        <f t="shared" si="8"/>
        <v>2015 q1</v>
      </c>
      <c r="G149" s="48">
        <v>42094</v>
      </c>
      <c r="H149" s="58">
        <v>22785490.362</v>
      </c>
      <c r="I149" s="58">
        <v>91898971.511000007</v>
      </c>
      <c r="J149" s="60">
        <v>114684461.87300001</v>
      </c>
      <c r="K149" s="60"/>
      <c r="L149" s="59">
        <f t="shared" si="9"/>
        <v>114684461.87300001</v>
      </c>
    </row>
    <row r="150" spans="6:12">
      <c r="F150" s="50" t="str">
        <f t="shared" si="8"/>
        <v>2015 q2</v>
      </c>
      <c r="G150" s="48">
        <v>42124</v>
      </c>
      <c r="H150" s="58">
        <v>22693187.475000001</v>
      </c>
      <c r="I150" s="58">
        <v>94222567.407000005</v>
      </c>
      <c r="J150" s="60">
        <v>116915754.882</v>
      </c>
      <c r="K150" s="60"/>
      <c r="L150" s="59">
        <f t="shared" si="9"/>
        <v>116915754.882</v>
      </c>
    </row>
    <row r="151" spans="6:12">
      <c r="F151" s="50" t="str">
        <f t="shared" si="8"/>
        <v>2015 q2</v>
      </c>
      <c r="G151" s="48">
        <v>42155</v>
      </c>
      <c r="H151" s="58">
        <v>22767838.935800001</v>
      </c>
      <c r="I151" s="58">
        <v>94313569.799025998</v>
      </c>
      <c r="J151" s="60">
        <v>117081408.734826</v>
      </c>
      <c r="K151" s="60"/>
      <c r="L151" s="59">
        <f t="shared" si="9"/>
        <v>117081408.734826</v>
      </c>
    </row>
    <row r="152" spans="6:12">
      <c r="F152" s="50" t="str">
        <f t="shared" si="8"/>
        <v>2015 q2</v>
      </c>
      <c r="G152" s="48">
        <v>42185</v>
      </c>
      <c r="H152" s="58">
        <v>22192004.377900001</v>
      </c>
      <c r="I152" s="58">
        <v>92902565.278423995</v>
      </c>
      <c r="J152" s="60">
        <v>115094569.656324</v>
      </c>
      <c r="K152" s="60"/>
      <c r="L152" s="59">
        <f t="shared" si="9"/>
        <v>115094569.656324</v>
      </c>
    </row>
    <row r="153" spans="6:12">
      <c r="F153" s="50" t="str">
        <f t="shared" si="8"/>
        <v>2015 q3</v>
      </c>
      <c r="G153" s="48">
        <v>42216</v>
      </c>
      <c r="H153" s="58">
        <v>26869353.8695</v>
      </c>
      <c r="I153" s="58">
        <v>93350452.844328001</v>
      </c>
      <c r="J153" s="60">
        <v>120219806.713828</v>
      </c>
      <c r="K153" s="60"/>
      <c r="L153" s="59">
        <f t="shared" si="9"/>
        <v>120219806.713828</v>
      </c>
    </row>
    <row r="154" spans="6:12">
      <c r="F154" s="50" t="str">
        <f t="shared" si="8"/>
        <v>2015 q3</v>
      </c>
      <c r="G154" s="48">
        <v>42247</v>
      </c>
      <c r="H154" s="58">
        <v>28443211.751200002</v>
      </c>
      <c r="I154" s="58">
        <v>92957232.043787003</v>
      </c>
      <c r="J154" s="60">
        <v>121400443.79498701</v>
      </c>
      <c r="K154" s="60"/>
      <c r="L154" s="59">
        <f t="shared" si="9"/>
        <v>121400443.79498701</v>
      </c>
    </row>
    <row r="155" spans="6:12">
      <c r="F155" s="50" t="str">
        <f t="shared" si="8"/>
        <v>2015 q3</v>
      </c>
      <c r="G155" s="48">
        <v>42277</v>
      </c>
      <c r="H155" s="58">
        <v>26739830.7498</v>
      </c>
      <c r="I155" s="58">
        <v>86256913.375799999</v>
      </c>
      <c r="J155" s="60">
        <v>112996744.1256</v>
      </c>
      <c r="K155" s="60"/>
      <c r="L155" s="59">
        <f t="shared" si="9"/>
        <v>112996744.1256</v>
      </c>
    </row>
    <row r="156" spans="6:12">
      <c r="F156" s="50" t="str">
        <f t="shared" si="8"/>
        <v>2015 q4</v>
      </c>
      <c r="G156" s="48">
        <v>42308</v>
      </c>
      <c r="H156" s="58">
        <v>25643384.207199998</v>
      </c>
      <c r="I156" s="58">
        <v>83758672.159611002</v>
      </c>
      <c r="J156" s="60">
        <v>109402056.36681101</v>
      </c>
      <c r="K156" s="60"/>
      <c r="L156" s="59">
        <f t="shared" si="9"/>
        <v>109402056.36681101</v>
      </c>
    </row>
    <row r="157" spans="6:12">
      <c r="F157" s="50" t="str">
        <f t="shared" si="8"/>
        <v>2015 q4</v>
      </c>
      <c r="G157" s="48">
        <v>42338</v>
      </c>
      <c r="H157" s="58">
        <v>25765798.9197</v>
      </c>
      <c r="I157" s="58">
        <v>85960893.057089999</v>
      </c>
      <c r="J157" s="60">
        <v>111726691.97679</v>
      </c>
      <c r="K157" s="60"/>
      <c r="L157" s="59">
        <f t="shared" si="9"/>
        <v>111726691.97679</v>
      </c>
    </row>
    <row r="158" spans="6:12">
      <c r="F158" s="50" t="str">
        <f t="shared" si="8"/>
        <v>2015 q4</v>
      </c>
      <c r="G158" s="48">
        <v>42369</v>
      </c>
      <c r="H158" s="58">
        <v>26030554.794399999</v>
      </c>
      <c r="I158" s="58">
        <v>80546165.186287001</v>
      </c>
      <c r="J158" s="60">
        <v>106576719.98068699</v>
      </c>
      <c r="K158" s="60"/>
      <c r="L158" s="59">
        <f t="shared" si="9"/>
        <v>106576719.98068699</v>
      </c>
    </row>
    <row r="159" spans="6:12">
      <c r="F159" s="50" t="str">
        <f t="shared" si="8"/>
        <v>2016 q1</v>
      </c>
      <c r="G159" s="48">
        <v>42400</v>
      </c>
      <c r="H159" s="58">
        <v>26037437.511</v>
      </c>
      <c r="I159" s="58">
        <v>82242373.953999996</v>
      </c>
      <c r="J159" s="60">
        <v>108279811.465</v>
      </c>
      <c r="K159" s="60"/>
      <c r="L159" s="59">
        <f t="shared" si="9"/>
        <v>108279811.465</v>
      </c>
    </row>
    <row r="160" spans="6:12">
      <c r="F160" s="50" t="str">
        <f t="shared" si="8"/>
        <v>2016 q1</v>
      </c>
      <c r="G160" s="48">
        <v>42429</v>
      </c>
      <c r="H160" s="58">
        <v>25915539.693999998</v>
      </c>
      <c r="I160" s="58">
        <v>87140239.854144007</v>
      </c>
      <c r="J160" s="60">
        <v>113055779.54814401</v>
      </c>
      <c r="K160" s="60"/>
      <c r="L160" s="59">
        <f t="shared" si="9"/>
        <v>113055779.54814401</v>
      </c>
    </row>
    <row r="161" spans="6:12">
      <c r="F161" s="50" t="str">
        <f t="shared" si="8"/>
        <v>2016 q1</v>
      </c>
      <c r="G161" s="48">
        <v>42460</v>
      </c>
      <c r="H161" s="58">
        <v>26999123.033199999</v>
      </c>
      <c r="I161" s="58">
        <v>85705064.020077005</v>
      </c>
      <c r="J161" s="60">
        <v>112704187.053277</v>
      </c>
      <c r="K161" s="60"/>
      <c r="L161" s="59">
        <f t="shared" si="9"/>
        <v>112704187.053277</v>
      </c>
    </row>
    <row r="162" spans="6:12">
      <c r="F162" s="50" t="str">
        <f t="shared" si="8"/>
        <v>2016 q2</v>
      </c>
      <c r="G162" s="48">
        <v>42490</v>
      </c>
      <c r="H162" s="58">
        <v>27087860.6175</v>
      </c>
      <c r="I162" s="58">
        <v>86447644.662070006</v>
      </c>
      <c r="J162" s="60">
        <v>113535505.27957001</v>
      </c>
      <c r="K162" s="60"/>
      <c r="L162" s="59">
        <f t="shared" si="9"/>
        <v>113535505.27957001</v>
      </c>
    </row>
    <row r="163" spans="6:12">
      <c r="F163" s="50" t="str">
        <f t="shared" si="8"/>
        <v>2016 q2</v>
      </c>
      <c r="G163" s="48">
        <v>42521</v>
      </c>
      <c r="H163" s="58">
        <v>28071821</v>
      </c>
      <c r="I163" s="58">
        <v>87501574</v>
      </c>
      <c r="J163" s="60">
        <v>115573395</v>
      </c>
      <c r="K163" s="60"/>
      <c r="L163" s="59">
        <f t="shared" si="9"/>
        <v>115573395</v>
      </c>
    </row>
    <row r="164" spans="6:12">
      <c r="F164" s="50" t="str">
        <f t="shared" si="8"/>
        <v>2016 q2</v>
      </c>
      <c r="G164" s="48">
        <v>42551</v>
      </c>
      <c r="H164" s="58">
        <v>28059504</v>
      </c>
      <c r="I164" s="58">
        <v>85485395</v>
      </c>
      <c r="J164" s="60">
        <v>113544899</v>
      </c>
      <c r="K164" s="60"/>
      <c r="L164" s="59">
        <f t="shared" si="9"/>
        <v>113544899</v>
      </c>
    </row>
    <row r="165" spans="6:12">
      <c r="F165" s="50" t="str">
        <f t="shared" si="8"/>
        <v>2016 q3</v>
      </c>
      <c r="G165" s="48">
        <v>42582</v>
      </c>
      <c r="H165" s="58">
        <v>28636727</v>
      </c>
      <c r="I165" s="58">
        <v>85996054</v>
      </c>
      <c r="J165" s="60">
        <v>114632781</v>
      </c>
      <c r="K165" s="60"/>
      <c r="L165" s="59">
        <f t="shared" si="9"/>
        <v>114632781</v>
      </c>
    </row>
    <row r="166" spans="6:12">
      <c r="F166" s="50" t="str">
        <f t="shared" si="8"/>
        <v>2016 q3</v>
      </c>
      <c r="G166" s="48">
        <v>42613</v>
      </c>
      <c r="H166" s="58">
        <v>28593530</v>
      </c>
      <c r="I166" s="58">
        <v>86202598</v>
      </c>
      <c r="J166" s="60">
        <v>114796128</v>
      </c>
      <c r="K166" s="60"/>
      <c r="L166" s="59">
        <f t="shared" si="9"/>
        <v>114796128</v>
      </c>
    </row>
    <row r="167" spans="6:12">
      <c r="F167" s="50" t="str">
        <f t="shared" si="8"/>
        <v>2016 q3</v>
      </c>
      <c r="G167" s="48">
        <v>42643</v>
      </c>
      <c r="H167" s="58">
        <v>27497329</v>
      </c>
      <c r="I167" s="58">
        <v>84320713</v>
      </c>
      <c r="J167" s="60">
        <v>111818042</v>
      </c>
      <c r="K167" s="60"/>
      <c r="L167" s="59">
        <f t="shared" si="9"/>
        <v>111818042</v>
      </c>
    </row>
    <row r="168" spans="6:12">
      <c r="F168" s="50" t="str">
        <f t="shared" si="8"/>
        <v>2016 q4</v>
      </c>
      <c r="G168" s="48">
        <v>42674</v>
      </c>
      <c r="H168" s="58">
        <v>28006217</v>
      </c>
      <c r="I168" s="58">
        <v>82569124</v>
      </c>
      <c r="J168" s="60">
        <v>110575341</v>
      </c>
      <c r="K168" s="60"/>
      <c r="L168" s="59">
        <f t="shared" si="9"/>
        <v>110575341</v>
      </c>
    </row>
    <row r="169" spans="6:12">
      <c r="F169" s="50" t="str">
        <f t="shared" si="8"/>
        <v>2016 q4</v>
      </c>
      <c r="G169" s="48">
        <v>42704</v>
      </c>
      <c r="H169" s="58">
        <v>27881963</v>
      </c>
      <c r="I169" s="58">
        <v>79748290</v>
      </c>
      <c r="J169" s="60">
        <v>107630253</v>
      </c>
      <c r="K169" s="60"/>
      <c r="L169" s="59">
        <f t="shared" si="9"/>
        <v>107630253</v>
      </c>
    </row>
    <row r="170" spans="6:12">
      <c r="F170" s="50" t="str">
        <f t="shared" si="8"/>
        <v>2016 q4</v>
      </c>
      <c r="G170" s="48">
        <v>42735</v>
      </c>
      <c r="H170" s="58">
        <v>13759868</v>
      </c>
      <c r="I170" s="58">
        <v>89053073</v>
      </c>
      <c r="J170" s="60">
        <v>102812941</v>
      </c>
      <c r="K170" s="60"/>
      <c r="L170" s="59">
        <f t="shared" si="9"/>
        <v>102812941</v>
      </c>
    </row>
    <row r="171" spans="6:12">
      <c r="F171" s="50" t="str">
        <f t="shared" si="8"/>
        <v>2017 q1</v>
      </c>
      <c r="G171" s="48">
        <v>42766</v>
      </c>
      <c r="H171" s="58">
        <v>12977854</v>
      </c>
      <c r="I171" s="58">
        <v>87896068</v>
      </c>
      <c r="J171" s="60">
        <v>100873922</v>
      </c>
      <c r="K171" s="60">
        <f>E3</f>
        <v>110629518.097</v>
      </c>
      <c r="L171" s="60">
        <f>K171</f>
        <v>110629518.097</v>
      </c>
    </row>
    <row r="172" spans="6:12">
      <c r="F172" s="50" t="str">
        <f t="shared" si="8"/>
        <v>2017 q1</v>
      </c>
      <c r="G172" s="48">
        <v>42794</v>
      </c>
      <c r="H172" s="58">
        <v>13452404</v>
      </c>
      <c r="I172" s="58">
        <v>87750861</v>
      </c>
      <c r="J172" s="60">
        <v>101203265</v>
      </c>
      <c r="K172" s="60">
        <f t="shared" ref="K172:K235" si="10">E4</f>
        <v>109813233.14</v>
      </c>
      <c r="L172" s="60">
        <f t="shared" ref="L172:L235" si="11">K172</f>
        <v>109813233.14</v>
      </c>
    </row>
    <row r="173" spans="6:12">
      <c r="F173" s="50" t="str">
        <f t="shared" si="8"/>
        <v>2017 q1</v>
      </c>
      <c r="G173" s="48">
        <v>42825</v>
      </c>
      <c r="H173" s="58">
        <v>12462838</v>
      </c>
      <c r="I173" s="58">
        <v>95816103</v>
      </c>
      <c r="J173" s="60">
        <v>108278941</v>
      </c>
      <c r="K173" s="60">
        <f t="shared" si="10"/>
        <v>113556327.948</v>
      </c>
      <c r="L173" s="60">
        <f t="shared" si="11"/>
        <v>113556327.948</v>
      </c>
    </row>
    <row r="174" spans="6:12">
      <c r="F174" s="50" t="str">
        <f t="shared" si="8"/>
        <v>2017 q2</v>
      </c>
      <c r="G174" s="48">
        <v>42855</v>
      </c>
      <c r="H174" s="58">
        <v>14531790</v>
      </c>
      <c r="I174" s="58">
        <v>96866592</v>
      </c>
      <c r="J174" s="60">
        <v>111398382</v>
      </c>
      <c r="K174" s="60">
        <f t="shared" si="10"/>
        <v>116849360.14860001</v>
      </c>
      <c r="L174" s="60">
        <f t="shared" si="11"/>
        <v>116849360.14860001</v>
      </c>
    </row>
    <row r="175" spans="6:12">
      <c r="F175" s="50" t="str">
        <f t="shared" si="8"/>
        <v>2017 q2</v>
      </c>
      <c r="G175" s="48">
        <v>42886</v>
      </c>
      <c r="H175" s="58">
        <v>15015470</v>
      </c>
      <c r="I175" s="58">
        <v>97458524</v>
      </c>
      <c r="J175" s="60">
        <v>112473994</v>
      </c>
      <c r="K175" s="60">
        <f t="shared" si="10"/>
        <v>117692669.729</v>
      </c>
      <c r="L175" s="60">
        <f t="shared" si="11"/>
        <v>117692669.729</v>
      </c>
    </row>
    <row r="176" spans="6:12">
      <c r="F176" s="50" t="str">
        <f t="shared" si="8"/>
        <v>2017 q2</v>
      </c>
      <c r="G176" s="48">
        <v>42916</v>
      </c>
      <c r="H176" s="58">
        <v>19932491</v>
      </c>
      <c r="I176" s="58">
        <v>98786051</v>
      </c>
      <c r="J176" s="60">
        <v>118718542</v>
      </c>
      <c r="K176" s="60">
        <f t="shared" si="10"/>
        <v>123890982.655</v>
      </c>
      <c r="L176" s="60">
        <f t="shared" si="11"/>
        <v>123890982.655</v>
      </c>
    </row>
    <row r="177" spans="6:12">
      <c r="F177" s="50" t="str">
        <f t="shared" si="8"/>
        <v>2017 q3</v>
      </c>
      <c r="G177" s="48">
        <v>42947</v>
      </c>
      <c r="H177" s="58">
        <v>19654982</v>
      </c>
      <c r="I177" s="58">
        <v>100112795</v>
      </c>
      <c r="J177" s="60">
        <v>119767777</v>
      </c>
      <c r="K177" s="60">
        <f t="shared" si="10"/>
        <v>125288761.796</v>
      </c>
      <c r="L177" s="60">
        <f t="shared" si="11"/>
        <v>125288761.796</v>
      </c>
    </row>
    <row r="178" spans="6:12">
      <c r="F178" s="50" t="str">
        <f t="shared" si="8"/>
        <v>2017 q3</v>
      </c>
      <c r="G178" s="48">
        <v>42978</v>
      </c>
      <c r="H178" s="58">
        <v>20391964</v>
      </c>
      <c r="I178" s="58">
        <v>92565425</v>
      </c>
      <c r="J178" s="60">
        <v>112957389</v>
      </c>
      <c r="K178" s="60">
        <f t="shared" si="10"/>
        <v>118672267.28099999</v>
      </c>
      <c r="L178" s="60">
        <f t="shared" si="11"/>
        <v>118672267.28099999</v>
      </c>
    </row>
    <row r="179" spans="6:12">
      <c r="F179" s="50" t="str">
        <f t="shared" si="8"/>
        <v>2017 q3</v>
      </c>
      <c r="G179" s="48">
        <v>43008</v>
      </c>
      <c r="H179" s="58">
        <v>21174708</v>
      </c>
      <c r="I179" s="58">
        <v>104372150</v>
      </c>
      <c r="J179" s="60">
        <v>125546858</v>
      </c>
      <c r="K179" s="60">
        <f t="shared" si="10"/>
        <v>131368589.447</v>
      </c>
      <c r="L179" s="60">
        <f t="shared" si="11"/>
        <v>131368589.447</v>
      </c>
    </row>
    <row r="180" spans="6:12">
      <c r="F180" s="50" t="str">
        <f t="shared" si="8"/>
        <v>2017 q4</v>
      </c>
      <c r="G180" s="48">
        <v>43039</v>
      </c>
      <c r="H180" s="58">
        <v>22337577</v>
      </c>
      <c r="I180" s="58">
        <v>108243961</v>
      </c>
      <c r="J180" s="60">
        <v>130581538</v>
      </c>
      <c r="K180" s="60">
        <f t="shared" si="10"/>
        <v>136575896.17500001</v>
      </c>
      <c r="L180" s="60">
        <f t="shared" si="11"/>
        <v>136575896.17500001</v>
      </c>
    </row>
    <row r="181" spans="6:12">
      <c r="F181" s="50" t="str">
        <f t="shared" si="8"/>
        <v>2017 q4</v>
      </c>
      <c r="G181" s="48">
        <v>43069</v>
      </c>
      <c r="H181" s="58">
        <v>24500857</v>
      </c>
      <c r="I181" s="58">
        <v>109973958</v>
      </c>
      <c r="J181" s="60">
        <v>134474815</v>
      </c>
      <c r="K181" s="60">
        <f t="shared" si="10"/>
        <v>140661528.04300001</v>
      </c>
      <c r="L181" s="60">
        <f t="shared" si="11"/>
        <v>140661528.04300001</v>
      </c>
    </row>
    <row r="182" spans="6:12">
      <c r="F182" s="50" t="str">
        <f t="shared" si="8"/>
        <v>2017 q4</v>
      </c>
      <c r="G182" s="48">
        <v>43100</v>
      </c>
      <c r="H182" s="58">
        <v>26120388</v>
      </c>
      <c r="I182" s="58">
        <v>117657499</v>
      </c>
      <c r="J182" s="60">
        <v>143777887</v>
      </c>
      <c r="K182" s="60">
        <f t="shared" si="10"/>
        <v>148764776.41</v>
      </c>
      <c r="L182" s="60">
        <f t="shared" si="11"/>
        <v>148764776.41</v>
      </c>
    </row>
    <row r="183" spans="6:12">
      <c r="F183" s="50" t="str">
        <f t="shared" si="8"/>
        <v>2018 q1</v>
      </c>
      <c r="G183" s="48">
        <v>43131</v>
      </c>
      <c r="H183" s="58">
        <v>25024532</v>
      </c>
      <c r="I183" s="58">
        <v>107819065</v>
      </c>
      <c r="J183" s="60">
        <v>132843597</v>
      </c>
      <c r="K183" s="60">
        <f t="shared" si="10"/>
        <v>138034788.66</v>
      </c>
      <c r="L183" s="60">
        <f t="shared" si="11"/>
        <v>138034788.66</v>
      </c>
    </row>
    <row r="184" spans="6:12">
      <c r="F184" s="50" t="str">
        <f t="shared" si="8"/>
        <v>2018 q1</v>
      </c>
      <c r="G184" s="48">
        <v>43159</v>
      </c>
      <c r="H184" s="58">
        <v>24701842</v>
      </c>
      <c r="I184" s="58">
        <v>112341110</v>
      </c>
      <c r="J184" s="60">
        <v>137042952</v>
      </c>
      <c r="K184" s="60">
        <f t="shared" si="10"/>
        <v>142400465.428</v>
      </c>
      <c r="L184" s="60">
        <f t="shared" si="11"/>
        <v>142400465.428</v>
      </c>
    </row>
    <row r="185" spans="6:12">
      <c r="F185" s="50" t="str">
        <f t="shared" si="8"/>
        <v>2018 q1</v>
      </c>
      <c r="G185" s="48">
        <v>43190</v>
      </c>
      <c r="H185" s="58">
        <v>28572900</v>
      </c>
      <c r="I185" s="58">
        <v>121356864</v>
      </c>
      <c r="J185" s="60">
        <v>149929764</v>
      </c>
      <c r="K185" s="60">
        <f t="shared" si="10"/>
        <v>155385465.01300001</v>
      </c>
      <c r="L185" s="60">
        <f t="shared" si="11"/>
        <v>155385465.01300001</v>
      </c>
    </row>
    <row r="186" spans="6:12">
      <c r="F186" s="50" t="str">
        <f t="shared" si="8"/>
        <v>2018 q2</v>
      </c>
      <c r="G186" s="48">
        <v>43220</v>
      </c>
      <c r="H186" s="58">
        <v>28187248</v>
      </c>
      <c r="I186" s="58">
        <v>114403676</v>
      </c>
      <c r="J186" s="60">
        <v>142590924</v>
      </c>
      <c r="K186" s="60">
        <f t="shared" si="10"/>
        <v>148437385.678</v>
      </c>
      <c r="L186" s="60">
        <f t="shared" si="11"/>
        <v>148437385.678</v>
      </c>
    </row>
    <row r="187" spans="6:12">
      <c r="F187" s="50" t="str">
        <f t="shared" si="8"/>
        <v>2018 q2</v>
      </c>
      <c r="G187" s="48">
        <v>43251</v>
      </c>
      <c r="H187" s="58">
        <v>28208461</v>
      </c>
      <c r="I187" s="58">
        <v>112855600</v>
      </c>
      <c r="J187" s="60">
        <v>141064061</v>
      </c>
      <c r="K187" s="60">
        <f t="shared" si="10"/>
        <v>156294279.88600001</v>
      </c>
      <c r="L187" s="60">
        <f t="shared" si="11"/>
        <v>156294279.88600001</v>
      </c>
    </row>
    <row r="188" spans="6:12">
      <c r="F188" s="50" t="str">
        <f t="shared" si="8"/>
        <v>2018 q2</v>
      </c>
      <c r="G188" s="48">
        <v>43281</v>
      </c>
      <c r="H188" s="58">
        <v>36018261</v>
      </c>
      <c r="I188" s="58">
        <v>108086471</v>
      </c>
      <c r="J188" s="60">
        <v>144104732</v>
      </c>
      <c r="K188" s="60">
        <f t="shared" si="10"/>
        <v>149194698.435</v>
      </c>
      <c r="L188" s="60">
        <f t="shared" si="11"/>
        <v>149194698.435</v>
      </c>
    </row>
    <row r="189" spans="6:12">
      <c r="F189" s="50" t="str">
        <f t="shared" si="8"/>
        <v>2018 q3</v>
      </c>
      <c r="G189" s="48">
        <v>43312</v>
      </c>
      <c r="H189" s="58">
        <v>38814289</v>
      </c>
      <c r="I189" s="58">
        <v>109631957</v>
      </c>
      <c r="J189" s="60">
        <v>148446246</v>
      </c>
      <c r="K189" s="60">
        <f t="shared" si="10"/>
        <v>154377573.935</v>
      </c>
      <c r="L189" s="60">
        <f t="shared" si="11"/>
        <v>154377573.935</v>
      </c>
    </row>
    <row r="190" spans="6:12">
      <c r="F190" s="50" t="str">
        <f t="shared" si="8"/>
        <v>2018 q3</v>
      </c>
      <c r="G190" s="48">
        <v>43343</v>
      </c>
      <c r="H190" s="58">
        <v>40666273</v>
      </c>
      <c r="I190" s="58">
        <v>111218967</v>
      </c>
      <c r="J190" s="60">
        <v>151885240</v>
      </c>
      <c r="K190" s="60">
        <f t="shared" si="10"/>
        <v>158170493.52500001</v>
      </c>
      <c r="L190" s="60">
        <f t="shared" si="11"/>
        <v>158170493.52500001</v>
      </c>
    </row>
    <row r="191" spans="6:12">
      <c r="F191" s="50" t="str">
        <f t="shared" si="8"/>
        <v>2018 q3</v>
      </c>
      <c r="G191" s="48">
        <v>43373</v>
      </c>
      <c r="H191" s="58">
        <v>41439503</v>
      </c>
      <c r="I191" s="58">
        <v>123842769</v>
      </c>
      <c r="J191" s="60">
        <v>165282272</v>
      </c>
      <c r="K191" s="60">
        <f t="shared" si="10"/>
        <v>171447086.69</v>
      </c>
      <c r="L191" s="60">
        <f t="shared" si="11"/>
        <v>171447086.69</v>
      </c>
    </row>
    <row r="192" spans="6:12">
      <c r="F192" s="50" t="str">
        <f t="shared" si="8"/>
        <v>2018 q4</v>
      </c>
      <c r="G192" s="48">
        <v>43404</v>
      </c>
      <c r="H192" s="58">
        <v>42015803</v>
      </c>
      <c r="I192" s="58">
        <v>125349679</v>
      </c>
      <c r="J192" s="60">
        <v>167365482</v>
      </c>
      <c r="K192" s="60">
        <f t="shared" si="10"/>
        <v>173974018.461</v>
      </c>
      <c r="L192" s="60">
        <f t="shared" si="11"/>
        <v>173974018.461</v>
      </c>
    </row>
    <row r="193" spans="6:12">
      <c r="F193" s="50" t="str">
        <f t="shared" si="8"/>
        <v>2018 q4</v>
      </c>
      <c r="G193" s="48">
        <v>43434</v>
      </c>
      <c r="H193" s="58">
        <v>37667041</v>
      </c>
      <c r="I193" s="58">
        <v>132239140</v>
      </c>
      <c r="J193" s="60">
        <v>169906181</v>
      </c>
      <c r="K193" s="60">
        <f t="shared" si="10"/>
        <v>176859348.37699997</v>
      </c>
      <c r="L193" s="60">
        <f t="shared" si="11"/>
        <v>176859348.37699997</v>
      </c>
    </row>
    <row r="194" spans="6:12">
      <c r="F194" s="50" t="str">
        <f t="shared" si="8"/>
        <v>2018 q4</v>
      </c>
      <c r="G194" s="48">
        <v>43465</v>
      </c>
      <c r="H194" s="58">
        <v>38406560</v>
      </c>
      <c r="I194" s="58">
        <v>122752611</v>
      </c>
      <c r="J194" s="60">
        <v>161159171</v>
      </c>
      <c r="K194" s="60">
        <f t="shared" si="10"/>
        <v>168755268.255</v>
      </c>
      <c r="L194" s="60">
        <f t="shared" si="11"/>
        <v>168755268.255</v>
      </c>
    </row>
    <row r="195" spans="6:12">
      <c r="F195" s="50" t="str">
        <f t="shared" si="8"/>
        <v>2019 q1</v>
      </c>
      <c r="G195" s="48">
        <v>43496</v>
      </c>
      <c r="H195" s="58">
        <v>39950922</v>
      </c>
      <c r="I195" s="58">
        <v>127097291</v>
      </c>
      <c r="J195" s="60">
        <v>167048213</v>
      </c>
      <c r="K195" s="60">
        <f t="shared" si="10"/>
        <v>176343836.19799998</v>
      </c>
      <c r="L195" s="60">
        <f t="shared" si="11"/>
        <v>176343836.19799998</v>
      </c>
    </row>
    <row r="196" spans="6:12">
      <c r="F196" s="50" t="str">
        <f t="shared" ref="F196:F257" si="12">YEAR(G196)&amp;" q"&amp;ROUNDUP(MONTH(G196)/3,0)</f>
        <v>2019 q1</v>
      </c>
      <c r="G196" s="48">
        <v>43524</v>
      </c>
      <c r="H196" s="58">
        <v>38007072</v>
      </c>
      <c r="I196" s="58">
        <v>131400370</v>
      </c>
      <c r="J196" s="60">
        <v>169407442</v>
      </c>
      <c r="K196" s="60">
        <f t="shared" si="10"/>
        <v>178641166.7899999</v>
      </c>
      <c r="L196" s="60">
        <f t="shared" si="11"/>
        <v>178641166.7899999</v>
      </c>
    </row>
    <row r="197" spans="6:12">
      <c r="F197" s="50" t="str">
        <f t="shared" si="12"/>
        <v>2019 q1</v>
      </c>
      <c r="G197" s="48">
        <v>43555</v>
      </c>
      <c r="H197" s="58">
        <v>38652430</v>
      </c>
      <c r="I197" s="58">
        <v>132169194</v>
      </c>
      <c r="J197" s="60">
        <v>170821624</v>
      </c>
      <c r="K197" s="60">
        <f t="shared" si="10"/>
        <v>180266894.63299999</v>
      </c>
      <c r="L197" s="60">
        <f t="shared" si="11"/>
        <v>180266894.63299999</v>
      </c>
    </row>
    <row r="198" spans="6:12">
      <c r="F198" s="50" t="str">
        <f t="shared" si="12"/>
        <v>2019 q2</v>
      </c>
      <c r="G198" s="48">
        <v>43585</v>
      </c>
      <c r="H198" s="58">
        <v>40540365</v>
      </c>
      <c r="I198" s="58">
        <v>128668775</v>
      </c>
      <c r="J198" s="60">
        <v>169209140</v>
      </c>
      <c r="K198" s="60">
        <f t="shared" si="10"/>
        <v>178819916.28200001</v>
      </c>
      <c r="L198" s="60">
        <f t="shared" si="11"/>
        <v>178819916.28200001</v>
      </c>
    </row>
    <row r="199" spans="6:12">
      <c r="F199" s="50" t="str">
        <f t="shared" si="12"/>
        <v>2019 q2</v>
      </c>
      <c r="G199" s="48">
        <v>43616</v>
      </c>
      <c r="H199" s="58">
        <v>41646291</v>
      </c>
      <c r="I199" s="58">
        <v>130464850</v>
      </c>
      <c r="J199" s="60">
        <v>172111141</v>
      </c>
      <c r="K199" s="60">
        <f t="shared" si="10"/>
        <v>182092096.68600002</v>
      </c>
      <c r="L199" s="60">
        <f t="shared" si="11"/>
        <v>182092096.68600002</v>
      </c>
    </row>
    <row r="200" spans="6:12">
      <c r="F200" s="50" t="str">
        <f t="shared" si="12"/>
        <v>2019 q2</v>
      </c>
      <c r="G200" s="48">
        <v>43646</v>
      </c>
      <c r="H200" s="58">
        <v>42911321</v>
      </c>
      <c r="I200" s="58">
        <v>129693158</v>
      </c>
      <c r="J200" s="60">
        <v>172604479</v>
      </c>
      <c r="K200" s="60">
        <f t="shared" si="10"/>
        <v>182259195.0690001</v>
      </c>
      <c r="L200" s="60">
        <f t="shared" si="11"/>
        <v>182259195.0690001</v>
      </c>
    </row>
    <row r="201" spans="6:12">
      <c r="F201" s="50" t="str">
        <f t="shared" si="12"/>
        <v>2019 q3</v>
      </c>
      <c r="G201" s="48">
        <v>43677</v>
      </c>
      <c r="H201" s="58">
        <v>44262352</v>
      </c>
      <c r="I201" s="58">
        <v>130563864</v>
      </c>
      <c r="J201" s="60">
        <v>174826216</v>
      </c>
      <c r="K201" s="60">
        <f t="shared" si="10"/>
        <v>184988045.26700008</v>
      </c>
      <c r="L201" s="60">
        <f t="shared" si="11"/>
        <v>184988045.26700008</v>
      </c>
    </row>
    <row r="202" spans="6:12">
      <c r="F202" s="50" t="str">
        <f t="shared" si="12"/>
        <v>2019 q3</v>
      </c>
      <c r="G202" s="48">
        <v>43708</v>
      </c>
      <c r="H202" s="58">
        <v>44079209</v>
      </c>
      <c r="I202" s="58">
        <v>138622442</v>
      </c>
      <c r="J202" s="60">
        <v>182701651</v>
      </c>
      <c r="K202" s="60">
        <f t="shared" si="10"/>
        <v>192136438.789</v>
      </c>
      <c r="L202" s="60">
        <f t="shared" si="11"/>
        <v>192136438.789</v>
      </c>
    </row>
    <row r="203" spans="6:12">
      <c r="F203" s="50" t="str">
        <f t="shared" si="12"/>
        <v>2019 q3</v>
      </c>
      <c r="G203" s="48">
        <v>43738</v>
      </c>
      <c r="H203" s="58">
        <v>43851960</v>
      </c>
      <c r="I203" s="58">
        <v>138168783</v>
      </c>
      <c r="J203" s="60">
        <v>182020743</v>
      </c>
      <c r="K203" s="60">
        <f t="shared" si="10"/>
        <v>191750494.97999999</v>
      </c>
      <c r="L203" s="60">
        <f t="shared" si="11"/>
        <v>191750494.97999999</v>
      </c>
    </row>
    <row r="204" spans="6:12">
      <c r="F204" s="50" t="str">
        <f t="shared" si="12"/>
        <v>2019 q4</v>
      </c>
      <c r="G204" s="48">
        <v>43769</v>
      </c>
      <c r="H204" s="58">
        <v>43445644</v>
      </c>
      <c r="I204" s="58">
        <v>139019969</v>
      </c>
      <c r="J204" s="60">
        <v>182465613</v>
      </c>
      <c r="K204" s="60">
        <f t="shared" si="10"/>
        <v>192570139.565</v>
      </c>
      <c r="L204" s="60">
        <f t="shared" si="11"/>
        <v>192570139.565</v>
      </c>
    </row>
    <row r="205" spans="6:12">
      <c r="F205" s="50" t="str">
        <f t="shared" si="12"/>
        <v>2019 q4</v>
      </c>
      <c r="G205" s="48">
        <v>43799</v>
      </c>
      <c r="H205" s="58">
        <v>48170465</v>
      </c>
      <c r="I205" s="58">
        <v>134702017</v>
      </c>
      <c r="J205" s="60">
        <v>182872482</v>
      </c>
      <c r="K205" s="60">
        <f t="shared" si="10"/>
        <v>193109090.27099991</v>
      </c>
      <c r="L205" s="60">
        <f t="shared" si="11"/>
        <v>193109090.27099991</v>
      </c>
    </row>
    <row r="206" spans="6:12">
      <c r="F206" s="50" t="str">
        <f t="shared" si="12"/>
        <v>2019 q4</v>
      </c>
      <c r="G206" s="48">
        <v>43830</v>
      </c>
      <c r="H206" s="58">
        <v>56965779</v>
      </c>
      <c r="I206" s="58">
        <v>135779800</v>
      </c>
      <c r="J206" s="60">
        <v>192745579</v>
      </c>
      <c r="K206" s="60">
        <f t="shared" si="10"/>
        <v>202703172.33700001</v>
      </c>
      <c r="L206" s="60">
        <f t="shared" si="11"/>
        <v>202703172.33700001</v>
      </c>
    </row>
    <row r="207" spans="6:12">
      <c r="F207" s="50" t="str">
        <f t="shared" si="12"/>
        <v>2020 q1</v>
      </c>
      <c r="G207" s="48">
        <v>43861</v>
      </c>
      <c r="H207" s="58">
        <v>57848317</v>
      </c>
      <c r="I207" s="58">
        <v>133430430</v>
      </c>
      <c r="J207" s="60">
        <v>191278747</v>
      </c>
      <c r="K207" s="60">
        <f t="shared" si="10"/>
        <v>201426287.79999998</v>
      </c>
      <c r="L207" s="60">
        <f t="shared" si="11"/>
        <v>201426287.79999998</v>
      </c>
    </row>
    <row r="208" spans="6:12">
      <c r="F208" s="50" t="str">
        <f t="shared" si="12"/>
        <v>2020 q1</v>
      </c>
      <c r="G208" s="48">
        <v>43890</v>
      </c>
      <c r="H208" s="58">
        <v>55146684</v>
      </c>
      <c r="I208" s="58">
        <v>142422411</v>
      </c>
      <c r="J208" s="60">
        <v>197569095</v>
      </c>
      <c r="K208" s="60">
        <f t="shared" si="10"/>
        <v>207984993.92299998</v>
      </c>
      <c r="L208" s="60">
        <f t="shared" si="11"/>
        <v>207984993.92299998</v>
      </c>
    </row>
    <row r="209" spans="6:12">
      <c r="F209" s="50" t="str">
        <f t="shared" si="12"/>
        <v>2020 q1</v>
      </c>
      <c r="G209" s="48">
        <v>43921</v>
      </c>
      <c r="H209" s="58">
        <v>58561664</v>
      </c>
      <c r="I209" s="58">
        <v>155189926</v>
      </c>
      <c r="J209" s="60">
        <v>213751590</v>
      </c>
      <c r="K209" s="60">
        <f t="shared" si="10"/>
        <v>225164572.27599999</v>
      </c>
      <c r="L209" s="60">
        <f t="shared" si="11"/>
        <v>225164572.27599999</v>
      </c>
    </row>
    <row r="210" spans="6:12">
      <c r="F210" s="50" t="str">
        <f t="shared" si="12"/>
        <v>2020 q2</v>
      </c>
      <c r="G210" s="48">
        <v>43951</v>
      </c>
      <c r="H210" s="58">
        <v>59728401</v>
      </c>
      <c r="I210" s="58">
        <v>150309475</v>
      </c>
      <c r="J210" s="60">
        <v>210037876</v>
      </c>
      <c r="K210" s="60">
        <f t="shared" si="10"/>
        <v>221461064.711</v>
      </c>
      <c r="L210" s="60">
        <f t="shared" si="11"/>
        <v>221461064.711</v>
      </c>
    </row>
    <row r="211" spans="6:12">
      <c r="F211" s="50" t="str">
        <f t="shared" si="12"/>
        <v>2020 q2</v>
      </c>
      <c r="G211" s="48">
        <v>43982</v>
      </c>
      <c r="H211" s="58">
        <v>60125700</v>
      </c>
      <c r="I211" s="58">
        <v>162317534</v>
      </c>
      <c r="J211" s="60">
        <v>222443234</v>
      </c>
      <c r="K211" s="60">
        <f t="shared" si="10"/>
        <v>234402489.31599998</v>
      </c>
      <c r="L211" s="60">
        <f t="shared" si="11"/>
        <v>234402489.31599998</v>
      </c>
    </row>
    <row r="212" spans="6:12">
      <c r="F212" s="50" t="str">
        <f t="shared" si="12"/>
        <v>2020 q2</v>
      </c>
      <c r="G212" s="48">
        <v>44012</v>
      </c>
      <c r="H212" s="58">
        <v>63698986</v>
      </c>
      <c r="I212" s="58">
        <v>161379268</v>
      </c>
      <c r="J212" s="60">
        <v>225078254</v>
      </c>
      <c r="K212" s="60">
        <f t="shared" si="10"/>
        <v>237406193.08399999</v>
      </c>
      <c r="L212" s="60">
        <f t="shared" si="11"/>
        <v>237406193.08399999</v>
      </c>
    </row>
    <row r="213" spans="6:12">
      <c r="F213" s="50" t="str">
        <f t="shared" si="12"/>
        <v>2020 q3</v>
      </c>
      <c r="G213" s="48">
        <v>44043</v>
      </c>
      <c r="H213" s="58">
        <v>65946296</v>
      </c>
      <c r="I213" s="58">
        <v>168876166</v>
      </c>
      <c r="J213" s="60">
        <v>234822462</v>
      </c>
      <c r="K213" s="60">
        <f t="shared" si="10"/>
        <v>247869779.19999999</v>
      </c>
      <c r="L213" s="60">
        <f t="shared" si="11"/>
        <v>247869779.19999999</v>
      </c>
    </row>
    <row r="214" spans="6:12">
      <c r="F214" s="50" t="str">
        <f t="shared" si="12"/>
        <v>2020 q3</v>
      </c>
      <c r="G214" s="48">
        <v>44074</v>
      </c>
      <c r="H214" s="58">
        <v>69373546</v>
      </c>
      <c r="I214" s="58">
        <v>171004621</v>
      </c>
      <c r="J214" s="60">
        <v>240378167</v>
      </c>
      <c r="K214" s="60">
        <f t="shared" si="10"/>
        <v>253980155.61399999</v>
      </c>
      <c r="L214" s="60">
        <f t="shared" si="11"/>
        <v>253980155.61399999</v>
      </c>
    </row>
    <row r="215" spans="6:12">
      <c r="F215" s="50" t="str">
        <f t="shared" si="12"/>
        <v>2020 q3</v>
      </c>
      <c r="G215" s="48">
        <v>44104</v>
      </c>
      <c r="H215" s="58">
        <v>71459025</v>
      </c>
      <c r="I215" s="58">
        <v>176092332</v>
      </c>
      <c r="J215" s="60">
        <v>247551357</v>
      </c>
      <c r="K215" s="60">
        <f t="shared" si="10"/>
        <v>216388181.73300001</v>
      </c>
      <c r="L215" s="60">
        <f t="shared" si="11"/>
        <v>216388181.73300001</v>
      </c>
    </row>
    <row r="216" spans="6:12">
      <c r="F216" s="50" t="str">
        <f t="shared" si="12"/>
        <v>2020 q4</v>
      </c>
      <c r="G216" s="48">
        <v>44135</v>
      </c>
      <c r="H216" s="58">
        <v>73283106</v>
      </c>
      <c r="I216" s="58">
        <v>178234535</v>
      </c>
      <c r="J216" s="60">
        <v>251517641</v>
      </c>
      <c r="K216" s="60">
        <f t="shared" si="10"/>
        <v>265309890.12999994</v>
      </c>
      <c r="L216" s="60">
        <f t="shared" si="11"/>
        <v>265309890.12999994</v>
      </c>
    </row>
    <row r="217" spans="6:12">
      <c r="F217" s="50" t="str">
        <f t="shared" si="12"/>
        <v>2020 q4</v>
      </c>
      <c r="G217" s="48">
        <v>44165</v>
      </c>
      <c r="H217" s="58">
        <v>74007225</v>
      </c>
      <c r="I217" s="58">
        <v>185079085</v>
      </c>
      <c r="J217" s="60">
        <v>259086310</v>
      </c>
      <c r="K217" s="60">
        <f t="shared" si="10"/>
        <v>274076397.47300005</v>
      </c>
      <c r="L217" s="60">
        <f t="shared" si="11"/>
        <v>274076397.47300005</v>
      </c>
    </row>
    <row r="218" spans="6:12">
      <c r="F218" s="50" t="str">
        <f t="shared" si="12"/>
        <v>2020 q4</v>
      </c>
      <c r="G218" s="48">
        <v>44196</v>
      </c>
      <c r="H218" s="58">
        <v>71730156</v>
      </c>
      <c r="I218" s="58">
        <v>197417309</v>
      </c>
      <c r="J218" s="60">
        <v>269147465</v>
      </c>
      <c r="K218" s="60">
        <f t="shared" si="10"/>
        <v>284512889.30900013</v>
      </c>
      <c r="L218" s="60">
        <f t="shared" si="11"/>
        <v>284512889.30900013</v>
      </c>
    </row>
    <row r="219" spans="6:12">
      <c r="F219" s="50" t="str">
        <f t="shared" si="12"/>
        <v>2021 q1</v>
      </c>
      <c r="G219" s="48">
        <v>44227</v>
      </c>
      <c r="H219" s="58">
        <v>72795448</v>
      </c>
      <c r="I219" s="58">
        <v>193617243</v>
      </c>
      <c r="J219" s="60">
        <v>266412691</v>
      </c>
      <c r="K219" s="60">
        <f t="shared" si="10"/>
        <v>282306488.53900003</v>
      </c>
      <c r="L219" s="60">
        <f t="shared" si="11"/>
        <v>282306488.53900003</v>
      </c>
    </row>
    <row r="220" spans="6:12">
      <c r="F220" s="50" t="str">
        <f t="shared" si="12"/>
        <v>2021 q1</v>
      </c>
      <c r="G220" s="48">
        <v>44255</v>
      </c>
      <c r="H220" s="58">
        <v>79274295</v>
      </c>
      <c r="I220" s="58">
        <v>196583704</v>
      </c>
      <c r="J220" s="60">
        <v>275857999</v>
      </c>
      <c r="K220" s="60">
        <f t="shared" si="10"/>
        <v>293216108.755</v>
      </c>
      <c r="L220" s="60">
        <f t="shared" si="11"/>
        <v>293216108.755</v>
      </c>
    </row>
    <row r="221" spans="6:12">
      <c r="F221" s="50" t="str">
        <f t="shared" si="12"/>
        <v>2021 q1</v>
      </c>
      <c r="G221" s="48">
        <v>44286</v>
      </c>
      <c r="H221" s="58">
        <v>79102400.586119995</v>
      </c>
      <c r="I221" s="58">
        <v>195927516.02761701</v>
      </c>
      <c r="J221" s="60">
        <v>275029916.61373699</v>
      </c>
      <c r="K221" s="60">
        <f t="shared" si="10"/>
        <v>293359520.57300013</v>
      </c>
      <c r="L221" s="60">
        <f t="shared" si="11"/>
        <v>293359520.57300013</v>
      </c>
    </row>
    <row r="222" spans="6:12">
      <c r="F222" s="50" t="str">
        <f t="shared" si="12"/>
        <v>2021 q2</v>
      </c>
      <c r="G222" s="48">
        <v>44316</v>
      </c>
      <c r="H222" s="58">
        <v>82377068.164000005</v>
      </c>
      <c r="I222" s="58">
        <v>198448835.52685699</v>
      </c>
      <c r="J222" s="60">
        <v>280825903.69085699</v>
      </c>
      <c r="K222" s="60">
        <f t="shared" si="10"/>
        <v>255772417.36200011</v>
      </c>
      <c r="L222" s="60">
        <f t="shared" si="11"/>
        <v>255772417.36200011</v>
      </c>
    </row>
    <row r="223" spans="6:12">
      <c r="F223" s="50" t="str">
        <f t="shared" si="12"/>
        <v>2021 q2</v>
      </c>
      <c r="G223" s="48">
        <v>44347</v>
      </c>
      <c r="H223" s="58">
        <v>87607736.843490005</v>
      </c>
      <c r="I223" s="58">
        <v>198235064.72020301</v>
      </c>
      <c r="J223" s="60">
        <v>285842801.56369305</v>
      </c>
      <c r="K223" s="60">
        <f t="shared" si="10"/>
        <v>307780581.04000008</v>
      </c>
      <c r="L223" s="60">
        <f t="shared" si="11"/>
        <v>307780581.04000008</v>
      </c>
    </row>
    <row r="224" spans="6:12">
      <c r="F224" s="50" t="str">
        <f t="shared" si="12"/>
        <v>2021 q2</v>
      </c>
      <c r="G224" s="48">
        <v>44377</v>
      </c>
      <c r="H224" s="58">
        <v>103404971.30140001</v>
      </c>
      <c r="I224" s="58">
        <v>200759064.534343</v>
      </c>
      <c r="J224" s="60">
        <v>304164035.83574301</v>
      </c>
      <c r="K224" s="60">
        <f t="shared" si="10"/>
        <v>322658620.26300001</v>
      </c>
      <c r="L224" s="60">
        <f t="shared" si="11"/>
        <v>322658620.26300001</v>
      </c>
    </row>
    <row r="225" spans="6:12">
      <c r="F225" s="50" t="str">
        <f t="shared" si="12"/>
        <v>2021 q3</v>
      </c>
      <c r="G225" s="48">
        <v>44408</v>
      </c>
      <c r="H225" s="58">
        <v>107962617.15109999</v>
      </c>
      <c r="I225" s="58">
        <v>202098887.05803999</v>
      </c>
      <c r="J225" s="60">
        <v>310061504.20914</v>
      </c>
      <c r="K225" s="60">
        <f t="shared" si="10"/>
        <v>328920271.24599999</v>
      </c>
      <c r="L225" s="60">
        <f t="shared" si="11"/>
        <v>328920271.24599999</v>
      </c>
    </row>
    <row r="226" spans="6:12">
      <c r="F226" s="50" t="str">
        <f t="shared" si="12"/>
        <v>2021 q3</v>
      </c>
      <c r="G226" s="48">
        <v>44439</v>
      </c>
      <c r="H226" s="58">
        <v>112021256.98575</v>
      </c>
      <c r="I226" s="58">
        <v>219150147.29703799</v>
      </c>
      <c r="J226" s="60">
        <v>331171404.28278798</v>
      </c>
      <c r="K226" s="60">
        <f t="shared" si="10"/>
        <v>350842221.75999999</v>
      </c>
      <c r="L226" s="60">
        <f t="shared" si="11"/>
        <v>350842221.75999999</v>
      </c>
    </row>
    <row r="227" spans="6:12">
      <c r="F227" s="50" t="str">
        <f t="shared" si="12"/>
        <v>2021 q3</v>
      </c>
      <c r="G227" s="48">
        <v>44469</v>
      </c>
      <c r="H227" s="58">
        <v>111003813.71981999</v>
      </c>
      <c r="I227" s="58">
        <v>214081452.995915</v>
      </c>
      <c r="J227" s="60">
        <v>325085266.71573496</v>
      </c>
      <c r="K227" s="60">
        <f t="shared" si="10"/>
        <v>345375818.97399998</v>
      </c>
      <c r="L227" s="60">
        <f t="shared" si="11"/>
        <v>345375818.97399998</v>
      </c>
    </row>
    <row r="228" spans="6:12">
      <c r="F228" s="50" t="str">
        <f t="shared" si="12"/>
        <v>2021 q4</v>
      </c>
      <c r="G228" s="48">
        <v>44500</v>
      </c>
      <c r="H228" s="58">
        <v>110055054.93111999</v>
      </c>
      <c r="I228" s="58">
        <v>214154652.46248901</v>
      </c>
      <c r="J228" s="60">
        <v>324209707.39360899</v>
      </c>
      <c r="K228" s="60">
        <f t="shared" si="10"/>
        <v>345111926.92800003</v>
      </c>
      <c r="L228" s="60">
        <f t="shared" si="11"/>
        <v>345111926.92800003</v>
      </c>
    </row>
    <row r="229" spans="6:12">
      <c r="F229" s="50" t="str">
        <f t="shared" si="12"/>
        <v>2021 q4</v>
      </c>
      <c r="G229" s="48">
        <v>44530</v>
      </c>
      <c r="H229" s="58">
        <v>98936860.565190002</v>
      </c>
      <c r="I229" s="58">
        <v>225312904.125541</v>
      </c>
      <c r="J229" s="60">
        <v>324249764.69073099</v>
      </c>
      <c r="K229" s="60">
        <f t="shared" si="10"/>
        <v>345594312.80200005</v>
      </c>
      <c r="L229" s="60">
        <f t="shared" si="11"/>
        <v>345594312.80200005</v>
      </c>
    </row>
    <row r="230" spans="6:12">
      <c r="F230" s="50" t="str">
        <f t="shared" si="12"/>
        <v>2021 q4</v>
      </c>
      <c r="G230" s="48">
        <v>44561</v>
      </c>
      <c r="H230" s="58">
        <v>100023659</v>
      </c>
      <c r="I230" s="58">
        <v>215135918</v>
      </c>
      <c r="J230" s="60">
        <v>315159577</v>
      </c>
      <c r="K230" s="60">
        <f t="shared" si="10"/>
        <v>336793318.472</v>
      </c>
      <c r="L230" s="60">
        <f t="shared" si="11"/>
        <v>336793318.472</v>
      </c>
    </row>
    <row r="231" spans="6:12">
      <c r="F231" s="50" t="str">
        <f t="shared" si="12"/>
        <v>2022 q1</v>
      </c>
      <c r="G231" s="48">
        <v>44592</v>
      </c>
      <c r="H231" s="58">
        <v>101026601</v>
      </c>
      <c r="I231" s="58">
        <v>216023672</v>
      </c>
      <c r="J231" s="60">
        <v>317050273</v>
      </c>
      <c r="K231" s="60">
        <f t="shared" si="10"/>
        <v>339713597.90000004</v>
      </c>
      <c r="L231" s="60">
        <f t="shared" si="11"/>
        <v>339713597.90000004</v>
      </c>
    </row>
    <row r="232" spans="6:12">
      <c r="F232" s="50" t="str">
        <f t="shared" si="12"/>
        <v>2022 q1</v>
      </c>
      <c r="G232" s="48">
        <v>44620</v>
      </c>
      <c r="H232" s="58">
        <v>101353610</v>
      </c>
      <c r="I232" s="58">
        <v>222866465</v>
      </c>
      <c r="J232" s="60">
        <v>324220075</v>
      </c>
      <c r="K232" s="60">
        <f t="shared" si="10"/>
        <v>346948427.38800001</v>
      </c>
      <c r="L232" s="60">
        <f t="shared" si="11"/>
        <v>346948427.38800001</v>
      </c>
    </row>
    <row r="233" spans="6:12">
      <c r="F233" s="50" t="str">
        <f t="shared" si="12"/>
        <v>2022 q1</v>
      </c>
      <c r="G233" s="48">
        <v>44651</v>
      </c>
      <c r="H233" s="58">
        <v>102945987</v>
      </c>
      <c r="I233" s="58">
        <v>230749463</v>
      </c>
      <c r="J233" s="60">
        <v>333695450</v>
      </c>
      <c r="K233" s="60">
        <f t="shared" si="10"/>
        <v>356822868.73899996</v>
      </c>
      <c r="L233" s="60">
        <f t="shared" si="11"/>
        <v>356822868.73899996</v>
      </c>
    </row>
    <row r="234" spans="6:12">
      <c r="F234" s="50" t="str">
        <f t="shared" si="12"/>
        <v>2022 q2</v>
      </c>
      <c r="G234" s="48">
        <v>44681</v>
      </c>
      <c r="H234" s="58">
        <v>113690623</v>
      </c>
      <c r="I234" s="58">
        <v>220978095</v>
      </c>
      <c r="J234" s="60">
        <v>334668718</v>
      </c>
      <c r="K234" s="60">
        <f t="shared" si="10"/>
        <v>357265557.361</v>
      </c>
      <c r="L234" s="60">
        <f t="shared" si="11"/>
        <v>357265557.361</v>
      </c>
    </row>
    <row r="235" spans="6:12">
      <c r="F235" s="50" t="str">
        <f t="shared" si="12"/>
        <v>2022 q2</v>
      </c>
      <c r="G235" s="48">
        <v>44712</v>
      </c>
      <c r="H235" s="58">
        <v>116471139</v>
      </c>
      <c r="I235" s="58">
        <v>226522046</v>
      </c>
      <c r="J235" s="60">
        <v>342993185</v>
      </c>
      <c r="K235" s="60">
        <f t="shared" si="10"/>
        <v>366028066.83600003</v>
      </c>
      <c r="L235" s="60">
        <f t="shared" si="11"/>
        <v>366028066.83600003</v>
      </c>
    </row>
    <row r="236" spans="6:12">
      <c r="F236" s="50" t="str">
        <f t="shared" si="12"/>
        <v>2022 q2</v>
      </c>
      <c r="G236" s="48">
        <v>44742</v>
      </c>
      <c r="H236" s="58">
        <v>122108139</v>
      </c>
      <c r="I236" s="58">
        <v>206248737</v>
      </c>
      <c r="J236" s="60">
        <v>328356876</v>
      </c>
      <c r="K236" s="60">
        <f t="shared" ref="K236:K257" si="13">E68</f>
        <v>350505857.40100002</v>
      </c>
      <c r="L236" s="60">
        <f t="shared" ref="L236:L257" si="14">K236</f>
        <v>350505857.40100002</v>
      </c>
    </row>
    <row r="237" spans="6:12">
      <c r="F237" s="50" t="str">
        <f t="shared" si="12"/>
        <v>2022 q3</v>
      </c>
      <c r="G237" s="48">
        <v>44773</v>
      </c>
      <c r="H237" s="58">
        <v>134048445</v>
      </c>
      <c r="I237" s="58">
        <v>201745020</v>
      </c>
      <c r="J237" s="60">
        <v>335793465</v>
      </c>
      <c r="K237" s="60">
        <f t="shared" si="13"/>
        <v>356566446.90100002</v>
      </c>
      <c r="L237" s="60">
        <f t="shared" si="14"/>
        <v>356566446.90100002</v>
      </c>
    </row>
    <row r="238" spans="6:12">
      <c r="F238" s="50" t="str">
        <f t="shared" si="12"/>
        <v>2022 q3</v>
      </c>
      <c r="G238" s="48">
        <v>44804</v>
      </c>
      <c r="H238" s="58">
        <v>138373319</v>
      </c>
      <c r="I238" s="58">
        <v>197745746</v>
      </c>
      <c r="J238" s="60">
        <v>336119065</v>
      </c>
      <c r="K238" s="60">
        <f t="shared" si="13"/>
        <v>356466992.74899995</v>
      </c>
      <c r="L238" s="60">
        <f t="shared" si="14"/>
        <v>356466992.74899995</v>
      </c>
    </row>
    <row r="239" spans="6:12">
      <c r="F239" s="50" t="str">
        <f t="shared" si="12"/>
        <v>2022 q3</v>
      </c>
      <c r="G239" s="48">
        <v>44834</v>
      </c>
      <c r="H239" s="58">
        <v>137658441</v>
      </c>
      <c r="I239" s="58">
        <v>202522308</v>
      </c>
      <c r="J239" s="60">
        <v>340180749</v>
      </c>
      <c r="K239" s="60">
        <f t="shared" si="13"/>
        <v>355700088.78100002</v>
      </c>
      <c r="L239" s="60">
        <f t="shared" si="14"/>
        <v>355700088.78100002</v>
      </c>
    </row>
    <row r="240" spans="6:12">
      <c r="F240" s="50" t="str">
        <f t="shared" si="12"/>
        <v>2022 q4</v>
      </c>
      <c r="G240" s="48">
        <v>44865</v>
      </c>
      <c r="H240" s="58">
        <v>142562332</v>
      </c>
      <c r="I240" s="58">
        <v>187859637</v>
      </c>
      <c r="J240" s="60">
        <v>330421969</v>
      </c>
      <c r="K240" s="60">
        <f t="shared" si="13"/>
        <v>345856171.94700003</v>
      </c>
      <c r="L240" s="60">
        <f t="shared" si="14"/>
        <v>345856171.94700003</v>
      </c>
    </row>
    <row r="241" spans="6:12">
      <c r="F241" s="50" t="str">
        <f t="shared" si="12"/>
        <v>2022 q4</v>
      </c>
      <c r="G241" s="48">
        <v>44895</v>
      </c>
      <c r="H241" s="58">
        <v>144706024.64704999</v>
      </c>
      <c r="I241" s="58">
        <v>195957441.57977501</v>
      </c>
      <c r="J241" s="60">
        <v>340663466.226825</v>
      </c>
      <c r="K241" s="60">
        <f t="shared" si="13"/>
        <v>353286029.39199996</v>
      </c>
      <c r="L241" s="60">
        <f t="shared" si="14"/>
        <v>353286029.39199996</v>
      </c>
    </row>
    <row r="242" spans="6:12">
      <c r="F242" s="50" t="str">
        <f t="shared" si="12"/>
        <v>2022 q4</v>
      </c>
      <c r="G242" s="48">
        <v>44926</v>
      </c>
      <c r="H242" s="58">
        <v>144601630.10949999</v>
      </c>
      <c r="I242" s="58">
        <v>205008520.953109</v>
      </c>
      <c r="J242" s="60">
        <v>349610151.06260896</v>
      </c>
      <c r="K242" s="60">
        <f t="shared" si="13"/>
        <v>362445655.91600001</v>
      </c>
      <c r="L242" s="60">
        <f t="shared" si="14"/>
        <v>362445655.91600001</v>
      </c>
    </row>
    <row r="243" spans="6:12">
      <c r="F243" s="50" t="str">
        <f t="shared" si="12"/>
        <v>2023 q1</v>
      </c>
      <c r="G243" s="48">
        <v>44957</v>
      </c>
      <c r="H243" s="58">
        <v>143967915.87110999</v>
      </c>
      <c r="I243" s="58">
        <v>200121896.698594</v>
      </c>
      <c r="J243" s="60">
        <v>344089812.569704</v>
      </c>
      <c r="K243" s="60">
        <f t="shared" si="13"/>
        <v>357524984.685</v>
      </c>
      <c r="L243" s="60">
        <f t="shared" si="14"/>
        <v>357524984.685</v>
      </c>
    </row>
    <row r="244" spans="6:12">
      <c r="F244" s="50" t="str">
        <f t="shared" si="12"/>
        <v>2023 q1</v>
      </c>
      <c r="G244" s="48">
        <v>44985</v>
      </c>
      <c r="H244" s="58">
        <v>147185585.54484001</v>
      </c>
      <c r="I244" s="58">
        <v>209284498.00983301</v>
      </c>
      <c r="J244" s="60">
        <v>356470083.55467302</v>
      </c>
      <c r="K244" s="60">
        <f t="shared" si="13"/>
        <v>369922269.57500005</v>
      </c>
      <c r="L244" s="60">
        <f t="shared" si="14"/>
        <v>369922269.57500005</v>
      </c>
    </row>
    <row r="245" spans="6:12">
      <c r="F245" s="50" t="str">
        <f t="shared" si="12"/>
        <v>2023 q1</v>
      </c>
      <c r="G245" s="48">
        <v>45016</v>
      </c>
      <c r="H245" s="58">
        <v>152420313.31968999</v>
      </c>
      <c r="I245" s="58">
        <v>217873535.41939899</v>
      </c>
      <c r="J245" s="60">
        <v>370293848.73908901</v>
      </c>
      <c r="K245" s="60">
        <f t="shared" si="13"/>
        <v>384106575.73800004</v>
      </c>
      <c r="L245" s="60">
        <f t="shared" si="14"/>
        <v>384106575.73800004</v>
      </c>
    </row>
    <row r="246" spans="6:12">
      <c r="F246" s="50" t="str">
        <f t="shared" si="12"/>
        <v>2023 q2</v>
      </c>
      <c r="G246" s="48">
        <v>45046</v>
      </c>
      <c r="H246" s="58">
        <v>15641671</v>
      </c>
      <c r="I246" s="58">
        <v>25570576</v>
      </c>
      <c r="J246" s="60"/>
      <c r="K246" s="60">
        <f t="shared" si="13"/>
        <v>391652843.00800002</v>
      </c>
      <c r="L246" s="60">
        <f t="shared" si="14"/>
        <v>391652843.00800002</v>
      </c>
    </row>
    <row r="247" spans="6:12">
      <c r="F247" s="50" t="str">
        <f t="shared" si="12"/>
        <v>2023 q2</v>
      </c>
      <c r="G247" s="48">
        <v>45077</v>
      </c>
      <c r="H247" s="58">
        <v>164732669.37017</v>
      </c>
      <c r="I247" s="58">
        <v>230971403.08589301</v>
      </c>
      <c r="J247" s="60"/>
      <c r="K247" s="60">
        <f t="shared" si="13"/>
        <v>409629155.00199997</v>
      </c>
      <c r="L247" s="60">
        <f t="shared" si="14"/>
        <v>409629155.00199997</v>
      </c>
    </row>
    <row r="248" spans="6:12">
      <c r="F248" s="50" t="str">
        <f t="shared" si="12"/>
        <v>2023 q2</v>
      </c>
      <c r="G248" s="48">
        <v>45107</v>
      </c>
      <c r="H248" s="58">
        <v>346032520.56681001</v>
      </c>
      <c r="I248" s="58">
        <v>273900855.88928699</v>
      </c>
      <c r="J248" s="60"/>
      <c r="K248" s="60">
        <f t="shared" si="13"/>
        <v>412850873.89300001</v>
      </c>
      <c r="L248" s="60">
        <f t="shared" si="14"/>
        <v>412850873.89300001</v>
      </c>
    </row>
    <row r="249" spans="6:12">
      <c r="F249" s="50" t="str">
        <f t="shared" si="12"/>
        <v>2023 q3</v>
      </c>
      <c r="G249" s="48">
        <v>45138</v>
      </c>
      <c r="H249" s="58">
        <v>545354.95793999999</v>
      </c>
      <c r="I249" s="58">
        <v>1410499.849156</v>
      </c>
      <c r="J249" s="60"/>
      <c r="K249" s="60">
        <f t="shared" si="13"/>
        <v>436246426.94006002</v>
      </c>
      <c r="L249" s="60">
        <f t="shared" si="14"/>
        <v>436246426.94006002</v>
      </c>
    </row>
    <row r="250" spans="6:12">
      <c r="F250" s="50" t="str">
        <f t="shared" si="12"/>
        <v>2023 q3</v>
      </c>
      <c r="G250" s="48">
        <v>45169</v>
      </c>
      <c r="H250" s="58">
        <v>535754.86560999998</v>
      </c>
      <c r="I250" s="58">
        <v>1815524.5046079999</v>
      </c>
      <c r="J250" s="60"/>
      <c r="K250" s="60">
        <f t="shared" si="13"/>
        <v>447757889.54799998</v>
      </c>
      <c r="L250" s="60">
        <f t="shared" si="14"/>
        <v>447757889.54799998</v>
      </c>
    </row>
    <row r="251" spans="6:12">
      <c r="F251" s="50" t="str">
        <f t="shared" si="12"/>
        <v>2023 q3</v>
      </c>
      <c r="G251" s="48">
        <v>45199</v>
      </c>
      <c r="H251" s="58">
        <v>633049.85711999994</v>
      </c>
      <c r="I251" s="58">
        <v>2057215.711474</v>
      </c>
      <c r="J251" s="60"/>
      <c r="K251" s="60">
        <f t="shared" si="13"/>
        <v>454601417.52499998</v>
      </c>
      <c r="L251" s="60">
        <f t="shared" si="14"/>
        <v>454601417.52499998</v>
      </c>
    </row>
    <row r="252" spans="6:12">
      <c r="F252" s="50" t="str">
        <f t="shared" si="12"/>
        <v>2023 q4</v>
      </c>
      <c r="G252" s="48">
        <v>45230</v>
      </c>
      <c r="H252" s="58">
        <v>589066.58525999996</v>
      </c>
      <c r="I252" s="58">
        <v>2153170.5730599998</v>
      </c>
      <c r="J252" s="60"/>
      <c r="K252" s="60">
        <f t="shared" si="13"/>
        <v>479725871.95799994</v>
      </c>
      <c r="L252" s="60">
        <f t="shared" si="14"/>
        <v>479725871.95799994</v>
      </c>
    </row>
    <row r="253" spans="6:12">
      <c r="F253" s="50" t="str">
        <f t="shared" si="12"/>
        <v>2023 q4</v>
      </c>
      <c r="G253" s="48">
        <v>45260</v>
      </c>
      <c r="J253" s="60"/>
      <c r="K253" s="60">
        <f t="shared" si="13"/>
        <v>494529659.40799999</v>
      </c>
      <c r="L253" s="60">
        <f t="shared" si="14"/>
        <v>494529659.40799999</v>
      </c>
    </row>
    <row r="254" spans="6:12">
      <c r="F254" s="50" t="str">
        <f t="shared" si="12"/>
        <v>2023 q4</v>
      </c>
      <c r="G254" s="48">
        <v>45291</v>
      </c>
      <c r="J254" s="60"/>
      <c r="K254" s="60">
        <f t="shared" si="13"/>
        <v>509219355.81599998</v>
      </c>
      <c r="L254" s="60">
        <f t="shared" si="14"/>
        <v>509219355.81599998</v>
      </c>
    </row>
    <row r="255" spans="6:12">
      <c r="F255" s="50" t="str">
        <f t="shared" si="12"/>
        <v>2024 q1</v>
      </c>
      <c r="G255" s="48">
        <v>45322</v>
      </c>
      <c r="J255" s="60"/>
      <c r="K255" s="60">
        <f t="shared" si="13"/>
        <v>516168563.77829999</v>
      </c>
      <c r="L255" s="60">
        <f t="shared" si="14"/>
        <v>516168563.77829999</v>
      </c>
    </row>
    <row r="256" spans="6:12">
      <c r="F256" s="50" t="str">
        <f t="shared" si="12"/>
        <v>2024 q1</v>
      </c>
      <c r="G256" s="48">
        <v>45351</v>
      </c>
      <c r="J256" s="60"/>
      <c r="K256" s="60">
        <f t="shared" si="13"/>
        <v>528601497.68700004</v>
      </c>
      <c r="L256" s="60">
        <f t="shared" si="14"/>
        <v>528601497.68700004</v>
      </c>
    </row>
    <row r="257" spans="6:12">
      <c r="F257" s="50" t="str">
        <f t="shared" si="12"/>
        <v>2024 q1</v>
      </c>
      <c r="G257" s="48">
        <v>45382</v>
      </c>
      <c r="J257" s="60"/>
      <c r="K257" s="60">
        <f t="shared" si="13"/>
        <v>541405775.69800103</v>
      </c>
      <c r="L257" s="60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0259-A565-495A-B3F4-F4FAF2E9386B}">
  <dimension ref="A1:G16426"/>
  <sheetViews>
    <sheetView topLeftCell="A2" zoomScale="119" workbookViewId="0">
      <selection activeCell="G18" sqref="G18"/>
    </sheetView>
  </sheetViews>
  <sheetFormatPr baseColWidth="10" defaultColWidth="8.83203125" defaultRowHeight="15"/>
  <cols>
    <col min="1" max="1" width="96" bestFit="1" customWidth="1"/>
  </cols>
  <sheetData>
    <row r="1" spans="1:3">
      <c r="A1" t="s">
        <v>339</v>
      </c>
    </row>
    <row r="3" spans="1:3">
      <c r="A3" t="s">
        <v>340</v>
      </c>
    </row>
    <row r="5" spans="1:3">
      <c r="A5" t="s">
        <v>341</v>
      </c>
    </row>
    <row r="6" spans="1:3" ht="26">
      <c r="A6" t="s">
        <v>342</v>
      </c>
      <c r="C6" s="62" t="s">
        <v>512</v>
      </c>
    </row>
    <row r="7" spans="1:3">
      <c r="A7" t="s">
        <v>343</v>
      </c>
    </row>
    <row r="8" spans="1:3">
      <c r="A8" t="s">
        <v>344</v>
      </c>
    </row>
    <row r="12" spans="1:3">
      <c r="A12" t="s">
        <v>345</v>
      </c>
    </row>
    <row r="13" spans="1:3">
      <c r="A13" t="s">
        <v>346</v>
      </c>
    </row>
    <row r="16" spans="1:3">
      <c r="A16" t="s">
        <v>347</v>
      </c>
      <c r="B16" t="s">
        <v>348</v>
      </c>
    </row>
    <row r="17" spans="1:7">
      <c r="A17" s="61">
        <v>21733</v>
      </c>
      <c r="B17">
        <v>0.29299999999999998</v>
      </c>
      <c r="C17" t="str">
        <f>YEAR(A17)&amp;" q"&amp;ROUNDUP(MONTH(A17)/3,0)</f>
        <v>1959 q3</v>
      </c>
      <c r="F17" t="s">
        <v>349</v>
      </c>
      <c r="G17">
        <f>AVERAGEIF($C$17:$C$163000,F17,$B$17:$B$163000)</f>
        <v>0.2970380952380951</v>
      </c>
    </row>
    <row r="18" spans="1:7">
      <c r="A18" s="61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350</v>
      </c>
      <c r="G18">
        <f t="shared" ref="G18:G81" si="1">AVERAGEIF($C$17:$C$163000,F18,$B$17:$B$163000)</f>
        <v>0.32466129032258068</v>
      </c>
    </row>
    <row r="19" spans="1:7">
      <c r="A19" s="61">
        <v>21738</v>
      </c>
      <c r="B19">
        <v>0.28199999999999997</v>
      </c>
      <c r="C19" t="str">
        <f t="shared" si="0"/>
        <v>1959 q3</v>
      </c>
      <c r="F19" t="s">
        <v>351</v>
      </c>
      <c r="G19">
        <f t="shared" si="1"/>
        <v>0.31003809523809528</v>
      </c>
    </row>
    <row r="20" spans="1:7">
      <c r="A20" s="61">
        <v>21739</v>
      </c>
      <c r="B20">
        <v>0.28460000000000002</v>
      </c>
      <c r="C20" t="str">
        <f t="shared" si="0"/>
        <v>1959 q3</v>
      </c>
      <c r="F20" t="s">
        <v>352</v>
      </c>
      <c r="G20">
        <f t="shared" si="1"/>
        <v>0.30282698412698417</v>
      </c>
    </row>
    <row r="21" spans="1:7">
      <c r="A21" s="61">
        <v>21740</v>
      </c>
      <c r="B21">
        <v>0.27600000000000002</v>
      </c>
      <c r="C21" t="str">
        <f t="shared" si="0"/>
        <v>1959 q3</v>
      </c>
      <c r="F21" t="s">
        <v>353</v>
      </c>
      <c r="G21">
        <f t="shared" si="1"/>
        <v>0.30003125000000003</v>
      </c>
    </row>
    <row r="22" spans="1:7">
      <c r="A22" s="61">
        <v>21741</v>
      </c>
      <c r="B22">
        <v>0.2757</v>
      </c>
      <c r="C22" t="str">
        <f t="shared" si="0"/>
        <v>1959 q3</v>
      </c>
      <c r="F22" t="s">
        <v>354</v>
      </c>
      <c r="G22">
        <f t="shared" si="1"/>
        <v>0.28014193548387101</v>
      </c>
    </row>
    <row r="23" spans="1:7">
      <c r="A23" s="61">
        <v>21744</v>
      </c>
      <c r="B23">
        <v>0.27800000000000002</v>
      </c>
      <c r="C23" t="str">
        <f t="shared" si="0"/>
        <v>1959 q3</v>
      </c>
      <c r="F23" t="s">
        <v>355</v>
      </c>
      <c r="G23">
        <f t="shared" si="1"/>
        <v>0.28037903225806449</v>
      </c>
    </row>
    <row r="24" spans="1:7">
      <c r="A24" s="61">
        <v>21745</v>
      </c>
      <c r="B24">
        <v>0.28549999999999998</v>
      </c>
      <c r="C24" t="str">
        <f t="shared" si="0"/>
        <v>1959 q3</v>
      </c>
      <c r="F24" t="s">
        <v>356</v>
      </c>
      <c r="G24">
        <f t="shared" si="1"/>
        <v>0.30632698412698411</v>
      </c>
    </row>
    <row r="25" spans="1:7">
      <c r="A25" s="61">
        <v>21746</v>
      </c>
      <c r="B25">
        <v>0.2873</v>
      </c>
      <c r="C25" t="str">
        <f t="shared" si="0"/>
        <v>1959 q3</v>
      </c>
      <c r="F25" t="s">
        <v>357</v>
      </c>
      <c r="G25">
        <f t="shared" si="1"/>
        <v>0.3065396825396825</v>
      </c>
    </row>
    <row r="26" spans="1:7">
      <c r="A26" s="61">
        <v>21747</v>
      </c>
      <c r="B26">
        <v>0.29149999999999998</v>
      </c>
      <c r="C26" t="str">
        <f t="shared" si="0"/>
        <v>1959 q3</v>
      </c>
      <c r="F26" t="s">
        <v>358</v>
      </c>
      <c r="G26">
        <f t="shared" si="1"/>
        <v>0.29893225806451607</v>
      </c>
    </row>
    <row r="27" spans="1:7">
      <c r="A27" s="61">
        <v>21748</v>
      </c>
      <c r="B27">
        <v>0.29160000000000003</v>
      </c>
      <c r="C27" t="str">
        <f t="shared" si="0"/>
        <v>1959 q3</v>
      </c>
      <c r="F27" t="s">
        <v>359</v>
      </c>
      <c r="G27">
        <f t="shared" si="1"/>
        <v>0.30388870967741943</v>
      </c>
    </row>
    <row r="28" spans="1:7">
      <c r="A28" s="61">
        <v>21751</v>
      </c>
      <c r="B28">
        <v>0.2893</v>
      </c>
      <c r="C28" t="str">
        <f t="shared" si="0"/>
        <v>1959 q3</v>
      </c>
      <c r="F28" t="s">
        <v>360</v>
      </c>
      <c r="G28">
        <f t="shared" si="1"/>
        <v>0.29350634920634922</v>
      </c>
    </row>
    <row r="29" spans="1:7">
      <c r="A29" s="61">
        <v>21752</v>
      </c>
      <c r="B29">
        <v>0.29160000000000003</v>
      </c>
      <c r="C29" t="str">
        <f t="shared" si="0"/>
        <v>1959 q3</v>
      </c>
      <c r="F29" t="s">
        <v>361</v>
      </c>
      <c r="G29">
        <f t="shared" si="1"/>
        <v>0.28625714285714288</v>
      </c>
    </row>
    <row r="30" spans="1:7">
      <c r="A30" s="61">
        <v>21753</v>
      </c>
      <c r="B30">
        <v>0.29430000000000001</v>
      </c>
      <c r="C30" t="str">
        <f t="shared" si="0"/>
        <v>1959 q3</v>
      </c>
      <c r="F30" t="s">
        <v>362</v>
      </c>
      <c r="G30">
        <f t="shared" si="1"/>
        <v>0.28625</v>
      </c>
    </row>
    <row r="31" spans="1:7">
      <c r="A31" s="61">
        <v>21754</v>
      </c>
      <c r="B31">
        <v>0.29389999999999999</v>
      </c>
      <c r="C31" t="str">
        <f t="shared" si="0"/>
        <v>1959 q3</v>
      </c>
      <c r="F31" t="s">
        <v>363</v>
      </c>
      <c r="G31">
        <f t="shared" si="1"/>
        <v>0.293416129032258</v>
      </c>
    </row>
    <row r="32" spans="1:7">
      <c r="A32" s="61">
        <v>21755</v>
      </c>
      <c r="B32">
        <v>0.29330000000000001</v>
      </c>
      <c r="C32" t="str">
        <f t="shared" si="0"/>
        <v>1959 q3</v>
      </c>
      <c r="F32" t="s">
        <v>364</v>
      </c>
      <c r="G32">
        <f t="shared" si="1"/>
        <v>0.29826825396825407</v>
      </c>
    </row>
    <row r="33" spans="1:7">
      <c r="A33" s="61">
        <v>21758</v>
      </c>
      <c r="B33">
        <v>0.29320000000000002</v>
      </c>
      <c r="C33" t="str">
        <f t="shared" si="0"/>
        <v>1959 q3</v>
      </c>
      <c r="F33" t="s">
        <v>365</v>
      </c>
      <c r="G33">
        <f t="shared" si="1"/>
        <v>0.29790937500000003</v>
      </c>
    </row>
    <row r="34" spans="1:7">
      <c r="A34" s="61">
        <v>21759</v>
      </c>
      <c r="B34">
        <v>0.29349999999999998</v>
      </c>
      <c r="C34" t="str">
        <f t="shared" si="0"/>
        <v>1959 q3</v>
      </c>
      <c r="F34" t="s">
        <v>366</v>
      </c>
      <c r="G34">
        <f t="shared" si="1"/>
        <v>0.30085161290322593</v>
      </c>
    </row>
    <row r="35" spans="1:7">
      <c r="A35" s="61">
        <v>21760</v>
      </c>
      <c r="B35">
        <v>0.28499999999999998</v>
      </c>
      <c r="C35" t="str">
        <f t="shared" si="0"/>
        <v>1959 q3</v>
      </c>
      <c r="F35" t="s">
        <v>367</v>
      </c>
      <c r="G35">
        <f t="shared" si="1"/>
        <v>0.33005161290322593</v>
      </c>
    </row>
    <row r="36" spans="1:7">
      <c r="A36" s="61">
        <v>21761</v>
      </c>
      <c r="B36">
        <v>0.28739999999999999</v>
      </c>
      <c r="C36" t="str">
        <f t="shared" si="0"/>
        <v>1959 q3</v>
      </c>
      <c r="F36" t="s">
        <v>368</v>
      </c>
      <c r="G36">
        <f t="shared" si="1"/>
        <v>0.37658124999999992</v>
      </c>
    </row>
    <row r="37" spans="1:7">
      <c r="A37" s="61">
        <v>21762</v>
      </c>
      <c r="B37">
        <v>0.29149999999999998</v>
      </c>
      <c r="C37" t="str">
        <f t="shared" si="0"/>
        <v>1959 q3</v>
      </c>
      <c r="F37" t="s">
        <v>369</v>
      </c>
      <c r="G37">
        <f t="shared" si="1"/>
        <v>0.39403437499999999</v>
      </c>
    </row>
    <row r="38" spans="1:7">
      <c r="A38" s="61">
        <v>21765</v>
      </c>
      <c r="B38">
        <v>0.29320000000000002</v>
      </c>
      <c r="C38" t="str">
        <f t="shared" si="0"/>
        <v>1959 q3</v>
      </c>
      <c r="F38" t="s">
        <v>370</v>
      </c>
      <c r="G38">
        <f t="shared" si="1"/>
        <v>0.51522622950819663</v>
      </c>
    </row>
    <row r="39" spans="1:7">
      <c r="A39" s="61">
        <v>21766</v>
      </c>
      <c r="B39">
        <v>0.28999999999999998</v>
      </c>
      <c r="C39" t="str">
        <f t="shared" si="0"/>
        <v>1959 q3</v>
      </c>
      <c r="F39" t="s">
        <v>371</v>
      </c>
      <c r="G39">
        <f t="shared" si="1"/>
        <v>0.41091311475409842</v>
      </c>
    </row>
    <row r="40" spans="1:7">
      <c r="A40" s="61">
        <v>21767</v>
      </c>
      <c r="B40">
        <v>0.29049999999999998</v>
      </c>
      <c r="C40" t="str">
        <f t="shared" si="0"/>
        <v>1959 q3</v>
      </c>
      <c r="F40" t="s">
        <v>372</v>
      </c>
      <c r="G40">
        <f t="shared" si="1"/>
        <v>0.49719682539682553</v>
      </c>
    </row>
    <row r="41" spans="1:7">
      <c r="A41" s="61">
        <v>21768</v>
      </c>
      <c r="B41">
        <v>0.29449999999999998</v>
      </c>
      <c r="C41" t="str">
        <f t="shared" si="0"/>
        <v>1959 q3</v>
      </c>
      <c r="F41" t="s">
        <v>373</v>
      </c>
      <c r="G41">
        <f t="shared" si="1"/>
        <v>0.49562343749999982</v>
      </c>
    </row>
    <row r="42" spans="1:7">
      <c r="A42" s="61">
        <v>21769</v>
      </c>
      <c r="B42">
        <v>0.29930000000000001</v>
      </c>
      <c r="C42" t="str">
        <f t="shared" si="0"/>
        <v>1959 q3</v>
      </c>
      <c r="F42" t="s">
        <v>374</v>
      </c>
      <c r="G42">
        <f t="shared" si="1"/>
        <v>0.55484745762711873</v>
      </c>
    </row>
    <row r="43" spans="1:7">
      <c r="A43" s="61">
        <v>21772</v>
      </c>
      <c r="B43">
        <v>0.30199999999999999</v>
      </c>
      <c r="C43" t="str">
        <f t="shared" si="0"/>
        <v>1959 q3</v>
      </c>
      <c r="F43" t="s">
        <v>375</v>
      </c>
      <c r="G43">
        <f t="shared" si="1"/>
        <v>0.67203015873015892</v>
      </c>
    </row>
    <row r="44" spans="1:7">
      <c r="A44" s="61">
        <v>21773</v>
      </c>
      <c r="B44">
        <v>0.30280000000000001</v>
      </c>
      <c r="C44" t="str">
        <f t="shared" si="0"/>
        <v>1959 q3</v>
      </c>
      <c r="F44" t="s">
        <v>376</v>
      </c>
      <c r="G44">
        <f t="shared" si="1"/>
        <v>0.72076031746031743</v>
      </c>
    </row>
    <row r="45" spans="1:7">
      <c r="A45" s="61">
        <v>21774</v>
      </c>
      <c r="B45">
        <v>0.3049</v>
      </c>
      <c r="C45" t="str">
        <f t="shared" si="0"/>
        <v>1959 q3</v>
      </c>
      <c r="F45" t="s">
        <v>377</v>
      </c>
      <c r="G45">
        <f t="shared" si="1"/>
        <v>0.58182499999999981</v>
      </c>
    </row>
    <row r="46" spans="1:7">
      <c r="A46" s="61">
        <v>21775</v>
      </c>
      <c r="B46">
        <v>0.308</v>
      </c>
      <c r="C46" t="str">
        <f t="shared" si="0"/>
        <v>1959 q3</v>
      </c>
      <c r="F46" t="s">
        <v>378</v>
      </c>
      <c r="G46">
        <f t="shared" si="1"/>
        <v>0.55787833333333336</v>
      </c>
    </row>
    <row r="47" spans="1:7">
      <c r="A47" s="61">
        <v>21776</v>
      </c>
      <c r="B47">
        <v>0.30649999999999999</v>
      </c>
      <c r="C47" t="str">
        <f t="shared" si="0"/>
        <v>1959 q3</v>
      </c>
      <c r="F47" t="s">
        <v>379</v>
      </c>
      <c r="G47">
        <f t="shared" si="1"/>
        <v>0.50605901639344264</v>
      </c>
    </row>
    <row r="48" spans="1:7">
      <c r="A48" s="61">
        <v>21779</v>
      </c>
      <c r="B48">
        <v>0.29399999999999998</v>
      </c>
      <c r="C48" t="str">
        <f t="shared" si="0"/>
        <v>1959 q3</v>
      </c>
      <c r="F48" t="s">
        <v>380</v>
      </c>
      <c r="G48">
        <f t="shared" si="1"/>
        <v>0.43096718749999996</v>
      </c>
    </row>
    <row r="49" spans="1:7">
      <c r="A49" s="61">
        <v>21780</v>
      </c>
      <c r="B49">
        <v>0.30099999999999999</v>
      </c>
      <c r="C49" t="str">
        <f t="shared" si="0"/>
        <v>1959 q3</v>
      </c>
      <c r="F49" t="s">
        <v>381</v>
      </c>
      <c r="G49">
        <f t="shared" si="1"/>
        <v>0.45989354838709673</v>
      </c>
    </row>
    <row r="50" spans="1:7">
      <c r="A50" s="61">
        <v>21781</v>
      </c>
      <c r="B50">
        <v>0.30199999999999999</v>
      </c>
      <c r="C50" t="str">
        <f t="shared" si="0"/>
        <v>1959 q3</v>
      </c>
      <c r="F50" t="s">
        <v>382</v>
      </c>
      <c r="G50">
        <f t="shared" si="1"/>
        <v>0.57395573770491792</v>
      </c>
    </row>
    <row r="51" spans="1:7">
      <c r="A51" s="61">
        <v>21782</v>
      </c>
      <c r="B51">
        <v>0.30099999999999999</v>
      </c>
      <c r="C51" t="str">
        <f t="shared" si="0"/>
        <v>1959 q3</v>
      </c>
      <c r="F51" t="s">
        <v>383</v>
      </c>
      <c r="G51">
        <f t="shared" si="1"/>
        <v>0.62891311475409828</v>
      </c>
    </row>
    <row r="52" spans="1:7">
      <c r="A52" s="61">
        <v>21783</v>
      </c>
      <c r="B52">
        <v>0.30009999999999998</v>
      </c>
      <c r="C52" t="str">
        <f t="shared" si="0"/>
        <v>1959 q3</v>
      </c>
      <c r="F52" t="s">
        <v>384</v>
      </c>
      <c r="G52">
        <f t="shared" si="1"/>
        <v>0.4724360655737706</v>
      </c>
    </row>
    <row r="53" spans="1:7">
      <c r="A53" s="61">
        <v>21786</v>
      </c>
      <c r="B53">
        <v>0.29980000000000001</v>
      </c>
      <c r="C53" t="str">
        <f t="shared" si="0"/>
        <v>1959 q3</v>
      </c>
      <c r="F53" t="s">
        <v>385</v>
      </c>
      <c r="G53">
        <f t="shared" si="1"/>
        <v>0.45073333333333354</v>
      </c>
    </row>
    <row r="54" spans="1:7">
      <c r="A54" s="61">
        <v>21787</v>
      </c>
      <c r="B54">
        <v>0.29799999999999999</v>
      </c>
      <c r="C54" t="str">
        <f t="shared" si="0"/>
        <v>1959 q3</v>
      </c>
      <c r="F54" t="s">
        <v>386</v>
      </c>
      <c r="G54">
        <f t="shared" si="1"/>
        <v>0.48171639344262301</v>
      </c>
    </row>
    <row r="55" spans="1:7">
      <c r="A55" s="61">
        <v>21788</v>
      </c>
      <c r="B55">
        <v>0.30180000000000001</v>
      </c>
      <c r="C55" t="str">
        <f t="shared" si="0"/>
        <v>1959 q3</v>
      </c>
      <c r="F55" t="s">
        <v>387</v>
      </c>
      <c r="G55">
        <f t="shared" si="1"/>
        <v>0.5299355932203389</v>
      </c>
    </row>
    <row r="56" spans="1:7">
      <c r="A56" s="61">
        <v>21789</v>
      </c>
      <c r="B56">
        <v>0.30399999999999999</v>
      </c>
      <c r="C56" t="str">
        <f t="shared" si="0"/>
        <v>1959 q3</v>
      </c>
      <c r="F56" t="s">
        <v>388</v>
      </c>
      <c r="G56">
        <f t="shared" si="1"/>
        <v>0.59403015873015863</v>
      </c>
    </row>
    <row r="57" spans="1:7">
      <c r="A57" s="61">
        <v>21790</v>
      </c>
      <c r="B57">
        <v>0.30690000000000001</v>
      </c>
      <c r="C57" t="str">
        <f t="shared" si="0"/>
        <v>1959 q3</v>
      </c>
      <c r="F57" t="s">
        <v>389</v>
      </c>
      <c r="G57">
        <f t="shared" si="1"/>
        <v>0.64599841269841263</v>
      </c>
    </row>
    <row r="58" spans="1:7">
      <c r="A58" s="61">
        <v>21793</v>
      </c>
      <c r="B58">
        <v>0.31230000000000002</v>
      </c>
      <c r="C58" t="str">
        <f t="shared" si="0"/>
        <v>1959 q3</v>
      </c>
      <c r="F58" t="s">
        <v>390</v>
      </c>
      <c r="G58">
        <f t="shared" si="1"/>
        <v>0.70637166666666673</v>
      </c>
    </row>
    <row r="59" spans="1:7">
      <c r="A59" s="61">
        <v>21794</v>
      </c>
      <c r="B59">
        <v>0.307</v>
      </c>
      <c r="C59" t="str">
        <f t="shared" si="0"/>
        <v>1959 q3</v>
      </c>
      <c r="F59" t="s">
        <v>391</v>
      </c>
      <c r="G59">
        <f t="shared" si="1"/>
        <v>0.71210169491525466</v>
      </c>
    </row>
    <row r="60" spans="1:7">
      <c r="A60" s="61">
        <v>21795</v>
      </c>
      <c r="B60">
        <v>0.30780000000000002</v>
      </c>
      <c r="C60" t="str">
        <f t="shared" si="0"/>
        <v>1959 q3</v>
      </c>
      <c r="F60" t="s">
        <v>392</v>
      </c>
      <c r="G60">
        <f t="shared" si="1"/>
        <v>0.70030781250000007</v>
      </c>
    </row>
    <row r="61" spans="1:7">
      <c r="A61" s="61">
        <v>21796</v>
      </c>
      <c r="B61">
        <v>0.30830000000000002</v>
      </c>
      <c r="C61" t="str">
        <f t="shared" si="0"/>
        <v>1959 q3</v>
      </c>
      <c r="F61" t="s">
        <v>393</v>
      </c>
      <c r="G61">
        <f t="shared" si="1"/>
        <v>0.58506406250000009</v>
      </c>
    </row>
    <row r="62" spans="1:7">
      <c r="A62" s="61">
        <v>21797</v>
      </c>
      <c r="B62">
        <v>0.31009999999999999</v>
      </c>
      <c r="C62" t="str">
        <f t="shared" si="0"/>
        <v>1959 q3</v>
      </c>
      <c r="F62" t="s">
        <v>394</v>
      </c>
      <c r="G62">
        <f t="shared" si="1"/>
        <v>0.48757377049180323</v>
      </c>
    </row>
    <row r="63" spans="1:7">
      <c r="A63" s="61">
        <v>21801</v>
      </c>
      <c r="B63">
        <v>0.31130000000000002</v>
      </c>
      <c r="C63" t="str">
        <f t="shared" si="0"/>
        <v>1959 q3</v>
      </c>
      <c r="F63" t="s">
        <v>395</v>
      </c>
      <c r="G63">
        <f t="shared" si="1"/>
        <v>0.48588196721311477</v>
      </c>
    </row>
    <row r="64" spans="1:7">
      <c r="A64" s="61">
        <v>21802</v>
      </c>
      <c r="B64">
        <v>0.30890000000000001</v>
      </c>
      <c r="C64" t="str">
        <f t="shared" si="0"/>
        <v>1959 q3</v>
      </c>
      <c r="F64" t="s">
        <v>396</v>
      </c>
      <c r="G64">
        <f t="shared" si="1"/>
        <v>0.52261428571428559</v>
      </c>
    </row>
    <row r="65" spans="1:7">
      <c r="A65" s="61">
        <v>21803</v>
      </c>
      <c r="B65">
        <v>0.3075</v>
      </c>
      <c r="C65" t="str">
        <f t="shared" si="0"/>
        <v>1959 q3</v>
      </c>
      <c r="F65" t="s">
        <v>397</v>
      </c>
      <c r="G65">
        <f t="shared" si="1"/>
        <v>0.50224262295081967</v>
      </c>
    </row>
    <row r="66" spans="1:7">
      <c r="A66" s="61">
        <v>21804</v>
      </c>
      <c r="B66">
        <v>0.30759999999999998</v>
      </c>
      <c r="C66" t="str">
        <f t="shared" si="0"/>
        <v>1959 q3</v>
      </c>
      <c r="F66" t="s">
        <v>398</v>
      </c>
      <c r="G66">
        <f t="shared" si="1"/>
        <v>0.47188500000000028</v>
      </c>
    </row>
    <row r="67" spans="1:7">
      <c r="A67" s="61">
        <v>21807</v>
      </c>
      <c r="B67">
        <v>0.30230000000000001</v>
      </c>
      <c r="C67" t="str">
        <f t="shared" si="0"/>
        <v>1959 q3</v>
      </c>
      <c r="F67" t="s">
        <v>399</v>
      </c>
      <c r="G67">
        <f t="shared" si="1"/>
        <v>0.5084403225806452</v>
      </c>
    </row>
    <row r="68" spans="1:7">
      <c r="A68" s="61">
        <v>21808</v>
      </c>
      <c r="B68">
        <v>0.29830000000000001</v>
      </c>
      <c r="C68" t="str">
        <f t="shared" si="0"/>
        <v>1959 q3</v>
      </c>
      <c r="F68" t="s">
        <v>400</v>
      </c>
      <c r="G68">
        <f t="shared" si="1"/>
        <v>0.5014453124999998</v>
      </c>
    </row>
    <row r="69" spans="1:7">
      <c r="A69" s="61">
        <v>21809</v>
      </c>
      <c r="B69">
        <v>0.29959999999999998</v>
      </c>
      <c r="C69" t="str">
        <f t="shared" si="0"/>
        <v>1959 q3</v>
      </c>
      <c r="F69" t="s">
        <v>401</v>
      </c>
      <c r="G69">
        <f t="shared" si="1"/>
        <v>0.48878548387096765</v>
      </c>
    </row>
    <row r="70" spans="1:7">
      <c r="A70" s="61">
        <v>21810</v>
      </c>
      <c r="B70">
        <v>0.2979</v>
      </c>
      <c r="C70" t="str">
        <f t="shared" si="0"/>
        <v>1959 q3</v>
      </c>
      <c r="F70" t="s">
        <v>402</v>
      </c>
      <c r="G70">
        <f t="shared" si="1"/>
        <v>0.47703559322033889</v>
      </c>
    </row>
    <row r="71" spans="1:7">
      <c r="A71" s="61">
        <v>21811</v>
      </c>
      <c r="B71">
        <v>0.29430000000000001</v>
      </c>
      <c r="C71" t="str">
        <f t="shared" si="0"/>
        <v>1959 q3</v>
      </c>
      <c r="F71" t="s">
        <v>403</v>
      </c>
      <c r="G71">
        <f t="shared" si="1"/>
        <v>0.58901803278688525</v>
      </c>
    </row>
    <row r="72" spans="1:7">
      <c r="A72" s="61">
        <v>21814</v>
      </c>
      <c r="B72">
        <v>0.29099999999999998</v>
      </c>
      <c r="C72" t="str">
        <f t="shared" si="0"/>
        <v>1959 q3</v>
      </c>
      <c r="F72" t="s">
        <v>404</v>
      </c>
      <c r="G72">
        <f t="shared" si="1"/>
        <v>0.71437777777777767</v>
      </c>
    </row>
    <row r="73" spans="1:7">
      <c r="A73" s="61">
        <v>21815</v>
      </c>
      <c r="B73">
        <v>0.29170000000000001</v>
      </c>
      <c r="C73" t="str">
        <f t="shared" si="0"/>
        <v>1959 q3</v>
      </c>
      <c r="F73" t="s">
        <v>405</v>
      </c>
      <c r="G73">
        <f t="shared" si="1"/>
        <v>0.84544920634920639</v>
      </c>
    </row>
    <row r="74" spans="1:7">
      <c r="A74" s="61">
        <v>21816</v>
      </c>
      <c r="B74">
        <v>0.29699999999999999</v>
      </c>
      <c r="C74" t="str">
        <f t="shared" si="0"/>
        <v>1959 q3</v>
      </c>
      <c r="F74" t="s">
        <v>406</v>
      </c>
      <c r="G74">
        <f t="shared" si="1"/>
        <v>0.92592999999999981</v>
      </c>
    </row>
    <row r="75" spans="1:7">
      <c r="A75" s="61">
        <v>21817</v>
      </c>
      <c r="B75">
        <v>0.30180000000000001</v>
      </c>
      <c r="C75" t="str">
        <f t="shared" si="0"/>
        <v>1959 q3</v>
      </c>
      <c r="F75" t="s">
        <v>407</v>
      </c>
      <c r="G75">
        <f t="shared" si="1"/>
        <v>1.0300360655737704</v>
      </c>
    </row>
    <row r="76" spans="1:7">
      <c r="A76" s="61">
        <v>21818</v>
      </c>
      <c r="B76">
        <v>0.30259999999999998</v>
      </c>
      <c r="C76" t="str">
        <f t="shared" si="0"/>
        <v>1959 q3</v>
      </c>
      <c r="F76" t="s">
        <v>408</v>
      </c>
      <c r="G76">
        <f t="shared" si="1"/>
        <v>1.1771079365079362</v>
      </c>
    </row>
    <row r="77" spans="1:7">
      <c r="A77" s="61">
        <v>21821</v>
      </c>
      <c r="B77">
        <v>0.30030000000000001</v>
      </c>
      <c r="C77" t="str">
        <f t="shared" si="0"/>
        <v>1959 q3</v>
      </c>
      <c r="F77" t="s">
        <v>409</v>
      </c>
      <c r="G77">
        <f t="shared" si="1"/>
        <v>0.77902812499999996</v>
      </c>
    </row>
    <row r="78" spans="1:7">
      <c r="A78" s="61">
        <v>21822</v>
      </c>
      <c r="B78">
        <v>0.30249999999999999</v>
      </c>
      <c r="C78" t="str">
        <f t="shared" si="0"/>
        <v>1959 q3</v>
      </c>
      <c r="F78" t="s">
        <v>410</v>
      </c>
      <c r="G78">
        <f t="shared" si="1"/>
        <v>0.59526885245901628</v>
      </c>
    </row>
    <row r="79" spans="1:7">
      <c r="A79" s="61">
        <v>21823</v>
      </c>
      <c r="B79">
        <v>0.30380000000000001</v>
      </c>
      <c r="C79" t="str">
        <f t="shared" si="0"/>
        <v>1959 q3</v>
      </c>
      <c r="F79" t="s">
        <v>411</v>
      </c>
      <c r="G79">
        <f t="shared" si="1"/>
        <v>0.55869333333333304</v>
      </c>
    </row>
    <row r="80" spans="1:7">
      <c r="A80" s="61">
        <v>21824</v>
      </c>
      <c r="B80">
        <v>0.30499999999999999</v>
      </c>
      <c r="C80" t="str">
        <f t="shared" si="0"/>
        <v>1959 q4</v>
      </c>
      <c r="F80" t="s">
        <v>412</v>
      </c>
      <c r="G80">
        <f t="shared" si="1"/>
        <v>0.55780312500000018</v>
      </c>
    </row>
    <row r="81" spans="1:7">
      <c r="A81" s="61">
        <v>21825</v>
      </c>
      <c r="B81">
        <v>0.30919999999999997</v>
      </c>
      <c r="C81" t="str">
        <f t="shared" si="0"/>
        <v>1959 q4</v>
      </c>
      <c r="F81" t="s">
        <v>413</v>
      </c>
      <c r="G81">
        <f t="shared" si="1"/>
        <v>0.58025312500000015</v>
      </c>
    </row>
    <row r="82" spans="1:7">
      <c r="A82" s="61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414</v>
      </c>
      <c r="G82">
        <f t="shared" ref="G82:G145" si="3">AVERAGEIF($C$17:$C$163000,F82,$B$17:$B$163000)</f>
        <v>0.54547999999999996</v>
      </c>
    </row>
    <row r="83" spans="1:7">
      <c r="A83" s="61">
        <v>21829</v>
      </c>
      <c r="B83">
        <v>0.31169999999999998</v>
      </c>
      <c r="C83" t="str">
        <f t="shared" si="2"/>
        <v>1959 q4</v>
      </c>
      <c r="F83" t="s">
        <v>415</v>
      </c>
      <c r="G83">
        <f t="shared" si="3"/>
        <v>0.58387301587301599</v>
      </c>
    </row>
    <row r="84" spans="1:7">
      <c r="A84" s="61">
        <v>21830</v>
      </c>
      <c r="B84">
        <v>0.30759999999999998</v>
      </c>
      <c r="C84" t="str">
        <f t="shared" si="2"/>
        <v>1959 q4</v>
      </c>
      <c r="F84" t="s">
        <v>416</v>
      </c>
      <c r="G84">
        <f t="shared" si="3"/>
        <v>0.70154285714285725</v>
      </c>
    </row>
    <row r="85" spans="1:7">
      <c r="A85" s="61">
        <v>21831</v>
      </c>
      <c r="B85">
        <v>0.309</v>
      </c>
      <c r="C85" t="str">
        <f t="shared" si="2"/>
        <v>1959 q4</v>
      </c>
      <c r="F85" t="s">
        <v>417</v>
      </c>
      <c r="G85">
        <f t="shared" si="3"/>
        <v>0.70858437499999982</v>
      </c>
    </row>
    <row r="86" spans="1:7">
      <c r="A86" s="61">
        <v>21832</v>
      </c>
      <c r="B86">
        <v>0.30990000000000001</v>
      </c>
      <c r="C86" t="str">
        <f t="shared" si="2"/>
        <v>1959 q4</v>
      </c>
      <c r="F86" t="s">
        <v>418</v>
      </c>
      <c r="G86">
        <f t="shared" si="3"/>
        <v>0.59079354838709675</v>
      </c>
    </row>
    <row r="87" spans="1:7">
      <c r="A87" s="61">
        <v>21836</v>
      </c>
      <c r="B87">
        <v>0.308</v>
      </c>
      <c r="C87" t="str">
        <f t="shared" si="2"/>
        <v>1959 q4</v>
      </c>
      <c r="F87" t="s">
        <v>419</v>
      </c>
      <c r="G87">
        <f t="shared" si="3"/>
        <v>0.67067619047619054</v>
      </c>
    </row>
    <row r="88" spans="1:7">
      <c r="A88" s="61">
        <v>21837</v>
      </c>
      <c r="B88">
        <v>0.312</v>
      </c>
      <c r="C88" t="str">
        <f t="shared" si="2"/>
        <v>1959 q4</v>
      </c>
      <c r="F88" t="s">
        <v>420</v>
      </c>
      <c r="G88">
        <f t="shared" si="3"/>
        <v>0.63380317460317448</v>
      </c>
    </row>
    <row r="89" spans="1:7">
      <c r="A89" s="61">
        <v>21838</v>
      </c>
      <c r="B89">
        <v>0.31119999999999998</v>
      </c>
      <c r="C89" t="str">
        <f t="shared" si="2"/>
        <v>1959 q4</v>
      </c>
      <c r="F89" t="s">
        <v>421</v>
      </c>
      <c r="G89">
        <f t="shared" si="3"/>
        <v>0.55573333333333352</v>
      </c>
    </row>
    <row r="90" spans="1:7">
      <c r="A90" s="61">
        <v>21839</v>
      </c>
      <c r="B90">
        <v>0.3115</v>
      </c>
      <c r="C90" t="str">
        <f t="shared" si="2"/>
        <v>1959 q4</v>
      </c>
      <c r="F90" t="s">
        <v>422</v>
      </c>
      <c r="G90">
        <f t="shared" si="3"/>
        <v>0.56936190476190462</v>
      </c>
    </row>
    <row r="91" spans="1:7">
      <c r="A91" s="61">
        <v>21842</v>
      </c>
      <c r="B91">
        <v>0.316</v>
      </c>
      <c r="C91" t="str">
        <f t="shared" si="2"/>
        <v>1959 q4</v>
      </c>
      <c r="F91" t="s">
        <v>423</v>
      </c>
      <c r="G91">
        <f t="shared" si="3"/>
        <v>0.58628333333333305</v>
      </c>
    </row>
    <row r="92" spans="1:7">
      <c r="A92" s="61">
        <v>21843</v>
      </c>
      <c r="B92">
        <v>0.32200000000000001</v>
      </c>
      <c r="C92" t="str">
        <f t="shared" si="2"/>
        <v>1959 q4</v>
      </c>
      <c r="F92" t="s">
        <v>424</v>
      </c>
      <c r="G92">
        <f t="shared" si="3"/>
        <v>0.60849999999999993</v>
      </c>
    </row>
    <row r="93" spans="1:7">
      <c r="A93" s="61">
        <v>21844</v>
      </c>
      <c r="B93">
        <v>0.3246</v>
      </c>
      <c r="C93" t="str">
        <f t="shared" si="2"/>
        <v>1959 q4</v>
      </c>
      <c r="F93" t="s">
        <v>425</v>
      </c>
      <c r="G93">
        <f t="shared" si="3"/>
        <v>0.64283333333333326</v>
      </c>
    </row>
    <row r="94" spans="1:7">
      <c r="A94" s="61">
        <v>21845</v>
      </c>
      <c r="B94">
        <v>0.32879999999999998</v>
      </c>
      <c r="C94" t="str">
        <f t="shared" si="2"/>
        <v>1959 q4</v>
      </c>
      <c r="F94" t="s">
        <v>426</v>
      </c>
      <c r="G94">
        <f t="shared" si="3"/>
        <v>0.67662096774193559</v>
      </c>
    </row>
    <row r="95" spans="1:7">
      <c r="A95" s="61">
        <v>21846</v>
      </c>
      <c r="B95">
        <v>0.32650000000000001</v>
      </c>
      <c r="C95" t="str">
        <f t="shared" si="2"/>
        <v>1959 q4</v>
      </c>
      <c r="F95" t="s">
        <v>427</v>
      </c>
      <c r="G95">
        <f t="shared" si="3"/>
        <v>0.84051428571428566</v>
      </c>
    </row>
    <row r="96" spans="1:7">
      <c r="A96" s="61">
        <v>21849</v>
      </c>
      <c r="B96">
        <v>0.32719999999999999</v>
      </c>
      <c r="C96" t="str">
        <f t="shared" si="2"/>
        <v>1959 q4</v>
      </c>
      <c r="F96" t="s">
        <v>428</v>
      </c>
      <c r="G96">
        <f t="shared" si="3"/>
        <v>0.86752063492063503</v>
      </c>
    </row>
    <row r="97" spans="1:7">
      <c r="A97" s="61">
        <v>21850</v>
      </c>
      <c r="B97">
        <v>0.33100000000000002</v>
      </c>
      <c r="C97" t="str">
        <f t="shared" si="2"/>
        <v>1959 q4</v>
      </c>
      <c r="F97" t="s">
        <v>429</v>
      </c>
      <c r="G97">
        <f t="shared" si="3"/>
        <v>0.87238888888888899</v>
      </c>
    </row>
    <row r="98" spans="1:7">
      <c r="A98" s="61">
        <v>21851</v>
      </c>
      <c r="B98">
        <v>0.33150000000000002</v>
      </c>
      <c r="C98" t="str">
        <f t="shared" si="2"/>
        <v>1959 q4</v>
      </c>
      <c r="F98" t="s">
        <v>430</v>
      </c>
      <c r="G98">
        <f t="shared" si="3"/>
        <v>0.97228412698412703</v>
      </c>
    </row>
    <row r="99" spans="1:7">
      <c r="A99" s="61">
        <v>21852</v>
      </c>
      <c r="B99">
        <v>0.33200000000000002</v>
      </c>
      <c r="C99" t="str">
        <f t="shared" si="2"/>
        <v>1959 q4</v>
      </c>
      <c r="F99" t="s">
        <v>431</v>
      </c>
      <c r="G99">
        <f t="shared" si="3"/>
        <v>1.1622380952380953</v>
      </c>
    </row>
    <row r="100" spans="1:7">
      <c r="A100" s="61">
        <v>21853</v>
      </c>
      <c r="B100">
        <v>0.33</v>
      </c>
      <c r="C100" t="str">
        <f t="shared" si="2"/>
        <v>1959 q4</v>
      </c>
      <c r="F100" t="s">
        <v>432</v>
      </c>
      <c r="G100">
        <f t="shared" si="3"/>
        <v>0.89429047619047608</v>
      </c>
    </row>
    <row r="101" spans="1:7">
      <c r="A101" s="61">
        <v>21856</v>
      </c>
      <c r="B101">
        <v>0.33350000000000002</v>
      </c>
      <c r="C101" t="str">
        <f t="shared" si="2"/>
        <v>1959 q4</v>
      </c>
      <c r="F101" t="s">
        <v>433</v>
      </c>
      <c r="G101">
        <f t="shared" si="3"/>
        <v>0.95981718749999967</v>
      </c>
    </row>
    <row r="102" spans="1:7">
      <c r="A102" s="61">
        <v>21858</v>
      </c>
      <c r="B102">
        <v>0.34179999999999999</v>
      </c>
      <c r="C102" t="str">
        <f t="shared" si="2"/>
        <v>1959 q4</v>
      </c>
      <c r="F102" t="s">
        <v>434</v>
      </c>
      <c r="G102">
        <f t="shared" si="3"/>
        <v>0.90801290322580663</v>
      </c>
    </row>
    <row r="103" spans="1:7">
      <c r="A103" s="61">
        <v>21859</v>
      </c>
      <c r="B103">
        <v>0.34250000000000003</v>
      </c>
      <c r="C103" t="str">
        <f t="shared" si="2"/>
        <v>1959 q4</v>
      </c>
      <c r="F103" t="s">
        <v>435</v>
      </c>
      <c r="G103">
        <f t="shared" si="3"/>
        <v>0.84160645161290304</v>
      </c>
    </row>
    <row r="104" spans="1:7">
      <c r="A104" s="61">
        <v>21860</v>
      </c>
      <c r="B104">
        <v>0.34739999999999999</v>
      </c>
      <c r="C104" t="str">
        <f t="shared" si="2"/>
        <v>1959 q4</v>
      </c>
      <c r="F104" t="s">
        <v>436</v>
      </c>
      <c r="G104">
        <f t="shared" si="3"/>
        <v>0.80949365079365054</v>
      </c>
    </row>
    <row r="105" spans="1:7">
      <c r="A105" s="61">
        <v>21863</v>
      </c>
      <c r="B105">
        <v>0.34870000000000001</v>
      </c>
      <c r="C105" t="str">
        <f t="shared" si="2"/>
        <v>1959 q4</v>
      </c>
      <c r="F105" t="s">
        <v>437</v>
      </c>
      <c r="G105">
        <f t="shared" si="3"/>
        <v>0.80022499999999974</v>
      </c>
    </row>
    <row r="106" spans="1:7">
      <c r="A106" s="61">
        <v>21864</v>
      </c>
      <c r="B106">
        <v>0.35299999999999998</v>
      </c>
      <c r="C106" t="str">
        <f t="shared" si="2"/>
        <v>1959 q4</v>
      </c>
      <c r="F106" t="s">
        <v>438</v>
      </c>
      <c r="G106">
        <f t="shared" si="3"/>
        <v>0.74830624999999973</v>
      </c>
    </row>
    <row r="107" spans="1:7">
      <c r="A107" s="61">
        <v>21865</v>
      </c>
      <c r="B107">
        <v>0.34720000000000001</v>
      </c>
      <c r="C107" t="str">
        <f t="shared" si="2"/>
        <v>1959 q4</v>
      </c>
      <c r="F107" t="s">
        <v>439</v>
      </c>
      <c r="G107">
        <f t="shared" si="3"/>
        <v>0.71292096774193547</v>
      </c>
    </row>
    <row r="108" spans="1:7">
      <c r="A108" s="61">
        <v>21866</v>
      </c>
      <c r="B108">
        <v>0.3422</v>
      </c>
      <c r="C108" t="str">
        <f t="shared" si="2"/>
        <v>1959 q4</v>
      </c>
      <c r="F108" t="s">
        <v>440</v>
      </c>
      <c r="G108">
        <f t="shared" si="3"/>
        <v>0.66105238095238095</v>
      </c>
    </row>
    <row r="109" spans="1:7">
      <c r="A109" s="61">
        <v>21867</v>
      </c>
      <c r="B109">
        <v>0.33650000000000002</v>
      </c>
      <c r="C109" t="str">
        <f t="shared" si="2"/>
        <v>1959 q4</v>
      </c>
      <c r="F109" t="s">
        <v>441</v>
      </c>
      <c r="G109">
        <f t="shared" si="3"/>
        <v>0.63667812500000021</v>
      </c>
    </row>
    <row r="110" spans="1:7">
      <c r="A110" s="61">
        <v>21870</v>
      </c>
      <c r="B110">
        <v>0.32850000000000001</v>
      </c>
      <c r="C110" t="str">
        <f t="shared" si="2"/>
        <v>1959 q4</v>
      </c>
      <c r="F110" t="s">
        <v>442</v>
      </c>
      <c r="G110">
        <f t="shared" si="3"/>
        <v>0.65503709677419353</v>
      </c>
    </row>
    <row r="111" spans="1:7">
      <c r="A111" s="61">
        <v>21871</v>
      </c>
      <c r="B111">
        <v>0.31969999999999998</v>
      </c>
      <c r="C111" t="str">
        <f t="shared" si="2"/>
        <v>1959 q4</v>
      </c>
      <c r="F111" t="s">
        <v>443</v>
      </c>
      <c r="G111">
        <f t="shared" si="3"/>
        <v>0.74598730158730142</v>
      </c>
    </row>
    <row r="112" spans="1:7">
      <c r="A112" s="61">
        <v>21872</v>
      </c>
      <c r="B112">
        <v>0.32150000000000001</v>
      </c>
      <c r="C112" t="str">
        <f t="shared" si="2"/>
        <v>1959 q4</v>
      </c>
      <c r="F112" t="s">
        <v>444</v>
      </c>
      <c r="G112">
        <f t="shared" si="3"/>
        <v>0.77190476190476209</v>
      </c>
    </row>
    <row r="113" spans="1:7">
      <c r="A113" s="61">
        <v>21873</v>
      </c>
      <c r="B113">
        <v>0.32590000000000002</v>
      </c>
      <c r="C113" t="str">
        <f t="shared" si="2"/>
        <v>1959 q4</v>
      </c>
      <c r="F113" t="s">
        <v>445</v>
      </c>
      <c r="G113">
        <f t="shared" si="3"/>
        <v>0.74417343749999998</v>
      </c>
    </row>
    <row r="114" spans="1:7">
      <c r="A114" s="61">
        <v>21874</v>
      </c>
      <c r="B114">
        <v>0.32369999999999999</v>
      </c>
      <c r="C114" t="str">
        <f t="shared" si="2"/>
        <v>1959 q4</v>
      </c>
      <c r="F114" t="s">
        <v>446</v>
      </c>
      <c r="G114">
        <f t="shared" si="3"/>
        <v>0.64312698412698421</v>
      </c>
    </row>
    <row r="115" spans="1:7">
      <c r="A115" s="61">
        <v>21877</v>
      </c>
      <c r="B115">
        <v>0.32</v>
      </c>
      <c r="C115" t="str">
        <f t="shared" si="2"/>
        <v>1959 q4</v>
      </c>
      <c r="F115" t="s">
        <v>447</v>
      </c>
      <c r="G115">
        <f t="shared" si="3"/>
        <v>0.65542857142857158</v>
      </c>
    </row>
    <row r="116" spans="1:7">
      <c r="A116" s="61">
        <v>21878</v>
      </c>
      <c r="B116">
        <v>0.32219999999999999</v>
      </c>
      <c r="C116" t="str">
        <f t="shared" si="2"/>
        <v>1959 q4</v>
      </c>
      <c r="F116" t="s">
        <v>448</v>
      </c>
      <c r="G116">
        <f t="shared" si="3"/>
        <v>0.64811746031746031</v>
      </c>
    </row>
    <row r="117" spans="1:7">
      <c r="A117" s="61">
        <v>21879</v>
      </c>
      <c r="B117">
        <v>0.317</v>
      </c>
      <c r="C117" t="str">
        <f t="shared" si="2"/>
        <v>1959 q4</v>
      </c>
      <c r="F117" t="s">
        <v>449</v>
      </c>
      <c r="G117">
        <f t="shared" si="3"/>
        <v>0.5929000000000002</v>
      </c>
    </row>
    <row r="118" spans="1:7">
      <c r="A118" s="61">
        <v>21881</v>
      </c>
      <c r="B118">
        <v>0.31209999999999999</v>
      </c>
      <c r="C118" t="str">
        <f t="shared" si="2"/>
        <v>1959 q4</v>
      </c>
      <c r="F118" t="s">
        <v>450</v>
      </c>
      <c r="G118">
        <f t="shared" si="3"/>
        <v>0.58256507936507951</v>
      </c>
    </row>
    <row r="119" spans="1:7">
      <c r="A119" s="61">
        <v>21884</v>
      </c>
      <c r="B119">
        <v>0.3095</v>
      </c>
      <c r="C119" t="str">
        <f t="shared" si="2"/>
        <v>1959 q4</v>
      </c>
      <c r="F119" t="s">
        <v>451</v>
      </c>
      <c r="G119">
        <f t="shared" si="3"/>
        <v>0.60425967741935471</v>
      </c>
    </row>
    <row r="120" spans="1:7">
      <c r="A120" s="61">
        <v>21885</v>
      </c>
      <c r="B120">
        <v>0.3175</v>
      </c>
      <c r="C120" t="str">
        <f t="shared" si="2"/>
        <v>1959 q4</v>
      </c>
      <c r="F120" t="s">
        <v>452</v>
      </c>
      <c r="G120">
        <f t="shared" si="3"/>
        <v>0.62700793650793629</v>
      </c>
    </row>
    <row r="121" spans="1:7">
      <c r="A121" s="61">
        <v>21886</v>
      </c>
      <c r="B121">
        <v>0.32190000000000002</v>
      </c>
      <c r="C121" t="str">
        <f t="shared" si="2"/>
        <v>1959 q4</v>
      </c>
      <c r="F121" t="s">
        <v>453</v>
      </c>
      <c r="G121">
        <f t="shared" si="3"/>
        <v>0.60765396825396834</v>
      </c>
    </row>
    <row r="122" spans="1:7">
      <c r="A122" s="61">
        <v>21887</v>
      </c>
      <c r="B122">
        <v>0.31900000000000001</v>
      </c>
      <c r="C122" t="str">
        <f t="shared" si="2"/>
        <v>1959 q4</v>
      </c>
      <c r="F122" t="s">
        <v>454</v>
      </c>
      <c r="G122">
        <f t="shared" si="3"/>
        <v>0.61953124999999998</v>
      </c>
    </row>
    <row r="123" spans="1:7">
      <c r="A123" s="61">
        <v>21888</v>
      </c>
      <c r="B123">
        <v>0.31919999999999998</v>
      </c>
      <c r="C123" t="str">
        <f t="shared" si="2"/>
        <v>1959 q4</v>
      </c>
      <c r="F123" t="s">
        <v>455</v>
      </c>
      <c r="G123">
        <f t="shared" si="3"/>
        <v>0.65587213114754095</v>
      </c>
    </row>
    <row r="124" spans="1:7">
      <c r="A124" s="61">
        <v>21891</v>
      </c>
      <c r="B124">
        <v>0.3216</v>
      </c>
      <c r="C124" t="str">
        <f t="shared" si="2"/>
        <v>1959 q4</v>
      </c>
      <c r="F124" t="s">
        <v>456</v>
      </c>
      <c r="G124">
        <f t="shared" si="3"/>
        <v>0.63307343750000011</v>
      </c>
    </row>
    <row r="125" spans="1:7">
      <c r="A125" s="61">
        <v>21892</v>
      </c>
      <c r="B125">
        <v>0.32640000000000002</v>
      </c>
      <c r="C125" t="str">
        <f t="shared" si="2"/>
        <v>1959 q4</v>
      </c>
      <c r="F125" t="s">
        <v>457</v>
      </c>
      <c r="G125">
        <f t="shared" si="3"/>
        <v>0.59520158730158734</v>
      </c>
    </row>
    <row r="126" spans="1:7">
      <c r="A126" s="61">
        <v>21893</v>
      </c>
      <c r="B126">
        <v>0.32650000000000001</v>
      </c>
      <c r="C126" t="str">
        <f t="shared" si="2"/>
        <v>1959 q4</v>
      </c>
      <c r="F126" t="s">
        <v>458</v>
      </c>
      <c r="G126">
        <f t="shared" si="3"/>
        <v>0.59667619047619036</v>
      </c>
    </row>
    <row r="127" spans="1:7">
      <c r="A127" s="61">
        <v>21894</v>
      </c>
      <c r="B127">
        <v>0.3286</v>
      </c>
      <c r="C127" t="str">
        <f t="shared" si="2"/>
        <v>1959 q4</v>
      </c>
      <c r="F127" t="s">
        <v>459</v>
      </c>
      <c r="G127">
        <f t="shared" si="3"/>
        <v>0.62306774193548398</v>
      </c>
    </row>
    <row r="128" spans="1:7">
      <c r="A128" s="61">
        <v>21895</v>
      </c>
      <c r="B128">
        <v>0.32479999999999998</v>
      </c>
      <c r="C128" t="str">
        <f t="shared" si="2"/>
        <v>1959 q4</v>
      </c>
      <c r="F128" t="s">
        <v>460</v>
      </c>
      <c r="G128">
        <f t="shared" si="3"/>
        <v>0.66084603174603174</v>
      </c>
    </row>
    <row r="129" spans="1:7">
      <c r="A129" s="61">
        <v>21898</v>
      </c>
      <c r="B129">
        <v>0.32350000000000001</v>
      </c>
      <c r="C129" t="str">
        <f t="shared" si="2"/>
        <v>1959 q4</v>
      </c>
      <c r="F129" t="s">
        <v>461</v>
      </c>
      <c r="G129">
        <f t="shared" si="3"/>
        <v>0.77029687499999988</v>
      </c>
    </row>
    <row r="130" spans="1:7">
      <c r="A130" s="61">
        <v>21899</v>
      </c>
      <c r="B130">
        <v>0.32840000000000003</v>
      </c>
      <c r="C130" t="str">
        <f t="shared" si="2"/>
        <v>1959 q4</v>
      </c>
      <c r="F130" t="s">
        <v>462</v>
      </c>
      <c r="G130">
        <f t="shared" si="3"/>
        <v>1.0195890624999999</v>
      </c>
    </row>
    <row r="131" spans="1:7">
      <c r="A131" s="61">
        <v>21900</v>
      </c>
      <c r="B131">
        <v>0.32329999999999998</v>
      </c>
      <c r="C131" t="str">
        <f t="shared" si="2"/>
        <v>1959 q4</v>
      </c>
      <c r="F131" t="s">
        <v>463</v>
      </c>
      <c r="G131">
        <f t="shared" si="3"/>
        <v>1.0075142857142856</v>
      </c>
    </row>
    <row r="132" spans="1:7">
      <c r="A132" s="61">
        <v>21901</v>
      </c>
      <c r="B132">
        <v>0.32150000000000001</v>
      </c>
      <c r="C132" t="str">
        <f t="shared" si="2"/>
        <v>1959 q4</v>
      </c>
      <c r="F132" t="s">
        <v>464</v>
      </c>
      <c r="G132">
        <f t="shared" si="3"/>
        <v>0.98028888888888888</v>
      </c>
    </row>
    <row r="133" spans="1:7">
      <c r="A133" s="61">
        <v>21902</v>
      </c>
      <c r="B133">
        <v>0.32690000000000002</v>
      </c>
      <c r="C133" t="str">
        <f t="shared" si="2"/>
        <v>1959 q4</v>
      </c>
      <c r="F133" t="s">
        <v>465</v>
      </c>
      <c r="G133">
        <f t="shared" si="3"/>
        <v>0.98228906250000025</v>
      </c>
    </row>
    <row r="134" spans="1:7">
      <c r="A134" s="61">
        <v>21905</v>
      </c>
      <c r="B134">
        <v>0.32969999999999999</v>
      </c>
      <c r="C134" t="str">
        <f t="shared" si="2"/>
        <v>1959 q4</v>
      </c>
      <c r="F134" t="s">
        <v>466</v>
      </c>
      <c r="G134">
        <f t="shared" si="3"/>
        <v>1.3756129032258069</v>
      </c>
    </row>
    <row r="135" spans="1:7">
      <c r="A135" s="61">
        <v>21906</v>
      </c>
      <c r="B135">
        <v>0.3296</v>
      </c>
      <c r="C135" t="str">
        <f t="shared" si="2"/>
        <v>1959 q4</v>
      </c>
      <c r="F135" t="s">
        <v>467</v>
      </c>
      <c r="G135">
        <f t="shared" si="3"/>
        <v>1.3742548387096769</v>
      </c>
    </row>
    <row r="136" spans="1:7">
      <c r="A136" s="61">
        <v>21907</v>
      </c>
      <c r="B136">
        <v>0.33119999999999999</v>
      </c>
      <c r="C136" t="str">
        <f t="shared" si="2"/>
        <v>1959 q4</v>
      </c>
      <c r="F136" t="s">
        <v>468</v>
      </c>
      <c r="G136">
        <f t="shared" si="3"/>
        <v>1.2150109375</v>
      </c>
    </row>
    <row r="137" spans="1:7">
      <c r="A137" s="61">
        <v>21908</v>
      </c>
      <c r="B137">
        <v>0.33379999999999999</v>
      </c>
      <c r="C137" t="str">
        <f t="shared" si="2"/>
        <v>1959 q4</v>
      </c>
      <c r="F137" t="s">
        <v>469</v>
      </c>
      <c r="G137">
        <f t="shared" si="3"/>
        <v>1.1763730158730155</v>
      </c>
    </row>
    <row r="138" spans="1:7">
      <c r="A138" s="61">
        <v>21912</v>
      </c>
      <c r="B138">
        <v>0.33639999999999998</v>
      </c>
      <c r="C138" t="str">
        <f t="shared" si="2"/>
        <v>1959 q4</v>
      </c>
      <c r="F138" t="s">
        <v>470</v>
      </c>
      <c r="G138">
        <f t="shared" si="3"/>
        <v>1.1389571428571428</v>
      </c>
    </row>
    <row r="139" spans="1:7">
      <c r="A139" s="61">
        <v>21913</v>
      </c>
      <c r="B139">
        <v>0.32779999999999998</v>
      </c>
      <c r="C139" t="str">
        <f t="shared" si="2"/>
        <v>1959 q4</v>
      </c>
      <c r="F139" t="s">
        <v>471</v>
      </c>
      <c r="G139">
        <f t="shared" si="3"/>
        <v>1.0864063492063498</v>
      </c>
    </row>
    <row r="140" spans="1:7">
      <c r="A140" s="61">
        <v>21914</v>
      </c>
      <c r="B140">
        <v>0.3231</v>
      </c>
      <c r="C140" t="str">
        <f t="shared" si="2"/>
        <v>1959 q4</v>
      </c>
      <c r="F140" t="s">
        <v>472</v>
      </c>
      <c r="G140">
        <f t="shared" si="3"/>
        <v>1.1410079365079364</v>
      </c>
    </row>
    <row r="141" spans="1:7">
      <c r="A141" s="61">
        <v>21915</v>
      </c>
      <c r="B141">
        <v>0.31990000000000002</v>
      </c>
      <c r="C141" t="str">
        <f t="shared" si="2"/>
        <v>1959 q4</v>
      </c>
      <c r="F141" t="s">
        <v>473</v>
      </c>
      <c r="G141">
        <f t="shared" si="3"/>
        <v>1.244417741935484</v>
      </c>
    </row>
    <row r="142" spans="1:7">
      <c r="A142" s="61">
        <v>21919</v>
      </c>
      <c r="B142">
        <v>0.31869999999999998</v>
      </c>
      <c r="C142" t="str">
        <f t="shared" si="2"/>
        <v>1960 q1</v>
      </c>
      <c r="F142" t="s">
        <v>474</v>
      </c>
      <c r="G142">
        <f t="shared" si="3"/>
        <v>1.1480396825396826</v>
      </c>
    </row>
    <row r="143" spans="1:7">
      <c r="A143" s="61">
        <v>21920</v>
      </c>
      <c r="B143">
        <v>0.318</v>
      </c>
      <c r="C143" t="str">
        <f t="shared" si="2"/>
        <v>1960 q1</v>
      </c>
      <c r="F143" t="s">
        <v>475</v>
      </c>
      <c r="G143">
        <f t="shared" si="3"/>
        <v>1.0908622950819669</v>
      </c>
    </row>
    <row r="144" spans="1:7">
      <c r="A144" s="61">
        <v>21921</v>
      </c>
      <c r="B144">
        <v>0.31950000000000001</v>
      </c>
      <c r="C144" t="str">
        <f t="shared" si="2"/>
        <v>1960 q1</v>
      </c>
      <c r="F144" t="s">
        <v>476</v>
      </c>
      <c r="G144">
        <f t="shared" si="3"/>
        <v>1.0289921874999997</v>
      </c>
    </row>
    <row r="145" spans="1:7">
      <c r="A145" s="61">
        <v>21922</v>
      </c>
      <c r="B145">
        <v>0.315</v>
      </c>
      <c r="C145" t="str">
        <f t="shared" si="2"/>
        <v>1960 q1</v>
      </c>
      <c r="F145" t="s">
        <v>477</v>
      </c>
      <c r="G145">
        <f t="shared" si="3"/>
        <v>1.0186126984126986</v>
      </c>
    </row>
    <row r="146" spans="1:7">
      <c r="A146" s="61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478</v>
      </c>
      <c r="G146">
        <f t="shared" ref="G146:G209" si="5">AVERAGEIF($C$17:$C$163000,F146,$B$17:$B$163000)</f>
        <v>1.0292515624999994</v>
      </c>
    </row>
    <row r="147" spans="1:7">
      <c r="A147" s="61">
        <v>21926</v>
      </c>
      <c r="B147">
        <v>0.31950000000000001</v>
      </c>
      <c r="C147" t="str">
        <f t="shared" si="4"/>
        <v>1960 q1</v>
      </c>
      <c r="F147" t="s">
        <v>479</v>
      </c>
      <c r="G147">
        <f t="shared" si="5"/>
        <v>0.99571269841269872</v>
      </c>
    </row>
    <row r="148" spans="1:7">
      <c r="A148" s="61">
        <v>21927</v>
      </c>
      <c r="B148">
        <v>0.31730000000000003</v>
      </c>
      <c r="C148" t="str">
        <f t="shared" si="4"/>
        <v>1960 q1</v>
      </c>
      <c r="F148" t="s">
        <v>480</v>
      </c>
      <c r="G148">
        <f t="shared" si="5"/>
        <v>1.0209523809523811</v>
      </c>
    </row>
    <row r="149" spans="1:7">
      <c r="A149" s="61">
        <v>21928</v>
      </c>
      <c r="B149">
        <v>0.31759999999999999</v>
      </c>
      <c r="C149" t="str">
        <f t="shared" si="4"/>
        <v>1960 q1</v>
      </c>
      <c r="F149" t="s">
        <v>481</v>
      </c>
      <c r="G149">
        <f t="shared" si="5"/>
        <v>1.1169484374999998</v>
      </c>
    </row>
    <row r="150" spans="1:7">
      <c r="A150" s="61">
        <v>21929</v>
      </c>
      <c r="B150">
        <v>0.31879999999999997</v>
      </c>
      <c r="C150" t="str">
        <f t="shared" si="4"/>
        <v>1960 q1</v>
      </c>
      <c r="F150" t="s">
        <v>482</v>
      </c>
      <c r="G150">
        <f t="shared" si="5"/>
        <v>0.99060781249999996</v>
      </c>
    </row>
    <row r="151" spans="1:7">
      <c r="A151" s="61">
        <v>21930</v>
      </c>
      <c r="B151">
        <v>0.32100000000000001</v>
      </c>
      <c r="C151" t="str">
        <f t="shared" si="4"/>
        <v>1960 q1</v>
      </c>
      <c r="F151" t="s">
        <v>483</v>
      </c>
      <c r="G151">
        <f t="shared" si="5"/>
        <v>0.98666935483870977</v>
      </c>
    </row>
    <row r="152" spans="1:7">
      <c r="A152" s="61">
        <v>21933</v>
      </c>
      <c r="B152">
        <v>0.32129999999999997</v>
      </c>
      <c r="C152" t="str">
        <f t="shared" si="4"/>
        <v>1960 q1</v>
      </c>
      <c r="F152" t="s">
        <v>484</v>
      </c>
      <c r="G152">
        <f t="shared" si="5"/>
        <v>0.83840000000000026</v>
      </c>
    </row>
    <row r="153" spans="1:7">
      <c r="A153" s="61">
        <v>21934</v>
      </c>
      <c r="B153">
        <v>0.31969999999999998</v>
      </c>
      <c r="C153" t="str">
        <f t="shared" si="4"/>
        <v>1960 q1</v>
      </c>
      <c r="F153" t="s">
        <v>485</v>
      </c>
      <c r="G153">
        <f t="shared" si="5"/>
        <v>0.84163650793650768</v>
      </c>
    </row>
    <row r="154" spans="1:7">
      <c r="A154" s="61">
        <v>21935</v>
      </c>
      <c r="B154">
        <v>0.31950000000000001</v>
      </c>
      <c r="C154" t="str">
        <f t="shared" si="4"/>
        <v>1960 q1</v>
      </c>
      <c r="F154" t="s">
        <v>486</v>
      </c>
      <c r="G154">
        <f t="shared" si="5"/>
        <v>0.75985322580645165</v>
      </c>
    </row>
    <row r="155" spans="1:7">
      <c r="A155" s="61">
        <v>21936</v>
      </c>
      <c r="B155">
        <v>0.31969999999999998</v>
      </c>
      <c r="C155" t="str">
        <f t="shared" si="4"/>
        <v>1960 q1</v>
      </c>
      <c r="F155" t="s">
        <v>487</v>
      </c>
      <c r="G155">
        <f t="shared" si="5"/>
        <v>0.86946349206349227</v>
      </c>
    </row>
    <row r="156" spans="1:7">
      <c r="A156" s="61">
        <v>21937</v>
      </c>
      <c r="B156">
        <v>0.32250000000000001</v>
      </c>
      <c r="C156" t="str">
        <f t="shared" si="4"/>
        <v>1960 q1</v>
      </c>
      <c r="F156" t="s">
        <v>488</v>
      </c>
      <c r="G156">
        <f t="shared" si="5"/>
        <v>0.99399838709677435</v>
      </c>
    </row>
    <row r="157" spans="1:7">
      <c r="A157" s="61">
        <v>21940</v>
      </c>
      <c r="B157">
        <v>0.32669999999999999</v>
      </c>
      <c r="C157" t="str">
        <f t="shared" si="4"/>
        <v>1960 q1</v>
      </c>
      <c r="F157" t="s">
        <v>489</v>
      </c>
      <c r="G157">
        <f t="shared" si="5"/>
        <v>1.1246890625000003</v>
      </c>
    </row>
    <row r="158" spans="1:7">
      <c r="A158" s="61">
        <v>21941</v>
      </c>
      <c r="B158">
        <v>0.32829999999999998</v>
      </c>
      <c r="C158" t="str">
        <f t="shared" si="4"/>
        <v>1960 q1</v>
      </c>
      <c r="F158" t="s">
        <v>490</v>
      </c>
      <c r="G158">
        <f t="shared" si="5"/>
        <v>1.2742467741935484</v>
      </c>
    </row>
    <row r="159" spans="1:7">
      <c r="A159" s="61">
        <v>21942</v>
      </c>
      <c r="B159">
        <v>0.32650000000000001</v>
      </c>
      <c r="C159" t="str">
        <f t="shared" si="4"/>
        <v>1960 q1</v>
      </c>
      <c r="F159" t="s">
        <v>491</v>
      </c>
      <c r="G159">
        <f t="shared" si="5"/>
        <v>1.3524031746031746</v>
      </c>
    </row>
    <row r="160" spans="1:7">
      <c r="A160" s="61">
        <v>21943</v>
      </c>
      <c r="B160">
        <v>0.32400000000000001</v>
      </c>
      <c r="C160" t="str">
        <f t="shared" si="4"/>
        <v>1960 q1</v>
      </c>
      <c r="F160" t="s">
        <v>492</v>
      </c>
      <c r="G160">
        <f t="shared" si="5"/>
        <v>1.3190968253968254</v>
      </c>
    </row>
    <row r="161" spans="1:7">
      <c r="A161" s="61">
        <v>21944</v>
      </c>
      <c r="B161">
        <v>0.3201</v>
      </c>
      <c r="C161" t="str">
        <f t="shared" si="4"/>
        <v>1960 q1</v>
      </c>
      <c r="F161" t="s">
        <v>493</v>
      </c>
      <c r="G161">
        <f t="shared" si="5"/>
        <v>1.349303225806451</v>
      </c>
    </row>
    <row r="162" spans="1:7">
      <c r="A162" s="61">
        <v>21947</v>
      </c>
      <c r="B162">
        <v>0.31659999999999999</v>
      </c>
      <c r="C162" t="str">
        <f t="shared" si="4"/>
        <v>1960 q1</v>
      </c>
      <c r="F162" t="s">
        <v>494</v>
      </c>
      <c r="G162">
        <f t="shared" si="5"/>
        <v>1.2835548387096776</v>
      </c>
    </row>
    <row r="163" spans="1:7">
      <c r="A163" s="61">
        <v>21948</v>
      </c>
      <c r="B163">
        <v>0.31859999999999999</v>
      </c>
      <c r="C163" t="str">
        <f t="shared" si="4"/>
        <v>1960 q1</v>
      </c>
      <c r="F163" t="s">
        <v>495</v>
      </c>
      <c r="G163">
        <f t="shared" si="5"/>
        <v>1.1562064516129031</v>
      </c>
    </row>
    <row r="164" spans="1:7">
      <c r="A164" s="61">
        <v>21949</v>
      </c>
      <c r="B164">
        <v>0.31809999999999999</v>
      </c>
      <c r="C164" t="str">
        <f t="shared" si="4"/>
        <v>1960 q1</v>
      </c>
      <c r="F164" t="s">
        <v>496</v>
      </c>
      <c r="G164">
        <f t="shared" si="5"/>
        <v>1.1219063492063486</v>
      </c>
    </row>
    <row r="165" spans="1:7">
      <c r="A165" s="61">
        <v>21950</v>
      </c>
      <c r="B165">
        <v>0.3236</v>
      </c>
      <c r="C165" t="str">
        <f t="shared" si="4"/>
        <v>1960 q1</v>
      </c>
      <c r="F165" t="s">
        <v>497</v>
      </c>
      <c r="G165">
        <f t="shared" si="5"/>
        <v>0.90424285714285713</v>
      </c>
    </row>
    <row r="166" spans="1:7">
      <c r="A166" s="61">
        <v>21951</v>
      </c>
      <c r="B166">
        <v>0.32219999999999999</v>
      </c>
      <c r="C166" t="str">
        <f t="shared" si="4"/>
        <v>1960 q1</v>
      </c>
      <c r="F166" t="s">
        <v>498</v>
      </c>
      <c r="G166">
        <f t="shared" si="5"/>
        <v>0.97360476190476208</v>
      </c>
    </row>
    <row r="167" spans="1:7">
      <c r="A167" s="61">
        <v>21954</v>
      </c>
      <c r="B167">
        <v>0.32329999999999998</v>
      </c>
      <c r="C167" t="str">
        <f t="shared" si="4"/>
        <v>1960 q1</v>
      </c>
      <c r="F167" t="s">
        <v>499</v>
      </c>
      <c r="G167">
        <f t="shared" si="5"/>
        <v>1.0833836065573765</v>
      </c>
    </row>
    <row r="168" spans="1:7">
      <c r="A168" s="61">
        <v>21955</v>
      </c>
      <c r="B168">
        <v>0.32650000000000001</v>
      </c>
      <c r="C168" t="str">
        <f t="shared" si="4"/>
        <v>1960 q1</v>
      </c>
      <c r="F168" t="s">
        <v>500</v>
      </c>
      <c r="G168">
        <f t="shared" si="5"/>
        <v>1.1353875000000002</v>
      </c>
    </row>
    <row r="169" spans="1:7">
      <c r="A169" s="61">
        <v>21956</v>
      </c>
      <c r="B169">
        <v>0.32550000000000001</v>
      </c>
      <c r="C169" t="str">
        <f t="shared" si="4"/>
        <v>1960 q1</v>
      </c>
      <c r="F169" t="s">
        <v>501</v>
      </c>
      <c r="G169">
        <f t="shared" si="5"/>
        <v>1.0209421875</v>
      </c>
    </row>
    <row r="170" spans="1:7">
      <c r="A170" s="61">
        <v>21957</v>
      </c>
      <c r="B170">
        <v>0.32740000000000002</v>
      </c>
      <c r="C170" t="str">
        <f t="shared" si="4"/>
        <v>1960 q1</v>
      </c>
      <c r="F170" t="s">
        <v>502</v>
      </c>
      <c r="G170">
        <f t="shared" si="5"/>
        <v>0.87236825396825368</v>
      </c>
    </row>
    <row r="171" spans="1:7">
      <c r="A171" s="61">
        <v>21958</v>
      </c>
      <c r="B171">
        <v>0.3286</v>
      </c>
      <c r="C171" t="str">
        <f t="shared" si="4"/>
        <v>1960 q1</v>
      </c>
      <c r="F171" t="s">
        <v>503</v>
      </c>
      <c r="G171">
        <f t="shared" si="5"/>
        <v>0.781922950819672</v>
      </c>
    </row>
    <row r="172" spans="1:7">
      <c r="A172" s="61">
        <v>21961</v>
      </c>
      <c r="B172">
        <v>0.32550000000000001</v>
      </c>
      <c r="C172" t="str">
        <f t="shared" si="4"/>
        <v>1960 q1</v>
      </c>
      <c r="F172" t="s">
        <v>504</v>
      </c>
      <c r="G172">
        <f t="shared" si="5"/>
        <v>0.78508412698412722</v>
      </c>
    </row>
    <row r="173" spans="1:7">
      <c r="A173" s="61">
        <v>21962</v>
      </c>
      <c r="B173">
        <v>0.32400000000000001</v>
      </c>
      <c r="C173" t="str">
        <f t="shared" si="4"/>
        <v>1960 q1</v>
      </c>
      <c r="F173" t="s">
        <v>505</v>
      </c>
      <c r="G173">
        <f t="shared" si="5"/>
        <v>0.74974843749999986</v>
      </c>
    </row>
    <row r="174" spans="1:7">
      <c r="A174" s="61">
        <v>21963</v>
      </c>
      <c r="B174">
        <v>0.32600000000000001</v>
      </c>
      <c r="C174" t="str">
        <f t="shared" si="4"/>
        <v>1960 q1</v>
      </c>
      <c r="F174" t="s">
        <v>506</v>
      </c>
      <c r="G174">
        <f t="shared" si="5"/>
        <v>0.70313650793650773</v>
      </c>
    </row>
    <row r="175" spans="1:7">
      <c r="A175" s="61">
        <v>21964</v>
      </c>
      <c r="B175">
        <v>0.32800000000000001</v>
      </c>
      <c r="C175" t="str">
        <f t="shared" si="4"/>
        <v>1960 q1</v>
      </c>
      <c r="F175" t="s">
        <v>507</v>
      </c>
      <c r="G175">
        <f t="shared" si="5"/>
        <v>0.64279180327868846</v>
      </c>
    </row>
    <row r="176" spans="1:7">
      <c r="A176" s="61">
        <v>21965</v>
      </c>
      <c r="B176">
        <v>0.32650000000000001</v>
      </c>
      <c r="C176" t="str">
        <f t="shared" si="4"/>
        <v>1960 q1</v>
      </c>
      <c r="F176" t="s">
        <v>508</v>
      </c>
      <c r="G176">
        <f t="shared" si="5"/>
        <v>0.67473015873015874</v>
      </c>
    </row>
    <row r="177" spans="1:7">
      <c r="A177" s="61">
        <v>21969</v>
      </c>
      <c r="B177">
        <v>0.32019999999999998</v>
      </c>
      <c r="C177" t="str">
        <f t="shared" si="4"/>
        <v>1960 q1</v>
      </c>
      <c r="F177" t="s">
        <v>509</v>
      </c>
      <c r="G177">
        <f t="shared" si="5"/>
        <v>0.78213593750000021</v>
      </c>
    </row>
    <row r="178" spans="1:7">
      <c r="A178" s="61">
        <v>21970</v>
      </c>
      <c r="B178">
        <v>0.31730000000000003</v>
      </c>
      <c r="C178" t="str">
        <f t="shared" si="4"/>
        <v>1960 q1</v>
      </c>
      <c r="F178" t="s">
        <v>510</v>
      </c>
      <c r="G178">
        <f t="shared" si="5"/>
        <v>0.8041967741935484</v>
      </c>
    </row>
    <row r="179" spans="1:7">
      <c r="A179" s="61">
        <v>21971</v>
      </c>
      <c r="B179">
        <v>0.31569999999999998</v>
      </c>
      <c r="C179" t="str">
        <f t="shared" si="4"/>
        <v>1960 q1</v>
      </c>
      <c r="F179" t="s">
        <v>68</v>
      </c>
      <c r="G179">
        <f t="shared" si="5"/>
        <v>0.82783225806451577</v>
      </c>
    </row>
    <row r="180" spans="1:7">
      <c r="A180" s="61">
        <v>21972</v>
      </c>
      <c r="B180">
        <v>0.31</v>
      </c>
      <c r="C180" t="str">
        <f t="shared" si="4"/>
        <v>1960 q1</v>
      </c>
      <c r="F180" t="s">
        <v>69</v>
      </c>
      <c r="G180">
        <f t="shared" si="5"/>
        <v>0.80764761904761906</v>
      </c>
    </row>
    <row r="181" spans="1:7">
      <c r="A181" s="61">
        <v>21975</v>
      </c>
      <c r="B181">
        <v>0.30199999999999999</v>
      </c>
      <c r="C181" t="str">
        <f t="shared" si="4"/>
        <v>1960 q1</v>
      </c>
      <c r="F181" t="s">
        <v>70</v>
      </c>
      <c r="G181">
        <f t="shared" si="5"/>
        <v>0.87879354838709667</v>
      </c>
    </row>
    <row r="182" spans="1:7">
      <c r="A182" s="61">
        <v>21976</v>
      </c>
      <c r="B182">
        <v>0.29549999999999998</v>
      </c>
      <c r="C182" t="str">
        <f t="shared" si="4"/>
        <v>1960 q1</v>
      </c>
      <c r="F182" t="s">
        <v>71</v>
      </c>
      <c r="G182">
        <f t="shared" si="5"/>
        <v>0.86124838709677409</v>
      </c>
    </row>
    <row r="183" spans="1:7">
      <c r="A183" s="61">
        <v>21977</v>
      </c>
      <c r="B183">
        <v>0.2964</v>
      </c>
      <c r="C183" t="str">
        <f t="shared" si="4"/>
        <v>1960 q1</v>
      </c>
      <c r="F183" t="s">
        <v>72</v>
      </c>
      <c r="G183">
        <f t="shared" si="5"/>
        <v>0.82000161290322604</v>
      </c>
    </row>
    <row r="184" spans="1:7">
      <c r="A184" s="61">
        <v>21978</v>
      </c>
      <c r="B184">
        <v>0.29599999999999999</v>
      </c>
      <c r="C184" t="str">
        <f t="shared" si="4"/>
        <v>1960 q1</v>
      </c>
      <c r="F184" t="s">
        <v>73</v>
      </c>
      <c r="G184">
        <f t="shared" si="5"/>
        <v>0.75746666666666651</v>
      </c>
    </row>
    <row r="185" spans="1:7">
      <c r="A185" s="61">
        <v>21979</v>
      </c>
      <c r="B185">
        <v>0.29249999999999998</v>
      </c>
      <c r="C185" t="str">
        <f t="shared" si="4"/>
        <v>1960 q1</v>
      </c>
      <c r="F185" t="s">
        <v>74</v>
      </c>
      <c r="G185">
        <f t="shared" si="5"/>
        <v>0.68033934426229503</v>
      </c>
    </row>
    <row r="186" spans="1:7">
      <c r="A186" s="61">
        <v>21982</v>
      </c>
      <c r="B186">
        <v>0.29110000000000003</v>
      </c>
      <c r="C186" t="str">
        <f t="shared" si="4"/>
        <v>1960 q1</v>
      </c>
      <c r="F186" t="s">
        <v>75</v>
      </c>
      <c r="G186">
        <f t="shared" si="5"/>
        <v>0.65888064516129019</v>
      </c>
    </row>
    <row r="187" spans="1:7">
      <c r="A187" s="61">
        <v>21983</v>
      </c>
      <c r="B187">
        <v>0.29189999999999999</v>
      </c>
      <c r="C187" t="str">
        <f t="shared" si="4"/>
        <v>1960 q1</v>
      </c>
      <c r="F187" t="s">
        <v>76</v>
      </c>
      <c r="G187">
        <f t="shared" si="5"/>
        <v>0.72512499999999991</v>
      </c>
    </row>
    <row r="188" spans="1:7">
      <c r="A188" s="61">
        <v>21984</v>
      </c>
      <c r="B188">
        <v>0.29330000000000001</v>
      </c>
      <c r="C188" t="str">
        <f t="shared" si="4"/>
        <v>1960 q1</v>
      </c>
      <c r="F188" t="s">
        <v>77</v>
      </c>
      <c r="G188">
        <f t="shared" si="5"/>
        <v>0.74431562500000004</v>
      </c>
    </row>
    <row r="189" spans="1:7">
      <c r="A189" s="61">
        <v>21985</v>
      </c>
      <c r="B189">
        <v>0.29070000000000001</v>
      </c>
      <c r="C189" t="str">
        <f t="shared" si="4"/>
        <v>1960 q1</v>
      </c>
      <c r="F189" t="s">
        <v>78</v>
      </c>
      <c r="G189">
        <f t="shared" si="5"/>
        <v>0.69783015873015863</v>
      </c>
    </row>
    <row r="190" spans="1:7">
      <c r="A190" s="61">
        <v>21986</v>
      </c>
      <c r="B190">
        <v>0.28549999999999998</v>
      </c>
      <c r="C190" t="str">
        <f t="shared" si="4"/>
        <v>1960 q1</v>
      </c>
      <c r="F190" t="s">
        <v>79</v>
      </c>
      <c r="G190">
        <f t="shared" si="5"/>
        <v>0.71205873015873022</v>
      </c>
    </row>
    <row r="191" spans="1:7">
      <c r="A191" s="61">
        <v>21989</v>
      </c>
      <c r="B191">
        <v>0.28770000000000001</v>
      </c>
      <c r="C191" t="str">
        <f t="shared" si="4"/>
        <v>1960 q1</v>
      </c>
      <c r="F191" t="s">
        <v>80</v>
      </c>
      <c r="G191">
        <f t="shared" si="5"/>
        <v>0.76300000000000023</v>
      </c>
    </row>
    <row r="192" spans="1:7">
      <c r="A192" s="61">
        <v>21990</v>
      </c>
      <c r="B192">
        <v>0.28749999999999998</v>
      </c>
      <c r="C192" t="str">
        <f t="shared" si="4"/>
        <v>1960 q1</v>
      </c>
      <c r="F192" t="s">
        <v>81</v>
      </c>
      <c r="G192">
        <f t="shared" si="5"/>
        <v>0.74962539682539708</v>
      </c>
    </row>
    <row r="193" spans="1:7">
      <c r="A193" s="61">
        <v>21991</v>
      </c>
      <c r="B193">
        <v>0.28620000000000001</v>
      </c>
      <c r="C193" t="str">
        <f t="shared" si="4"/>
        <v>1960 q1</v>
      </c>
      <c r="F193" t="s">
        <v>82</v>
      </c>
      <c r="G193">
        <f t="shared" si="5"/>
        <v>0.80331718750000025</v>
      </c>
    </row>
    <row r="194" spans="1:7">
      <c r="A194" s="61">
        <v>21992</v>
      </c>
      <c r="B194">
        <v>0.28470000000000001</v>
      </c>
      <c r="C194" t="str">
        <f t="shared" si="4"/>
        <v>1960 q1</v>
      </c>
      <c r="F194" t="s">
        <v>83</v>
      </c>
      <c r="G194">
        <f t="shared" si="5"/>
        <v>0.93481935483870982</v>
      </c>
    </row>
    <row r="195" spans="1:7">
      <c r="A195" s="61">
        <v>21993</v>
      </c>
      <c r="B195">
        <v>0.28939999999999999</v>
      </c>
      <c r="C195" t="str">
        <f t="shared" si="4"/>
        <v>1960 q1</v>
      </c>
      <c r="F195" t="s">
        <v>84</v>
      </c>
      <c r="G195">
        <f t="shared" si="5"/>
        <v>1.2404278688524586</v>
      </c>
    </row>
    <row r="196" spans="1:7">
      <c r="A196" s="61">
        <v>21996</v>
      </c>
      <c r="B196">
        <v>0.29020000000000001</v>
      </c>
      <c r="C196" t="str">
        <f t="shared" si="4"/>
        <v>1960 q1</v>
      </c>
      <c r="F196" t="s">
        <v>85</v>
      </c>
      <c r="G196">
        <f t="shared" si="5"/>
        <v>1.2323499999999994</v>
      </c>
    </row>
    <row r="197" spans="1:7">
      <c r="A197" s="61">
        <v>21997</v>
      </c>
      <c r="B197">
        <v>0.29120000000000001</v>
      </c>
      <c r="C197" t="str">
        <f t="shared" si="4"/>
        <v>1960 q1</v>
      </c>
      <c r="F197" t="s">
        <v>86</v>
      </c>
      <c r="G197">
        <f t="shared" si="5"/>
        <v>1.2847843750000005</v>
      </c>
    </row>
    <row r="198" spans="1:7">
      <c r="A198" s="61">
        <v>21998</v>
      </c>
      <c r="B198">
        <v>0.29289999999999999</v>
      </c>
      <c r="C198" t="str">
        <f t="shared" si="4"/>
        <v>1960 q1</v>
      </c>
      <c r="F198" t="s">
        <v>87</v>
      </c>
      <c r="G198">
        <f t="shared" si="5"/>
        <v>1.3831822580645161</v>
      </c>
    </row>
    <row r="199" spans="1:7">
      <c r="A199" s="61">
        <v>21999</v>
      </c>
      <c r="B199">
        <v>0.29389999999999999</v>
      </c>
      <c r="C199" t="str">
        <f t="shared" si="4"/>
        <v>1960 q1</v>
      </c>
      <c r="F199" t="s">
        <v>88</v>
      </c>
      <c r="G199">
        <f t="shared" si="5"/>
        <v>1.4456278688524591</v>
      </c>
    </row>
    <row r="200" spans="1:7">
      <c r="A200" s="61">
        <v>22000</v>
      </c>
      <c r="B200">
        <v>0.29530000000000001</v>
      </c>
      <c r="C200" t="str">
        <f t="shared" si="4"/>
        <v>1960 q1</v>
      </c>
      <c r="F200" t="s">
        <v>89</v>
      </c>
      <c r="G200">
        <f t="shared" si="5"/>
        <v>1.4847750000000002</v>
      </c>
    </row>
    <row r="201" spans="1:7">
      <c r="A201" s="61">
        <v>22003</v>
      </c>
      <c r="B201">
        <v>0.29399999999999998</v>
      </c>
      <c r="C201" t="str">
        <f t="shared" si="4"/>
        <v>1960 q1</v>
      </c>
      <c r="F201" t="s">
        <v>90</v>
      </c>
      <c r="G201">
        <f t="shared" si="5"/>
        <v>1.6361890625000008</v>
      </c>
    </row>
    <row r="202" spans="1:7">
      <c r="A202" s="61">
        <v>22004</v>
      </c>
      <c r="B202">
        <v>0.28910000000000002</v>
      </c>
      <c r="C202" t="str">
        <f t="shared" si="4"/>
        <v>1960 q1</v>
      </c>
      <c r="F202" t="s">
        <v>91</v>
      </c>
      <c r="G202">
        <f t="shared" si="5"/>
        <v>1.9362596774193548</v>
      </c>
    </row>
    <row r="203" spans="1:7">
      <c r="A203" s="61">
        <v>22005</v>
      </c>
      <c r="B203">
        <v>0.2893</v>
      </c>
      <c r="C203" t="str">
        <f t="shared" si="4"/>
        <v>1960 q1</v>
      </c>
      <c r="F203" t="s">
        <v>92</v>
      </c>
      <c r="G203">
        <f t="shared" si="5"/>
        <v>2.2317274193548391</v>
      </c>
    </row>
    <row r="204" spans="1:7">
      <c r="A204" s="61">
        <v>22006</v>
      </c>
      <c r="B204">
        <v>0.29170000000000001</v>
      </c>
      <c r="C204" t="str">
        <f t="shared" si="4"/>
        <v>1960 q1</v>
      </c>
      <c r="F204" t="s">
        <v>93</v>
      </c>
      <c r="G204">
        <f t="shared" si="5"/>
        <v>3.2993354838709674</v>
      </c>
    </row>
    <row r="205" spans="1:7">
      <c r="A205" s="61">
        <v>22007</v>
      </c>
      <c r="B205">
        <v>0.29099999999999998</v>
      </c>
      <c r="C205" t="str">
        <f t="shared" si="4"/>
        <v>1960 q2</v>
      </c>
      <c r="F205" t="s">
        <v>94</v>
      </c>
      <c r="G205">
        <f t="shared" si="5"/>
        <v>3.5010435483870963</v>
      </c>
    </row>
    <row r="206" spans="1:7">
      <c r="A206" s="61">
        <v>22010</v>
      </c>
      <c r="B206">
        <v>0.29010000000000002</v>
      </c>
      <c r="C206" t="str">
        <f t="shared" si="4"/>
        <v>1960 q2</v>
      </c>
      <c r="F206" t="s">
        <v>95</v>
      </c>
      <c r="G206">
        <f t="shared" si="5"/>
        <v>3.2066032258064521</v>
      </c>
    </row>
    <row r="207" spans="1:7">
      <c r="A207" s="61">
        <v>22011</v>
      </c>
      <c r="B207">
        <v>0.29189999999999999</v>
      </c>
      <c r="C207" t="str">
        <f t="shared" si="4"/>
        <v>1960 q2</v>
      </c>
      <c r="F207" t="s">
        <v>96</v>
      </c>
      <c r="G207">
        <f t="shared" si="5"/>
        <v>2.7150098360655743</v>
      </c>
    </row>
    <row r="208" spans="1:7">
      <c r="A208" s="61">
        <v>22012</v>
      </c>
      <c r="B208">
        <v>0.29349999999999998</v>
      </c>
      <c r="C208" t="str">
        <f t="shared" si="4"/>
        <v>1960 q2</v>
      </c>
      <c r="F208" t="s">
        <v>97</v>
      </c>
      <c r="G208">
        <f t="shared" si="5"/>
        <v>3.4612777777777772</v>
      </c>
    </row>
    <row r="209" spans="1:7">
      <c r="A209" s="61">
        <v>22013</v>
      </c>
      <c r="B209">
        <v>0.29680000000000001</v>
      </c>
      <c r="C209" t="str">
        <f t="shared" si="4"/>
        <v>1960 q2</v>
      </c>
      <c r="F209" t="s">
        <v>98</v>
      </c>
      <c r="G209">
        <f t="shared" si="5"/>
        <v>3.4640682539682546</v>
      </c>
    </row>
    <row r="210" spans="1:7">
      <c r="A210" s="61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99</v>
      </c>
      <c r="G210">
        <f t="shared" ref="G210:G273" si="7">AVERAGEIF($C$17:$C$163000,F210,$B$17:$B$163000)</f>
        <v>3.2696312499999984</v>
      </c>
    </row>
    <row r="211" spans="1:7">
      <c r="A211" s="61">
        <v>22017</v>
      </c>
      <c r="B211">
        <v>0.29870000000000002</v>
      </c>
      <c r="C211" t="str">
        <f t="shared" si="6"/>
        <v>1960 q2</v>
      </c>
      <c r="F211" t="s">
        <v>100</v>
      </c>
      <c r="G211">
        <f t="shared" si="7"/>
        <v>3.5233216666666669</v>
      </c>
    </row>
    <row r="212" spans="1:7">
      <c r="A212" s="61">
        <v>22018</v>
      </c>
      <c r="B212">
        <v>0.2999</v>
      </c>
      <c r="C212" t="str">
        <f t="shared" si="6"/>
        <v>1960 q2</v>
      </c>
      <c r="F212" t="s">
        <v>101</v>
      </c>
      <c r="G212">
        <f t="shared" si="7"/>
        <v>3.7874435483870967</v>
      </c>
    </row>
    <row r="213" spans="1:7">
      <c r="A213" s="61">
        <v>22019</v>
      </c>
      <c r="B213">
        <v>0.30170000000000002</v>
      </c>
      <c r="C213" t="str">
        <f t="shared" si="6"/>
        <v>1960 q2</v>
      </c>
      <c r="F213" t="s">
        <v>102</v>
      </c>
      <c r="G213">
        <f t="shared" si="7"/>
        <v>3.4150888888888895</v>
      </c>
    </row>
    <row r="214" spans="1:7">
      <c r="A214" s="61">
        <v>22020</v>
      </c>
      <c r="B214">
        <v>0.2994</v>
      </c>
      <c r="C214" t="str">
        <f t="shared" si="6"/>
        <v>1960 q2</v>
      </c>
      <c r="F214" t="s">
        <v>103</v>
      </c>
      <c r="G214">
        <f t="shared" si="7"/>
        <v>1.7621793650793653</v>
      </c>
    </row>
    <row r="215" spans="1:7">
      <c r="A215" s="61">
        <v>22024</v>
      </c>
      <c r="B215">
        <v>0.29909999999999998</v>
      </c>
      <c r="C215" t="str">
        <f t="shared" si="6"/>
        <v>1960 q2</v>
      </c>
      <c r="F215" t="s">
        <v>104</v>
      </c>
      <c r="G215">
        <f t="shared" si="7"/>
        <v>1.5832650000000001</v>
      </c>
    </row>
    <row r="216" spans="1:7">
      <c r="A216" s="61">
        <v>22025</v>
      </c>
      <c r="B216">
        <v>0.29870000000000002</v>
      </c>
      <c r="C216" t="str">
        <f t="shared" si="6"/>
        <v>1960 q2</v>
      </c>
      <c r="F216" t="s">
        <v>105</v>
      </c>
      <c r="G216">
        <f t="shared" si="7"/>
        <v>2.1462063492063499</v>
      </c>
    </row>
    <row r="217" spans="1:7">
      <c r="A217" s="61">
        <v>22026</v>
      </c>
      <c r="B217">
        <v>0.3004</v>
      </c>
      <c r="C217" t="str">
        <f t="shared" si="6"/>
        <v>1960 q2</v>
      </c>
      <c r="F217" t="s">
        <v>106</v>
      </c>
      <c r="G217">
        <f t="shared" si="7"/>
        <v>2.6759406249999986</v>
      </c>
    </row>
    <row r="218" spans="1:7">
      <c r="A218" s="61">
        <v>22027</v>
      </c>
      <c r="B218">
        <v>0.3044</v>
      </c>
      <c r="C218" t="str">
        <f t="shared" si="6"/>
        <v>1960 q2</v>
      </c>
      <c r="F218" t="s">
        <v>107</v>
      </c>
      <c r="G218">
        <f t="shared" si="7"/>
        <v>3.0407904761904767</v>
      </c>
    </row>
    <row r="219" spans="1:7">
      <c r="A219" s="61">
        <v>22028</v>
      </c>
      <c r="B219">
        <v>0.30990000000000001</v>
      </c>
      <c r="C219" t="str">
        <f t="shared" si="6"/>
        <v>1960 q2</v>
      </c>
      <c r="F219" t="s">
        <v>108</v>
      </c>
      <c r="G219">
        <f t="shared" si="7"/>
        <v>3.2999033898305088</v>
      </c>
    </row>
    <row r="220" spans="1:7">
      <c r="A220" s="61">
        <v>22031</v>
      </c>
      <c r="B220">
        <v>0.31190000000000001</v>
      </c>
      <c r="C220" t="str">
        <f t="shared" si="6"/>
        <v>1960 q2</v>
      </c>
      <c r="F220" t="s">
        <v>109</v>
      </c>
      <c r="G220">
        <f t="shared" si="7"/>
        <v>3.191720634920634</v>
      </c>
    </row>
    <row r="221" spans="1:7">
      <c r="A221" s="61">
        <v>22032</v>
      </c>
      <c r="B221">
        <v>0.30470000000000003</v>
      </c>
      <c r="C221" t="str">
        <f t="shared" si="6"/>
        <v>1960 q2</v>
      </c>
      <c r="F221" t="s">
        <v>110</v>
      </c>
      <c r="G221">
        <f t="shared" si="7"/>
        <v>3.2979419354838706</v>
      </c>
    </row>
    <row r="222" spans="1:7">
      <c r="A222" s="61">
        <v>22033</v>
      </c>
      <c r="B222">
        <v>0.30480000000000002</v>
      </c>
      <c r="C222" t="str">
        <f t="shared" si="6"/>
        <v>1960 q2</v>
      </c>
      <c r="F222" t="s">
        <v>111</v>
      </c>
      <c r="G222">
        <f t="shared" si="7"/>
        <v>3.9360328124999988</v>
      </c>
    </row>
    <row r="223" spans="1:7">
      <c r="A223" s="61">
        <v>22034</v>
      </c>
      <c r="B223">
        <v>0.29870000000000002</v>
      </c>
      <c r="C223" t="str">
        <f t="shared" si="6"/>
        <v>1960 q2</v>
      </c>
      <c r="F223" t="s">
        <v>112</v>
      </c>
      <c r="G223">
        <f t="shared" si="7"/>
        <v>4.3905606557377039</v>
      </c>
    </row>
    <row r="224" spans="1:7">
      <c r="A224" s="61">
        <v>22035</v>
      </c>
      <c r="B224">
        <v>0.29430000000000001</v>
      </c>
      <c r="C224" t="str">
        <f t="shared" si="6"/>
        <v>1960 q2</v>
      </c>
      <c r="F224" t="s">
        <v>113</v>
      </c>
      <c r="G224">
        <f t="shared" si="7"/>
        <v>4.1538854838709671</v>
      </c>
    </row>
    <row r="225" spans="1:7">
      <c r="A225" s="61">
        <v>22038</v>
      </c>
      <c r="B225">
        <v>0.29310000000000003</v>
      </c>
      <c r="C225" t="str">
        <f t="shared" si="6"/>
        <v>1960 q2</v>
      </c>
      <c r="F225" t="s">
        <v>114</v>
      </c>
      <c r="G225">
        <f t="shared" si="7"/>
        <v>4.0752968749999994</v>
      </c>
    </row>
    <row r="226" spans="1:7">
      <c r="A226" s="61">
        <v>22039</v>
      </c>
      <c r="B226">
        <v>0.29899999999999999</v>
      </c>
      <c r="C226" t="str">
        <f t="shared" si="6"/>
        <v>1960 q2</v>
      </c>
      <c r="F226" t="s">
        <v>115</v>
      </c>
      <c r="G226">
        <f t="shared" si="7"/>
        <v>3.4093555555555555</v>
      </c>
    </row>
    <row r="227" spans="1:7">
      <c r="A227" s="61">
        <v>22040</v>
      </c>
      <c r="B227">
        <v>0.29549999999999998</v>
      </c>
      <c r="C227" t="str">
        <f t="shared" si="6"/>
        <v>1960 q2</v>
      </c>
      <c r="F227" t="s">
        <v>116</v>
      </c>
      <c r="G227">
        <f t="shared" si="7"/>
        <v>3.7895032786885245</v>
      </c>
    </row>
    <row r="228" spans="1:7">
      <c r="A228" s="61">
        <v>22041</v>
      </c>
      <c r="B228">
        <v>0.29399999999999998</v>
      </c>
      <c r="C228" t="str">
        <f t="shared" si="6"/>
        <v>1960 q2</v>
      </c>
      <c r="F228" t="s">
        <v>117</v>
      </c>
      <c r="G228">
        <f t="shared" si="7"/>
        <v>3.5440904761904748</v>
      </c>
    </row>
    <row r="229" spans="1:7">
      <c r="A229" s="61">
        <v>22042</v>
      </c>
      <c r="B229">
        <v>0.29149999999999998</v>
      </c>
      <c r="C229" t="str">
        <f t="shared" si="6"/>
        <v>1960 q2</v>
      </c>
      <c r="F229" t="s">
        <v>118</v>
      </c>
      <c r="G229">
        <f t="shared" si="7"/>
        <v>3.5110190476190475</v>
      </c>
    </row>
    <row r="230" spans="1:7">
      <c r="A230" s="61">
        <v>22045</v>
      </c>
      <c r="B230">
        <v>0.29260000000000003</v>
      </c>
      <c r="C230" t="str">
        <f t="shared" si="6"/>
        <v>1960 q2</v>
      </c>
      <c r="F230" t="s">
        <v>119</v>
      </c>
      <c r="G230">
        <f t="shared" si="7"/>
        <v>3.6013666666666673</v>
      </c>
    </row>
    <row r="231" spans="1:7">
      <c r="A231" s="61">
        <v>22046</v>
      </c>
      <c r="B231">
        <v>0.29249999999999998</v>
      </c>
      <c r="C231" t="str">
        <f t="shared" si="6"/>
        <v>1960 q2</v>
      </c>
      <c r="F231" t="s">
        <v>120</v>
      </c>
      <c r="G231">
        <f t="shared" si="7"/>
        <v>3.6117983333333319</v>
      </c>
    </row>
    <row r="232" spans="1:7">
      <c r="A232" s="61">
        <v>22047</v>
      </c>
      <c r="B232">
        <v>0.29249999999999998</v>
      </c>
      <c r="C232" t="str">
        <f t="shared" si="6"/>
        <v>1960 q2</v>
      </c>
      <c r="F232" t="s">
        <v>121</v>
      </c>
      <c r="G232">
        <f t="shared" si="7"/>
        <v>3.2554781249999989</v>
      </c>
    </row>
    <row r="233" spans="1:7">
      <c r="A233" s="61">
        <v>22048</v>
      </c>
      <c r="B233">
        <v>0.29299999999999998</v>
      </c>
      <c r="C233" t="str">
        <f t="shared" si="6"/>
        <v>1960 q2</v>
      </c>
      <c r="F233" t="s">
        <v>122</v>
      </c>
      <c r="G233">
        <f t="shared" si="7"/>
        <v>3.2281796875</v>
      </c>
    </row>
    <row r="234" spans="1:7">
      <c r="A234" s="61">
        <v>22049</v>
      </c>
      <c r="B234">
        <v>0.2908</v>
      </c>
      <c r="C234" t="str">
        <f t="shared" si="6"/>
        <v>1960 q2</v>
      </c>
      <c r="F234" t="s">
        <v>123</v>
      </c>
      <c r="G234">
        <f t="shared" si="7"/>
        <v>3.2756703124999991</v>
      </c>
    </row>
    <row r="235" spans="1:7">
      <c r="A235" s="61">
        <v>22052</v>
      </c>
      <c r="B235">
        <v>0.29089999999999999</v>
      </c>
      <c r="C235" t="str">
        <f t="shared" si="6"/>
        <v>1960 q2</v>
      </c>
      <c r="F235" t="s">
        <v>124</v>
      </c>
      <c r="G235">
        <f t="shared" si="7"/>
        <v>3.1897833333333336</v>
      </c>
    </row>
    <row r="236" spans="1:7">
      <c r="A236" s="61">
        <v>22053</v>
      </c>
      <c r="B236">
        <v>0.2969</v>
      </c>
      <c r="C236" t="str">
        <f t="shared" si="6"/>
        <v>1960 q2</v>
      </c>
      <c r="F236" t="s">
        <v>125</v>
      </c>
      <c r="G236">
        <f t="shared" si="7"/>
        <v>3.0891793650793651</v>
      </c>
    </row>
    <row r="237" spans="1:7">
      <c r="A237" s="61">
        <v>22054</v>
      </c>
      <c r="B237">
        <v>0.29630000000000001</v>
      </c>
      <c r="C237" t="str">
        <f t="shared" si="6"/>
        <v>1960 q2</v>
      </c>
      <c r="F237" t="s">
        <v>126</v>
      </c>
      <c r="G237">
        <f t="shared" si="7"/>
        <v>3.1672546875000003</v>
      </c>
    </row>
    <row r="238" spans="1:7">
      <c r="A238" s="61">
        <v>22055</v>
      </c>
      <c r="B238">
        <v>0.29870000000000002</v>
      </c>
      <c r="C238" t="str">
        <f t="shared" si="6"/>
        <v>1960 q2</v>
      </c>
      <c r="F238" t="s">
        <v>127</v>
      </c>
      <c r="G238">
        <f t="shared" si="7"/>
        <v>2.9799333333333329</v>
      </c>
    </row>
    <row r="239" spans="1:7">
      <c r="A239" s="61">
        <v>22056</v>
      </c>
      <c r="B239">
        <v>0.30349999999999999</v>
      </c>
      <c r="C239" t="str">
        <f t="shared" si="6"/>
        <v>1960 q2</v>
      </c>
      <c r="F239" t="s">
        <v>128</v>
      </c>
      <c r="G239">
        <f t="shared" si="7"/>
        <v>2.6436916666666672</v>
      </c>
    </row>
    <row r="240" spans="1:7">
      <c r="A240" s="61">
        <v>22059</v>
      </c>
      <c r="B240">
        <v>0.30480000000000002</v>
      </c>
      <c r="C240" t="str">
        <f t="shared" si="6"/>
        <v>1960 q2</v>
      </c>
      <c r="F240" t="s">
        <v>129</v>
      </c>
      <c r="G240">
        <f t="shared" si="7"/>
        <v>2.7536476190476198</v>
      </c>
    </row>
    <row r="241" spans="1:7">
      <c r="A241" s="61">
        <v>22060</v>
      </c>
      <c r="B241">
        <v>0.3</v>
      </c>
      <c r="C241" t="str">
        <f t="shared" si="6"/>
        <v>1960 q2</v>
      </c>
      <c r="F241" t="s">
        <v>130</v>
      </c>
      <c r="G241">
        <f t="shared" si="7"/>
        <v>2.3905703125000004</v>
      </c>
    </row>
    <row r="242" spans="1:7">
      <c r="A242" s="61">
        <v>22061</v>
      </c>
      <c r="B242">
        <v>0.2964</v>
      </c>
      <c r="C242" t="str">
        <f t="shared" si="6"/>
        <v>1960 q2</v>
      </c>
      <c r="F242" t="s">
        <v>131</v>
      </c>
      <c r="G242">
        <f t="shared" si="7"/>
        <v>2.2043171874999996</v>
      </c>
    </row>
    <row r="243" spans="1:7">
      <c r="A243" s="61">
        <v>22062</v>
      </c>
      <c r="B243">
        <v>0.29649999999999999</v>
      </c>
      <c r="C243" t="str">
        <f t="shared" si="6"/>
        <v>1960 q2</v>
      </c>
      <c r="F243" t="s">
        <v>132</v>
      </c>
      <c r="G243">
        <f t="shared" si="7"/>
        <v>2.1145491803278689</v>
      </c>
    </row>
    <row r="244" spans="1:7">
      <c r="A244" s="61">
        <v>22063</v>
      </c>
      <c r="B244">
        <v>0.29670000000000002</v>
      </c>
      <c r="C244" t="str">
        <f t="shared" si="6"/>
        <v>1960 q2</v>
      </c>
      <c r="F244" t="s">
        <v>133</v>
      </c>
      <c r="G244">
        <f t="shared" si="7"/>
        <v>2.1299593750000003</v>
      </c>
    </row>
    <row r="245" spans="1:7">
      <c r="A245" s="61">
        <v>22067</v>
      </c>
      <c r="B245">
        <v>0.30099999999999999</v>
      </c>
      <c r="C245" t="str">
        <f t="shared" si="6"/>
        <v>1960 q2</v>
      </c>
      <c r="F245" t="s">
        <v>134</v>
      </c>
      <c r="G245">
        <f t="shared" si="7"/>
        <v>2.1639515624999994</v>
      </c>
    </row>
    <row r="246" spans="1:7">
      <c r="A246" s="61">
        <v>22068</v>
      </c>
      <c r="B246">
        <v>0.30370000000000003</v>
      </c>
      <c r="C246" t="str">
        <f t="shared" si="6"/>
        <v>1960 q2</v>
      </c>
      <c r="F246" t="s">
        <v>135</v>
      </c>
      <c r="G246">
        <f t="shared" si="7"/>
        <v>2.3944730158730159</v>
      </c>
    </row>
    <row r="247" spans="1:7">
      <c r="A247" s="61">
        <v>22069</v>
      </c>
      <c r="B247">
        <v>0.31080000000000002</v>
      </c>
      <c r="C247" t="str">
        <f t="shared" si="6"/>
        <v>1960 q2</v>
      </c>
      <c r="F247" t="s">
        <v>136</v>
      </c>
      <c r="G247">
        <f t="shared" si="7"/>
        <v>2.6578032258064521</v>
      </c>
    </row>
    <row r="248" spans="1:7">
      <c r="A248" s="61">
        <v>22070</v>
      </c>
      <c r="B248">
        <v>0.31059999999999999</v>
      </c>
      <c r="C248" t="str">
        <f t="shared" si="6"/>
        <v>1960 q2</v>
      </c>
      <c r="F248" t="s">
        <v>137</v>
      </c>
      <c r="G248">
        <f t="shared" si="7"/>
        <v>2.5828269841269833</v>
      </c>
    </row>
    <row r="249" spans="1:7">
      <c r="A249" s="61">
        <v>22073</v>
      </c>
      <c r="B249">
        <v>0.31409999999999999</v>
      </c>
      <c r="C249" t="str">
        <f t="shared" si="6"/>
        <v>1960 q2</v>
      </c>
      <c r="F249" t="s">
        <v>138</v>
      </c>
      <c r="G249">
        <f t="shared" si="7"/>
        <v>2.9029380952380959</v>
      </c>
    </row>
    <row r="250" spans="1:7">
      <c r="A250" s="61">
        <v>22074</v>
      </c>
      <c r="B250">
        <v>0.311</v>
      </c>
      <c r="C250" t="str">
        <f t="shared" si="6"/>
        <v>1960 q2</v>
      </c>
      <c r="F250" t="s">
        <v>139</v>
      </c>
      <c r="G250">
        <f t="shared" si="7"/>
        <v>3.105068253968255</v>
      </c>
    </row>
    <row r="251" spans="1:7">
      <c r="A251" s="61">
        <v>22075</v>
      </c>
      <c r="B251">
        <v>0.30840000000000001</v>
      </c>
      <c r="C251" t="str">
        <f t="shared" si="6"/>
        <v>1960 q2</v>
      </c>
      <c r="F251" t="s">
        <v>140</v>
      </c>
      <c r="G251">
        <f t="shared" si="7"/>
        <v>3.1569885245901634</v>
      </c>
    </row>
    <row r="252" spans="1:7">
      <c r="A252" s="61">
        <v>22076</v>
      </c>
      <c r="B252">
        <v>0.31119999999999998</v>
      </c>
      <c r="C252" t="str">
        <f t="shared" si="6"/>
        <v>1960 q2</v>
      </c>
      <c r="F252" t="s">
        <v>141</v>
      </c>
      <c r="G252">
        <f t="shared" si="7"/>
        <v>3.0975421875000007</v>
      </c>
    </row>
    <row r="253" spans="1:7">
      <c r="A253" s="61">
        <v>22077</v>
      </c>
      <c r="B253">
        <v>0.31240000000000001</v>
      </c>
      <c r="C253" t="str">
        <f t="shared" si="6"/>
        <v>1960 q2</v>
      </c>
      <c r="F253" t="s">
        <v>142</v>
      </c>
      <c r="G253">
        <f t="shared" si="7"/>
        <v>2.7379666666666669</v>
      </c>
    </row>
    <row r="254" spans="1:7">
      <c r="A254" s="61">
        <v>22080</v>
      </c>
      <c r="B254">
        <v>0.31359999999999999</v>
      </c>
      <c r="C254" t="str">
        <f t="shared" si="6"/>
        <v>1960 q2</v>
      </c>
      <c r="F254" t="s">
        <v>143</v>
      </c>
      <c r="G254">
        <f t="shared" si="7"/>
        <v>2.748275</v>
      </c>
    </row>
    <row r="255" spans="1:7">
      <c r="A255" s="61">
        <v>22081</v>
      </c>
      <c r="B255">
        <v>0.32200000000000001</v>
      </c>
      <c r="C255" t="str">
        <f t="shared" si="6"/>
        <v>1960 q2</v>
      </c>
      <c r="F255" t="s">
        <v>144</v>
      </c>
      <c r="G255">
        <f t="shared" si="7"/>
        <v>2.807057377049182</v>
      </c>
    </row>
    <row r="256" spans="1:7">
      <c r="A256" s="61">
        <v>22082</v>
      </c>
      <c r="B256">
        <v>0.31859999999999999</v>
      </c>
      <c r="C256" t="str">
        <f t="shared" si="6"/>
        <v>1960 q2</v>
      </c>
      <c r="F256" t="s">
        <v>145</v>
      </c>
      <c r="G256">
        <f t="shared" si="7"/>
        <v>2.7762047619047614</v>
      </c>
    </row>
    <row r="257" spans="1:7">
      <c r="A257" s="61">
        <v>22083</v>
      </c>
      <c r="B257">
        <v>0.3165</v>
      </c>
      <c r="C257" t="str">
        <f t="shared" si="6"/>
        <v>1960 q2</v>
      </c>
      <c r="F257" t="s">
        <v>146</v>
      </c>
      <c r="G257">
        <f t="shared" si="7"/>
        <v>2.6287718749999995</v>
      </c>
    </row>
    <row r="258" spans="1:7">
      <c r="A258" s="61">
        <v>22084</v>
      </c>
      <c r="B258">
        <v>0.31919999999999998</v>
      </c>
      <c r="C258" t="str">
        <f t="shared" si="6"/>
        <v>1960 q2</v>
      </c>
      <c r="F258" t="s">
        <v>147</v>
      </c>
      <c r="G258">
        <f t="shared" si="7"/>
        <v>2.6802046875000012</v>
      </c>
    </row>
    <row r="259" spans="1:7">
      <c r="A259" s="61">
        <v>22087</v>
      </c>
      <c r="B259">
        <v>0.316</v>
      </c>
      <c r="C259" t="str">
        <f t="shared" si="6"/>
        <v>1960 q2</v>
      </c>
      <c r="F259" t="s">
        <v>148</v>
      </c>
      <c r="G259">
        <f t="shared" si="7"/>
        <v>2.5549741935483876</v>
      </c>
    </row>
    <row r="260" spans="1:7">
      <c r="A260" s="61">
        <v>22088</v>
      </c>
      <c r="B260">
        <v>0.31850000000000001</v>
      </c>
      <c r="C260" t="str">
        <f t="shared" si="6"/>
        <v>1960 q2</v>
      </c>
      <c r="F260" t="s">
        <v>149</v>
      </c>
      <c r="G260">
        <f t="shared" si="7"/>
        <v>2.4250857142857138</v>
      </c>
    </row>
    <row r="261" spans="1:7">
      <c r="A261" s="61">
        <v>22089</v>
      </c>
      <c r="B261">
        <v>0.31519999999999998</v>
      </c>
      <c r="C261" t="str">
        <f t="shared" si="6"/>
        <v>1960 q2</v>
      </c>
      <c r="F261" t="s">
        <v>150</v>
      </c>
      <c r="G261">
        <f t="shared" si="7"/>
        <v>2.9427546875000012</v>
      </c>
    </row>
    <row r="262" spans="1:7">
      <c r="A262" s="61">
        <v>22090</v>
      </c>
      <c r="B262">
        <v>0.3135</v>
      </c>
      <c r="C262" t="str">
        <f t="shared" si="6"/>
        <v>1960 q2</v>
      </c>
      <c r="F262" t="s">
        <v>151</v>
      </c>
      <c r="G262">
        <f t="shared" si="7"/>
        <v>3.2687531250000008</v>
      </c>
    </row>
    <row r="263" spans="1:7">
      <c r="A263" s="61">
        <v>22091</v>
      </c>
      <c r="B263">
        <v>0.30969999999999998</v>
      </c>
      <c r="C263" t="str">
        <f t="shared" si="6"/>
        <v>1960 q2</v>
      </c>
      <c r="F263" t="s">
        <v>152</v>
      </c>
      <c r="G263">
        <f t="shared" si="7"/>
        <v>3.8644180327868858</v>
      </c>
    </row>
    <row r="264" spans="1:7">
      <c r="A264" s="61">
        <v>22094</v>
      </c>
      <c r="B264">
        <v>0.30880000000000002</v>
      </c>
      <c r="C264" t="str">
        <f t="shared" si="6"/>
        <v>1960 q2</v>
      </c>
      <c r="F264" t="s">
        <v>153</v>
      </c>
      <c r="G264">
        <f t="shared" si="7"/>
        <v>4.4096761904761905</v>
      </c>
    </row>
    <row r="265" spans="1:7">
      <c r="A265" s="61">
        <v>22095</v>
      </c>
      <c r="B265">
        <v>0.30840000000000001</v>
      </c>
      <c r="C265" t="str">
        <f t="shared" si="6"/>
        <v>1960 q2</v>
      </c>
      <c r="F265" t="s">
        <v>154</v>
      </c>
      <c r="G265">
        <f t="shared" si="7"/>
        <v>4.3046076923076937</v>
      </c>
    </row>
    <row r="266" spans="1:7">
      <c r="A266" s="61">
        <v>22096</v>
      </c>
      <c r="B266">
        <v>0.30740000000000001</v>
      </c>
      <c r="C266" t="str">
        <f t="shared" si="6"/>
        <v>1960 q2</v>
      </c>
      <c r="F266" t="s">
        <v>155</v>
      </c>
      <c r="G266">
        <f t="shared" si="7"/>
        <v>4.3790757575757562</v>
      </c>
    </row>
    <row r="267" spans="1:7">
      <c r="A267" s="61">
        <v>22097</v>
      </c>
      <c r="B267">
        <v>0.3054</v>
      </c>
      <c r="C267" t="str">
        <f t="shared" si="6"/>
        <v>1960 q2</v>
      </c>
      <c r="F267" t="s">
        <v>156</v>
      </c>
      <c r="G267">
        <f t="shared" si="7"/>
        <v>4.5528999999999993</v>
      </c>
    </row>
    <row r="268" spans="1:7">
      <c r="A268" s="61">
        <v>22098</v>
      </c>
      <c r="B268">
        <v>0.30280000000000001</v>
      </c>
      <c r="C268" t="str">
        <f t="shared" si="6"/>
        <v>1960 q3</v>
      </c>
      <c r="F268" t="s">
        <v>157</v>
      </c>
      <c r="G268">
        <f t="shared" si="7"/>
        <v>4.3333953124999987</v>
      </c>
    </row>
    <row r="269" spans="1:7">
      <c r="A269" s="61">
        <v>22102</v>
      </c>
      <c r="B269">
        <v>0.30120000000000002</v>
      </c>
      <c r="C269" t="str">
        <f t="shared" si="6"/>
        <v>1960 q3</v>
      </c>
      <c r="F269" t="s">
        <v>158</v>
      </c>
      <c r="G269">
        <f t="shared" si="7"/>
        <v>3.4950303030303034</v>
      </c>
    </row>
    <row r="270" spans="1:7">
      <c r="A270" s="61">
        <v>22103</v>
      </c>
      <c r="B270">
        <v>0.30280000000000001</v>
      </c>
      <c r="C270" t="str">
        <f t="shared" si="6"/>
        <v>1960 q3</v>
      </c>
      <c r="F270" t="s">
        <v>159</v>
      </c>
      <c r="G270">
        <f t="shared" si="7"/>
        <v>3.6360861538461551</v>
      </c>
    </row>
    <row r="271" spans="1:7">
      <c r="A271" s="61">
        <v>22104</v>
      </c>
      <c r="B271">
        <v>0.30270000000000002</v>
      </c>
      <c r="C271" t="str">
        <f t="shared" si="6"/>
        <v>1960 q3</v>
      </c>
      <c r="F271" t="s">
        <v>160</v>
      </c>
      <c r="G271">
        <f t="shared" si="7"/>
        <v>4.0764061538461531</v>
      </c>
    </row>
    <row r="272" spans="1:7">
      <c r="A272" s="61">
        <v>22105</v>
      </c>
      <c r="B272">
        <v>0.30740000000000001</v>
      </c>
      <c r="C272" t="str">
        <f t="shared" si="6"/>
        <v>1960 q3</v>
      </c>
      <c r="F272" t="s">
        <v>161</v>
      </c>
      <c r="G272">
        <f t="shared" si="7"/>
        <v>3.8476800000000009</v>
      </c>
    </row>
    <row r="273" spans="1:7">
      <c r="A273" s="61">
        <v>22108</v>
      </c>
      <c r="B273">
        <v>0.31190000000000001</v>
      </c>
      <c r="C273" t="str">
        <f t="shared" si="6"/>
        <v>1960 q3</v>
      </c>
      <c r="F273" t="s">
        <v>162</v>
      </c>
      <c r="G273">
        <f t="shared" si="7"/>
        <v>3.802018461538462</v>
      </c>
    </row>
    <row r="274" spans="1:7">
      <c r="A274" s="61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163</v>
      </c>
      <c r="G274">
        <f t="shared" ref="G274:G277" si="9">AVERAGEIF($C$17:$C$163000,F274,$B$17:$B$163000)</f>
        <v>3.7326370967741935</v>
      </c>
    </row>
    <row r="275" spans="1:7">
      <c r="A275" s="61">
        <v>22110</v>
      </c>
      <c r="B275">
        <v>0.31019999999999998</v>
      </c>
      <c r="C275" t="str">
        <f t="shared" si="8"/>
        <v>1960 q3</v>
      </c>
      <c r="F275" t="s">
        <v>164</v>
      </c>
      <c r="G275">
        <f t="shared" si="9"/>
        <v>3.8675199999999994</v>
      </c>
    </row>
    <row r="276" spans="1:7">
      <c r="A276" s="61">
        <v>22111</v>
      </c>
      <c r="B276">
        <v>0.30859999999999999</v>
      </c>
      <c r="C276" t="str">
        <f t="shared" si="8"/>
        <v>1960 q3</v>
      </c>
      <c r="F276" t="s">
        <v>165</v>
      </c>
      <c r="G276">
        <f t="shared" si="9"/>
        <v>4.5402830769230782</v>
      </c>
    </row>
    <row r="277" spans="1:7">
      <c r="A277" s="61">
        <v>22112</v>
      </c>
      <c r="B277">
        <v>0.30549999999999999</v>
      </c>
      <c r="C277" t="str">
        <f t="shared" si="8"/>
        <v>1960 q3</v>
      </c>
      <c r="F277" t="s">
        <v>1246</v>
      </c>
      <c r="G277">
        <f t="shared" si="9"/>
        <v>4.2565333333333344</v>
      </c>
    </row>
    <row r="278" spans="1:7">
      <c r="A278" s="61">
        <v>22115</v>
      </c>
      <c r="B278">
        <v>0.30759999999999998</v>
      </c>
      <c r="C278" t="str">
        <f t="shared" si="8"/>
        <v>1960 q3</v>
      </c>
    </row>
    <row r="279" spans="1:7">
      <c r="A279" s="61">
        <v>22116</v>
      </c>
      <c r="B279">
        <v>0.30580000000000002</v>
      </c>
      <c r="C279" t="str">
        <f t="shared" si="8"/>
        <v>1960 q3</v>
      </c>
    </row>
    <row r="280" spans="1:7">
      <c r="A280" s="61">
        <v>22117</v>
      </c>
      <c r="B280">
        <v>0.30959999999999999</v>
      </c>
      <c r="C280" t="str">
        <f t="shared" si="8"/>
        <v>1960 q3</v>
      </c>
    </row>
    <row r="281" spans="1:7">
      <c r="A281" s="61">
        <v>22118</v>
      </c>
      <c r="B281">
        <v>0.309</v>
      </c>
      <c r="C281" t="str">
        <f t="shared" si="8"/>
        <v>1960 q3</v>
      </c>
    </row>
    <row r="282" spans="1:7">
      <c r="A282" s="61">
        <v>22119</v>
      </c>
      <c r="B282">
        <v>0.30740000000000001</v>
      </c>
      <c r="C282" t="str">
        <f t="shared" si="8"/>
        <v>1960 q3</v>
      </c>
    </row>
    <row r="283" spans="1:7">
      <c r="A283" s="61">
        <v>22122</v>
      </c>
      <c r="B283">
        <v>0.30680000000000002</v>
      </c>
      <c r="C283" t="str">
        <f t="shared" si="8"/>
        <v>1960 q3</v>
      </c>
    </row>
    <row r="284" spans="1:7">
      <c r="A284" s="61">
        <v>22123</v>
      </c>
      <c r="B284">
        <v>0.308</v>
      </c>
      <c r="C284" t="str">
        <f t="shared" si="8"/>
        <v>1960 q3</v>
      </c>
    </row>
    <row r="285" spans="1:7">
      <c r="A285" s="61">
        <v>22124</v>
      </c>
      <c r="B285">
        <v>0.30880000000000002</v>
      </c>
      <c r="C285" t="str">
        <f t="shared" si="8"/>
        <v>1960 q3</v>
      </c>
    </row>
    <row r="286" spans="1:7">
      <c r="A286" s="61">
        <v>22125</v>
      </c>
      <c r="B286">
        <v>0.30709999999999998</v>
      </c>
      <c r="C286" t="str">
        <f t="shared" si="8"/>
        <v>1960 q3</v>
      </c>
    </row>
    <row r="287" spans="1:7">
      <c r="A287" s="61">
        <v>22126</v>
      </c>
      <c r="B287">
        <v>0.30719999999999997</v>
      </c>
      <c r="C287" t="str">
        <f t="shared" si="8"/>
        <v>1960 q3</v>
      </c>
    </row>
    <row r="288" spans="1:7">
      <c r="A288" s="61">
        <v>22129</v>
      </c>
      <c r="B288">
        <v>0.30840000000000001</v>
      </c>
      <c r="C288" t="str">
        <f t="shared" si="8"/>
        <v>1960 q3</v>
      </c>
    </row>
    <row r="289" spans="1:3">
      <c r="A289" s="61">
        <v>22130</v>
      </c>
      <c r="B289">
        <v>0.3075</v>
      </c>
      <c r="C289" t="str">
        <f t="shared" si="8"/>
        <v>1960 q3</v>
      </c>
    </row>
    <row r="290" spans="1:3">
      <c r="A290" s="61">
        <v>22131</v>
      </c>
      <c r="B290">
        <v>0.30769999999999997</v>
      </c>
      <c r="C290" t="str">
        <f t="shared" si="8"/>
        <v>1960 q3</v>
      </c>
    </row>
    <row r="291" spans="1:3">
      <c r="A291" s="61">
        <v>22132</v>
      </c>
      <c r="B291">
        <v>0.30590000000000001</v>
      </c>
      <c r="C291" t="str">
        <f t="shared" si="8"/>
        <v>1960 q3</v>
      </c>
    </row>
    <row r="292" spans="1:3">
      <c r="A292" s="61">
        <v>22133</v>
      </c>
      <c r="B292">
        <v>0.30580000000000002</v>
      </c>
      <c r="C292" t="str">
        <f t="shared" si="8"/>
        <v>1960 q3</v>
      </c>
    </row>
    <row r="293" spans="1:3">
      <c r="A293" s="61">
        <v>22136</v>
      </c>
      <c r="B293">
        <v>0.30349999999999999</v>
      </c>
      <c r="C293" t="str">
        <f t="shared" si="8"/>
        <v>1960 q3</v>
      </c>
    </row>
    <row r="294" spans="1:3">
      <c r="A294" s="61">
        <v>22137</v>
      </c>
      <c r="B294">
        <v>0.30349999999999999</v>
      </c>
      <c r="C294" t="str">
        <f t="shared" si="8"/>
        <v>1960 q3</v>
      </c>
    </row>
    <row r="295" spans="1:3">
      <c r="A295" s="61">
        <v>22138</v>
      </c>
      <c r="B295">
        <v>0.30270000000000002</v>
      </c>
      <c r="C295" t="str">
        <f t="shared" si="8"/>
        <v>1960 q3</v>
      </c>
    </row>
    <row r="296" spans="1:3">
      <c r="A296" s="61">
        <v>22139</v>
      </c>
      <c r="B296">
        <v>0.30220000000000002</v>
      </c>
      <c r="C296" t="str">
        <f t="shared" si="8"/>
        <v>1960 q3</v>
      </c>
    </row>
    <row r="297" spans="1:3">
      <c r="A297" s="61">
        <v>22140</v>
      </c>
      <c r="B297">
        <v>0.30249999999999999</v>
      </c>
      <c r="C297" t="str">
        <f t="shared" si="8"/>
        <v>1960 q3</v>
      </c>
    </row>
    <row r="298" spans="1:3">
      <c r="A298" s="61">
        <v>22143</v>
      </c>
      <c r="B298">
        <v>0.30059999999999998</v>
      </c>
      <c r="C298" t="str">
        <f t="shared" si="8"/>
        <v>1960 q3</v>
      </c>
    </row>
    <row r="299" spans="1:3">
      <c r="A299" s="61">
        <v>22144</v>
      </c>
      <c r="B299">
        <v>0.30249999999999999</v>
      </c>
      <c r="C299" t="str">
        <f t="shared" si="8"/>
        <v>1960 q3</v>
      </c>
    </row>
    <row r="300" spans="1:3">
      <c r="A300" s="61">
        <v>22145</v>
      </c>
      <c r="B300">
        <v>0.30299999999999999</v>
      </c>
      <c r="C300" t="str">
        <f t="shared" si="8"/>
        <v>1960 q3</v>
      </c>
    </row>
    <row r="301" spans="1:3">
      <c r="A301" s="61">
        <v>22146</v>
      </c>
      <c r="B301">
        <v>0.30370000000000003</v>
      </c>
      <c r="C301" t="str">
        <f t="shared" si="8"/>
        <v>1960 q3</v>
      </c>
    </row>
    <row r="302" spans="1:3">
      <c r="A302" s="61">
        <v>22147</v>
      </c>
      <c r="B302">
        <v>0.30449999999999999</v>
      </c>
      <c r="C302" t="str">
        <f t="shared" si="8"/>
        <v>1960 q3</v>
      </c>
    </row>
    <row r="303" spans="1:3">
      <c r="A303" s="61">
        <v>22150</v>
      </c>
      <c r="B303">
        <v>0.30170000000000002</v>
      </c>
      <c r="C303" t="str">
        <f t="shared" si="8"/>
        <v>1960 q3</v>
      </c>
    </row>
    <row r="304" spans="1:3">
      <c r="A304" s="61">
        <v>22151</v>
      </c>
      <c r="B304">
        <v>0.30259999999999998</v>
      </c>
      <c r="C304" t="str">
        <f t="shared" si="8"/>
        <v>1960 q3</v>
      </c>
    </row>
    <row r="305" spans="1:3">
      <c r="A305" s="61">
        <v>22152</v>
      </c>
      <c r="B305">
        <v>0.30349999999999999</v>
      </c>
      <c r="C305" t="str">
        <f t="shared" si="8"/>
        <v>1960 q3</v>
      </c>
    </row>
    <row r="306" spans="1:3">
      <c r="A306" s="61">
        <v>22153</v>
      </c>
      <c r="B306">
        <v>0.30380000000000001</v>
      </c>
      <c r="C306" t="str">
        <f t="shared" si="8"/>
        <v>1960 q3</v>
      </c>
    </row>
    <row r="307" spans="1:3">
      <c r="A307" s="61">
        <v>22154</v>
      </c>
      <c r="B307">
        <v>0.30130000000000001</v>
      </c>
      <c r="C307" t="str">
        <f t="shared" si="8"/>
        <v>1960 q3</v>
      </c>
    </row>
    <row r="308" spans="1:3">
      <c r="A308" s="61">
        <v>22157</v>
      </c>
      <c r="B308">
        <v>0.29920000000000002</v>
      </c>
      <c r="C308" t="str">
        <f t="shared" si="8"/>
        <v>1960 q3</v>
      </c>
    </row>
    <row r="309" spans="1:3">
      <c r="A309" s="61">
        <v>22158</v>
      </c>
      <c r="B309">
        <v>0.29670000000000002</v>
      </c>
      <c r="C309" t="str">
        <f t="shared" si="8"/>
        <v>1960 q3</v>
      </c>
    </row>
    <row r="310" spans="1:3">
      <c r="A310" s="61">
        <v>22159</v>
      </c>
      <c r="B310">
        <v>0.29289999999999999</v>
      </c>
      <c r="C310" t="str">
        <f t="shared" si="8"/>
        <v>1960 q3</v>
      </c>
    </row>
    <row r="311" spans="1:3">
      <c r="A311" s="61">
        <v>22160</v>
      </c>
      <c r="B311">
        <v>0.29310000000000003</v>
      </c>
      <c r="C311" t="str">
        <f t="shared" si="8"/>
        <v>1960 q3</v>
      </c>
    </row>
    <row r="312" spans="1:3">
      <c r="A312" s="61">
        <v>22161</v>
      </c>
      <c r="B312">
        <v>0.29299999999999998</v>
      </c>
      <c r="C312" t="str">
        <f t="shared" si="8"/>
        <v>1960 q3</v>
      </c>
    </row>
    <row r="313" spans="1:3">
      <c r="A313" s="61">
        <v>22165</v>
      </c>
      <c r="B313">
        <v>0.29249999999999998</v>
      </c>
      <c r="C313" t="str">
        <f t="shared" si="8"/>
        <v>1960 q3</v>
      </c>
    </row>
    <row r="314" spans="1:3">
      <c r="A314" s="61">
        <v>22166</v>
      </c>
      <c r="B314">
        <v>0.29170000000000001</v>
      </c>
      <c r="C314" t="str">
        <f t="shared" si="8"/>
        <v>1960 q3</v>
      </c>
    </row>
    <row r="315" spans="1:3">
      <c r="A315" s="61">
        <v>22167</v>
      </c>
      <c r="B315">
        <v>0.28939999999999999</v>
      </c>
      <c r="C315" t="str">
        <f t="shared" si="8"/>
        <v>1960 q3</v>
      </c>
    </row>
    <row r="316" spans="1:3">
      <c r="A316" s="61">
        <v>22168</v>
      </c>
      <c r="B316">
        <v>0.28899999999999998</v>
      </c>
      <c r="C316" t="str">
        <f t="shared" si="8"/>
        <v>1960 q3</v>
      </c>
    </row>
    <row r="317" spans="1:3">
      <c r="A317" s="61">
        <v>22171</v>
      </c>
      <c r="B317">
        <v>0.28920000000000001</v>
      </c>
      <c r="C317" t="str">
        <f t="shared" si="8"/>
        <v>1960 q3</v>
      </c>
    </row>
    <row r="318" spans="1:3">
      <c r="A318" s="61">
        <v>22172</v>
      </c>
      <c r="B318">
        <v>0.28949999999999998</v>
      </c>
      <c r="C318" t="str">
        <f t="shared" si="8"/>
        <v>1960 q3</v>
      </c>
    </row>
    <row r="319" spans="1:3">
      <c r="A319" s="61">
        <v>22173</v>
      </c>
      <c r="B319">
        <v>0.2913</v>
      </c>
      <c r="C319" t="str">
        <f t="shared" si="8"/>
        <v>1960 q3</v>
      </c>
    </row>
    <row r="320" spans="1:3">
      <c r="A320" s="61">
        <v>22174</v>
      </c>
      <c r="B320">
        <v>0.29210000000000003</v>
      </c>
      <c r="C320" t="str">
        <f t="shared" si="8"/>
        <v>1960 q3</v>
      </c>
    </row>
    <row r="321" spans="1:3">
      <c r="A321" s="61">
        <v>22175</v>
      </c>
      <c r="B321">
        <v>0.29370000000000002</v>
      </c>
      <c r="C321" t="str">
        <f t="shared" si="8"/>
        <v>1960 q3</v>
      </c>
    </row>
    <row r="322" spans="1:3">
      <c r="A322" s="61">
        <v>22178</v>
      </c>
      <c r="B322">
        <v>0.2893</v>
      </c>
      <c r="C322" t="str">
        <f t="shared" si="8"/>
        <v>1960 q3</v>
      </c>
    </row>
    <row r="323" spans="1:3">
      <c r="A323" s="61">
        <v>22179</v>
      </c>
      <c r="B323">
        <v>0.29120000000000001</v>
      </c>
      <c r="C323" t="str">
        <f t="shared" si="8"/>
        <v>1960 q3</v>
      </c>
    </row>
    <row r="324" spans="1:3">
      <c r="A324" s="61">
        <v>22180</v>
      </c>
      <c r="B324">
        <v>0.29249999999999998</v>
      </c>
      <c r="C324" t="str">
        <f t="shared" si="8"/>
        <v>1960 q3</v>
      </c>
    </row>
    <row r="325" spans="1:3">
      <c r="A325" s="61">
        <v>22181</v>
      </c>
      <c r="B325">
        <v>0.29049999999999998</v>
      </c>
      <c r="C325" t="str">
        <f t="shared" si="8"/>
        <v>1960 q3</v>
      </c>
    </row>
    <row r="326" spans="1:3">
      <c r="A326" s="61">
        <v>22182</v>
      </c>
      <c r="B326">
        <v>0.29010000000000002</v>
      </c>
      <c r="C326" t="str">
        <f t="shared" si="8"/>
        <v>1960 q3</v>
      </c>
    </row>
    <row r="327" spans="1:3">
      <c r="A327" s="61">
        <v>22185</v>
      </c>
      <c r="B327">
        <v>0.28820000000000001</v>
      </c>
      <c r="C327" t="str">
        <f t="shared" si="8"/>
        <v>1960 q3</v>
      </c>
    </row>
    <row r="328" spans="1:3">
      <c r="A328" s="61">
        <v>22186</v>
      </c>
      <c r="B328">
        <v>0.2883</v>
      </c>
      <c r="C328" t="str">
        <f t="shared" si="8"/>
        <v>1960 q3</v>
      </c>
    </row>
    <row r="329" spans="1:3">
      <c r="A329" s="61">
        <v>22187</v>
      </c>
      <c r="B329">
        <v>0.28799999999999998</v>
      </c>
      <c r="C329" t="str">
        <f t="shared" si="8"/>
        <v>1960 q3</v>
      </c>
    </row>
    <row r="330" spans="1:3">
      <c r="A330" s="61">
        <v>22188</v>
      </c>
      <c r="B330">
        <v>0.28670000000000001</v>
      </c>
      <c r="C330" t="str">
        <f t="shared" si="8"/>
        <v>1960 q3</v>
      </c>
    </row>
    <row r="331" spans="1:3">
      <c r="A331" s="61">
        <v>22189</v>
      </c>
      <c r="B331">
        <v>0.28810000000000002</v>
      </c>
      <c r="C331" t="str">
        <f t="shared" si="8"/>
        <v>1960 q3</v>
      </c>
    </row>
    <row r="332" spans="1:3">
      <c r="A332" s="61">
        <v>22192</v>
      </c>
      <c r="B332">
        <v>0.28420000000000001</v>
      </c>
      <c r="C332" t="str">
        <f t="shared" si="8"/>
        <v>1960 q4</v>
      </c>
    </row>
    <row r="333" spans="1:3">
      <c r="A333" s="61">
        <v>22193</v>
      </c>
      <c r="B333">
        <v>0.28249999999999997</v>
      </c>
      <c r="C333" t="str">
        <f t="shared" si="8"/>
        <v>1960 q4</v>
      </c>
    </row>
    <row r="334" spans="1:3">
      <c r="A334" s="61">
        <v>22194</v>
      </c>
      <c r="B334">
        <v>0.28249999999999997</v>
      </c>
      <c r="C334" t="str">
        <f t="shared" si="8"/>
        <v>1960 q4</v>
      </c>
    </row>
    <row r="335" spans="1:3">
      <c r="A335" s="61">
        <v>22195</v>
      </c>
      <c r="B335">
        <v>0.28179999999999999</v>
      </c>
      <c r="C335" t="str">
        <f t="shared" si="8"/>
        <v>1960 q4</v>
      </c>
    </row>
    <row r="336" spans="1:3">
      <c r="A336" s="61">
        <v>22196</v>
      </c>
      <c r="B336">
        <v>0.28189999999999998</v>
      </c>
      <c r="C336" t="str">
        <f t="shared" si="8"/>
        <v>1960 q4</v>
      </c>
    </row>
    <row r="337" spans="1:3">
      <c r="A337" s="61">
        <v>22199</v>
      </c>
      <c r="B337">
        <v>0.28389999999999999</v>
      </c>
      <c r="C337" t="str">
        <f t="shared" si="8"/>
        <v>1960 q4</v>
      </c>
    </row>
    <row r="338" spans="1:3">
      <c r="A338" s="61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61">
        <v>22201</v>
      </c>
      <c r="B339">
        <v>0.27800000000000002</v>
      </c>
      <c r="C339" t="str">
        <f t="shared" si="10"/>
        <v>1960 q4</v>
      </c>
    </row>
    <row r="340" spans="1:3">
      <c r="A340" s="61">
        <v>22202</v>
      </c>
      <c r="B340">
        <v>0.27800000000000002</v>
      </c>
      <c r="C340" t="str">
        <f t="shared" si="10"/>
        <v>1960 q4</v>
      </c>
    </row>
    <row r="341" spans="1:3">
      <c r="A341" s="61">
        <v>22203</v>
      </c>
      <c r="B341">
        <v>0.27889999999999998</v>
      </c>
      <c r="C341" t="str">
        <f t="shared" si="10"/>
        <v>1960 q4</v>
      </c>
    </row>
    <row r="342" spans="1:3">
      <c r="A342" s="61">
        <v>22206</v>
      </c>
      <c r="B342">
        <v>0.27960000000000002</v>
      </c>
      <c r="C342" t="str">
        <f t="shared" si="10"/>
        <v>1960 q4</v>
      </c>
    </row>
    <row r="343" spans="1:3">
      <c r="A343" s="61">
        <v>22207</v>
      </c>
      <c r="B343">
        <v>0.27710000000000001</v>
      </c>
      <c r="C343" t="str">
        <f t="shared" si="10"/>
        <v>1960 q4</v>
      </c>
    </row>
    <row r="344" spans="1:3">
      <c r="A344" s="61">
        <v>22208</v>
      </c>
      <c r="B344">
        <v>0.27679999999999999</v>
      </c>
      <c r="C344" t="str">
        <f t="shared" si="10"/>
        <v>1960 q4</v>
      </c>
    </row>
    <row r="345" spans="1:3">
      <c r="A345" s="61">
        <v>22209</v>
      </c>
      <c r="B345">
        <v>0.2802</v>
      </c>
      <c r="C345" t="str">
        <f t="shared" si="10"/>
        <v>1960 q4</v>
      </c>
    </row>
    <row r="346" spans="1:3">
      <c r="A346" s="61">
        <v>22210</v>
      </c>
      <c r="B346">
        <v>0.27660000000000001</v>
      </c>
      <c r="C346" t="str">
        <f t="shared" si="10"/>
        <v>1960 q4</v>
      </c>
    </row>
    <row r="347" spans="1:3">
      <c r="A347" s="61">
        <v>22213</v>
      </c>
      <c r="B347">
        <v>0.27700000000000002</v>
      </c>
      <c r="C347" t="str">
        <f t="shared" si="10"/>
        <v>1960 q4</v>
      </c>
    </row>
    <row r="348" spans="1:3">
      <c r="A348" s="61">
        <v>22214</v>
      </c>
      <c r="B348">
        <v>0.27760000000000001</v>
      </c>
      <c r="C348" t="str">
        <f t="shared" si="10"/>
        <v>1960 q4</v>
      </c>
    </row>
    <row r="349" spans="1:3">
      <c r="A349" s="61">
        <v>22215</v>
      </c>
      <c r="B349">
        <v>0.27739999999999998</v>
      </c>
      <c r="C349" t="str">
        <f t="shared" si="10"/>
        <v>1960 q4</v>
      </c>
    </row>
    <row r="350" spans="1:3">
      <c r="A350" s="61">
        <v>22216</v>
      </c>
      <c r="B350">
        <v>0.27889999999999998</v>
      </c>
      <c r="C350" t="str">
        <f t="shared" si="10"/>
        <v>1960 q4</v>
      </c>
    </row>
    <row r="351" spans="1:3">
      <c r="A351" s="61">
        <v>22217</v>
      </c>
      <c r="B351">
        <v>0.27800000000000002</v>
      </c>
      <c r="C351" t="str">
        <f t="shared" si="10"/>
        <v>1960 q4</v>
      </c>
    </row>
    <row r="352" spans="1:3">
      <c r="A352" s="61">
        <v>22220</v>
      </c>
      <c r="B352">
        <v>0.2782</v>
      </c>
      <c r="C352" t="str">
        <f t="shared" si="10"/>
        <v>1960 q4</v>
      </c>
    </row>
    <row r="353" spans="1:3">
      <c r="A353" s="61">
        <v>22221</v>
      </c>
      <c r="B353">
        <v>0.27960000000000002</v>
      </c>
      <c r="C353" t="str">
        <f t="shared" si="10"/>
        <v>1960 q4</v>
      </c>
    </row>
    <row r="354" spans="1:3">
      <c r="A354" s="61">
        <v>22222</v>
      </c>
      <c r="B354">
        <v>0.28199999999999997</v>
      </c>
      <c r="C354" t="str">
        <f t="shared" si="10"/>
        <v>1960 q4</v>
      </c>
    </row>
    <row r="355" spans="1:3">
      <c r="A355" s="61">
        <v>22223</v>
      </c>
      <c r="B355">
        <v>0.28260000000000002</v>
      </c>
      <c r="C355" t="str">
        <f t="shared" si="10"/>
        <v>1960 q4</v>
      </c>
    </row>
    <row r="356" spans="1:3">
      <c r="A356" s="61">
        <v>22224</v>
      </c>
      <c r="B356">
        <v>0.28179999999999999</v>
      </c>
      <c r="C356" t="str">
        <f t="shared" si="10"/>
        <v>1960 q4</v>
      </c>
    </row>
    <row r="357" spans="1:3">
      <c r="A357" s="61">
        <v>22227</v>
      </c>
      <c r="B357">
        <v>0.28420000000000001</v>
      </c>
      <c r="C357" t="str">
        <f t="shared" si="10"/>
        <v>1960 q4</v>
      </c>
    </row>
    <row r="358" spans="1:3">
      <c r="A358" s="61">
        <v>22229</v>
      </c>
      <c r="B358">
        <v>0.28620000000000001</v>
      </c>
      <c r="C358" t="str">
        <f t="shared" si="10"/>
        <v>1960 q4</v>
      </c>
    </row>
    <row r="359" spans="1:3">
      <c r="A359" s="61">
        <v>22230</v>
      </c>
      <c r="B359">
        <v>0.2838</v>
      </c>
      <c r="C359" t="str">
        <f t="shared" si="10"/>
        <v>1960 q4</v>
      </c>
    </row>
    <row r="360" spans="1:3">
      <c r="A360" s="61">
        <v>22231</v>
      </c>
      <c r="B360">
        <v>0.28320000000000001</v>
      </c>
      <c r="C360" t="str">
        <f t="shared" si="10"/>
        <v>1960 q4</v>
      </c>
    </row>
    <row r="361" spans="1:3">
      <c r="A361" s="61">
        <v>22234</v>
      </c>
      <c r="B361">
        <v>0.27950000000000003</v>
      </c>
      <c r="C361" t="str">
        <f t="shared" si="10"/>
        <v>1960 q4</v>
      </c>
    </row>
    <row r="362" spans="1:3">
      <c r="A362" s="61">
        <v>22235</v>
      </c>
      <c r="B362">
        <v>0.2823</v>
      </c>
      <c r="C362" t="str">
        <f t="shared" si="10"/>
        <v>1960 q4</v>
      </c>
    </row>
    <row r="363" spans="1:3">
      <c r="A363" s="61">
        <v>22236</v>
      </c>
      <c r="B363">
        <v>0.27950000000000003</v>
      </c>
      <c r="C363" t="str">
        <f t="shared" si="10"/>
        <v>1960 q4</v>
      </c>
    </row>
    <row r="364" spans="1:3">
      <c r="A364" s="61">
        <v>22237</v>
      </c>
      <c r="B364">
        <v>0.28039999999999998</v>
      </c>
      <c r="C364" t="str">
        <f t="shared" si="10"/>
        <v>1960 q4</v>
      </c>
    </row>
    <row r="365" spans="1:3">
      <c r="A365" s="61">
        <v>22238</v>
      </c>
      <c r="B365">
        <v>0.28039999999999998</v>
      </c>
      <c r="C365" t="str">
        <f t="shared" si="10"/>
        <v>1960 q4</v>
      </c>
    </row>
    <row r="366" spans="1:3">
      <c r="A366" s="61">
        <v>22241</v>
      </c>
      <c r="B366">
        <v>0.28399999999999997</v>
      </c>
      <c r="C366" t="str">
        <f t="shared" si="10"/>
        <v>1960 q4</v>
      </c>
    </row>
    <row r="367" spans="1:3">
      <c r="A367" s="61">
        <v>22242</v>
      </c>
      <c r="B367">
        <v>0.28349999999999997</v>
      </c>
      <c r="C367" t="str">
        <f t="shared" si="10"/>
        <v>1960 q4</v>
      </c>
    </row>
    <row r="368" spans="1:3">
      <c r="A368" s="61">
        <v>22243</v>
      </c>
      <c r="B368">
        <v>0.28179999999999999</v>
      </c>
      <c r="C368" t="str">
        <f t="shared" si="10"/>
        <v>1960 q4</v>
      </c>
    </row>
    <row r="369" spans="1:3">
      <c r="A369" s="61">
        <v>22245</v>
      </c>
      <c r="B369">
        <v>0.28129999999999999</v>
      </c>
      <c r="C369" t="str">
        <f t="shared" si="10"/>
        <v>1960 q4</v>
      </c>
    </row>
    <row r="370" spans="1:3">
      <c r="A370" s="61">
        <v>22248</v>
      </c>
      <c r="B370">
        <v>0.28070000000000001</v>
      </c>
      <c r="C370" t="str">
        <f t="shared" si="10"/>
        <v>1960 q4</v>
      </c>
    </row>
    <row r="371" spans="1:3">
      <c r="A371" s="61">
        <v>22249</v>
      </c>
      <c r="B371">
        <v>0.27950000000000003</v>
      </c>
      <c r="C371" t="str">
        <f t="shared" si="10"/>
        <v>1960 q4</v>
      </c>
    </row>
    <row r="372" spans="1:3">
      <c r="A372" s="61">
        <v>22250</v>
      </c>
      <c r="B372">
        <v>0.28050000000000003</v>
      </c>
      <c r="C372" t="str">
        <f t="shared" si="10"/>
        <v>1960 q4</v>
      </c>
    </row>
    <row r="373" spans="1:3">
      <c r="A373" s="61">
        <v>22251</v>
      </c>
      <c r="B373">
        <v>0.28189999999999998</v>
      </c>
      <c r="C373" t="str">
        <f t="shared" si="10"/>
        <v>1960 q4</v>
      </c>
    </row>
    <row r="374" spans="1:3">
      <c r="A374" s="61">
        <v>22252</v>
      </c>
      <c r="B374">
        <v>0.28170000000000001</v>
      </c>
      <c r="C374" t="str">
        <f t="shared" si="10"/>
        <v>1960 q4</v>
      </c>
    </row>
    <row r="375" spans="1:3">
      <c r="A375" s="61">
        <v>22255</v>
      </c>
      <c r="B375">
        <v>0.2828</v>
      </c>
      <c r="C375" t="str">
        <f t="shared" si="10"/>
        <v>1960 q4</v>
      </c>
    </row>
    <row r="376" spans="1:3">
      <c r="A376" s="61">
        <v>22256</v>
      </c>
      <c r="B376">
        <v>0.28299999999999997</v>
      </c>
      <c r="C376" t="str">
        <f t="shared" si="10"/>
        <v>1960 q4</v>
      </c>
    </row>
    <row r="377" spans="1:3">
      <c r="A377" s="61">
        <v>22257</v>
      </c>
      <c r="B377">
        <v>0.28060000000000002</v>
      </c>
      <c r="C377" t="str">
        <f t="shared" si="10"/>
        <v>1960 q4</v>
      </c>
    </row>
    <row r="378" spans="1:3">
      <c r="A378" s="61">
        <v>22258</v>
      </c>
      <c r="B378">
        <v>0.28139999999999998</v>
      </c>
      <c r="C378" t="str">
        <f t="shared" si="10"/>
        <v>1960 q4</v>
      </c>
    </row>
    <row r="379" spans="1:3">
      <c r="A379" s="61">
        <v>22259</v>
      </c>
      <c r="B379">
        <v>0.28149999999999997</v>
      </c>
      <c r="C379" t="str">
        <f t="shared" si="10"/>
        <v>1960 q4</v>
      </c>
    </row>
    <row r="380" spans="1:3">
      <c r="A380" s="61">
        <v>22262</v>
      </c>
      <c r="B380">
        <v>0.28139999999999998</v>
      </c>
      <c r="C380" t="str">
        <f t="shared" si="10"/>
        <v>1960 q4</v>
      </c>
    </row>
    <row r="381" spans="1:3">
      <c r="A381" s="61">
        <v>22263</v>
      </c>
      <c r="B381">
        <v>0.27910000000000001</v>
      </c>
      <c r="C381" t="str">
        <f t="shared" si="10"/>
        <v>1960 q4</v>
      </c>
    </row>
    <row r="382" spans="1:3">
      <c r="A382" s="61">
        <v>22264</v>
      </c>
      <c r="B382">
        <v>0.27789999999999998</v>
      </c>
      <c r="C382" t="str">
        <f t="shared" si="10"/>
        <v>1960 q4</v>
      </c>
    </row>
    <row r="383" spans="1:3">
      <c r="A383" s="61">
        <v>22265</v>
      </c>
      <c r="B383">
        <v>0.27529999999999999</v>
      </c>
      <c r="C383" t="str">
        <f t="shared" si="10"/>
        <v>1960 q4</v>
      </c>
    </row>
    <row r="384" spans="1:3">
      <c r="A384" s="61">
        <v>22266</v>
      </c>
      <c r="B384">
        <v>0.27600000000000002</v>
      </c>
      <c r="C384" t="str">
        <f t="shared" si="10"/>
        <v>1960 q4</v>
      </c>
    </row>
    <row r="385" spans="1:3">
      <c r="A385" s="61">
        <v>22269</v>
      </c>
      <c r="B385">
        <v>0.2757</v>
      </c>
      <c r="C385" t="str">
        <f t="shared" si="10"/>
        <v>1960 q4</v>
      </c>
    </row>
    <row r="386" spans="1:3">
      <c r="A386" s="61">
        <v>22270</v>
      </c>
      <c r="B386">
        <v>0.2772</v>
      </c>
      <c r="C386" t="str">
        <f t="shared" si="10"/>
        <v>1960 q4</v>
      </c>
    </row>
    <row r="387" spans="1:3">
      <c r="A387" s="61">
        <v>22271</v>
      </c>
      <c r="B387">
        <v>0.27800000000000002</v>
      </c>
      <c r="C387" t="str">
        <f t="shared" si="10"/>
        <v>1960 q4</v>
      </c>
    </row>
    <row r="388" spans="1:3">
      <c r="A388" s="61">
        <v>22272</v>
      </c>
      <c r="B388">
        <v>0.27929999999999999</v>
      </c>
      <c r="C388" t="str">
        <f t="shared" si="10"/>
        <v>1960 q4</v>
      </c>
    </row>
    <row r="389" spans="1:3">
      <c r="A389" s="61">
        <v>22273</v>
      </c>
      <c r="B389">
        <v>0.27910000000000001</v>
      </c>
      <c r="C389" t="str">
        <f t="shared" si="10"/>
        <v>1960 q4</v>
      </c>
    </row>
    <row r="390" spans="1:3">
      <c r="A390" s="61">
        <v>22277</v>
      </c>
      <c r="B390">
        <v>0.27839999999999998</v>
      </c>
      <c r="C390" t="str">
        <f t="shared" si="10"/>
        <v>1960 q4</v>
      </c>
    </row>
    <row r="391" spans="1:3">
      <c r="A391" s="61">
        <v>22278</v>
      </c>
      <c r="B391">
        <v>0.27639999999999998</v>
      </c>
      <c r="C391" t="str">
        <f t="shared" si="10"/>
        <v>1960 q4</v>
      </c>
    </row>
    <row r="392" spans="1:3">
      <c r="A392" s="61">
        <v>22279</v>
      </c>
      <c r="B392">
        <v>0.2767</v>
      </c>
      <c r="C392" t="str">
        <f t="shared" si="10"/>
        <v>1960 q4</v>
      </c>
    </row>
    <row r="393" spans="1:3">
      <c r="A393" s="61">
        <v>22280</v>
      </c>
      <c r="B393">
        <v>0.27729999999999999</v>
      </c>
      <c r="C393" t="str">
        <f t="shared" si="10"/>
        <v>1960 q4</v>
      </c>
    </row>
    <row r="394" spans="1:3">
      <c r="A394" s="61">
        <v>22284</v>
      </c>
      <c r="B394">
        <v>0.2767</v>
      </c>
      <c r="C394" t="str">
        <f t="shared" si="10"/>
        <v>1961 q1</v>
      </c>
    </row>
    <row r="395" spans="1:3">
      <c r="A395" s="61">
        <v>22285</v>
      </c>
      <c r="B395">
        <v>0.27450000000000002</v>
      </c>
      <c r="C395" t="str">
        <f t="shared" si="10"/>
        <v>1961 q1</v>
      </c>
    </row>
    <row r="396" spans="1:3">
      <c r="A396" s="61">
        <v>22286</v>
      </c>
      <c r="B396">
        <v>0.27600000000000002</v>
      </c>
      <c r="C396" t="str">
        <f t="shared" si="10"/>
        <v>1961 q1</v>
      </c>
    </row>
    <row r="397" spans="1:3">
      <c r="A397" s="61">
        <v>22287</v>
      </c>
      <c r="B397">
        <v>0.27629999999999999</v>
      </c>
      <c r="C397" t="str">
        <f t="shared" si="10"/>
        <v>1961 q1</v>
      </c>
    </row>
    <row r="398" spans="1:3">
      <c r="A398" s="61">
        <v>22290</v>
      </c>
      <c r="B398">
        <v>0.27010000000000001</v>
      </c>
      <c r="C398" t="str">
        <f t="shared" si="10"/>
        <v>1961 q1</v>
      </c>
    </row>
    <row r="399" spans="1:3">
      <c r="A399" s="61">
        <v>22291</v>
      </c>
      <c r="B399">
        <v>0.26960000000000001</v>
      </c>
      <c r="C399" t="str">
        <f t="shared" si="10"/>
        <v>1961 q1</v>
      </c>
    </row>
    <row r="400" spans="1:3">
      <c r="A400" s="61">
        <v>22292</v>
      </c>
      <c r="B400">
        <v>0.26719999999999999</v>
      </c>
      <c r="C400" t="str">
        <f t="shared" si="10"/>
        <v>1961 q1</v>
      </c>
    </row>
    <row r="401" spans="1:3">
      <c r="A401" s="61">
        <v>22293</v>
      </c>
      <c r="B401">
        <v>0.26840000000000003</v>
      </c>
      <c r="C401" t="str">
        <f t="shared" si="10"/>
        <v>1961 q1</v>
      </c>
    </row>
    <row r="402" spans="1:3">
      <c r="A402" s="61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61">
        <v>22297</v>
      </c>
      <c r="B403">
        <v>0.26750000000000002</v>
      </c>
      <c r="C403" t="str">
        <f t="shared" si="11"/>
        <v>1961 q1</v>
      </c>
    </row>
    <row r="404" spans="1:3">
      <c r="A404" s="61">
        <v>22298</v>
      </c>
      <c r="B404">
        <v>0.27089999999999997</v>
      </c>
      <c r="C404" t="str">
        <f t="shared" si="11"/>
        <v>1961 q1</v>
      </c>
    </row>
    <row r="405" spans="1:3">
      <c r="A405" s="61">
        <v>22299</v>
      </c>
      <c r="B405">
        <v>0.27400000000000002</v>
      </c>
      <c r="C405" t="str">
        <f t="shared" si="11"/>
        <v>1961 q1</v>
      </c>
    </row>
    <row r="406" spans="1:3">
      <c r="A406" s="61">
        <v>22300</v>
      </c>
      <c r="B406">
        <v>0.2727</v>
      </c>
      <c r="C406" t="str">
        <f t="shared" si="11"/>
        <v>1961 q1</v>
      </c>
    </row>
    <row r="407" spans="1:3">
      <c r="A407" s="61">
        <v>22301</v>
      </c>
      <c r="B407">
        <v>0.27260000000000001</v>
      </c>
      <c r="C407" t="str">
        <f t="shared" si="11"/>
        <v>1961 q1</v>
      </c>
    </row>
    <row r="408" spans="1:3">
      <c r="A408" s="61">
        <v>22304</v>
      </c>
      <c r="B408">
        <v>0.27500000000000002</v>
      </c>
      <c r="C408" t="str">
        <f t="shared" si="11"/>
        <v>1961 q1</v>
      </c>
    </row>
    <row r="409" spans="1:3">
      <c r="A409" s="61">
        <v>22305</v>
      </c>
      <c r="B409">
        <v>0.2737</v>
      </c>
      <c r="C409" t="str">
        <f t="shared" si="11"/>
        <v>1961 q1</v>
      </c>
    </row>
    <row r="410" spans="1:3">
      <c r="A410" s="61">
        <v>22306</v>
      </c>
      <c r="B410">
        <v>0.27089999999999997</v>
      </c>
      <c r="C410" t="str">
        <f t="shared" si="11"/>
        <v>1961 q1</v>
      </c>
    </row>
    <row r="411" spans="1:3">
      <c r="A411" s="61">
        <v>22307</v>
      </c>
      <c r="B411">
        <v>0.27129999999999999</v>
      </c>
      <c r="C411" t="str">
        <f t="shared" si="11"/>
        <v>1961 q1</v>
      </c>
    </row>
    <row r="412" spans="1:3">
      <c r="A412" s="61">
        <v>22308</v>
      </c>
      <c r="B412">
        <v>0.27260000000000001</v>
      </c>
      <c r="C412" t="str">
        <f t="shared" si="11"/>
        <v>1961 q1</v>
      </c>
    </row>
    <row r="413" spans="1:3">
      <c r="A413" s="61">
        <v>22311</v>
      </c>
      <c r="B413">
        <v>0.2757</v>
      </c>
      <c r="C413" t="str">
        <f t="shared" si="11"/>
        <v>1961 q1</v>
      </c>
    </row>
    <row r="414" spans="1:3">
      <c r="A414" s="61">
        <v>22312</v>
      </c>
      <c r="B414">
        <v>0.27389999999999998</v>
      </c>
      <c r="C414" t="str">
        <f t="shared" si="11"/>
        <v>1961 q1</v>
      </c>
    </row>
    <row r="415" spans="1:3">
      <c r="A415" s="61">
        <v>22313</v>
      </c>
      <c r="B415">
        <v>0.27550000000000002</v>
      </c>
      <c r="C415" t="str">
        <f t="shared" si="11"/>
        <v>1961 q1</v>
      </c>
    </row>
    <row r="416" spans="1:3">
      <c r="A416" s="61">
        <v>22314</v>
      </c>
      <c r="B416">
        <v>0.27679999999999999</v>
      </c>
      <c r="C416" t="str">
        <f t="shared" si="11"/>
        <v>1961 q1</v>
      </c>
    </row>
    <row r="417" spans="1:3">
      <c r="A417" s="61">
        <v>22315</v>
      </c>
      <c r="B417">
        <v>0.27650000000000002</v>
      </c>
      <c r="C417" t="str">
        <f t="shared" si="11"/>
        <v>1961 q1</v>
      </c>
    </row>
    <row r="418" spans="1:3">
      <c r="A418" s="61">
        <v>22318</v>
      </c>
      <c r="B418">
        <v>0.27800000000000002</v>
      </c>
      <c r="C418" t="str">
        <f t="shared" si="11"/>
        <v>1961 q1</v>
      </c>
    </row>
    <row r="419" spans="1:3">
      <c r="A419" s="61">
        <v>22319</v>
      </c>
      <c r="B419">
        <v>0.27850000000000003</v>
      </c>
      <c r="C419" t="str">
        <f t="shared" si="11"/>
        <v>1961 q1</v>
      </c>
    </row>
    <row r="420" spans="1:3">
      <c r="A420" s="61">
        <v>22320</v>
      </c>
      <c r="B420">
        <v>0.2782</v>
      </c>
      <c r="C420" t="str">
        <f t="shared" si="11"/>
        <v>1961 q1</v>
      </c>
    </row>
    <row r="421" spans="1:3">
      <c r="A421" s="61">
        <v>22321</v>
      </c>
      <c r="B421">
        <v>0.27829999999999999</v>
      </c>
      <c r="C421" t="str">
        <f t="shared" si="11"/>
        <v>1961 q1</v>
      </c>
    </row>
    <row r="422" spans="1:3">
      <c r="A422" s="61">
        <v>22322</v>
      </c>
      <c r="B422">
        <v>0.27960000000000002</v>
      </c>
      <c r="C422" t="str">
        <f t="shared" si="11"/>
        <v>1961 q1</v>
      </c>
    </row>
    <row r="423" spans="1:3">
      <c r="A423" s="61">
        <v>22325</v>
      </c>
      <c r="B423">
        <v>0.28079999999999999</v>
      </c>
      <c r="C423" t="str">
        <f t="shared" si="11"/>
        <v>1961 q1</v>
      </c>
    </row>
    <row r="424" spans="1:3">
      <c r="A424" s="61">
        <v>22326</v>
      </c>
      <c r="B424">
        <v>0.2828</v>
      </c>
      <c r="C424" t="str">
        <f t="shared" si="11"/>
        <v>1961 q1</v>
      </c>
    </row>
    <row r="425" spans="1:3">
      <c r="A425" s="61">
        <v>22327</v>
      </c>
      <c r="B425">
        <v>0.28360000000000002</v>
      </c>
      <c r="C425" t="str">
        <f t="shared" si="11"/>
        <v>1961 q1</v>
      </c>
    </row>
    <row r="426" spans="1:3">
      <c r="A426" s="61">
        <v>22328</v>
      </c>
      <c r="B426">
        <v>0.28210000000000002</v>
      </c>
      <c r="C426" t="str">
        <f t="shared" si="11"/>
        <v>1961 q1</v>
      </c>
    </row>
    <row r="427" spans="1:3">
      <c r="A427" s="61">
        <v>22329</v>
      </c>
      <c r="B427">
        <v>0.28449999999999998</v>
      </c>
      <c r="C427" t="str">
        <f t="shared" si="11"/>
        <v>1961 q1</v>
      </c>
    </row>
    <row r="428" spans="1:3">
      <c r="A428" s="61">
        <v>22332</v>
      </c>
      <c r="B428">
        <v>0.2868</v>
      </c>
      <c r="C428" t="str">
        <f t="shared" si="11"/>
        <v>1961 q1</v>
      </c>
    </row>
    <row r="429" spans="1:3">
      <c r="A429" s="61">
        <v>22333</v>
      </c>
      <c r="B429">
        <v>0.28739999999999999</v>
      </c>
      <c r="C429" t="str">
        <f t="shared" si="11"/>
        <v>1961 q1</v>
      </c>
    </row>
    <row r="430" spans="1:3">
      <c r="A430" s="61">
        <v>22335</v>
      </c>
      <c r="B430">
        <v>0.28789999999999999</v>
      </c>
      <c r="C430" t="str">
        <f t="shared" si="11"/>
        <v>1961 q1</v>
      </c>
    </row>
    <row r="431" spans="1:3">
      <c r="A431" s="61">
        <v>22336</v>
      </c>
      <c r="B431">
        <v>0.29060000000000002</v>
      </c>
      <c r="C431" t="str">
        <f t="shared" si="11"/>
        <v>1961 q1</v>
      </c>
    </row>
    <row r="432" spans="1:3">
      <c r="A432" s="61">
        <v>22339</v>
      </c>
      <c r="B432">
        <v>0.28739999999999999</v>
      </c>
      <c r="C432" t="str">
        <f t="shared" si="11"/>
        <v>1961 q1</v>
      </c>
    </row>
    <row r="433" spans="1:3">
      <c r="A433" s="61">
        <v>22340</v>
      </c>
      <c r="B433">
        <v>0.28660000000000002</v>
      </c>
      <c r="C433" t="str">
        <f t="shared" si="11"/>
        <v>1961 q1</v>
      </c>
    </row>
    <row r="434" spans="1:3">
      <c r="A434" s="61">
        <v>22341</v>
      </c>
      <c r="B434">
        <v>0.28470000000000001</v>
      </c>
      <c r="C434" t="str">
        <f t="shared" si="11"/>
        <v>1961 q1</v>
      </c>
    </row>
    <row r="435" spans="1:3">
      <c r="A435" s="61">
        <v>22342</v>
      </c>
      <c r="B435">
        <v>0.2868</v>
      </c>
      <c r="C435" t="str">
        <f t="shared" si="11"/>
        <v>1961 q1</v>
      </c>
    </row>
    <row r="436" spans="1:3">
      <c r="A436" s="61">
        <v>22343</v>
      </c>
      <c r="B436">
        <v>0.28599999999999998</v>
      </c>
      <c r="C436" t="str">
        <f t="shared" si="11"/>
        <v>1961 q1</v>
      </c>
    </row>
    <row r="437" spans="1:3">
      <c r="A437" s="61">
        <v>22346</v>
      </c>
      <c r="B437">
        <v>0.2878</v>
      </c>
      <c r="C437" t="str">
        <f t="shared" si="11"/>
        <v>1961 q1</v>
      </c>
    </row>
    <row r="438" spans="1:3">
      <c r="A438" s="61">
        <v>22347</v>
      </c>
      <c r="B438">
        <v>0.28689999999999999</v>
      </c>
      <c r="C438" t="str">
        <f t="shared" si="11"/>
        <v>1961 q1</v>
      </c>
    </row>
    <row r="439" spans="1:3">
      <c r="A439" s="61">
        <v>22348</v>
      </c>
      <c r="B439">
        <v>0.28610000000000002</v>
      </c>
      <c r="C439" t="str">
        <f t="shared" si="11"/>
        <v>1961 q1</v>
      </c>
    </row>
    <row r="440" spans="1:3">
      <c r="A440" s="61">
        <v>22349</v>
      </c>
      <c r="B440">
        <v>0.28420000000000001</v>
      </c>
      <c r="C440" t="str">
        <f t="shared" si="11"/>
        <v>1961 q1</v>
      </c>
    </row>
    <row r="441" spans="1:3">
      <c r="A441" s="61">
        <v>22350</v>
      </c>
      <c r="B441">
        <v>0.28399999999999997</v>
      </c>
      <c r="C441" t="str">
        <f t="shared" si="11"/>
        <v>1961 q1</v>
      </c>
    </row>
    <row r="442" spans="1:3">
      <c r="A442" s="61">
        <v>22353</v>
      </c>
      <c r="B442">
        <v>0.28370000000000001</v>
      </c>
      <c r="C442" t="str">
        <f t="shared" si="11"/>
        <v>1961 q1</v>
      </c>
    </row>
    <row r="443" spans="1:3">
      <c r="A443" s="61">
        <v>22354</v>
      </c>
      <c r="B443">
        <v>0.28439999999999999</v>
      </c>
      <c r="C443" t="str">
        <f t="shared" si="11"/>
        <v>1961 q1</v>
      </c>
    </row>
    <row r="444" spans="1:3">
      <c r="A444" s="61">
        <v>22355</v>
      </c>
      <c r="B444">
        <v>0.28549999999999998</v>
      </c>
      <c r="C444" t="str">
        <f t="shared" si="11"/>
        <v>1961 q1</v>
      </c>
    </row>
    <row r="445" spans="1:3">
      <c r="A445" s="61">
        <v>22356</v>
      </c>
      <c r="B445">
        <v>0.28599999999999998</v>
      </c>
      <c r="C445" t="str">
        <f t="shared" si="11"/>
        <v>1961 q1</v>
      </c>
    </row>
    <row r="446" spans="1:3">
      <c r="A446" s="61">
        <v>22357</v>
      </c>
      <c r="B446">
        <v>0.2908</v>
      </c>
      <c r="C446" t="str">
        <f t="shared" si="11"/>
        <v>1961 q1</v>
      </c>
    </row>
    <row r="447" spans="1:3">
      <c r="A447" s="61">
        <v>22360</v>
      </c>
      <c r="B447">
        <v>0.28999999999999998</v>
      </c>
      <c r="C447" t="str">
        <f t="shared" si="11"/>
        <v>1961 q1</v>
      </c>
    </row>
    <row r="448" spans="1:3">
      <c r="A448" s="61">
        <v>22361</v>
      </c>
      <c r="B448">
        <v>0.28849999999999998</v>
      </c>
      <c r="C448" t="str">
        <f t="shared" si="11"/>
        <v>1961 q1</v>
      </c>
    </row>
    <row r="449" spans="1:3">
      <c r="A449" s="61">
        <v>22362</v>
      </c>
      <c r="B449">
        <v>0.28799999999999998</v>
      </c>
      <c r="C449" t="str">
        <f t="shared" si="11"/>
        <v>1961 q1</v>
      </c>
    </row>
    <row r="450" spans="1:3">
      <c r="A450" s="61">
        <v>22363</v>
      </c>
      <c r="B450">
        <v>0.2893</v>
      </c>
      <c r="C450" t="str">
        <f t="shared" si="11"/>
        <v>1961 q1</v>
      </c>
    </row>
    <row r="451" spans="1:3">
      <c r="A451" s="61">
        <v>22364</v>
      </c>
      <c r="B451">
        <v>0.28920000000000001</v>
      </c>
      <c r="C451" t="str">
        <f t="shared" si="11"/>
        <v>1961 q1</v>
      </c>
    </row>
    <row r="452" spans="1:3">
      <c r="A452" s="61">
        <v>22367</v>
      </c>
      <c r="B452">
        <v>0.28420000000000001</v>
      </c>
      <c r="C452" t="str">
        <f t="shared" si="11"/>
        <v>1961 q1</v>
      </c>
    </row>
    <row r="453" spans="1:3">
      <c r="A453" s="61">
        <v>22368</v>
      </c>
      <c r="B453">
        <v>0.28499999999999998</v>
      </c>
      <c r="C453" t="str">
        <f t="shared" si="11"/>
        <v>1961 q1</v>
      </c>
    </row>
    <row r="454" spans="1:3">
      <c r="A454" s="61">
        <v>22369</v>
      </c>
      <c r="B454">
        <v>0.28499999999999998</v>
      </c>
      <c r="C454" t="str">
        <f t="shared" si="11"/>
        <v>1961 q1</v>
      </c>
    </row>
    <row r="455" spans="1:3">
      <c r="A455" s="61">
        <v>22370</v>
      </c>
      <c r="B455">
        <v>0.28570000000000001</v>
      </c>
      <c r="C455" t="str">
        <f t="shared" si="11"/>
        <v>1961 q1</v>
      </c>
    </row>
    <row r="456" spans="1:3">
      <c r="A456" s="61">
        <v>22374</v>
      </c>
      <c r="B456">
        <v>0.2853</v>
      </c>
      <c r="C456" t="str">
        <f t="shared" si="11"/>
        <v>1961 q2</v>
      </c>
    </row>
    <row r="457" spans="1:3">
      <c r="A457" s="61">
        <v>22375</v>
      </c>
      <c r="B457">
        <v>0.28749999999999998</v>
      </c>
      <c r="C457" t="str">
        <f t="shared" si="11"/>
        <v>1961 q2</v>
      </c>
    </row>
    <row r="458" spans="1:3">
      <c r="A458" s="61">
        <v>22376</v>
      </c>
      <c r="B458">
        <v>0.28749999999999998</v>
      </c>
      <c r="C458" t="str">
        <f t="shared" si="11"/>
        <v>1961 q2</v>
      </c>
    </row>
    <row r="459" spans="1:3">
      <c r="A459" s="61">
        <v>22377</v>
      </c>
      <c r="B459">
        <v>0.28999999999999998</v>
      </c>
      <c r="C459" t="str">
        <f t="shared" si="11"/>
        <v>1961 q2</v>
      </c>
    </row>
    <row r="460" spans="1:3">
      <c r="A460" s="61">
        <v>22378</v>
      </c>
      <c r="B460">
        <v>0.2928</v>
      </c>
      <c r="C460" t="str">
        <f t="shared" si="11"/>
        <v>1961 q2</v>
      </c>
    </row>
    <row r="461" spans="1:3">
      <c r="A461" s="61">
        <v>22381</v>
      </c>
      <c r="B461">
        <v>0.29430000000000001</v>
      </c>
      <c r="C461" t="str">
        <f t="shared" si="11"/>
        <v>1961 q2</v>
      </c>
    </row>
    <row r="462" spans="1:3">
      <c r="A462" s="61">
        <v>22382</v>
      </c>
      <c r="B462">
        <v>0.29509999999999997</v>
      </c>
      <c r="C462" t="str">
        <f t="shared" si="11"/>
        <v>1961 q2</v>
      </c>
    </row>
    <row r="463" spans="1:3">
      <c r="A463" s="61">
        <v>22383</v>
      </c>
      <c r="B463">
        <v>0.29849999999999999</v>
      </c>
      <c r="C463" t="str">
        <f t="shared" si="11"/>
        <v>1961 q2</v>
      </c>
    </row>
    <row r="464" spans="1:3">
      <c r="A464" s="61">
        <v>22384</v>
      </c>
      <c r="B464">
        <v>0.29770000000000002</v>
      </c>
      <c r="C464" t="str">
        <f t="shared" si="11"/>
        <v>1961 q2</v>
      </c>
    </row>
    <row r="465" spans="1:3">
      <c r="A465" s="61">
        <v>22385</v>
      </c>
      <c r="B465">
        <v>0.29570000000000002</v>
      </c>
      <c r="C465" t="str">
        <f t="shared" si="11"/>
        <v>1961 q2</v>
      </c>
    </row>
    <row r="466" spans="1:3">
      <c r="A466" s="61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61">
        <v>22389</v>
      </c>
      <c r="B467">
        <v>0.29880000000000001</v>
      </c>
      <c r="C467" t="str">
        <f t="shared" si="12"/>
        <v>1961 q2</v>
      </c>
    </row>
    <row r="468" spans="1:3">
      <c r="A468" s="61">
        <v>22390</v>
      </c>
      <c r="B468">
        <v>0.2944</v>
      </c>
      <c r="C468" t="str">
        <f t="shared" si="12"/>
        <v>1961 q2</v>
      </c>
    </row>
    <row r="469" spans="1:3">
      <c r="A469" s="61">
        <v>22391</v>
      </c>
      <c r="B469">
        <v>0.29659999999999997</v>
      </c>
      <c r="C469" t="str">
        <f t="shared" si="12"/>
        <v>1961 q2</v>
      </c>
    </row>
    <row r="470" spans="1:3">
      <c r="A470" s="61">
        <v>22392</v>
      </c>
      <c r="B470">
        <v>0.29699999999999999</v>
      </c>
      <c r="C470" t="str">
        <f t="shared" si="12"/>
        <v>1961 q2</v>
      </c>
    </row>
    <row r="471" spans="1:3">
      <c r="A471" s="61">
        <v>22395</v>
      </c>
      <c r="B471">
        <v>0.29880000000000001</v>
      </c>
      <c r="C471" t="str">
        <f t="shared" si="12"/>
        <v>1961 q2</v>
      </c>
    </row>
    <row r="472" spans="1:3">
      <c r="A472" s="61">
        <v>22396</v>
      </c>
      <c r="B472">
        <v>0.29870000000000002</v>
      </c>
      <c r="C472" t="str">
        <f t="shared" si="12"/>
        <v>1961 q2</v>
      </c>
    </row>
    <row r="473" spans="1:3">
      <c r="A473" s="61">
        <v>22397</v>
      </c>
      <c r="B473">
        <v>0.30099999999999999</v>
      </c>
      <c r="C473" t="str">
        <f t="shared" si="12"/>
        <v>1961 q2</v>
      </c>
    </row>
    <row r="474" spans="1:3">
      <c r="A474" s="61">
        <v>22398</v>
      </c>
      <c r="B474">
        <v>0.30570000000000003</v>
      </c>
      <c r="C474" t="str">
        <f t="shared" si="12"/>
        <v>1961 q2</v>
      </c>
    </row>
    <row r="475" spans="1:3">
      <c r="A475" s="61">
        <v>22399</v>
      </c>
      <c r="B475">
        <v>0.30380000000000001</v>
      </c>
      <c r="C475" t="str">
        <f t="shared" si="12"/>
        <v>1961 q2</v>
      </c>
    </row>
    <row r="476" spans="1:3">
      <c r="A476" s="61">
        <v>22402</v>
      </c>
      <c r="B476">
        <v>0.30599999999999999</v>
      </c>
      <c r="C476" t="str">
        <f t="shared" si="12"/>
        <v>1961 q2</v>
      </c>
    </row>
    <row r="477" spans="1:3">
      <c r="A477" s="61">
        <v>22403</v>
      </c>
      <c r="B477">
        <v>0.30640000000000001</v>
      </c>
      <c r="C477" t="str">
        <f t="shared" si="12"/>
        <v>1961 q2</v>
      </c>
    </row>
    <row r="478" spans="1:3">
      <c r="A478" s="61">
        <v>22404</v>
      </c>
      <c r="B478">
        <v>0.30940000000000001</v>
      </c>
      <c r="C478" t="str">
        <f t="shared" si="12"/>
        <v>1961 q2</v>
      </c>
    </row>
    <row r="479" spans="1:3">
      <c r="A479" s="61">
        <v>22405</v>
      </c>
      <c r="B479">
        <v>0.30819999999999997</v>
      </c>
      <c r="C479" t="str">
        <f t="shared" si="12"/>
        <v>1961 q2</v>
      </c>
    </row>
    <row r="480" spans="1:3">
      <c r="A480" s="61">
        <v>22406</v>
      </c>
      <c r="B480">
        <v>0.31219999999999998</v>
      </c>
      <c r="C480" t="str">
        <f t="shared" si="12"/>
        <v>1961 q2</v>
      </c>
    </row>
    <row r="481" spans="1:3">
      <c r="A481" s="61">
        <v>22409</v>
      </c>
      <c r="B481">
        <v>0.3125</v>
      </c>
      <c r="C481" t="str">
        <f t="shared" si="12"/>
        <v>1961 q2</v>
      </c>
    </row>
    <row r="482" spans="1:3">
      <c r="A482" s="61">
        <v>22410</v>
      </c>
      <c r="B482">
        <v>0.312</v>
      </c>
      <c r="C482" t="str">
        <f t="shared" si="12"/>
        <v>1961 q2</v>
      </c>
    </row>
    <row r="483" spans="1:3">
      <c r="A483" s="61">
        <v>22411</v>
      </c>
      <c r="B483">
        <v>0.31280000000000002</v>
      </c>
      <c r="C483" t="str">
        <f t="shared" si="12"/>
        <v>1961 q2</v>
      </c>
    </row>
    <row r="484" spans="1:3">
      <c r="A484" s="61">
        <v>22412</v>
      </c>
      <c r="B484">
        <v>0.3115</v>
      </c>
      <c r="C484" t="str">
        <f t="shared" si="12"/>
        <v>1961 q2</v>
      </c>
    </row>
    <row r="485" spans="1:3">
      <c r="A485" s="61">
        <v>22413</v>
      </c>
      <c r="B485">
        <v>0.3135</v>
      </c>
      <c r="C485" t="str">
        <f t="shared" si="12"/>
        <v>1961 q2</v>
      </c>
    </row>
    <row r="486" spans="1:3">
      <c r="A486" s="61">
        <v>22416</v>
      </c>
      <c r="B486">
        <v>0.31730000000000003</v>
      </c>
      <c r="C486" t="str">
        <f t="shared" si="12"/>
        <v>1961 q2</v>
      </c>
    </row>
    <row r="487" spans="1:3">
      <c r="A487" s="61">
        <v>22417</v>
      </c>
      <c r="B487">
        <v>0.31979999999999997</v>
      </c>
      <c r="C487" t="str">
        <f t="shared" si="12"/>
        <v>1961 q2</v>
      </c>
    </row>
    <row r="488" spans="1:3">
      <c r="A488" s="61">
        <v>22418</v>
      </c>
      <c r="B488">
        <v>0.31890000000000002</v>
      </c>
      <c r="C488" t="str">
        <f t="shared" si="12"/>
        <v>1961 q2</v>
      </c>
    </row>
    <row r="489" spans="1:3">
      <c r="A489" s="61">
        <v>22419</v>
      </c>
      <c r="B489">
        <v>0.31900000000000001</v>
      </c>
      <c r="C489" t="str">
        <f t="shared" si="12"/>
        <v>1961 q2</v>
      </c>
    </row>
    <row r="490" spans="1:3">
      <c r="A490" s="61">
        <v>22420</v>
      </c>
      <c r="B490">
        <v>0.32100000000000001</v>
      </c>
      <c r="C490" t="str">
        <f t="shared" si="12"/>
        <v>1961 q2</v>
      </c>
    </row>
    <row r="491" spans="1:3">
      <c r="A491" s="61">
        <v>22423</v>
      </c>
      <c r="B491">
        <v>0.32569999999999999</v>
      </c>
      <c r="C491" t="str">
        <f t="shared" si="12"/>
        <v>1961 q2</v>
      </c>
    </row>
    <row r="492" spans="1:3">
      <c r="A492" s="61">
        <v>22424</v>
      </c>
      <c r="B492">
        <v>0.32550000000000001</v>
      </c>
      <c r="C492" t="str">
        <f t="shared" si="12"/>
        <v>1961 q2</v>
      </c>
    </row>
    <row r="493" spans="1:3">
      <c r="A493" s="61">
        <v>22425</v>
      </c>
      <c r="B493">
        <v>0.3276</v>
      </c>
      <c r="C493" t="str">
        <f t="shared" si="12"/>
        <v>1961 q2</v>
      </c>
    </row>
    <row r="494" spans="1:3">
      <c r="A494" s="61">
        <v>22426</v>
      </c>
      <c r="B494">
        <v>0.32069999999999999</v>
      </c>
      <c r="C494" t="str">
        <f t="shared" si="12"/>
        <v>1961 q2</v>
      </c>
    </row>
    <row r="495" spans="1:3">
      <c r="A495" s="61">
        <v>22427</v>
      </c>
      <c r="B495">
        <v>0.32269999999999999</v>
      </c>
      <c r="C495" t="str">
        <f t="shared" si="12"/>
        <v>1961 q2</v>
      </c>
    </row>
    <row r="496" spans="1:3">
      <c r="A496" s="61">
        <v>22432</v>
      </c>
      <c r="B496">
        <v>0.31780000000000003</v>
      </c>
      <c r="C496" t="str">
        <f t="shared" si="12"/>
        <v>1961 q2</v>
      </c>
    </row>
    <row r="497" spans="1:3">
      <c r="A497" s="61">
        <v>22433</v>
      </c>
      <c r="B497">
        <v>0.31459999999999999</v>
      </c>
      <c r="C497" t="str">
        <f t="shared" si="12"/>
        <v>1961 q2</v>
      </c>
    </row>
    <row r="498" spans="1:3">
      <c r="A498" s="61">
        <v>22434</v>
      </c>
      <c r="B498">
        <v>0.31640000000000001</v>
      </c>
      <c r="C498" t="str">
        <f t="shared" si="12"/>
        <v>1961 q2</v>
      </c>
    </row>
    <row r="499" spans="1:3">
      <c r="A499" s="61">
        <v>22437</v>
      </c>
      <c r="B499">
        <v>0.31269999999999998</v>
      </c>
      <c r="C499" t="str">
        <f t="shared" si="12"/>
        <v>1961 q2</v>
      </c>
    </row>
    <row r="500" spans="1:3">
      <c r="A500" s="61">
        <v>22438</v>
      </c>
      <c r="B500">
        <v>0.31069999999999998</v>
      </c>
      <c r="C500" t="str">
        <f t="shared" si="12"/>
        <v>1961 q2</v>
      </c>
    </row>
    <row r="501" spans="1:3">
      <c r="A501" s="61">
        <v>22439</v>
      </c>
      <c r="B501">
        <v>0.30640000000000001</v>
      </c>
      <c r="C501" t="str">
        <f t="shared" si="12"/>
        <v>1961 q2</v>
      </c>
    </row>
    <row r="502" spans="1:3">
      <c r="A502" s="61">
        <v>22440</v>
      </c>
      <c r="B502">
        <v>0.3085</v>
      </c>
      <c r="C502" t="str">
        <f t="shared" si="12"/>
        <v>1961 q2</v>
      </c>
    </row>
    <row r="503" spans="1:3">
      <c r="A503" s="61">
        <v>22441</v>
      </c>
      <c r="B503">
        <v>0.3105</v>
      </c>
      <c r="C503" t="str">
        <f t="shared" si="12"/>
        <v>1961 q2</v>
      </c>
    </row>
    <row r="504" spans="1:3">
      <c r="A504" s="61">
        <v>22444</v>
      </c>
      <c r="B504">
        <v>0.30509999999999998</v>
      </c>
      <c r="C504" t="str">
        <f t="shared" si="12"/>
        <v>1961 q2</v>
      </c>
    </row>
    <row r="505" spans="1:3">
      <c r="A505" s="61">
        <v>22445</v>
      </c>
      <c r="B505">
        <v>0.30480000000000002</v>
      </c>
      <c r="C505" t="str">
        <f t="shared" si="12"/>
        <v>1961 q2</v>
      </c>
    </row>
    <row r="506" spans="1:3">
      <c r="A506" s="61">
        <v>22446</v>
      </c>
      <c r="B506">
        <v>0.30409999999999998</v>
      </c>
      <c r="C506" t="str">
        <f t="shared" si="12"/>
        <v>1961 q2</v>
      </c>
    </row>
    <row r="507" spans="1:3">
      <c r="A507" s="61">
        <v>22447</v>
      </c>
      <c r="B507">
        <v>0.30180000000000001</v>
      </c>
      <c r="C507" t="str">
        <f t="shared" si="12"/>
        <v>1961 q2</v>
      </c>
    </row>
    <row r="508" spans="1:3">
      <c r="A508" s="61">
        <v>22448</v>
      </c>
      <c r="B508">
        <v>0.29820000000000002</v>
      </c>
      <c r="C508" t="str">
        <f t="shared" si="12"/>
        <v>1961 q2</v>
      </c>
    </row>
    <row r="509" spans="1:3">
      <c r="A509" s="61">
        <v>22451</v>
      </c>
      <c r="B509">
        <v>0.29699999999999999</v>
      </c>
      <c r="C509" t="str">
        <f t="shared" si="12"/>
        <v>1961 q2</v>
      </c>
    </row>
    <row r="510" spans="1:3">
      <c r="A510" s="61">
        <v>22452</v>
      </c>
      <c r="B510">
        <v>0.3014</v>
      </c>
      <c r="C510" t="str">
        <f t="shared" si="12"/>
        <v>1961 q2</v>
      </c>
    </row>
    <row r="511" spans="1:3">
      <c r="A511" s="61">
        <v>22453</v>
      </c>
      <c r="B511">
        <v>0.30470000000000003</v>
      </c>
      <c r="C511" t="str">
        <f t="shared" si="12"/>
        <v>1961 q2</v>
      </c>
    </row>
    <row r="512" spans="1:3">
      <c r="A512" s="61">
        <v>22454</v>
      </c>
      <c r="B512">
        <v>0.30470000000000003</v>
      </c>
      <c r="C512" t="str">
        <f t="shared" si="12"/>
        <v>1961 q2</v>
      </c>
    </row>
    <row r="513" spans="1:3">
      <c r="A513" s="61">
        <v>22455</v>
      </c>
      <c r="B513">
        <v>0.30520000000000003</v>
      </c>
      <c r="C513" t="str">
        <f t="shared" si="12"/>
        <v>1961 q2</v>
      </c>
    </row>
    <row r="514" spans="1:3">
      <c r="A514" s="61">
        <v>22458</v>
      </c>
      <c r="B514">
        <v>0.30480000000000002</v>
      </c>
      <c r="C514" t="str">
        <f t="shared" si="12"/>
        <v>1961 q2</v>
      </c>
    </row>
    <row r="515" spans="1:3">
      <c r="A515" s="61">
        <v>22459</v>
      </c>
      <c r="B515">
        <v>0.30570000000000003</v>
      </c>
      <c r="C515" t="str">
        <f t="shared" si="12"/>
        <v>1961 q2</v>
      </c>
    </row>
    <row r="516" spans="1:3">
      <c r="A516" s="61">
        <v>22460</v>
      </c>
      <c r="B516">
        <v>0.31019999999999998</v>
      </c>
      <c r="C516" t="str">
        <f t="shared" si="12"/>
        <v>1961 q2</v>
      </c>
    </row>
    <row r="517" spans="1:3">
      <c r="A517" s="61">
        <v>22461</v>
      </c>
      <c r="B517">
        <v>0.30780000000000002</v>
      </c>
      <c r="C517" t="str">
        <f t="shared" si="12"/>
        <v>1961 q2</v>
      </c>
    </row>
    <row r="518" spans="1:3">
      <c r="A518" s="61">
        <v>22462</v>
      </c>
      <c r="B518">
        <v>0.30649999999999999</v>
      </c>
      <c r="C518" t="str">
        <f t="shared" si="12"/>
        <v>1961 q2</v>
      </c>
    </row>
    <row r="519" spans="1:3">
      <c r="A519" s="61">
        <v>22465</v>
      </c>
      <c r="B519">
        <v>0.30070000000000002</v>
      </c>
      <c r="C519" t="str">
        <f t="shared" si="12"/>
        <v>1961 q3</v>
      </c>
    </row>
    <row r="520" spans="1:3">
      <c r="A520" s="61">
        <v>22467</v>
      </c>
      <c r="B520">
        <v>0.30230000000000001</v>
      </c>
      <c r="C520" t="str">
        <f t="shared" si="12"/>
        <v>1961 q3</v>
      </c>
    </row>
    <row r="521" spans="1:3">
      <c r="A521" s="61">
        <v>22468</v>
      </c>
      <c r="B521">
        <v>0.2994</v>
      </c>
      <c r="C521" t="str">
        <f t="shared" si="12"/>
        <v>1961 q3</v>
      </c>
    </row>
    <row r="522" spans="1:3">
      <c r="A522" s="61">
        <v>22469</v>
      </c>
      <c r="B522">
        <v>0.30230000000000001</v>
      </c>
      <c r="C522" t="str">
        <f t="shared" si="12"/>
        <v>1961 q3</v>
      </c>
    </row>
    <row r="523" spans="1:3">
      <c r="A523" s="61">
        <v>22472</v>
      </c>
      <c r="B523">
        <v>0.30249999999999999</v>
      </c>
      <c r="C523" t="str">
        <f t="shared" si="12"/>
        <v>1961 q3</v>
      </c>
    </row>
    <row r="524" spans="1:3">
      <c r="A524" s="61">
        <v>22473</v>
      </c>
      <c r="B524">
        <v>0.3034</v>
      </c>
      <c r="C524" t="str">
        <f t="shared" si="12"/>
        <v>1961 q3</v>
      </c>
    </row>
    <row r="525" spans="1:3">
      <c r="A525" s="61">
        <v>22474</v>
      </c>
      <c r="B525">
        <v>0.30209999999999998</v>
      </c>
      <c r="C525" t="str">
        <f t="shared" si="12"/>
        <v>1961 q3</v>
      </c>
    </row>
    <row r="526" spans="1:3">
      <c r="A526" s="61">
        <v>22475</v>
      </c>
      <c r="B526">
        <v>0.30230000000000001</v>
      </c>
      <c r="C526" t="str">
        <f t="shared" si="12"/>
        <v>1961 q3</v>
      </c>
    </row>
    <row r="527" spans="1:3">
      <c r="A527" s="61">
        <v>22476</v>
      </c>
      <c r="B527">
        <v>0.30249999999999999</v>
      </c>
      <c r="C527" t="str">
        <f t="shared" si="12"/>
        <v>1961 q3</v>
      </c>
    </row>
    <row r="528" spans="1:3">
      <c r="A528" s="61">
        <v>22479</v>
      </c>
      <c r="B528">
        <v>0.3044</v>
      </c>
      <c r="C528" t="str">
        <f t="shared" si="12"/>
        <v>1961 q3</v>
      </c>
    </row>
    <row r="529" spans="1:3">
      <c r="A529" s="61">
        <v>22480</v>
      </c>
      <c r="B529">
        <v>0.30249999999999999</v>
      </c>
      <c r="C529" t="str">
        <f t="shared" si="12"/>
        <v>1961 q3</v>
      </c>
    </row>
    <row r="530" spans="1:3">
      <c r="A530" s="61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61">
        <v>22482</v>
      </c>
      <c r="B531">
        <v>0.30499999999999999</v>
      </c>
      <c r="C531" t="str">
        <f t="shared" si="13"/>
        <v>1961 q3</v>
      </c>
    </row>
    <row r="532" spans="1:3">
      <c r="A532" s="61">
        <v>22483</v>
      </c>
      <c r="B532">
        <v>0.30649999999999999</v>
      </c>
      <c r="C532" t="str">
        <f t="shared" si="13"/>
        <v>1961 q3</v>
      </c>
    </row>
    <row r="533" spans="1:3">
      <c r="A533" s="61">
        <v>22486</v>
      </c>
      <c r="B533">
        <v>0.307</v>
      </c>
      <c r="C533" t="str">
        <f t="shared" si="13"/>
        <v>1961 q3</v>
      </c>
    </row>
    <row r="534" spans="1:3">
      <c r="A534" s="61">
        <v>22487</v>
      </c>
      <c r="B534">
        <v>0.3049</v>
      </c>
      <c r="C534" t="str">
        <f t="shared" si="13"/>
        <v>1961 q3</v>
      </c>
    </row>
    <row r="535" spans="1:3">
      <c r="A535" s="61">
        <v>22488</v>
      </c>
      <c r="B535">
        <v>0.30549999999999999</v>
      </c>
      <c r="C535" t="str">
        <f t="shared" si="13"/>
        <v>1961 q3</v>
      </c>
    </row>
    <row r="536" spans="1:3">
      <c r="A536" s="61">
        <v>22489</v>
      </c>
      <c r="B536">
        <v>0.30570000000000003</v>
      </c>
      <c r="C536" t="str">
        <f t="shared" si="13"/>
        <v>1961 q3</v>
      </c>
    </row>
    <row r="537" spans="1:3">
      <c r="A537" s="61">
        <v>22490</v>
      </c>
      <c r="B537">
        <v>0.30640000000000001</v>
      </c>
      <c r="C537" t="str">
        <f t="shared" si="13"/>
        <v>1961 q3</v>
      </c>
    </row>
    <row r="538" spans="1:3">
      <c r="A538" s="61">
        <v>22493</v>
      </c>
      <c r="B538">
        <v>0.30769999999999997</v>
      </c>
      <c r="C538" t="str">
        <f t="shared" si="13"/>
        <v>1961 q3</v>
      </c>
    </row>
    <row r="539" spans="1:3">
      <c r="A539" s="61">
        <v>22494</v>
      </c>
      <c r="B539">
        <v>0.30370000000000003</v>
      </c>
      <c r="C539" t="str">
        <f t="shared" si="13"/>
        <v>1961 q3</v>
      </c>
    </row>
    <row r="540" spans="1:3">
      <c r="A540" s="61">
        <v>22495</v>
      </c>
      <c r="B540">
        <v>0.30370000000000003</v>
      </c>
      <c r="C540" t="str">
        <f t="shared" si="13"/>
        <v>1961 q3</v>
      </c>
    </row>
    <row r="541" spans="1:3">
      <c r="A541" s="61">
        <v>22496</v>
      </c>
      <c r="B541">
        <v>0.30270000000000002</v>
      </c>
      <c r="C541" t="str">
        <f t="shared" si="13"/>
        <v>1961 q3</v>
      </c>
    </row>
    <row r="542" spans="1:3">
      <c r="A542" s="61">
        <v>22497</v>
      </c>
      <c r="B542">
        <v>0.30399999999999999</v>
      </c>
      <c r="C542" t="str">
        <f t="shared" si="13"/>
        <v>1961 q3</v>
      </c>
    </row>
    <row r="543" spans="1:3">
      <c r="A543" s="61">
        <v>22500</v>
      </c>
      <c r="B543">
        <v>0.30630000000000002</v>
      </c>
      <c r="C543" t="str">
        <f t="shared" si="13"/>
        <v>1961 q3</v>
      </c>
    </row>
    <row r="544" spans="1:3">
      <c r="A544" s="61">
        <v>22501</v>
      </c>
      <c r="B544">
        <v>0.30559999999999998</v>
      </c>
      <c r="C544" t="str">
        <f t="shared" si="13"/>
        <v>1961 q3</v>
      </c>
    </row>
    <row r="545" spans="1:3">
      <c r="A545" s="61">
        <v>22502</v>
      </c>
      <c r="B545">
        <v>0.30559999999999998</v>
      </c>
      <c r="C545" t="str">
        <f t="shared" si="13"/>
        <v>1961 q3</v>
      </c>
    </row>
    <row r="546" spans="1:3">
      <c r="A546" s="61">
        <v>22503</v>
      </c>
      <c r="B546">
        <v>0.30470000000000003</v>
      </c>
      <c r="C546" t="str">
        <f t="shared" si="13"/>
        <v>1961 q3</v>
      </c>
    </row>
    <row r="547" spans="1:3">
      <c r="A547" s="61">
        <v>22504</v>
      </c>
      <c r="B547">
        <v>0.30620000000000003</v>
      </c>
      <c r="C547" t="str">
        <f t="shared" si="13"/>
        <v>1961 q3</v>
      </c>
    </row>
    <row r="548" spans="1:3">
      <c r="A548" s="61">
        <v>22507</v>
      </c>
      <c r="B548">
        <v>0.30599999999999999</v>
      </c>
      <c r="C548" t="str">
        <f t="shared" si="13"/>
        <v>1961 q3</v>
      </c>
    </row>
    <row r="549" spans="1:3">
      <c r="A549" s="61">
        <v>22508</v>
      </c>
      <c r="B549">
        <v>0.30549999999999999</v>
      </c>
      <c r="C549" t="str">
        <f t="shared" si="13"/>
        <v>1961 q3</v>
      </c>
    </row>
    <row r="550" spans="1:3">
      <c r="A550" s="61">
        <v>22509</v>
      </c>
      <c r="B550">
        <v>0.3075</v>
      </c>
      <c r="C550" t="str">
        <f t="shared" si="13"/>
        <v>1961 q3</v>
      </c>
    </row>
    <row r="551" spans="1:3">
      <c r="A551" s="61">
        <v>22510</v>
      </c>
      <c r="B551">
        <v>0.30819999999999997</v>
      </c>
      <c r="C551" t="str">
        <f t="shared" si="13"/>
        <v>1961 q3</v>
      </c>
    </row>
    <row r="552" spans="1:3">
      <c r="A552" s="61">
        <v>22511</v>
      </c>
      <c r="B552">
        <v>0.30780000000000002</v>
      </c>
      <c r="C552" t="str">
        <f t="shared" si="13"/>
        <v>1961 q3</v>
      </c>
    </row>
    <row r="553" spans="1:3">
      <c r="A553" s="61">
        <v>22514</v>
      </c>
      <c r="B553">
        <v>0.31019999999999998</v>
      </c>
      <c r="C553" t="str">
        <f t="shared" si="13"/>
        <v>1961 q3</v>
      </c>
    </row>
    <row r="554" spans="1:3">
      <c r="A554" s="61">
        <v>22515</v>
      </c>
      <c r="B554">
        <v>0.30980000000000002</v>
      </c>
      <c r="C554" t="str">
        <f t="shared" si="13"/>
        <v>1961 q3</v>
      </c>
    </row>
    <row r="555" spans="1:3">
      <c r="A555" s="61">
        <v>22516</v>
      </c>
      <c r="B555">
        <v>0.30869999999999997</v>
      </c>
      <c r="C555" t="str">
        <f t="shared" si="13"/>
        <v>1961 q3</v>
      </c>
    </row>
    <row r="556" spans="1:3">
      <c r="A556" s="61">
        <v>22517</v>
      </c>
      <c r="B556">
        <v>0.30709999999999998</v>
      </c>
      <c r="C556" t="str">
        <f t="shared" si="13"/>
        <v>1961 q3</v>
      </c>
    </row>
    <row r="557" spans="1:3">
      <c r="A557" s="61">
        <v>22518</v>
      </c>
      <c r="B557">
        <v>0.30919999999999997</v>
      </c>
      <c r="C557" t="str">
        <f t="shared" si="13"/>
        <v>1961 q3</v>
      </c>
    </row>
    <row r="558" spans="1:3">
      <c r="A558" s="61">
        <v>22521</v>
      </c>
      <c r="B558">
        <v>0.31140000000000001</v>
      </c>
      <c r="C558" t="str">
        <f t="shared" si="13"/>
        <v>1961 q3</v>
      </c>
    </row>
    <row r="559" spans="1:3">
      <c r="A559" s="61">
        <v>22522</v>
      </c>
      <c r="B559">
        <v>0.31230000000000002</v>
      </c>
      <c r="C559" t="str">
        <f t="shared" si="13"/>
        <v>1961 q3</v>
      </c>
    </row>
    <row r="560" spans="1:3">
      <c r="A560" s="61">
        <v>22523</v>
      </c>
      <c r="B560">
        <v>0.31230000000000002</v>
      </c>
      <c r="C560" t="str">
        <f t="shared" si="13"/>
        <v>1961 q3</v>
      </c>
    </row>
    <row r="561" spans="1:3">
      <c r="A561" s="61">
        <v>22524</v>
      </c>
      <c r="B561">
        <v>0.31359999999999999</v>
      </c>
      <c r="C561" t="str">
        <f t="shared" si="13"/>
        <v>1961 q3</v>
      </c>
    </row>
    <row r="562" spans="1:3">
      <c r="A562" s="61">
        <v>22525</v>
      </c>
      <c r="B562">
        <v>0.31440000000000001</v>
      </c>
      <c r="C562" t="str">
        <f t="shared" si="13"/>
        <v>1961 q3</v>
      </c>
    </row>
    <row r="563" spans="1:3">
      <c r="A563" s="61">
        <v>22529</v>
      </c>
      <c r="B563">
        <v>0.31480000000000002</v>
      </c>
      <c r="C563" t="str">
        <f t="shared" si="13"/>
        <v>1961 q3</v>
      </c>
    </row>
    <row r="564" spans="1:3">
      <c r="A564" s="61">
        <v>22530</v>
      </c>
      <c r="B564">
        <v>0.31359999999999999</v>
      </c>
      <c r="C564" t="str">
        <f t="shared" si="13"/>
        <v>1961 q3</v>
      </c>
    </row>
    <row r="565" spans="1:3">
      <c r="A565" s="61">
        <v>22531</v>
      </c>
      <c r="B565">
        <v>0.31140000000000001</v>
      </c>
      <c r="C565" t="str">
        <f t="shared" si="13"/>
        <v>1961 q3</v>
      </c>
    </row>
    <row r="566" spans="1:3">
      <c r="A566" s="61">
        <v>22532</v>
      </c>
      <c r="B566">
        <v>0.3105</v>
      </c>
      <c r="C566" t="str">
        <f t="shared" si="13"/>
        <v>1961 q3</v>
      </c>
    </row>
    <row r="567" spans="1:3">
      <c r="A567" s="61">
        <v>22535</v>
      </c>
      <c r="B567">
        <v>0.31090000000000001</v>
      </c>
      <c r="C567" t="str">
        <f t="shared" si="13"/>
        <v>1961 q3</v>
      </c>
    </row>
    <row r="568" spans="1:3">
      <c r="A568" s="61">
        <v>22536</v>
      </c>
      <c r="B568">
        <v>0.31259999999999999</v>
      </c>
      <c r="C568" t="str">
        <f t="shared" si="13"/>
        <v>1961 q3</v>
      </c>
    </row>
    <row r="569" spans="1:3">
      <c r="A569" s="61">
        <v>22537</v>
      </c>
      <c r="B569">
        <v>0.31319999999999998</v>
      </c>
      <c r="C569" t="str">
        <f t="shared" si="13"/>
        <v>1961 q3</v>
      </c>
    </row>
    <row r="570" spans="1:3">
      <c r="A570" s="61">
        <v>22538</v>
      </c>
      <c r="B570">
        <v>0.31219999999999998</v>
      </c>
      <c r="C570" t="str">
        <f t="shared" si="13"/>
        <v>1961 q3</v>
      </c>
    </row>
    <row r="571" spans="1:3">
      <c r="A571" s="61">
        <v>22539</v>
      </c>
      <c r="B571">
        <v>0.31140000000000001</v>
      </c>
      <c r="C571" t="str">
        <f t="shared" si="13"/>
        <v>1961 q3</v>
      </c>
    </row>
    <row r="572" spans="1:3">
      <c r="A572" s="61">
        <v>22542</v>
      </c>
      <c r="B572">
        <v>0.309</v>
      </c>
      <c r="C572" t="str">
        <f t="shared" si="13"/>
        <v>1961 q3</v>
      </c>
    </row>
    <row r="573" spans="1:3">
      <c r="A573" s="61">
        <v>22543</v>
      </c>
      <c r="B573">
        <v>0.30830000000000002</v>
      </c>
      <c r="C573" t="str">
        <f t="shared" si="13"/>
        <v>1961 q3</v>
      </c>
    </row>
    <row r="574" spans="1:3">
      <c r="A574" s="61">
        <v>22544</v>
      </c>
      <c r="B574">
        <v>0.307</v>
      </c>
      <c r="C574" t="str">
        <f t="shared" si="13"/>
        <v>1961 q3</v>
      </c>
    </row>
    <row r="575" spans="1:3">
      <c r="A575" s="61">
        <v>22545</v>
      </c>
      <c r="B575">
        <v>0.30630000000000002</v>
      </c>
      <c r="C575" t="str">
        <f t="shared" si="13"/>
        <v>1961 q3</v>
      </c>
    </row>
    <row r="576" spans="1:3">
      <c r="A576" s="61">
        <v>22546</v>
      </c>
      <c r="B576">
        <v>0.30559999999999998</v>
      </c>
      <c r="C576" t="str">
        <f t="shared" si="13"/>
        <v>1961 q3</v>
      </c>
    </row>
    <row r="577" spans="1:3">
      <c r="A577" s="61">
        <v>22549</v>
      </c>
      <c r="B577">
        <v>0.30320000000000003</v>
      </c>
      <c r="C577" t="str">
        <f t="shared" si="13"/>
        <v>1961 q3</v>
      </c>
    </row>
    <row r="578" spans="1:3">
      <c r="A578" s="61">
        <v>22550</v>
      </c>
      <c r="B578">
        <v>0.3014</v>
      </c>
      <c r="C578" t="str">
        <f t="shared" si="13"/>
        <v>1961 q3</v>
      </c>
    </row>
    <row r="579" spans="1:3">
      <c r="A579" s="61">
        <v>22551</v>
      </c>
      <c r="B579">
        <v>0.3019</v>
      </c>
      <c r="C579" t="str">
        <f t="shared" si="13"/>
        <v>1961 q3</v>
      </c>
    </row>
    <row r="580" spans="1:3">
      <c r="A580" s="61">
        <v>22552</v>
      </c>
      <c r="B580">
        <v>0.2994</v>
      </c>
      <c r="C580" t="str">
        <f t="shared" si="13"/>
        <v>1961 q3</v>
      </c>
    </row>
    <row r="581" spans="1:3">
      <c r="A581" s="61">
        <v>22553</v>
      </c>
      <c r="B581">
        <v>0.2979</v>
      </c>
      <c r="C581" t="str">
        <f t="shared" si="13"/>
        <v>1961 q3</v>
      </c>
    </row>
    <row r="582" spans="1:3">
      <c r="A582" s="61">
        <v>22556</v>
      </c>
      <c r="B582">
        <v>0.29699999999999999</v>
      </c>
      <c r="C582" t="str">
        <f t="shared" si="13"/>
        <v>1961 q4</v>
      </c>
    </row>
    <row r="583" spans="1:3">
      <c r="A583" s="61">
        <v>22557</v>
      </c>
      <c r="B583">
        <v>0.29809999999999998</v>
      </c>
      <c r="C583" t="str">
        <f t="shared" si="13"/>
        <v>1961 q4</v>
      </c>
    </row>
    <row r="584" spans="1:3">
      <c r="A584" s="61">
        <v>22558</v>
      </c>
      <c r="B584">
        <v>0.3019</v>
      </c>
      <c r="C584" t="str">
        <f t="shared" si="13"/>
        <v>1961 q4</v>
      </c>
    </row>
    <row r="585" spans="1:3">
      <c r="A585" s="61">
        <v>22559</v>
      </c>
      <c r="B585">
        <v>0.30259999999999998</v>
      </c>
      <c r="C585" t="str">
        <f t="shared" si="13"/>
        <v>1961 q4</v>
      </c>
    </row>
    <row r="586" spans="1:3">
      <c r="A586" s="61">
        <v>22560</v>
      </c>
      <c r="B586">
        <v>0.30059999999999998</v>
      </c>
      <c r="C586" t="str">
        <f t="shared" si="13"/>
        <v>1961 q4</v>
      </c>
    </row>
    <row r="587" spans="1:3">
      <c r="A587" s="61">
        <v>22563</v>
      </c>
      <c r="B587">
        <v>0.29680000000000001</v>
      </c>
      <c r="C587" t="str">
        <f t="shared" si="13"/>
        <v>1961 q4</v>
      </c>
    </row>
    <row r="588" spans="1:3">
      <c r="A588" s="61">
        <v>22564</v>
      </c>
      <c r="B588">
        <v>0.29820000000000002</v>
      </c>
      <c r="C588" t="str">
        <f t="shared" si="13"/>
        <v>1961 q4</v>
      </c>
    </row>
    <row r="589" spans="1:3">
      <c r="A589" s="61">
        <v>22565</v>
      </c>
      <c r="B589">
        <v>0.29849999999999999</v>
      </c>
      <c r="C589" t="str">
        <f t="shared" si="13"/>
        <v>1961 q4</v>
      </c>
    </row>
    <row r="590" spans="1:3">
      <c r="A590" s="61">
        <v>22566</v>
      </c>
      <c r="B590">
        <v>0.3019</v>
      </c>
      <c r="C590" t="str">
        <f t="shared" si="13"/>
        <v>1961 q4</v>
      </c>
    </row>
    <row r="591" spans="1:3">
      <c r="A591" s="61">
        <v>22567</v>
      </c>
      <c r="B591">
        <v>0.30449999999999999</v>
      </c>
      <c r="C591" t="str">
        <f t="shared" si="13"/>
        <v>1961 q4</v>
      </c>
    </row>
    <row r="592" spans="1:3">
      <c r="A592" s="61">
        <v>22570</v>
      </c>
      <c r="B592">
        <v>0.30299999999999999</v>
      </c>
      <c r="C592" t="str">
        <f t="shared" si="13"/>
        <v>1961 q4</v>
      </c>
    </row>
    <row r="593" spans="1:3">
      <c r="A593" s="61">
        <v>22571</v>
      </c>
      <c r="B593">
        <v>0.30030000000000001</v>
      </c>
      <c r="C593" t="str">
        <f t="shared" si="13"/>
        <v>1961 q4</v>
      </c>
    </row>
    <row r="594" spans="1:3">
      <c r="A594" s="61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61">
        <v>22573</v>
      </c>
      <c r="B595">
        <v>0.30059999999999998</v>
      </c>
      <c r="C595" t="str">
        <f t="shared" si="14"/>
        <v>1961 q4</v>
      </c>
    </row>
    <row r="596" spans="1:3">
      <c r="A596" s="61">
        <v>22574</v>
      </c>
      <c r="B596">
        <v>0.30009999999999998</v>
      </c>
      <c r="C596" t="str">
        <f t="shared" si="14"/>
        <v>1961 q4</v>
      </c>
    </row>
    <row r="597" spans="1:3">
      <c r="A597" s="61">
        <v>22577</v>
      </c>
      <c r="B597">
        <v>0.29770000000000002</v>
      </c>
      <c r="C597" t="str">
        <f t="shared" si="14"/>
        <v>1961 q4</v>
      </c>
    </row>
    <row r="598" spans="1:3">
      <c r="A598" s="61">
        <v>22578</v>
      </c>
      <c r="B598">
        <v>0.29849999999999999</v>
      </c>
      <c r="C598" t="str">
        <f t="shared" si="14"/>
        <v>1961 q4</v>
      </c>
    </row>
    <row r="599" spans="1:3">
      <c r="A599" s="61">
        <v>22579</v>
      </c>
      <c r="B599">
        <v>0.30020000000000002</v>
      </c>
      <c r="C599" t="str">
        <f t="shared" si="14"/>
        <v>1961 q4</v>
      </c>
    </row>
    <row r="600" spans="1:3">
      <c r="A600" s="61">
        <v>22580</v>
      </c>
      <c r="B600">
        <v>0.30109999999999998</v>
      </c>
      <c r="C600" t="str">
        <f t="shared" si="14"/>
        <v>1961 q4</v>
      </c>
    </row>
    <row r="601" spans="1:3">
      <c r="A601" s="61">
        <v>22581</v>
      </c>
      <c r="B601">
        <v>0.3</v>
      </c>
      <c r="C601" t="str">
        <f t="shared" si="14"/>
        <v>1961 q4</v>
      </c>
    </row>
    <row r="602" spans="1:3">
      <c r="A602" s="61">
        <v>22584</v>
      </c>
      <c r="B602">
        <v>0.29849999999999999</v>
      </c>
      <c r="C602" t="str">
        <f t="shared" si="14"/>
        <v>1961 q4</v>
      </c>
    </row>
    <row r="603" spans="1:3">
      <c r="A603" s="61">
        <v>22585</v>
      </c>
      <c r="B603">
        <v>0.29799999999999999</v>
      </c>
      <c r="C603" t="str">
        <f t="shared" si="14"/>
        <v>1961 q4</v>
      </c>
    </row>
    <row r="604" spans="1:3">
      <c r="A604" s="61">
        <v>22586</v>
      </c>
      <c r="B604">
        <v>0.29820000000000002</v>
      </c>
      <c r="C604" t="str">
        <f t="shared" si="14"/>
        <v>1961 q4</v>
      </c>
    </row>
    <row r="605" spans="1:3">
      <c r="A605" s="61">
        <v>22587</v>
      </c>
      <c r="B605">
        <v>0.29830000000000001</v>
      </c>
      <c r="C605" t="str">
        <f t="shared" si="14"/>
        <v>1961 q4</v>
      </c>
    </row>
    <row r="606" spans="1:3">
      <c r="A606" s="61">
        <v>22588</v>
      </c>
      <c r="B606">
        <v>0.29949999999999999</v>
      </c>
      <c r="C606" t="str">
        <f t="shared" si="14"/>
        <v>1961 q4</v>
      </c>
    </row>
    <row r="607" spans="1:3">
      <c r="A607" s="61">
        <v>22591</v>
      </c>
      <c r="B607">
        <v>0.29980000000000001</v>
      </c>
      <c r="C607" t="str">
        <f t="shared" si="14"/>
        <v>1961 q4</v>
      </c>
    </row>
    <row r="608" spans="1:3">
      <c r="A608" s="61">
        <v>22593</v>
      </c>
      <c r="B608">
        <v>0.30230000000000001</v>
      </c>
      <c r="C608" t="str">
        <f t="shared" si="14"/>
        <v>1961 q4</v>
      </c>
    </row>
    <row r="609" spans="1:3">
      <c r="A609" s="61">
        <v>22594</v>
      </c>
      <c r="B609">
        <v>0.30059999999999998</v>
      </c>
      <c r="C609" t="str">
        <f t="shared" si="14"/>
        <v>1961 q4</v>
      </c>
    </row>
    <row r="610" spans="1:3">
      <c r="A610" s="61">
        <v>22595</v>
      </c>
      <c r="B610">
        <v>0.29620000000000002</v>
      </c>
      <c r="C610" t="str">
        <f t="shared" si="14"/>
        <v>1961 q4</v>
      </c>
    </row>
    <row r="611" spans="1:3">
      <c r="A611" s="61">
        <v>22598</v>
      </c>
      <c r="B611">
        <v>0.29499999999999998</v>
      </c>
      <c r="C611" t="str">
        <f t="shared" si="14"/>
        <v>1961 q4</v>
      </c>
    </row>
    <row r="612" spans="1:3">
      <c r="A612" s="61">
        <v>22599</v>
      </c>
      <c r="B612">
        <v>0.29449999999999998</v>
      </c>
      <c r="C612" t="str">
        <f t="shared" si="14"/>
        <v>1961 q4</v>
      </c>
    </row>
    <row r="613" spans="1:3">
      <c r="A613" s="61">
        <v>22600</v>
      </c>
      <c r="B613">
        <v>0.29530000000000001</v>
      </c>
      <c r="C613" t="str">
        <f t="shared" si="14"/>
        <v>1961 q4</v>
      </c>
    </row>
    <row r="614" spans="1:3">
      <c r="A614" s="61">
        <v>22601</v>
      </c>
      <c r="B614">
        <v>0.29520000000000002</v>
      </c>
      <c r="C614" t="str">
        <f t="shared" si="14"/>
        <v>1961 q4</v>
      </c>
    </row>
    <row r="615" spans="1:3">
      <c r="A615" s="61">
        <v>22602</v>
      </c>
      <c r="B615">
        <v>0.29609999999999997</v>
      </c>
      <c r="C615" t="str">
        <f t="shared" si="14"/>
        <v>1961 q4</v>
      </c>
    </row>
    <row r="616" spans="1:3">
      <c r="A616" s="61">
        <v>22605</v>
      </c>
      <c r="B616">
        <v>0.29649999999999999</v>
      </c>
      <c r="C616" t="str">
        <f t="shared" si="14"/>
        <v>1961 q4</v>
      </c>
    </row>
    <row r="617" spans="1:3">
      <c r="A617" s="61">
        <v>22606</v>
      </c>
      <c r="B617">
        <v>0.29509999999999997</v>
      </c>
      <c r="C617" t="str">
        <f t="shared" si="14"/>
        <v>1961 q4</v>
      </c>
    </row>
    <row r="618" spans="1:3">
      <c r="A618" s="61">
        <v>22607</v>
      </c>
      <c r="B618">
        <v>0.29609999999999997</v>
      </c>
      <c r="C618" t="str">
        <f t="shared" si="14"/>
        <v>1961 q4</v>
      </c>
    </row>
    <row r="619" spans="1:3">
      <c r="A619" s="61">
        <v>22609</v>
      </c>
      <c r="B619">
        <v>0.29780000000000001</v>
      </c>
      <c r="C619" t="str">
        <f t="shared" si="14"/>
        <v>1961 q4</v>
      </c>
    </row>
    <row r="620" spans="1:3">
      <c r="A620" s="61">
        <v>22612</v>
      </c>
      <c r="B620">
        <v>0.29809999999999998</v>
      </c>
      <c r="C620" t="str">
        <f t="shared" si="14"/>
        <v>1961 q4</v>
      </c>
    </row>
    <row r="621" spans="1:3">
      <c r="A621" s="61">
        <v>22613</v>
      </c>
      <c r="B621">
        <v>0.29609999999999997</v>
      </c>
      <c r="C621" t="str">
        <f t="shared" si="14"/>
        <v>1961 q4</v>
      </c>
    </row>
    <row r="622" spans="1:3">
      <c r="A622" s="61">
        <v>22614</v>
      </c>
      <c r="B622">
        <v>0.29409999999999997</v>
      </c>
      <c r="C622" t="str">
        <f t="shared" si="14"/>
        <v>1961 q4</v>
      </c>
    </row>
    <row r="623" spans="1:3">
      <c r="A623" s="61">
        <v>22615</v>
      </c>
      <c r="B623">
        <v>0.2959</v>
      </c>
      <c r="C623" t="str">
        <f t="shared" si="14"/>
        <v>1961 q4</v>
      </c>
    </row>
    <row r="624" spans="1:3">
      <c r="A624" s="61">
        <v>22616</v>
      </c>
      <c r="B624">
        <v>0.29609999999999997</v>
      </c>
      <c r="C624" t="str">
        <f t="shared" si="14"/>
        <v>1961 q4</v>
      </c>
    </row>
    <row r="625" spans="1:3">
      <c r="A625" s="61">
        <v>22619</v>
      </c>
      <c r="B625">
        <v>0.29620000000000002</v>
      </c>
      <c r="C625" t="str">
        <f t="shared" si="14"/>
        <v>1961 q4</v>
      </c>
    </row>
    <row r="626" spans="1:3">
      <c r="A626" s="61">
        <v>22620</v>
      </c>
      <c r="B626">
        <v>0.29870000000000002</v>
      </c>
      <c r="C626" t="str">
        <f t="shared" si="14"/>
        <v>1961 q4</v>
      </c>
    </row>
    <row r="627" spans="1:3">
      <c r="A627" s="61">
        <v>22621</v>
      </c>
      <c r="B627">
        <v>0.3</v>
      </c>
      <c r="C627" t="str">
        <f t="shared" si="14"/>
        <v>1961 q4</v>
      </c>
    </row>
    <row r="628" spans="1:3">
      <c r="A628" s="61">
        <v>22622</v>
      </c>
      <c r="B628">
        <v>0.3</v>
      </c>
      <c r="C628" t="str">
        <f t="shared" si="14"/>
        <v>1961 q4</v>
      </c>
    </row>
    <row r="629" spans="1:3">
      <c r="A629" s="61">
        <v>22623</v>
      </c>
      <c r="B629">
        <v>0.29859999999999998</v>
      </c>
      <c r="C629" t="str">
        <f t="shared" si="14"/>
        <v>1961 q4</v>
      </c>
    </row>
    <row r="630" spans="1:3">
      <c r="A630" s="61">
        <v>22626</v>
      </c>
      <c r="B630">
        <v>0.30249999999999999</v>
      </c>
      <c r="C630" t="str">
        <f t="shared" si="14"/>
        <v>1961 q4</v>
      </c>
    </row>
    <row r="631" spans="1:3">
      <c r="A631" s="61">
        <v>22627</v>
      </c>
      <c r="B631">
        <v>0.3009</v>
      </c>
      <c r="C631" t="str">
        <f t="shared" si="14"/>
        <v>1961 q4</v>
      </c>
    </row>
    <row r="632" spans="1:3">
      <c r="A632" s="61">
        <v>22628</v>
      </c>
      <c r="B632">
        <v>0.30249999999999999</v>
      </c>
      <c r="C632" t="str">
        <f t="shared" si="14"/>
        <v>1961 q4</v>
      </c>
    </row>
    <row r="633" spans="1:3">
      <c r="A633" s="61">
        <v>22629</v>
      </c>
      <c r="B633">
        <v>0.30070000000000002</v>
      </c>
      <c r="C633" t="str">
        <f t="shared" si="14"/>
        <v>1961 q4</v>
      </c>
    </row>
    <row r="634" spans="1:3">
      <c r="A634" s="61">
        <v>22630</v>
      </c>
      <c r="B634">
        <v>0.29980000000000001</v>
      </c>
      <c r="C634" t="str">
        <f t="shared" si="14"/>
        <v>1961 q4</v>
      </c>
    </row>
    <row r="635" spans="1:3">
      <c r="A635" s="61">
        <v>22633</v>
      </c>
      <c r="B635">
        <v>0.29749999999999999</v>
      </c>
      <c r="C635" t="str">
        <f t="shared" si="14"/>
        <v>1961 q4</v>
      </c>
    </row>
    <row r="636" spans="1:3">
      <c r="A636" s="61">
        <v>22634</v>
      </c>
      <c r="B636">
        <v>0.29899999999999999</v>
      </c>
      <c r="C636" t="str">
        <f t="shared" si="14"/>
        <v>1961 q4</v>
      </c>
    </row>
    <row r="637" spans="1:3">
      <c r="A637" s="61">
        <v>22635</v>
      </c>
      <c r="B637">
        <v>0.30080000000000001</v>
      </c>
      <c r="C637" t="str">
        <f t="shared" si="14"/>
        <v>1961 q4</v>
      </c>
    </row>
    <row r="638" spans="1:3">
      <c r="A638" s="61">
        <v>22636</v>
      </c>
      <c r="B638">
        <v>0.30099999999999999</v>
      </c>
      <c r="C638" t="str">
        <f t="shared" si="14"/>
        <v>1961 q4</v>
      </c>
    </row>
    <row r="639" spans="1:3">
      <c r="A639" s="61">
        <v>22637</v>
      </c>
      <c r="B639">
        <v>0.29899999999999999</v>
      </c>
      <c r="C639" t="str">
        <f t="shared" si="14"/>
        <v>1961 q4</v>
      </c>
    </row>
    <row r="640" spans="1:3">
      <c r="A640" s="61">
        <v>22641</v>
      </c>
      <c r="B640">
        <v>0.30030000000000001</v>
      </c>
      <c r="C640" t="str">
        <f t="shared" si="14"/>
        <v>1961 q4</v>
      </c>
    </row>
    <row r="641" spans="1:3">
      <c r="A641" s="61">
        <v>22642</v>
      </c>
      <c r="B641">
        <v>0.30020000000000002</v>
      </c>
      <c r="C641" t="str">
        <f t="shared" si="14"/>
        <v>1961 q4</v>
      </c>
    </row>
    <row r="642" spans="1:3">
      <c r="A642" s="61">
        <v>22643</v>
      </c>
      <c r="B642">
        <v>0.30009999999999998</v>
      </c>
      <c r="C642" t="str">
        <f t="shared" si="14"/>
        <v>1961 q4</v>
      </c>
    </row>
    <row r="643" spans="1:3">
      <c r="A643" s="61">
        <v>22644</v>
      </c>
      <c r="B643">
        <v>0.30149999999999999</v>
      </c>
      <c r="C643" t="str">
        <f t="shared" si="14"/>
        <v>1961 q4</v>
      </c>
    </row>
    <row r="644" spans="1:3">
      <c r="A644" s="61">
        <v>22648</v>
      </c>
      <c r="B644">
        <v>0.3019</v>
      </c>
      <c r="C644" t="str">
        <f t="shared" si="14"/>
        <v>1962 q1</v>
      </c>
    </row>
    <row r="645" spans="1:3">
      <c r="A645" s="61">
        <v>22649</v>
      </c>
      <c r="B645">
        <v>0.30320000000000003</v>
      </c>
      <c r="C645" t="str">
        <f t="shared" si="14"/>
        <v>1962 q1</v>
      </c>
    </row>
    <row r="646" spans="1:3">
      <c r="A646" s="61">
        <v>22650</v>
      </c>
      <c r="B646">
        <v>0.3044</v>
      </c>
      <c r="C646" t="str">
        <f t="shared" si="14"/>
        <v>1962 q1</v>
      </c>
    </row>
    <row r="647" spans="1:3">
      <c r="A647" s="61">
        <v>22651</v>
      </c>
      <c r="B647">
        <v>0.30590000000000001</v>
      </c>
      <c r="C647" t="str">
        <f t="shared" si="14"/>
        <v>1962 q1</v>
      </c>
    </row>
    <row r="648" spans="1:3">
      <c r="A648" s="61">
        <v>22654</v>
      </c>
      <c r="B648">
        <v>0.30380000000000001</v>
      </c>
      <c r="C648" t="str">
        <f t="shared" si="14"/>
        <v>1962 q1</v>
      </c>
    </row>
    <row r="649" spans="1:3">
      <c r="A649" s="61">
        <v>22655</v>
      </c>
      <c r="B649">
        <v>0.3039</v>
      </c>
      <c r="C649" t="str">
        <f t="shared" si="14"/>
        <v>1962 q1</v>
      </c>
    </row>
    <row r="650" spans="1:3">
      <c r="A650" s="61">
        <v>22656</v>
      </c>
      <c r="B650">
        <v>0.30299999999999999</v>
      </c>
      <c r="C650" t="str">
        <f t="shared" si="14"/>
        <v>1962 q1</v>
      </c>
    </row>
    <row r="651" spans="1:3">
      <c r="A651" s="61">
        <v>22657</v>
      </c>
      <c r="B651">
        <v>0.30270000000000002</v>
      </c>
      <c r="C651" t="str">
        <f t="shared" si="14"/>
        <v>1962 q1</v>
      </c>
    </row>
    <row r="652" spans="1:3">
      <c r="A652" s="61">
        <v>22661</v>
      </c>
      <c r="B652">
        <v>0.29949999999999999</v>
      </c>
      <c r="C652" t="str">
        <f t="shared" si="14"/>
        <v>1962 q1</v>
      </c>
    </row>
    <row r="653" spans="1:3">
      <c r="A653" s="61">
        <v>22662</v>
      </c>
      <c r="B653">
        <v>0.29880000000000001</v>
      </c>
      <c r="C653" t="str">
        <f t="shared" si="14"/>
        <v>1962 q1</v>
      </c>
    </row>
    <row r="654" spans="1:3">
      <c r="A654" s="61">
        <v>22663</v>
      </c>
      <c r="B654">
        <v>0.3</v>
      </c>
      <c r="C654" t="str">
        <f t="shared" si="14"/>
        <v>1962 q1</v>
      </c>
    </row>
    <row r="655" spans="1:3">
      <c r="A655" s="61">
        <v>22664</v>
      </c>
      <c r="B655">
        <v>0.30199999999999999</v>
      </c>
      <c r="C655" t="str">
        <f t="shared" si="14"/>
        <v>1962 q1</v>
      </c>
    </row>
    <row r="656" spans="1:3">
      <c r="A656" s="61">
        <v>22665</v>
      </c>
      <c r="B656">
        <v>0.30249999999999999</v>
      </c>
      <c r="C656" t="str">
        <f t="shared" si="14"/>
        <v>1962 q1</v>
      </c>
    </row>
    <row r="657" spans="1:3">
      <c r="A657" s="61">
        <v>22668</v>
      </c>
      <c r="B657">
        <v>0.30299999999999999</v>
      </c>
      <c r="C657" t="str">
        <f t="shared" si="14"/>
        <v>1962 q1</v>
      </c>
    </row>
    <row r="658" spans="1:3">
      <c r="A658" s="61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61">
        <v>22670</v>
      </c>
      <c r="B659">
        <v>0.30349999999999999</v>
      </c>
      <c r="C659" t="str">
        <f t="shared" si="15"/>
        <v>1962 q1</v>
      </c>
    </row>
    <row r="660" spans="1:3">
      <c r="A660" s="61">
        <v>22671</v>
      </c>
      <c r="B660">
        <v>0.3034</v>
      </c>
      <c r="C660" t="str">
        <f t="shared" si="15"/>
        <v>1962 q1</v>
      </c>
    </row>
    <row r="661" spans="1:3">
      <c r="A661" s="61">
        <v>22672</v>
      </c>
      <c r="B661">
        <v>0.30259999999999998</v>
      </c>
      <c r="C661" t="str">
        <f t="shared" si="15"/>
        <v>1962 q1</v>
      </c>
    </row>
    <row r="662" spans="1:3">
      <c r="A662" s="61">
        <v>22675</v>
      </c>
      <c r="B662">
        <v>0.30209999999999998</v>
      </c>
      <c r="C662" t="str">
        <f t="shared" si="15"/>
        <v>1962 q1</v>
      </c>
    </row>
    <row r="663" spans="1:3">
      <c r="A663" s="61">
        <v>22676</v>
      </c>
      <c r="B663">
        <v>0.30299999999999999</v>
      </c>
      <c r="C663" t="str">
        <f t="shared" si="15"/>
        <v>1962 q1</v>
      </c>
    </row>
    <row r="664" spans="1:3">
      <c r="A664" s="61">
        <v>22677</v>
      </c>
      <c r="B664">
        <v>0.30499999999999999</v>
      </c>
      <c r="C664" t="str">
        <f t="shared" si="15"/>
        <v>1962 q1</v>
      </c>
    </row>
    <row r="665" spans="1:3">
      <c r="A665" s="61">
        <v>22678</v>
      </c>
      <c r="B665">
        <v>0.30349999999999999</v>
      </c>
      <c r="C665" t="str">
        <f t="shared" si="15"/>
        <v>1962 q1</v>
      </c>
    </row>
    <row r="666" spans="1:3">
      <c r="A666" s="61">
        <v>22679</v>
      </c>
      <c r="B666">
        <v>0.30309999999999998</v>
      </c>
      <c r="C666" t="str">
        <f t="shared" si="15"/>
        <v>1962 q1</v>
      </c>
    </row>
    <row r="667" spans="1:3">
      <c r="A667" s="61">
        <v>22682</v>
      </c>
      <c r="B667">
        <v>0.30249999999999999</v>
      </c>
      <c r="C667" t="str">
        <f t="shared" si="15"/>
        <v>1962 q1</v>
      </c>
    </row>
    <row r="668" spans="1:3">
      <c r="A668" s="61">
        <v>22683</v>
      </c>
      <c r="B668">
        <v>0.30309999999999998</v>
      </c>
      <c r="C668" t="str">
        <f t="shared" si="15"/>
        <v>1962 q1</v>
      </c>
    </row>
    <row r="669" spans="1:3">
      <c r="A669" s="61">
        <v>22684</v>
      </c>
      <c r="B669">
        <v>0.30309999999999998</v>
      </c>
      <c r="C669" t="str">
        <f t="shared" si="15"/>
        <v>1962 q1</v>
      </c>
    </row>
    <row r="670" spans="1:3">
      <c r="A670" s="61">
        <v>22685</v>
      </c>
      <c r="B670">
        <v>0.3034</v>
      </c>
      <c r="C670" t="str">
        <f t="shared" si="15"/>
        <v>1962 q1</v>
      </c>
    </row>
    <row r="671" spans="1:3">
      <c r="A671" s="61">
        <v>22686</v>
      </c>
      <c r="B671">
        <v>0.30320000000000003</v>
      </c>
      <c r="C671" t="str">
        <f t="shared" si="15"/>
        <v>1962 q1</v>
      </c>
    </row>
    <row r="672" spans="1:3">
      <c r="A672" s="61">
        <v>22689</v>
      </c>
      <c r="B672">
        <v>0.30299999999999999</v>
      </c>
      <c r="C672" t="str">
        <f t="shared" si="15"/>
        <v>1962 q1</v>
      </c>
    </row>
    <row r="673" spans="1:3">
      <c r="A673" s="61">
        <v>22690</v>
      </c>
      <c r="B673">
        <v>0.30380000000000001</v>
      </c>
      <c r="C673" t="str">
        <f t="shared" si="15"/>
        <v>1962 q1</v>
      </c>
    </row>
    <row r="674" spans="1:3">
      <c r="A674" s="61">
        <v>22691</v>
      </c>
      <c r="B674">
        <v>0.30299999999999999</v>
      </c>
      <c r="C674" t="str">
        <f t="shared" si="15"/>
        <v>1962 q1</v>
      </c>
    </row>
    <row r="675" spans="1:3">
      <c r="A675" s="61">
        <v>22692</v>
      </c>
      <c r="B675">
        <v>0.30230000000000001</v>
      </c>
      <c r="C675" t="str">
        <f t="shared" si="15"/>
        <v>1962 q1</v>
      </c>
    </row>
    <row r="676" spans="1:3">
      <c r="A676" s="61">
        <v>22693</v>
      </c>
      <c r="B676">
        <v>0.30309999999999998</v>
      </c>
      <c r="C676" t="str">
        <f t="shared" si="15"/>
        <v>1962 q1</v>
      </c>
    </row>
    <row r="677" spans="1:3">
      <c r="A677" s="61">
        <v>22696</v>
      </c>
      <c r="B677">
        <v>0.30309999999999998</v>
      </c>
      <c r="C677" t="str">
        <f t="shared" si="15"/>
        <v>1962 q1</v>
      </c>
    </row>
    <row r="678" spans="1:3">
      <c r="A678" s="61">
        <v>22697</v>
      </c>
      <c r="B678">
        <v>0.30399999999999999</v>
      </c>
      <c r="C678" t="str">
        <f t="shared" si="15"/>
        <v>1962 q1</v>
      </c>
    </row>
    <row r="679" spans="1:3">
      <c r="A679" s="61">
        <v>22698</v>
      </c>
      <c r="B679">
        <v>0.30399999999999999</v>
      </c>
      <c r="C679" t="str">
        <f t="shared" si="15"/>
        <v>1962 q1</v>
      </c>
    </row>
    <row r="680" spans="1:3">
      <c r="A680" s="61">
        <v>22700</v>
      </c>
      <c r="B680">
        <v>0.3039</v>
      </c>
      <c r="C680" t="str">
        <f t="shared" si="15"/>
        <v>1962 q1</v>
      </c>
    </row>
    <row r="681" spans="1:3">
      <c r="A681" s="61">
        <v>22703</v>
      </c>
      <c r="B681">
        <v>0.30480000000000002</v>
      </c>
      <c r="C681" t="str">
        <f t="shared" si="15"/>
        <v>1962 q1</v>
      </c>
    </row>
    <row r="682" spans="1:3">
      <c r="A682" s="61">
        <v>22704</v>
      </c>
      <c r="B682">
        <v>0.30480000000000002</v>
      </c>
      <c r="C682" t="str">
        <f t="shared" si="15"/>
        <v>1962 q1</v>
      </c>
    </row>
    <row r="683" spans="1:3">
      <c r="A683" s="61">
        <v>22705</v>
      </c>
      <c r="B683">
        <v>0.30459999999999998</v>
      </c>
      <c r="C683" t="str">
        <f t="shared" si="15"/>
        <v>1962 q1</v>
      </c>
    </row>
    <row r="684" spans="1:3">
      <c r="A684" s="61">
        <v>22706</v>
      </c>
      <c r="B684">
        <v>0.3049</v>
      </c>
      <c r="C684" t="str">
        <f t="shared" si="15"/>
        <v>1962 q1</v>
      </c>
    </row>
    <row r="685" spans="1:3">
      <c r="A685" s="61">
        <v>22707</v>
      </c>
      <c r="B685">
        <v>0.30599999999999999</v>
      </c>
      <c r="C685" t="str">
        <f t="shared" si="15"/>
        <v>1962 q1</v>
      </c>
    </row>
    <row r="686" spans="1:3">
      <c r="A686" s="61">
        <v>22710</v>
      </c>
      <c r="B686">
        <v>0.30669999999999997</v>
      </c>
      <c r="C686" t="str">
        <f t="shared" si="15"/>
        <v>1962 q1</v>
      </c>
    </row>
    <row r="687" spans="1:3">
      <c r="A687" s="61">
        <v>22711</v>
      </c>
      <c r="B687">
        <v>0.30559999999999998</v>
      </c>
      <c r="C687" t="str">
        <f t="shared" si="15"/>
        <v>1962 q1</v>
      </c>
    </row>
    <row r="688" spans="1:3">
      <c r="A688" s="61">
        <v>22712</v>
      </c>
      <c r="B688">
        <v>0.30559999999999998</v>
      </c>
      <c r="C688" t="str">
        <f t="shared" si="15"/>
        <v>1962 q1</v>
      </c>
    </row>
    <row r="689" spans="1:3">
      <c r="A689" s="61">
        <v>22713</v>
      </c>
      <c r="B689">
        <v>0.3054</v>
      </c>
      <c r="C689" t="str">
        <f t="shared" si="15"/>
        <v>1962 q1</v>
      </c>
    </row>
    <row r="690" spans="1:3">
      <c r="A690" s="61">
        <v>22714</v>
      </c>
      <c r="B690">
        <v>0.30590000000000001</v>
      </c>
      <c r="C690" t="str">
        <f t="shared" si="15"/>
        <v>1962 q1</v>
      </c>
    </row>
    <row r="691" spans="1:3">
      <c r="A691" s="61">
        <v>22717</v>
      </c>
      <c r="B691">
        <v>0.30599999999999999</v>
      </c>
      <c r="C691" t="str">
        <f t="shared" si="15"/>
        <v>1962 q1</v>
      </c>
    </row>
    <row r="692" spans="1:3">
      <c r="A692" s="61">
        <v>22718</v>
      </c>
      <c r="B692">
        <v>0.30630000000000002</v>
      </c>
      <c r="C692" t="str">
        <f t="shared" si="15"/>
        <v>1962 q1</v>
      </c>
    </row>
    <row r="693" spans="1:3">
      <c r="A693" s="61">
        <v>22719</v>
      </c>
      <c r="B693">
        <v>0.30609999999999998</v>
      </c>
      <c r="C693" t="str">
        <f t="shared" si="15"/>
        <v>1962 q1</v>
      </c>
    </row>
    <row r="694" spans="1:3">
      <c r="A694" s="61">
        <v>22720</v>
      </c>
      <c r="B694">
        <v>0.30709999999999998</v>
      </c>
      <c r="C694" t="str">
        <f t="shared" si="15"/>
        <v>1962 q1</v>
      </c>
    </row>
    <row r="695" spans="1:3">
      <c r="A695" s="61">
        <v>22721</v>
      </c>
      <c r="B695">
        <v>0.3075</v>
      </c>
      <c r="C695" t="str">
        <f t="shared" si="15"/>
        <v>1962 q1</v>
      </c>
    </row>
    <row r="696" spans="1:3">
      <c r="A696" s="61">
        <v>22724</v>
      </c>
      <c r="B696">
        <v>0.30730000000000002</v>
      </c>
      <c r="C696" t="str">
        <f t="shared" si="15"/>
        <v>1962 q1</v>
      </c>
    </row>
    <row r="697" spans="1:3">
      <c r="A697" s="61">
        <v>22725</v>
      </c>
      <c r="B697">
        <v>0.30669999999999997</v>
      </c>
      <c r="C697" t="str">
        <f t="shared" si="15"/>
        <v>1962 q1</v>
      </c>
    </row>
    <row r="698" spans="1:3">
      <c r="A698" s="61">
        <v>22726</v>
      </c>
      <c r="B698">
        <v>0.30680000000000002</v>
      </c>
      <c r="C698" t="str">
        <f t="shared" si="15"/>
        <v>1962 q1</v>
      </c>
    </row>
    <row r="699" spans="1:3">
      <c r="A699" s="61">
        <v>22727</v>
      </c>
      <c r="B699">
        <v>0.30630000000000002</v>
      </c>
      <c r="C699" t="str">
        <f t="shared" si="15"/>
        <v>1962 q1</v>
      </c>
    </row>
    <row r="700" spans="1:3">
      <c r="A700" s="61">
        <v>22728</v>
      </c>
      <c r="B700">
        <v>0.30399999999999999</v>
      </c>
      <c r="C700" t="str">
        <f t="shared" si="15"/>
        <v>1962 q1</v>
      </c>
    </row>
    <row r="701" spans="1:3">
      <c r="A701" s="61">
        <v>22731</v>
      </c>
      <c r="B701">
        <v>0.30280000000000001</v>
      </c>
      <c r="C701" t="str">
        <f t="shared" si="15"/>
        <v>1962 q1</v>
      </c>
    </row>
    <row r="702" spans="1:3">
      <c r="A702" s="61">
        <v>22732</v>
      </c>
      <c r="B702">
        <v>0.30349999999999999</v>
      </c>
      <c r="C702" t="str">
        <f t="shared" si="15"/>
        <v>1962 q1</v>
      </c>
    </row>
    <row r="703" spans="1:3">
      <c r="A703" s="61">
        <v>22733</v>
      </c>
      <c r="B703">
        <v>0.30320000000000003</v>
      </c>
      <c r="C703" t="str">
        <f t="shared" si="15"/>
        <v>1962 q1</v>
      </c>
    </row>
    <row r="704" spans="1:3">
      <c r="A704" s="61">
        <v>22734</v>
      </c>
      <c r="B704">
        <v>0.30320000000000003</v>
      </c>
      <c r="C704" t="str">
        <f t="shared" si="15"/>
        <v>1962 q1</v>
      </c>
    </row>
    <row r="705" spans="1:3">
      <c r="A705" s="61">
        <v>22735</v>
      </c>
      <c r="B705">
        <v>0.3034</v>
      </c>
      <c r="C705" t="str">
        <f t="shared" si="15"/>
        <v>1962 q1</v>
      </c>
    </row>
    <row r="706" spans="1:3">
      <c r="A706" s="61">
        <v>22738</v>
      </c>
      <c r="B706">
        <v>0.30309999999999998</v>
      </c>
      <c r="C706" t="str">
        <f t="shared" si="15"/>
        <v>1962 q2</v>
      </c>
    </row>
    <row r="707" spans="1:3">
      <c r="A707" s="61">
        <v>22739</v>
      </c>
      <c r="B707">
        <v>0.30309999999999998</v>
      </c>
      <c r="C707" t="str">
        <f t="shared" si="15"/>
        <v>1962 q2</v>
      </c>
    </row>
    <row r="708" spans="1:3">
      <c r="A708" s="61">
        <v>22740</v>
      </c>
      <c r="B708">
        <v>0.30059999999999998</v>
      </c>
      <c r="C708" t="str">
        <f t="shared" si="15"/>
        <v>1962 q2</v>
      </c>
    </row>
    <row r="709" spans="1:3">
      <c r="A709" s="61">
        <v>22741</v>
      </c>
      <c r="B709">
        <v>0.30099999999999999</v>
      </c>
      <c r="C709" t="str">
        <f t="shared" si="15"/>
        <v>1962 q2</v>
      </c>
    </row>
    <row r="710" spans="1:3">
      <c r="A710" s="61">
        <v>22742</v>
      </c>
      <c r="B710">
        <v>0.30080000000000001</v>
      </c>
      <c r="C710" t="str">
        <f t="shared" si="15"/>
        <v>1962 q2</v>
      </c>
    </row>
    <row r="711" spans="1:3">
      <c r="A711" s="61">
        <v>22745</v>
      </c>
      <c r="B711">
        <v>0.30109999999999998</v>
      </c>
      <c r="C711" t="str">
        <f t="shared" si="15"/>
        <v>1962 q2</v>
      </c>
    </row>
    <row r="712" spans="1:3">
      <c r="A712" s="61">
        <v>22746</v>
      </c>
      <c r="B712">
        <v>0.2999</v>
      </c>
      <c r="C712" t="str">
        <f t="shared" si="15"/>
        <v>1962 q2</v>
      </c>
    </row>
    <row r="713" spans="1:3">
      <c r="A713" s="61">
        <v>22747</v>
      </c>
      <c r="B713">
        <v>0.2999</v>
      </c>
      <c r="C713" t="str">
        <f t="shared" si="15"/>
        <v>1962 q2</v>
      </c>
    </row>
    <row r="714" spans="1:3">
      <c r="A714" s="61">
        <v>22748</v>
      </c>
      <c r="B714">
        <v>0.29959999999999998</v>
      </c>
      <c r="C714" t="str">
        <f t="shared" si="15"/>
        <v>1962 q2</v>
      </c>
    </row>
    <row r="715" spans="1:3">
      <c r="A715" s="61">
        <v>22749</v>
      </c>
      <c r="B715">
        <v>0.29970000000000002</v>
      </c>
      <c r="C715" t="str">
        <f t="shared" si="15"/>
        <v>1962 q2</v>
      </c>
    </row>
    <row r="716" spans="1:3">
      <c r="A716" s="61">
        <v>22752</v>
      </c>
      <c r="B716">
        <v>0.29880000000000001</v>
      </c>
      <c r="C716" t="str">
        <f t="shared" si="15"/>
        <v>1962 q2</v>
      </c>
    </row>
    <row r="717" spans="1:3">
      <c r="A717" s="61">
        <v>22753</v>
      </c>
      <c r="B717">
        <v>0.29899999999999999</v>
      </c>
      <c r="C717" t="str">
        <f t="shared" si="15"/>
        <v>1962 q2</v>
      </c>
    </row>
    <row r="718" spans="1:3">
      <c r="A718" s="61">
        <v>22754</v>
      </c>
      <c r="B718">
        <v>0.2984</v>
      </c>
      <c r="C718" t="str">
        <f t="shared" si="15"/>
        <v>1962 q2</v>
      </c>
    </row>
    <row r="719" spans="1:3">
      <c r="A719" s="61">
        <v>22755</v>
      </c>
      <c r="B719">
        <v>0.29680000000000001</v>
      </c>
      <c r="C719" t="str">
        <f t="shared" si="15"/>
        <v>1962 q2</v>
      </c>
    </row>
    <row r="720" spans="1:3">
      <c r="A720" s="61">
        <v>22759</v>
      </c>
      <c r="B720">
        <v>0.29759999999999998</v>
      </c>
      <c r="C720" t="str">
        <f t="shared" si="15"/>
        <v>1962 q2</v>
      </c>
    </row>
    <row r="721" spans="1:3">
      <c r="A721" s="61">
        <v>22760</v>
      </c>
      <c r="B721">
        <v>0.29580000000000001</v>
      </c>
      <c r="C721" t="str">
        <f t="shared" si="15"/>
        <v>1962 q2</v>
      </c>
    </row>
    <row r="722" spans="1:3">
      <c r="A722" s="61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61">
        <v>22762</v>
      </c>
      <c r="B723">
        <v>0.2964</v>
      </c>
      <c r="C723" t="str">
        <f t="shared" si="16"/>
        <v>1962 q2</v>
      </c>
    </row>
    <row r="724" spans="1:3">
      <c r="A724" s="61">
        <v>22763</v>
      </c>
      <c r="B724">
        <v>0.29670000000000002</v>
      </c>
      <c r="C724" t="str">
        <f t="shared" si="16"/>
        <v>1962 q2</v>
      </c>
    </row>
    <row r="725" spans="1:3">
      <c r="A725" s="61">
        <v>22766</v>
      </c>
      <c r="B725">
        <v>0.2989</v>
      </c>
      <c r="C725" t="str">
        <f t="shared" si="16"/>
        <v>1962 q2</v>
      </c>
    </row>
    <row r="726" spans="1:3">
      <c r="A726" s="61">
        <v>22767</v>
      </c>
      <c r="B726">
        <v>0.29880000000000001</v>
      </c>
      <c r="C726" t="str">
        <f t="shared" si="16"/>
        <v>1962 q2</v>
      </c>
    </row>
    <row r="727" spans="1:3">
      <c r="A727" s="61">
        <v>22768</v>
      </c>
      <c r="B727">
        <v>0.2984</v>
      </c>
      <c r="C727" t="str">
        <f t="shared" si="16"/>
        <v>1962 q2</v>
      </c>
    </row>
    <row r="728" spans="1:3">
      <c r="A728" s="61">
        <v>22769</v>
      </c>
      <c r="B728">
        <v>0.29759999999999998</v>
      </c>
      <c r="C728" t="str">
        <f t="shared" si="16"/>
        <v>1962 q2</v>
      </c>
    </row>
    <row r="729" spans="1:3">
      <c r="A729" s="61">
        <v>22770</v>
      </c>
      <c r="B729">
        <v>0.29699999999999999</v>
      </c>
      <c r="C729" t="str">
        <f t="shared" si="16"/>
        <v>1962 q2</v>
      </c>
    </row>
    <row r="730" spans="1:3">
      <c r="A730" s="61">
        <v>22773</v>
      </c>
      <c r="B730">
        <v>0.2974</v>
      </c>
      <c r="C730" t="str">
        <f t="shared" si="16"/>
        <v>1962 q2</v>
      </c>
    </row>
    <row r="731" spans="1:3">
      <c r="A731" s="61">
        <v>22774</v>
      </c>
      <c r="B731">
        <v>0.29809999999999998</v>
      </c>
      <c r="C731" t="str">
        <f t="shared" si="16"/>
        <v>1962 q2</v>
      </c>
    </row>
    <row r="732" spans="1:3">
      <c r="A732" s="61">
        <v>22775</v>
      </c>
      <c r="B732">
        <v>0.2994</v>
      </c>
      <c r="C732" t="str">
        <f t="shared" si="16"/>
        <v>1962 q2</v>
      </c>
    </row>
    <row r="733" spans="1:3">
      <c r="A733" s="61">
        <v>22776</v>
      </c>
      <c r="B733">
        <v>0.2989</v>
      </c>
      <c r="C733" t="str">
        <f t="shared" si="16"/>
        <v>1962 q2</v>
      </c>
    </row>
    <row r="734" spans="1:3">
      <c r="A734" s="61">
        <v>22777</v>
      </c>
      <c r="B734">
        <v>0.29799999999999999</v>
      </c>
      <c r="C734" t="str">
        <f t="shared" si="16"/>
        <v>1962 q2</v>
      </c>
    </row>
    <row r="735" spans="1:3">
      <c r="A735" s="61">
        <v>22780</v>
      </c>
      <c r="B735">
        <v>0.29820000000000002</v>
      </c>
      <c r="C735" t="str">
        <f t="shared" si="16"/>
        <v>1962 q2</v>
      </c>
    </row>
    <row r="736" spans="1:3">
      <c r="A736" s="61">
        <v>22781</v>
      </c>
      <c r="B736">
        <v>0.29820000000000002</v>
      </c>
      <c r="C736" t="str">
        <f t="shared" si="16"/>
        <v>1962 q2</v>
      </c>
    </row>
    <row r="737" spans="1:3">
      <c r="A737" s="61">
        <v>22782</v>
      </c>
      <c r="B737">
        <v>0.29699999999999999</v>
      </c>
      <c r="C737" t="str">
        <f t="shared" si="16"/>
        <v>1962 q2</v>
      </c>
    </row>
    <row r="738" spans="1:3">
      <c r="A738" s="61">
        <v>22783</v>
      </c>
      <c r="B738">
        <v>0.29709999999999998</v>
      </c>
      <c r="C738" t="str">
        <f t="shared" si="16"/>
        <v>1962 q2</v>
      </c>
    </row>
    <row r="739" spans="1:3">
      <c r="A739" s="61">
        <v>22784</v>
      </c>
      <c r="B739">
        <v>0.29699999999999999</v>
      </c>
      <c r="C739" t="str">
        <f t="shared" si="16"/>
        <v>1962 q2</v>
      </c>
    </row>
    <row r="740" spans="1:3">
      <c r="A740" s="61">
        <v>22787</v>
      </c>
      <c r="B740">
        <v>0.2954</v>
      </c>
      <c r="C740" t="str">
        <f t="shared" si="16"/>
        <v>1962 q2</v>
      </c>
    </row>
    <row r="741" spans="1:3">
      <c r="A741" s="61">
        <v>22788</v>
      </c>
      <c r="B741">
        <v>0.29449999999999998</v>
      </c>
      <c r="C741" t="str">
        <f t="shared" si="16"/>
        <v>1962 q2</v>
      </c>
    </row>
    <row r="742" spans="1:3">
      <c r="A742" s="61">
        <v>22789</v>
      </c>
      <c r="B742">
        <v>0.2923</v>
      </c>
      <c r="C742" t="str">
        <f t="shared" si="16"/>
        <v>1962 q2</v>
      </c>
    </row>
    <row r="743" spans="1:3">
      <c r="A743" s="61">
        <v>22790</v>
      </c>
      <c r="B743">
        <v>0.29120000000000001</v>
      </c>
      <c r="C743" t="str">
        <f t="shared" si="16"/>
        <v>1962 q2</v>
      </c>
    </row>
    <row r="744" spans="1:3">
      <c r="A744" s="61">
        <v>22791</v>
      </c>
      <c r="B744">
        <v>0.28920000000000001</v>
      </c>
      <c r="C744" t="str">
        <f t="shared" si="16"/>
        <v>1962 q2</v>
      </c>
    </row>
    <row r="745" spans="1:3">
      <c r="A745" s="61">
        <v>22794</v>
      </c>
      <c r="B745">
        <v>0.28799999999999998</v>
      </c>
      <c r="C745" t="str">
        <f t="shared" si="16"/>
        <v>1962 q2</v>
      </c>
    </row>
    <row r="746" spans="1:3">
      <c r="A746" s="61">
        <v>22795</v>
      </c>
      <c r="B746">
        <v>0.28810000000000002</v>
      </c>
      <c r="C746" t="str">
        <f t="shared" si="16"/>
        <v>1962 q2</v>
      </c>
    </row>
    <row r="747" spans="1:3">
      <c r="A747" s="61">
        <v>22797</v>
      </c>
      <c r="B747">
        <v>0.28820000000000001</v>
      </c>
      <c r="C747" t="str">
        <f t="shared" si="16"/>
        <v>1962 q2</v>
      </c>
    </row>
    <row r="748" spans="1:3">
      <c r="A748" s="61">
        <v>22798</v>
      </c>
      <c r="B748">
        <v>0.28760000000000002</v>
      </c>
      <c r="C748" t="str">
        <f t="shared" si="16"/>
        <v>1962 q2</v>
      </c>
    </row>
    <row r="749" spans="1:3">
      <c r="A749" s="61">
        <v>22801</v>
      </c>
      <c r="B749">
        <v>0.28660000000000002</v>
      </c>
      <c r="C749" t="str">
        <f t="shared" si="16"/>
        <v>1962 q2</v>
      </c>
    </row>
    <row r="750" spans="1:3">
      <c r="A750" s="61">
        <v>22802</v>
      </c>
      <c r="B750">
        <v>0.28660000000000002</v>
      </c>
      <c r="C750" t="str">
        <f t="shared" si="16"/>
        <v>1962 q2</v>
      </c>
    </row>
    <row r="751" spans="1:3">
      <c r="A751" s="61">
        <v>22803</v>
      </c>
      <c r="B751">
        <v>0.28749999999999998</v>
      </c>
      <c r="C751" t="str">
        <f t="shared" si="16"/>
        <v>1962 q2</v>
      </c>
    </row>
    <row r="752" spans="1:3">
      <c r="A752" s="61">
        <v>22804</v>
      </c>
      <c r="B752">
        <v>0.28799999999999998</v>
      </c>
      <c r="C752" t="str">
        <f t="shared" si="16"/>
        <v>1962 q2</v>
      </c>
    </row>
    <row r="753" spans="1:3">
      <c r="A753" s="61">
        <v>22805</v>
      </c>
      <c r="B753">
        <v>0.28810000000000002</v>
      </c>
      <c r="C753" t="str">
        <f t="shared" si="16"/>
        <v>1962 q2</v>
      </c>
    </row>
    <row r="754" spans="1:3">
      <c r="A754" s="61">
        <v>22808</v>
      </c>
      <c r="B754">
        <v>0.28789999999999999</v>
      </c>
      <c r="C754" t="str">
        <f t="shared" si="16"/>
        <v>1962 q2</v>
      </c>
    </row>
    <row r="755" spans="1:3">
      <c r="A755" s="61">
        <v>22809</v>
      </c>
      <c r="B755">
        <v>0.28720000000000001</v>
      </c>
      <c r="C755" t="str">
        <f t="shared" si="16"/>
        <v>1962 q2</v>
      </c>
    </row>
    <row r="756" spans="1:3">
      <c r="A756" s="61">
        <v>22810</v>
      </c>
      <c r="B756">
        <v>0.28720000000000001</v>
      </c>
      <c r="C756" t="str">
        <f t="shared" si="16"/>
        <v>1962 q2</v>
      </c>
    </row>
    <row r="757" spans="1:3">
      <c r="A757" s="61">
        <v>22811</v>
      </c>
      <c r="B757">
        <v>0.28620000000000001</v>
      </c>
      <c r="C757" t="str">
        <f t="shared" si="16"/>
        <v>1962 q2</v>
      </c>
    </row>
    <row r="758" spans="1:3">
      <c r="A758" s="61">
        <v>22812</v>
      </c>
      <c r="B758">
        <v>0.28699999999999998</v>
      </c>
      <c r="C758" t="str">
        <f t="shared" si="16"/>
        <v>1962 q2</v>
      </c>
    </row>
    <row r="759" spans="1:3">
      <c r="A759" s="61">
        <v>22815</v>
      </c>
      <c r="B759">
        <v>0.28739999999999999</v>
      </c>
      <c r="C759" t="str">
        <f t="shared" si="16"/>
        <v>1962 q2</v>
      </c>
    </row>
    <row r="760" spans="1:3">
      <c r="A760" s="61">
        <v>22816</v>
      </c>
      <c r="B760">
        <v>0.28620000000000001</v>
      </c>
      <c r="C760" t="str">
        <f t="shared" si="16"/>
        <v>1962 q2</v>
      </c>
    </row>
    <row r="761" spans="1:3">
      <c r="A761" s="61">
        <v>22817</v>
      </c>
      <c r="B761">
        <v>0.28620000000000001</v>
      </c>
      <c r="C761" t="str">
        <f t="shared" si="16"/>
        <v>1962 q2</v>
      </c>
    </row>
    <row r="762" spans="1:3">
      <c r="A762" s="61">
        <v>22818</v>
      </c>
      <c r="B762">
        <v>0.28399999999999997</v>
      </c>
      <c r="C762" t="str">
        <f t="shared" si="16"/>
        <v>1962 q2</v>
      </c>
    </row>
    <row r="763" spans="1:3">
      <c r="A763" s="61">
        <v>22819</v>
      </c>
      <c r="B763">
        <v>0.2848</v>
      </c>
      <c r="C763" t="str">
        <f t="shared" si="16"/>
        <v>1962 q2</v>
      </c>
    </row>
    <row r="764" spans="1:3">
      <c r="A764" s="61">
        <v>22822</v>
      </c>
      <c r="B764">
        <v>0.28349999999999997</v>
      </c>
      <c r="C764" t="str">
        <f t="shared" si="16"/>
        <v>1962 q2</v>
      </c>
    </row>
    <row r="765" spans="1:3">
      <c r="A765" s="61">
        <v>22823</v>
      </c>
      <c r="B765">
        <v>0.28389999999999999</v>
      </c>
      <c r="C765" t="str">
        <f t="shared" si="16"/>
        <v>1962 q2</v>
      </c>
    </row>
    <row r="766" spans="1:3">
      <c r="A766" s="61">
        <v>22824</v>
      </c>
      <c r="B766">
        <v>0.28460000000000002</v>
      </c>
      <c r="C766" t="str">
        <f t="shared" si="16"/>
        <v>1962 q2</v>
      </c>
    </row>
    <row r="767" spans="1:3">
      <c r="A767" s="61">
        <v>22825</v>
      </c>
      <c r="B767">
        <v>0.28520000000000001</v>
      </c>
      <c r="C767" t="str">
        <f t="shared" si="16"/>
        <v>1962 q2</v>
      </c>
    </row>
    <row r="768" spans="1:3">
      <c r="A768" s="61">
        <v>22826</v>
      </c>
      <c r="B768">
        <v>0.28499999999999998</v>
      </c>
      <c r="C768" t="str">
        <f t="shared" si="16"/>
        <v>1962 q2</v>
      </c>
    </row>
    <row r="769" spans="1:3">
      <c r="A769" s="61">
        <v>22829</v>
      </c>
      <c r="B769">
        <v>0.28589999999999999</v>
      </c>
      <c r="C769" t="str">
        <f t="shared" si="16"/>
        <v>1962 q3</v>
      </c>
    </row>
    <row r="770" spans="1:3">
      <c r="A770" s="61">
        <v>22830</v>
      </c>
      <c r="B770">
        <v>0.28649999999999998</v>
      </c>
      <c r="C770" t="str">
        <f t="shared" si="16"/>
        <v>1962 q3</v>
      </c>
    </row>
    <row r="771" spans="1:3">
      <c r="A771" s="61">
        <v>22832</v>
      </c>
      <c r="B771">
        <v>0.28639999999999999</v>
      </c>
      <c r="C771" t="str">
        <f t="shared" si="16"/>
        <v>1962 q3</v>
      </c>
    </row>
    <row r="772" spans="1:3">
      <c r="A772" s="61">
        <v>22833</v>
      </c>
      <c r="B772">
        <v>0.2878</v>
      </c>
      <c r="C772" t="str">
        <f t="shared" si="16"/>
        <v>1962 q3</v>
      </c>
    </row>
    <row r="773" spans="1:3">
      <c r="A773" s="61">
        <v>22836</v>
      </c>
      <c r="B773">
        <v>0.28789999999999999</v>
      </c>
      <c r="C773" t="str">
        <f t="shared" si="16"/>
        <v>1962 q3</v>
      </c>
    </row>
    <row r="774" spans="1:3">
      <c r="A774" s="61">
        <v>22837</v>
      </c>
      <c r="B774">
        <v>0.28539999999999999</v>
      </c>
      <c r="C774" t="str">
        <f t="shared" si="16"/>
        <v>1962 q3</v>
      </c>
    </row>
    <row r="775" spans="1:3">
      <c r="A775" s="61">
        <v>22838</v>
      </c>
      <c r="B775">
        <v>0.28199999999999997</v>
      </c>
      <c r="C775" t="str">
        <f t="shared" si="16"/>
        <v>1962 q3</v>
      </c>
    </row>
    <row r="776" spans="1:3">
      <c r="A776" s="61">
        <v>22839</v>
      </c>
      <c r="B776">
        <v>0.28260000000000002</v>
      </c>
      <c r="C776" t="str">
        <f t="shared" si="16"/>
        <v>1962 q3</v>
      </c>
    </row>
    <row r="777" spans="1:3">
      <c r="A777" s="61">
        <v>22840</v>
      </c>
      <c r="B777">
        <v>0.28270000000000001</v>
      </c>
      <c r="C777" t="str">
        <f t="shared" si="16"/>
        <v>1962 q3</v>
      </c>
    </row>
    <row r="778" spans="1:3">
      <c r="A778" s="61">
        <v>22843</v>
      </c>
      <c r="B778">
        <v>0.28149999999999997</v>
      </c>
      <c r="C778" t="str">
        <f t="shared" si="16"/>
        <v>1962 q3</v>
      </c>
    </row>
    <row r="779" spans="1:3">
      <c r="A779" s="61">
        <v>22844</v>
      </c>
      <c r="B779">
        <v>0.28179999999999999</v>
      </c>
      <c r="C779" t="str">
        <f t="shared" si="16"/>
        <v>1962 q3</v>
      </c>
    </row>
    <row r="780" spans="1:3">
      <c r="A780" s="61">
        <v>22845</v>
      </c>
      <c r="B780">
        <v>0.28110000000000002</v>
      </c>
      <c r="C780" t="str">
        <f t="shared" si="16"/>
        <v>1962 q3</v>
      </c>
    </row>
    <row r="781" spans="1:3">
      <c r="A781" s="61">
        <v>22846</v>
      </c>
      <c r="B781">
        <v>0.2828</v>
      </c>
      <c r="C781" t="str">
        <f t="shared" si="16"/>
        <v>1962 q3</v>
      </c>
    </row>
    <row r="782" spans="1:3">
      <c r="A782" s="61">
        <v>22847</v>
      </c>
      <c r="B782">
        <v>0.28339999999999999</v>
      </c>
      <c r="C782" t="str">
        <f t="shared" si="16"/>
        <v>1962 q3</v>
      </c>
    </row>
    <row r="783" spans="1:3">
      <c r="A783" s="61">
        <v>22850</v>
      </c>
      <c r="B783">
        <v>0.28220000000000001</v>
      </c>
      <c r="C783" t="str">
        <f t="shared" si="16"/>
        <v>1962 q3</v>
      </c>
    </row>
    <row r="784" spans="1:3">
      <c r="A784" s="61">
        <v>22851</v>
      </c>
      <c r="B784">
        <v>0.28399999999999997</v>
      </c>
      <c r="C784" t="str">
        <f t="shared" si="16"/>
        <v>1962 q3</v>
      </c>
    </row>
    <row r="785" spans="1:3">
      <c r="A785" s="61">
        <v>22852</v>
      </c>
      <c r="B785">
        <v>0.28499999999999998</v>
      </c>
      <c r="C785" t="str">
        <f t="shared" si="16"/>
        <v>1962 q3</v>
      </c>
    </row>
    <row r="786" spans="1:3">
      <c r="A786" s="61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61">
        <v>22854</v>
      </c>
      <c r="B787">
        <v>0.28420000000000001</v>
      </c>
      <c r="C787" t="str">
        <f t="shared" si="17"/>
        <v>1962 q3</v>
      </c>
    </row>
    <row r="788" spans="1:3">
      <c r="A788" s="61">
        <v>22857</v>
      </c>
      <c r="B788">
        <v>0.2838</v>
      </c>
      <c r="C788" t="str">
        <f t="shared" si="17"/>
        <v>1962 q3</v>
      </c>
    </row>
    <row r="789" spans="1:3">
      <c r="A789" s="61">
        <v>22858</v>
      </c>
      <c r="B789">
        <v>0.28339999999999999</v>
      </c>
      <c r="C789" t="str">
        <f t="shared" si="17"/>
        <v>1962 q3</v>
      </c>
    </row>
    <row r="790" spans="1:3">
      <c r="A790" s="61">
        <v>22859</v>
      </c>
      <c r="B790">
        <v>0.28249999999999997</v>
      </c>
      <c r="C790" t="str">
        <f t="shared" si="17"/>
        <v>1962 q3</v>
      </c>
    </row>
    <row r="791" spans="1:3">
      <c r="A791" s="61">
        <v>22860</v>
      </c>
      <c r="B791">
        <v>0.28249999999999997</v>
      </c>
      <c r="C791" t="str">
        <f t="shared" si="17"/>
        <v>1962 q3</v>
      </c>
    </row>
    <row r="792" spans="1:3">
      <c r="A792" s="61">
        <v>22861</v>
      </c>
      <c r="B792">
        <v>0.28249999999999997</v>
      </c>
      <c r="C792" t="str">
        <f t="shared" si="17"/>
        <v>1962 q3</v>
      </c>
    </row>
    <row r="793" spans="1:3">
      <c r="A793" s="61">
        <v>22864</v>
      </c>
      <c r="B793">
        <v>0.28310000000000002</v>
      </c>
      <c r="C793" t="str">
        <f t="shared" si="17"/>
        <v>1962 q3</v>
      </c>
    </row>
    <row r="794" spans="1:3">
      <c r="A794" s="61">
        <v>22865</v>
      </c>
      <c r="B794">
        <v>0.28339999999999999</v>
      </c>
      <c r="C794" t="str">
        <f t="shared" si="17"/>
        <v>1962 q3</v>
      </c>
    </row>
    <row r="795" spans="1:3">
      <c r="A795" s="61">
        <v>22866</v>
      </c>
      <c r="B795">
        <v>0.28570000000000001</v>
      </c>
      <c r="C795" t="str">
        <f t="shared" si="17"/>
        <v>1962 q3</v>
      </c>
    </row>
    <row r="796" spans="1:3">
      <c r="A796" s="61">
        <v>22867</v>
      </c>
      <c r="B796">
        <v>0.28660000000000002</v>
      </c>
      <c r="C796" t="str">
        <f t="shared" si="17"/>
        <v>1962 q3</v>
      </c>
    </row>
    <row r="797" spans="1:3">
      <c r="A797" s="61">
        <v>22868</v>
      </c>
      <c r="B797">
        <v>0.2863</v>
      </c>
      <c r="C797" t="str">
        <f t="shared" si="17"/>
        <v>1962 q3</v>
      </c>
    </row>
    <row r="798" spans="1:3">
      <c r="A798" s="61">
        <v>22871</v>
      </c>
      <c r="B798">
        <v>0.28760000000000002</v>
      </c>
      <c r="C798" t="str">
        <f t="shared" si="17"/>
        <v>1962 q3</v>
      </c>
    </row>
    <row r="799" spans="1:3">
      <c r="A799" s="61">
        <v>22872</v>
      </c>
      <c r="B799">
        <v>0.28720000000000001</v>
      </c>
      <c r="C799" t="str">
        <f t="shared" si="17"/>
        <v>1962 q3</v>
      </c>
    </row>
    <row r="800" spans="1:3">
      <c r="A800" s="61">
        <v>22873</v>
      </c>
      <c r="B800">
        <v>0.28910000000000002</v>
      </c>
      <c r="C800" t="str">
        <f t="shared" si="17"/>
        <v>1962 q3</v>
      </c>
    </row>
    <row r="801" spans="1:3">
      <c r="A801" s="61">
        <v>22874</v>
      </c>
      <c r="B801">
        <v>0.29039999999999999</v>
      </c>
      <c r="C801" t="str">
        <f t="shared" si="17"/>
        <v>1962 q3</v>
      </c>
    </row>
    <row r="802" spans="1:3">
      <c r="A802" s="61">
        <v>22875</v>
      </c>
      <c r="B802">
        <v>0.29270000000000002</v>
      </c>
      <c r="C802" t="str">
        <f t="shared" si="17"/>
        <v>1962 q3</v>
      </c>
    </row>
    <row r="803" spans="1:3">
      <c r="A803" s="61">
        <v>22878</v>
      </c>
      <c r="B803">
        <v>0.29360000000000003</v>
      </c>
      <c r="C803" t="str">
        <f t="shared" si="17"/>
        <v>1962 q3</v>
      </c>
    </row>
    <row r="804" spans="1:3">
      <c r="A804" s="61">
        <v>22879</v>
      </c>
      <c r="B804">
        <v>0.29320000000000002</v>
      </c>
      <c r="C804" t="str">
        <f t="shared" si="17"/>
        <v>1962 q3</v>
      </c>
    </row>
    <row r="805" spans="1:3">
      <c r="A805" s="61">
        <v>22880</v>
      </c>
      <c r="B805">
        <v>0.29220000000000002</v>
      </c>
      <c r="C805" t="str">
        <f t="shared" si="17"/>
        <v>1962 q3</v>
      </c>
    </row>
    <row r="806" spans="1:3">
      <c r="A806" s="61">
        <v>22881</v>
      </c>
      <c r="B806">
        <v>0.29299999999999998</v>
      </c>
      <c r="C806" t="str">
        <f t="shared" si="17"/>
        <v>1962 q3</v>
      </c>
    </row>
    <row r="807" spans="1:3">
      <c r="A807" s="61">
        <v>22882</v>
      </c>
      <c r="B807">
        <v>0.2923</v>
      </c>
      <c r="C807" t="str">
        <f t="shared" si="17"/>
        <v>1962 q3</v>
      </c>
    </row>
    <row r="808" spans="1:3">
      <c r="A808" s="61">
        <v>22885</v>
      </c>
      <c r="B808">
        <v>0.29239999999999999</v>
      </c>
      <c r="C808" t="str">
        <f t="shared" si="17"/>
        <v>1962 q3</v>
      </c>
    </row>
    <row r="809" spans="1:3">
      <c r="A809" s="61">
        <v>22886</v>
      </c>
      <c r="B809">
        <v>0.2913</v>
      </c>
      <c r="C809" t="str">
        <f t="shared" si="17"/>
        <v>1962 q3</v>
      </c>
    </row>
    <row r="810" spans="1:3">
      <c r="A810" s="61">
        <v>22887</v>
      </c>
      <c r="B810">
        <v>0.29010000000000002</v>
      </c>
      <c r="C810" t="str">
        <f t="shared" si="17"/>
        <v>1962 q3</v>
      </c>
    </row>
    <row r="811" spans="1:3">
      <c r="A811" s="61">
        <v>22888</v>
      </c>
      <c r="B811">
        <v>0.29049999999999998</v>
      </c>
      <c r="C811" t="str">
        <f t="shared" si="17"/>
        <v>1962 q3</v>
      </c>
    </row>
    <row r="812" spans="1:3">
      <c r="A812" s="61">
        <v>22889</v>
      </c>
      <c r="B812">
        <v>0.28899999999999998</v>
      </c>
      <c r="C812" t="str">
        <f t="shared" si="17"/>
        <v>1962 q3</v>
      </c>
    </row>
    <row r="813" spans="1:3">
      <c r="A813" s="61">
        <v>22893</v>
      </c>
      <c r="B813">
        <v>0.28799999999999998</v>
      </c>
      <c r="C813" t="str">
        <f t="shared" si="17"/>
        <v>1962 q3</v>
      </c>
    </row>
    <row r="814" spans="1:3">
      <c r="A814" s="61">
        <v>22894</v>
      </c>
      <c r="B814">
        <v>0.28699999999999998</v>
      </c>
      <c r="C814" t="str">
        <f t="shared" si="17"/>
        <v>1962 q3</v>
      </c>
    </row>
    <row r="815" spans="1:3">
      <c r="A815" s="61">
        <v>22895</v>
      </c>
      <c r="B815">
        <v>0.28710000000000002</v>
      </c>
      <c r="C815" t="str">
        <f t="shared" si="17"/>
        <v>1962 q3</v>
      </c>
    </row>
    <row r="816" spans="1:3">
      <c r="A816" s="61">
        <v>22896</v>
      </c>
      <c r="B816">
        <v>0.28660000000000002</v>
      </c>
      <c r="C816" t="str">
        <f t="shared" si="17"/>
        <v>1962 q3</v>
      </c>
    </row>
    <row r="817" spans="1:3">
      <c r="A817" s="61">
        <v>22899</v>
      </c>
      <c r="B817">
        <v>0.2873</v>
      </c>
      <c r="C817" t="str">
        <f t="shared" si="17"/>
        <v>1962 q3</v>
      </c>
    </row>
    <row r="818" spans="1:3">
      <c r="A818" s="61">
        <v>22900</v>
      </c>
      <c r="B818">
        <v>0.28749999999999998</v>
      </c>
      <c r="C818" t="str">
        <f t="shared" si="17"/>
        <v>1962 q3</v>
      </c>
    </row>
    <row r="819" spans="1:3">
      <c r="A819" s="61">
        <v>22901</v>
      </c>
      <c r="B819">
        <v>0.28799999999999998</v>
      </c>
      <c r="C819" t="str">
        <f t="shared" si="17"/>
        <v>1962 q3</v>
      </c>
    </row>
    <row r="820" spans="1:3">
      <c r="A820" s="61">
        <v>22902</v>
      </c>
      <c r="B820">
        <v>0.28739999999999999</v>
      </c>
      <c r="C820" t="str">
        <f t="shared" si="17"/>
        <v>1962 q3</v>
      </c>
    </row>
    <row r="821" spans="1:3">
      <c r="A821" s="61">
        <v>22903</v>
      </c>
      <c r="B821">
        <v>0.28760000000000002</v>
      </c>
      <c r="C821" t="str">
        <f t="shared" si="17"/>
        <v>1962 q3</v>
      </c>
    </row>
    <row r="822" spans="1:3">
      <c r="A822" s="61">
        <v>22906</v>
      </c>
      <c r="B822">
        <v>0.2878</v>
      </c>
      <c r="C822" t="str">
        <f t="shared" si="17"/>
        <v>1962 q3</v>
      </c>
    </row>
    <row r="823" spans="1:3">
      <c r="A823" s="61">
        <v>22907</v>
      </c>
      <c r="B823">
        <v>0.2878</v>
      </c>
      <c r="C823" t="str">
        <f t="shared" si="17"/>
        <v>1962 q3</v>
      </c>
    </row>
    <row r="824" spans="1:3">
      <c r="A824" s="61">
        <v>22908</v>
      </c>
      <c r="B824">
        <v>0.28810000000000002</v>
      </c>
      <c r="C824" t="str">
        <f t="shared" si="17"/>
        <v>1962 q3</v>
      </c>
    </row>
    <row r="825" spans="1:3">
      <c r="A825" s="61">
        <v>22909</v>
      </c>
      <c r="B825">
        <v>0.28560000000000002</v>
      </c>
      <c r="C825" t="str">
        <f t="shared" si="17"/>
        <v>1962 q3</v>
      </c>
    </row>
    <row r="826" spans="1:3">
      <c r="A826" s="61">
        <v>22910</v>
      </c>
      <c r="B826">
        <v>0.28449999999999998</v>
      </c>
      <c r="C826" t="str">
        <f t="shared" si="17"/>
        <v>1962 q3</v>
      </c>
    </row>
    <row r="827" spans="1:3">
      <c r="A827" s="61">
        <v>22913</v>
      </c>
      <c r="B827">
        <v>0.2828</v>
      </c>
      <c r="C827" t="str">
        <f t="shared" si="17"/>
        <v>1962 q3</v>
      </c>
    </row>
    <row r="828" spans="1:3">
      <c r="A828" s="61">
        <v>22914</v>
      </c>
      <c r="B828">
        <v>0.28310000000000002</v>
      </c>
      <c r="C828" t="str">
        <f t="shared" si="17"/>
        <v>1962 q3</v>
      </c>
    </row>
    <row r="829" spans="1:3">
      <c r="A829" s="61">
        <v>22915</v>
      </c>
      <c r="B829">
        <v>0.28239999999999998</v>
      </c>
      <c r="C829" t="str">
        <f t="shared" si="17"/>
        <v>1962 q3</v>
      </c>
    </row>
    <row r="830" spans="1:3">
      <c r="A830" s="61">
        <v>22916</v>
      </c>
      <c r="B830">
        <v>0.28179999999999999</v>
      </c>
      <c r="C830" t="str">
        <f t="shared" si="17"/>
        <v>1962 q3</v>
      </c>
    </row>
    <row r="831" spans="1:3">
      <c r="A831" s="61">
        <v>22917</v>
      </c>
      <c r="B831">
        <v>0.28179999999999999</v>
      </c>
      <c r="C831" t="str">
        <f t="shared" si="17"/>
        <v>1962 q3</v>
      </c>
    </row>
    <row r="832" spans="1:3">
      <c r="A832" s="61">
        <v>22920</v>
      </c>
      <c r="B832">
        <v>0.2828</v>
      </c>
      <c r="C832" t="str">
        <f t="shared" si="17"/>
        <v>1962 q4</v>
      </c>
    </row>
    <row r="833" spans="1:3">
      <c r="A833" s="61">
        <v>22921</v>
      </c>
      <c r="B833">
        <v>0.28249999999999997</v>
      </c>
      <c r="C833" t="str">
        <f t="shared" si="17"/>
        <v>1962 q4</v>
      </c>
    </row>
    <row r="834" spans="1:3">
      <c r="A834" s="61">
        <v>22922</v>
      </c>
      <c r="B834">
        <v>0.28260000000000002</v>
      </c>
      <c r="C834" t="str">
        <f t="shared" si="17"/>
        <v>1962 q4</v>
      </c>
    </row>
    <row r="835" spans="1:3">
      <c r="A835" s="61">
        <v>22923</v>
      </c>
      <c r="B835">
        <v>0.28320000000000001</v>
      </c>
      <c r="C835" t="str">
        <f t="shared" si="17"/>
        <v>1962 q4</v>
      </c>
    </row>
    <row r="836" spans="1:3">
      <c r="A836" s="61">
        <v>22924</v>
      </c>
      <c r="B836">
        <v>0.2833</v>
      </c>
      <c r="C836" t="str">
        <f t="shared" si="17"/>
        <v>1962 q4</v>
      </c>
    </row>
    <row r="837" spans="1:3">
      <c r="A837" s="61">
        <v>22927</v>
      </c>
      <c r="B837">
        <v>0.28199999999999997</v>
      </c>
      <c r="C837" t="str">
        <f t="shared" si="17"/>
        <v>1962 q4</v>
      </c>
    </row>
    <row r="838" spans="1:3">
      <c r="A838" s="61">
        <v>22928</v>
      </c>
      <c r="B838">
        <v>0.2823</v>
      </c>
      <c r="C838" t="str">
        <f t="shared" si="17"/>
        <v>1962 q4</v>
      </c>
    </row>
    <row r="839" spans="1:3">
      <c r="A839" s="61">
        <v>22929</v>
      </c>
      <c r="B839">
        <v>0.28220000000000001</v>
      </c>
      <c r="C839" t="str">
        <f t="shared" si="17"/>
        <v>1962 q4</v>
      </c>
    </row>
    <row r="840" spans="1:3">
      <c r="A840" s="61">
        <v>22930</v>
      </c>
      <c r="B840">
        <v>0.28210000000000002</v>
      </c>
      <c r="C840" t="str">
        <f t="shared" si="17"/>
        <v>1962 q4</v>
      </c>
    </row>
    <row r="841" spans="1:3">
      <c r="A841" s="61">
        <v>22931</v>
      </c>
      <c r="B841">
        <v>0.28039999999999998</v>
      </c>
      <c r="C841" t="str">
        <f t="shared" si="17"/>
        <v>1962 q4</v>
      </c>
    </row>
    <row r="842" spans="1:3">
      <c r="A842" s="61">
        <v>22934</v>
      </c>
      <c r="B842">
        <v>0.28089999999999998</v>
      </c>
      <c r="C842" t="str">
        <f t="shared" si="17"/>
        <v>1962 q4</v>
      </c>
    </row>
    <row r="843" spans="1:3">
      <c r="A843" s="61">
        <v>22935</v>
      </c>
      <c r="B843">
        <v>0.28000000000000003</v>
      </c>
      <c r="C843" t="str">
        <f t="shared" si="17"/>
        <v>1962 q4</v>
      </c>
    </row>
    <row r="844" spans="1:3">
      <c r="A844" s="61">
        <v>22936</v>
      </c>
      <c r="B844">
        <v>0.28060000000000002</v>
      </c>
      <c r="C844" t="str">
        <f t="shared" si="17"/>
        <v>1962 q4</v>
      </c>
    </row>
    <row r="845" spans="1:3">
      <c r="A845" s="61">
        <v>22937</v>
      </c>
      <c r="B845">
        <v>0.28179999999999999</v>
      </c>
      <c r="C845" t="str">
        <f t="shared" si="17"/>
        <v>1962 q4</v>
      </c>
    </row>
    <row r="846" spans="1:3">
      <c r="A846" s="61">
        <v>22938</v>
      </c>
      <c r="B846">
        <v>0.28220000000000001</v>
      </c>
      <c r="C846" t="str">
        <f t="shared" si="17"/>
        <v>1962 q4</v>
      </c>
    </row>
    <row r="847" spans="1:3">
      <c r="A847" s="61">
        <v>22941</v>
      </c>
      <c r="B847">
        <v>0.28399999999999997</v>
      </c>
      <c r="C847" t="str">
        <f t="shared" si="17"/>
        <v>1962 q4</v>
      </c>
    </row>
    <row r="848" spans="1:3">
      <c r="A848" s="61">
        <v>22942</v>
      </c>
      <c r="B848">
        <v>0.29049999999999998</v>
      </c>
      <c r="C848" t="str">
        <f t="shared" si="17"/>
        <v>1962 q4</v>
      </c>
    </row>
    <row r="849" spans="1:3">
      <c r="A849" s="61">
        <v>22943</v>
      </c>
      <c r="B849">
        <v>0.2918</v>
      </c>
      <c r="C849" t="str">
        <f t="shared" si="17"/>
        <v>1962 q4</v>
      </c>
    </row>
    <row r="850" spans="1:3">
      <c r="A850" s="61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61">
        <v>22945</v>
      </c>
      <c r="B851">
        <v>0.29170000000000001</v>
      </c>
      <c r="C851" t="str">
        <f t="shared" si="18"/>
        <v>1962 q4</v>
      </c>
    </row>
    <row r="852" spans="1:3">
      <c r="A852" s="61">
        <v>22948</v>
      </c>
      <c r="B852">
        <v>0.28660000000000002</v>
      </c>
      <c r="C852" t="str">
        <f t="shared" si="18"/>
        <v>1962 q4</v>
      </c>
    </row>
    <row r="853" spans="1:3">
      <c r="A853" s="61">
        <v>22949</v>
      </c>
      <c r="B853">
        <v>0.28699999999999998</v>
      </c>
      <c r="C853" t="str">
        <f t="shared" si="18"/>
        <v>1962 q4</v>
      </c>
    </row>
    <row r="854" spans="1:3">
      <c r="A854" s="61">
        <v>22950</v>
      </c>
      <c r="B854">
        <v>0.28720000000000001</v>
      </c>
      <c r="C854" t="str">
        <f t="shared" si="18"/>
        <v>1962 q4</v>
      </c>
    </row>
    <row r="855" spans="1:3">
      <c r="A855" s="61">
        <v>22951</v>
      </c>
      <c r="B855">
        <v>0.28849999999999998</v>
      </c>
      <c r="C855" t="str">
        <f t="shared" si="18"/>
        <v>1962 q4</v>
      </c>
    </row>
    <row r="856" spans="1:3">
      <c r="A856" s="61">
        <v>22952</v>
      </c>
      <c r="B856">
        <v>0.28870000000000001</v>
      </c>
      <c r="C856" t="str">
        <f t="shared" si="18"/>
        <v>1962 q4</v>
      </c>
    </row>
    <row r="857" spans="1:3">
      <c r="A857" s="61">
        <v>22955</v>
      </c>
      <c r="B857">
        <v>0.28810000000000002</v>
      </c>
      <c r="C857" t="str">
        <f t="shared" si="18"/>
        <v>1962 q4</v>
      </c>
    </row>
    <row r="858" spans="1:3">
      <c r="A858" s="61">
        <v>22957</v>
      </c>
      <c r="B858">
        <v>0.2888</v>
      </c>
      <c r="C858" t="str">
        <f t="shared" si="18"/>
        <v>1962 q4</v>
      </c>
    </row>
    <row r="859" spans="1:3">
      <c r="A859" s="61">
        <v>22958</v>
      </c>
      <c r="B859">
        <v>0.2878</v>
      </c>
      <c r="C859" t="str">
        <f t="shared" si="18"/>
        <v>1962 q4</v>
      </c>
    </row>
    <row r="860" spans="1:3">
      <c r="A860" s="61">
        <v>22959</v>
      </c>
      <c r="B860">
        <v>0.28760000000000002</v>
      </c>
      <c r="C860" t="str">
        <f t="shared" si="18"/>
        <v>1962 q4</v>
      </c>
    </row>
    <row r="861" spans="1:3">
      <c r="A861" s="61">
        <v>22962</v>
      </c>
      <c r="B861">
        <v>0.28820000000000001</v>
      </c>
      <c r="C861" t="str">
        <f t="shared" si="18"/>
        <v>1962 q4</v>
      </c>
    </row>
    <row r="862" spans="1:3">
      <c r="A862" s="61">
        <v>22963</v>
      </c>
      <c r="B862">
        <v>0.28799999999999998</v>
      </c>
      <c r="C862" t="str">
        <f t="shared" si="18"/>
        <v>1962 q4</v>
      </c>
    </row>
    <row r="863" spans="1:3">
      <c r="A863" s="61">
        <v>22964</v>
      </c>
      <c r="B863">
        <v>0.28839999999999999</v>
      </c>
      <c r="C863" t="str">
        <f t="shared" si="18"/>
        <v>1962 q4</v>
      </c>
    </row>
    <row r="864" spans="1:3">
      <c r="A864" s="61">
        <v>22965</v>
      </c>
      <c r="B864">
        <v>0.28849999999999998</v>
      </c>
      <c r="C864" t="str">
        <f t="shared" si="18"/>
        <v>1962 q4</v>
      </c>
    </row>
    <row r="865" spans="1:3">
      <c r="A865" s="61">
        <v>22966</v>
      </c>
      <c r="B865">
        <v>0.28860000000000002</v>
      </c>
      <c r="C865" t="str">
        <f t="shared" si="18"/>
        <v>1962 q4</v>
      </c>
    </row>
    <row r="866" spans="1:3">
      <c r="A866" s="61">
        <v>22969</v>
      </c>
      <c r="B866">
        <v>0.28920000000000001</v>
      </c>
      <c r="C866" t="str">
        <f t="shared" si="18"/>
        <v>1962 q4</v>
      </c>
    </row>
    <row r="867" spans="1:3">
      <c r="A867" s="61">
        <v>22970</v>
      </c>
      <c r="B867">
        <v>0.2888</v>
      </c>
      <c r="C867" t="str">
        <f t="shared" si="18"/>
        <v>1962 q4</v>
      </c>
    </row>
    <row r="868" spans="1:3">
      <c r="A868" s="61">
        <v>22971</v>
      </c>
      <c r="B868">
        <v>0.28810000000000002</v>
      </c>
      <c r="C868" t="str">
        <f t="shared" si="18"/>
        <v>1962 q4</v>
      </c>
    </row>
    <row r="869" spans="1:3">
      <c r="A869" s="61">
        <v>22973</v>
      </c>
      <c r="B869">
        <v>0.28739999999999999</v>
      </c>
      <c r="C869" t="str">
        <f t="shared" si="18"/>
        <v>1962 q4</v>
      </c>
    </row>
    <row r="870" spans="1:3">
      <c r="A870" s="61">
        <v>22976</v>
      </c>
      <c r="B870">
        <v>0.28739999999999999</v>
      </c>
      <c r="C870" t="str">
        <f t="shared" si="18"/>
        <v>1962 q4</v>
      </c>
    </row>
    <row r="871" spans="1:3">
      <c r="A871" s="61">
        <v>22977</v>
      </c>
      <c r="B871">
        <v>0.28660000000000002</v>
      </c>
      <c r="C871" t="str">
        <f t="shared" si="18"/>
        <v>1962 q4</v>
      </c>
    </row>
    <row r="872" spans="1:3">
      <c r="A872" s="61">
        <v>22978</v>
      </c>
      <c r="B872">
        <v>0.28689999999999999</v>
      </c>
      <c r="C872" t="str">
        <f t="shared" si="18"/>
        <v>1962 q4</v>
      </c>
    </row>
    <row r="873" spans="1:3">
      <c r="A873" s="61">
        <v>22979</v>
      </c>
      <c r="B873">
        <v>0.2863</v>
      </c>
      <c r="C873" t="str">
        <f t="shared" si="18"/>
        <v>1962 q4</v>
      </c>
    </row>
    <row r="874" spans="1:3">
      <c r="A874" s="61">
        <v>22980</v>
      </c>
      <c r="B874">
        <v>0.2878</v>
      </c>
      <c r="C874" t="str">
        <f t="shared" si="18"/>
        <v>1962 q4</v>
      </c>
    </row>
    <row r="875" spans="1:3">
      <c r="A875" s="61">
        <v>22983</v>
      </c>
      <c r="B875">
        <v>0.28710000000000002</v>
      </c>
      <c r="C875" t="str">
        <f t="shared" si="18"/>
        <v>1962 q4</v>
      </c>
    </row>
    <row r="876" spans="1:3">
      <c r="A876" s="61">
        <v>22984</v>
      </c>
      <c r="B876">
        <v>0.28670000000000001</v>
      </c>
      <c r="C876" t="str">
        <f t="shared" si="18"/>
        <v>1962 q4</v>
      </c>
    </row>
    <row r="877" spans="1:3">
      <c r="A877" s="61">
        <v>22985</v>
      </c>
      <c r="B877">
        <v>0.2853</v>
      </c>
      <c r="C877" t="str">
        <f t="shared" si="18"/>
        <v>1962 q4</v>
      </c>
    </row>
    <row r="878" spans="1:3">
      <c r="A878" s="61">
        <v>22986</v>
      </c>
      <c r="B878">
        <v>0.28510000000000002</v>
      </c>
      <c r="C878" t="str">
        <f t="shared" si="18"/>
        <v>1962 q4</v>
      </c>
    </row>
    <row r="879" spans="1:3">
      <c r="A879" s="61">
        <v>22987</v>
      </c>
      <c r="B879">
        <v>0.28460000000000002</v>
      </c>
      <c r="C879" t="str">
        <f t="shared" si="18"/>
        <v>1962 q4</v>
      </c>
    </row>
    <row r="880" spans="1:3">
      <c r="A880" s="61">
        <v>22990</v>
      </c>
      <c r="B880">
        <v>0.28520000000000001</v>
      </c>
      <c r="C880" t="str">
        <f t="shared" si="18"/>
        <v>1962 q4</v>
      </c>
    </row>
    <row r="881" spans="1:3">
      <c r="A881" s="61">
        <v>22991</v>
      </c>
      <c r="B881">
        <v>0.28610000000000002</v>
      </c>
      <c r="C881" t="str">
        <f t="shared" si="18"/>
        <v>1962 q4</v>
      </c>
    </row>
    <row r="882" spans="1:3">
      <c r="A882" s="61">
        <v>22992</v>
      </c>
      <c r="B882">
        <v>0.28689999999999999</v>
      </c>
      <c r="C882" t="str">
        <f t="shared" si="18"/>
        <v>1962 q4</v>
      </c>
    </row>
    <row r="883" spans="1:3">
      <c r="A883" s="61">
        <v>22993</v>
      </c>
      <c r="B883">
        <v>0.28670000000000001</v>
      </c>
      <c r="C883" t="str">
        <f t="shared" si="18"/>
        <v>1962 q4</v>
      </c>
    </row>
    <row r="884" spans="1:3">
      <c r="A884" s="61">
        <v>22994</v>
      </c>
      <c r="B884">
        <v>0.28639999999999999</v>
      </c>
      <c r="C884" t="str">
        <f t="shared" si="18"/>
        <v>1962 q4</v>
      </c>
    </row>
    <row r="885" spans="1:3">
      <c r="A885" s="61">
        <v>22997</v>
      </c>
      <c r="B885">
        <v>0.28760000000000002</v>
      </c>
      <c r="C885" t="str">
        <f t="shared" si="18"/>
        <v>1962 q4</v>
      </c>
    </row>
    <row r="886" spans="1:3">
      <c r="A886" s="61">
        <v>22998</v>
      </c>
      <c r="B886">
        <v>0.28799999999999998</v>
      </c>
      <c r="C886" t="str">
        <f t="shared" si="18"/>
        <v>1962 q4</v>
      </c>
    </row>
    <row r="887" spans="1:3">
      <c r="A887" s="61">
        <v>22999</v>
      </c>
      <c r="B887">
        <v>0.28789999999999999</v>
      </c>
      <c r="C887" t="str">
        <f t="shared" si="18"/>
        <v>1962 q4</v>
      </c>
    </row>
    <row r="888" spans="1:3">
      <c r="A888" s="61">
        <v>23000</v>
      </c>
      <c r="B888">
        <v>0.28770000000000001</v>
      </c>
      <c r="C888" t="str">
        <f t="shared" si="18"/>
        <v>1962 q4</v>
      </c>
    </row>
    <row r="889" spans="1:3">
      <c r="A889" s="61">
        <v>23001</v>
      </c>
      <c r="B889">
        <v>0.2878</v>
      </c>
      <c r="C889" t="str">
        <f t="shared" si="18"/>
        <v>1962 q4</v>
      </c>
    </row>
    <row r="890" spans="1:3">
      <c r="A890" s="61">
        <v>23006</v>
      </c>
      <c r="B890">
        <v>0.28820000000000001</v>
      </c>
      <c r="C890" t="str">
        <f t="shared" si="18"/>
        <v>1962 q4</v>
      </c>
    </row>
    <row r="891" spans="1:3">
      <c r="A891" s="61">
        <v>23007</v>
      </c>
      <c r="B891">
        <v>0.2878</v>
      </c>
      <c r="C891" t="str">
        <f t="shared" si="18"/>
        <v>1962 q4</v>
      </c>
    </row>
    <row r="892" spans="1:3">
      <c r="A892" s="61">
        <v>23008</v>
      </c>
      <c r="B892">
        <v>0.28870000000000001</v>
      </c>
      <c r="C892" t="str">
        <f t="shared" si="18"/>
        <v>1962 q4</v>
      </c>
    </row>
    <row r="893" spans="1:3">
      <c r="A893" s="61">
        <v>23011</v>
      </c>
      <c r="B893">
        <v>0.28789999999999999</v>
      </c>
      <c r="C893" t="str">
        <f t="shared" si="18"/>
        <v>1962 q4</v>
      </c>
    </row>
    <row r="894" spans="1:3">
      <c r="A894" s="61">
        <v>23013</v>
      </c>
      <c r="B894">
        <v>0.28699999999999998</v>
      </c>
      <c r="C894" t="str">
        <f t="shared" si="18"/>
        <v>1963 q1</v>
      </c>
    </row>
    <row r="895" spans="1:3">
      <c r="A895" s="61">
        <v>23014</v>
      </c>
      <c r="B895">
        <v>0.2883</v>
      </c>
      <c r="C895" t="str">
        <f t="shared" si="18"/>
        <v>1963 q1</v>
      </c>
    </row>
    <row r="896" spans="1:3">
      <c r="A896" s="61">
        <v>23015</v>
      </c>
      <c r="B896">
        <v>0.28889999999999999</v>
      </c>
      <c r="C896" t="str">
        <f t="shared" si="18"/>
        <v>1963 q1</v>
      </c>
    </row>
    <row r="897" spans="1:3">
      <c r="A897" s="61">
        <v>23018</v>
      </c>
      <c r="B897">
        <v>0.28970000000000001</v>
      </c>
      <c r="C897" t="str">
        <f t="shared" si="18"/>
        <v>1963 q1</v>
      </c>
    </row>
    <row r="898" spans="1:3">
      <c r="A898" s="61">
        <v>23019</v>
      </c>
      <c r="B898">
        <v>0.28939999999999999</v>
      </c>
      <c r="C898" t="str">
        <f t="shared" si="18"/>
        <v>1963 q1</v>
      </c>
    </row>
    <row r="899" spans="1:3">
      <c r="A899" s="61">
        <v>23020</v>
      </c>
      <c r="B899">
        <v>0.2898</v>
      </c>
      <c r="C899" t="str">
        <f t="shared" si="18"/>
        <v>1963 q1</v>
      </c>
    </row>
    <row r="900" spans="1:3">
      <c r="A900" s="61">
        <v>23021</v>
      </c>
      <c r="B900">
        <v>0.29099999999999998</v>
      </c>
      <c r="C900" t="str">
        <f t="shared" si="18"/>
        <v>1963 q1</v>
      </c>
    </row>
    <row r="901" spans="1:3">
      <c r="A901" s="61">
        <v>23022</v>
      </c>
      <c r="B901">
        <v>0.29199999999999998</v>
      </c>
      <c r="C901" t="str">
        <f t="shared" si="18"/>
        <v>1963 q1</v>
      </c>
    </row>
    <row r="902" spans="1:3">
      <c r="A902" s="61">
        <v>23025</v>
      </c>
      <c r="B902">
        <v>0.29270000000000002</v>
      </c>
      <c r="C902" t="str">
        <f t="shared" si="18"/>
        <v>1963 q1</v>
      </c>
    </row>
    <row r="903" spans="1:3">
      <c r="A903" s="61">
        <v>23026</v>
      </c>
      <c r="B903">
        <v>0.29020000000000001</v>
      </c>
      <c r="C903" t="str">
        <f t="shared" si="18"/>
        <v>1963 q1</v>
      </c>
    </row>
    <row r="904" spans="1:3">
      <c r="A904" s="61">
        <v>23027</v>
      </c>
      <c r="B904">
        <v>0.28920000000000001</v>
      </c>
      <c r="C904" t="str">
        <f t="shared" si="18"/>
        <v>1963 q1</v>
      </c>
    </row>
    <row r="905" spans="1:3">
      <c r="A905" s="61">
        <v>23028</v>
      </c>
      <c r="B905">
        <v>0.29010000000000002</v>
      </c>
      <c r="C905" t="str">
        <f t="shared" si="18"/>
        <v>1963 q1</v>
      </c>
    </row>
    <row r="906" spans="1:3">
      <c r="A906" s="61">
        <v>23029</v>
      </c>
      <c r="B906">
        <v>0.29060000000000002</v>
      </c>
      <c r="C906" t="str">
        <f t="shared" si="18"/>
        <v>1963 q1</v>
      </c>
    </row>
    <row r="907" spans="1:3">
      <c r="A907" s="61">
        <v>23032</v>
      </c>
      <c r="B907">
        <v>0.29020000000000001</v>
      </c>
      <c r="C907" t="str">
        <f t="shared" si="18"/>
        <v>1963 q1</v>
      </c>
    </row>
    <row r="908" spans="1:3">
      <c r="A908" s="61">
        <v>23033</v>
      </c>
      <c r="B908">
        <v>0.29099999999999998</v>
      </c>
      <c r="C908" t="str">
        <f t="shared" si="18"/>
        <v>1963 q1</v>
      </c>
    </row>
    <row r="909" spans="1:3">
      <c r="A909" s="61">
        <v>23034</v>
      </c>
      <c r="B909">
        <v>0.2918</v>
      </c>
      <c r="C909" t="str">
        <f t="shared" si="18"/>
        <v>1963 q1</v>
      </c>
    </row>
    <row r="910" spans="1:3">
      <c r="A910" s="61">
        <v>23035</v>
      </c>
      <c r="B910">
        <v>0.29199999999999998</v>
      </c>
      <c r="C910" t="str">
        <f t="shared" si="18"/>
        <v>1963 q1</v>
      </c>
    </row>
    <row r="911" spans="1:3">
      <c r="A911" s="61">
        <v>23036</v>
      </c>
      <c r="B911">
        <v>0.29249999999999998</v>
      </c>
      <c r="C911" t="str">
        <f t="shared" si="18"/>
        <v>1963 q1</v>
      </c>
    </row>
    <row r="912" spans="1:3">
      <c r="A912" s="61">
        <v>23039</v>
      </c>
      <c r="B912">
        <v>0.29120000000000001</v>
      </c>
      <c r="C912" t="str">
        <f t="shared" si="18"/>
        <v>1963 q1</v>
      </c>
    </row>
    <row r="913" spans="1:3">
      <c r="A913" s="61">
        <v>23040</v>
      </c>
      <c r="B913">
        <v>0.29120000000000001</v>
      </c>
      <c r="C913" t="str">
        <f t="shared" si="18"/>
        <v>1963 q1</v>
      </c>
    </row>
    <row r="914" spans="1:3">
      <c r="A914" s="61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61">
        <v>23042</v>
      </c>
      <c r="B915">
        <v>0.29220000000000002</v>
      </c>
      <c r="C915" t="str">
        <f t="shared" si="19"/>
        <v>1963 q1</v>
      </c>
    </row>
    <row r="916" spans="1:3">
      <c r="A916" s="61">
        <v>23043</v>
      </c>
      <c r="B916">
        <v>0.2918</v>
      </c>
      <c r="C916" t="str">
        <f t="shared" si="19"/>
        <v>1963 q1</v>
      </c>
    </row>
    <row r="917" spans="1:3">
      <c r="A917" s="61">
        <v>23046</v>
      </c>
      <c r="B917">
        <v>0.29210000000000003</v>
      </c>
      <c r="C917" t="str">
        <f t="shared" si="19"/>
        <v>1963 q1</v>
      </c>
    </row>
    <row r="918" spans="1:3">
      <c r="A918" s="61">
        <v>23047</v>
      </c>
      <c r="B918">
        <v>0.29299999999999998</v>
      </c>
      <c r="C918" t="str">
        <f t="shared" si="19"/>
        <v>1963 q1</v>
      </c>
    </row>
    <row r="919" spans="1:3">
      <c r="A919" s="61">
        <v>23048</v>
      </c>
      <c r="B919">
        <v>0.29299999999999998</v>
      </c>
      <c r="C919" t="str">
        <f t="shared" si="19"/>
        <v>1963 q1</v>
      </c>
    </row>
    <row r="920" spans="1:3">
      <c r="A920" s="61">
        <v>23049</v>
      </c>
      <c r="B920">
        <v>0.29289999999999999</v>
      </c>
      <c r="C920" t="str">
        <f t="shared" si="19"/>
        <v>1963 q1</v>
      </c>
    </row>
    <row r="921" spans="1:3">
      <c r="A921" s="61">
        <v>23050</v>
      </c>
      <c r="B921">
        <v>0.29349999999999998</v>
      </c>
      <c r="C921" t="str">
        <f t="shared" si="19"/>
        <v>1963 q1</v>
      </c>
    </row>
    <row r="922" spans="1:3">
      <c r="A922" s="61">
        <v>23053</v>
      </c>
      <c r="B922">
        <v>0.29399999999999998</v>
      </c>
      <c r="C922" t="str">
        <f t="shared" si="19"/>
        <v>1963 q1</v>
      </c>
    </row>
    <row r="923" spans="1:3">
      <c r="A923" s="61">
        <v>23054</v>
      </c>
      <c r="B923">
        <v>0.2949</v>
      </c>
      <c r="C923" t="str">
        <f t="shared" si="19"/>
        <v>1963 q1</v>
      </c>
    </row>
    <row r="924" spans="1:3">
      <c r="A924" s="61">
        <v>23055</v>
      </c>
      <c r="B924">
        <v>0.29530000000000001</v>
      </c>
      <c r="C924" t="str">
        <f t="shared" si="19"/>
        <v>1963 q1</v>
      </c>
    </row>
    <row r="925" spans="1:3">
      <c r="A925" s="61">
        <v>23056</v>
      </c>
      <c r="B925">
        <v>0.29399999999999998</v>
      </c>
      <c r="C925" t="str">
        <f t="shared" si="19"/>
        <v>1963 q1</v>
      </c>
    </row>
    <row r="926" spans="1:3">
      <c r="A926" s="61">
        <v>23057</v>
      </c>
      <c r="B926">
        <v>0.29380000000000001</v>
      </c>
      <c r="C926" t="str">
        <f t="shared" si="19"/>
        <v>1963 q1</v>
      </c>
    </row>
    <row r="927" spans="1:3">
      <c r="A927" s="61">
        <v>23060</v>
      </c>
      <c r="B927">
        <v>0.29370000000000002</v>
      </c>
      <c r="C927" t="str">
        <f t="shared" si="19"/>
        <v>1963 q1</v>
      </c>
    </row>
    <row r="928" spans="1:3">
      <c r="A928" s="61">
        <v>23061</v>
      </c>
      <c r="B928">
        <v>0.2949</v>
      </c>
      <c r="C928" t="str">
        <f t="shared" si="19"/>
        <v>1963 q1</v>
      </c>
    </row>
    <row r="929" spans="1:3">
      <c r="A929" s="61">
        <v>23062</v>
      </c>
      <c r="B929">
        <v>0.29499999999999998</v>
      </c>
      <c r="C929" t="str">
        <f t="shared" si="19"/>
        <v>1963 q1</v>
      </c>
    </row>
    <row r="930" spans="1:3">
      <c r="A930" s="61">
        <v>23063</v>
      </c>
      <c r="B930">
        <v>0.29530000000000001</v>
      </c>
      <c r="C930" t="str">
        <f t="shared" si="19"/>
        <v>1963 q1</v>
      </c>
    </row>
    <row r="931" spans="1:3">
      <c r="A931" s="61">
        <v>23067</v>
      </c>
      <c r="B931">
        <v>0.29509999999999997</v>
      </c>
      <c r="C931" t="str">
        <f t="shared" si="19"/>
        <v>1963 q1</v>
      </c>
    </row>
    <row r="932" spans="1:3">
      <c r="A932" s="61">
        <v>23068</v>
      </c>
      <c r="B932">
        <v>0.29480000000000001</v>
      </c>
      <c r="C932" t="str">
        <f t="shared" si="19"/>
        <v>1963 q1</v>
      </c>
    </row>
    <row r="933" spans="1:3">
      <c r="A933" s="61">
        <v>23069</v>
      </c>
      <c r="B933">
        <v>0.29499999999999998</v>
      </c>
      <c r="C933" t="str">
        <f t="shared" si="19"/>
        <v>1963 q1</v>
      </c>
    </row>
    <row r="934" spans="1:3">
      <c r="A934" s="61">
        <v>23070</v>
      </c>
      <c r="B934">
        <v>0.29480000000000001</v>
      </c>
      <c r="C934" t="str">
        <f t="shared" si="19"/>
        <v>1963 q1</v>
      </c>
    </row>
    <row r="935" spans="1:3">
      <c r="A935" s="61">
        <v>23071</v>
      </c>
      <c r="B935">
        <v>0.29420000000000002</v>
      </c>
      <c r="C935" t="str">
        <f t="shared" si="19"/>
        <v>1963 q1</v>
      </c>
    </row>
    <row r="936" spans="1:3">
      <c r="A936" s="61">
        <v>23074</v>
      </c>
      <c r="B936">
        <v>0.29430000000000001</v>
      </c>
      <c r="C936" t="str">
        <f t="shared" si="19"/>
        <v>1963 q1</v>
      </c>
    </row>
    <row r="937" spans="1:3">
      <c r="A937" s="61">
        <v>23075</v>
      </c>
      <c r="B937">
        <v>0.29399999999999998</v>
      </c>
      <c r="C937" t="str">
        <f t="shared" si="19"/>
        <v>1963 q1</v>
      </c>
    </row>
    <row r="938" spans="1:3">
      <c r="A938" s="61">
        <v>23076</v>
      </c>
      <c r="B938">
        <v>0.29389999999999999</v>
      </c>
      <c r="C938" t="str">
        <f t="shared" si="19"/>
        <v>1963 q1</v>
      </c>
    </row>
    <row r="939" spans="1:3">
      <c r="A939" s="61">
        <v>23077</v>
      </c>
      <c r="B939">
        <v>0.29370000000000002</v>
      </c>
      <c r="C939" t="str">
        <f t="shared" si="19"/>
        <v>1963 q1</v>
      </c>
    </row>
    <row r="940" spans="1:3">
      <c r="A940" s="61">
        <v>23078</v>
      </c>
      <c r="B940">
        <v>0.29289999999999999</v>
      </c>
      <c r="C940" t="str">
        <f t="shared" si="19"/>
        <v>1963 q1</v>
      </c>
    </row>
    <row r="941" spans="1:3">
      <c r="A941" s="61">
        <v>23081</v>
      </c>
      <c r="B941">
        <v>0.29349999999999998</v>
      </c>
      <c r="C941" t="str">
        <f t="shared" si="19"/>
        <v>1963 q1</v>
      </c>
    </row>
    <row r="942" spans="1:3">
      <c r="A942" s="61">
        <v>23082</v>
      </c>
      <c r="B942">
        <v>0.29549999999999998</v>
      </c>
      <c r="C942" t="str">
        <f t="shared" si="19"/>
        <v>1963 q1</v>
      </c>
    </row>
    <row r="943" spans="1:3">
      <c r="A943" s="61">
        <v>23083</v>
      </c>
      <c r="B943">
        <v>0.29530000000000001</v>
      </c>
      <c r="C943" t="str">
        <f t="shared" si="19"/>
        <v>1963 q1</v>
      </c>
    </row>
    <row r="944" spans="1:3">
      <c r="A944" s="61">
        <v>23084</v>
      </c>
      <c r="B944">
        <v>0.29509999999999997</v>
      </c>
      <c r="C944" t="str">
        <f t="shared" si="19"/>
        <v>1963 q1</v>
      </c>
    </row>
    <row r="945" spans="1:3">
      <c r="A945" s="61">
        <v>23085</v>
      </c>
      <c r="B945">
        <v>0.29520000000000002</v>
      </c>
      <c r="C945" t="str">
        <f t="shared" si="19"/>
        <v>1963 q1</v>
      </c>
    </row>
    <row r="946" spans="1:3">
      <c r="A946" s="61">
        <v>23088</v>
      </c>
      <c r="B946">
        <v>0.29620000000000002</v>
      </c>
      <c r="C946" t="str">
        <f t="shared" si="19"/>
        <v>1963 q1</v>
      </c>
    </row>
    <row r="947" spans="1:3">
      <c r="A947" s="61">
        <v>23089</v>
      </c>
      <c r="B947">
        <v>0.2964</v>
      </c>
      <c r="C947" t="str">
        <f t="shared" si="19"/>
        <v>1963 q1</v>
      </c>
    </row>
    <row r="948" spans="1:3">
      <c r="A948" s="61">
        <v>23090</v>
      </c>
      <c r="B948">
        <v>0.29699999999999999</v>
      </c>
      <c r="C948" t="str">
        <f t="shared" si="19"/>
        <v>1963 q1</v>
      </c>
    </row>
    <row r="949" spans="1:3">
      <c r="A949" s="61">
        <v>23091</v>
      </c>
      <c r="B949">
        <v>0.29749999999999999</v>
      </c>
      <c r="C949" t="str">
        <f t="shared" si="19"/>
        <v>1963 q1</v>
      </c>
    </row>
    <row r="950" spans="1:3">
      <c r="A950" s="61">
        <v>23092</v>
      </c>
      <c r="B950">
        <v>0.29730000000000001</v>
      </c>
      <c r="C950" t="str">
        <f t="shared" si="19"/>
        <v>1963 q1</v>
      </c>
    </row>
    <row r="951" spans="1:3">
      <c r="A951" s="61">
        <v>23095</v>
      </c>
      <c r="B951">
        <v>0.29709999999999998</v>
      </c>
      <c r="C951" t="str">
        <f t="shared" si="19"/>
        <v>1963 q1</v>
      </c>
    </row>
    <row r="952" spans="1:3">
      <c r="A952" s="61">
        <v>23096</v>
      </c>
      <c r="B952">
        <v>0.29799999999999999</v>
      </c>
      <c r="C952" t="str">
        <f t="shared" si="19"/>
        <v>1963 q1</v>
      </c>
    </row>
    <row r="953" spans="1:3">
      <c r="A953" s="61">
        <v>23097</v>
      </c>
      <c r="B953">
        <v>0.29770000000000002</v>
      </c>
      <c r="C953" t="str">
        <f t="shared" si="19"/>
        <v>1963 q1</v>
      </c>
    </row>
    <row r="954" spans="1:3">
      <c r="A954" s="61">
        <v>23098</v>
      </c>
      <c r="B954">
        <v>0.29870000000000002</v>
      </c>
      <c r="C954" t="str">
        <f t="shared" si="19"/>
        <v>1963 q1</v>
      </c>
    </row>
    <row r="955" spans="1:3">
      <c r="A955" s="61">
        <v>23099</v>
      </c>
      <c r="B955">
        <v>0.29849999999999999</v>
      </c>
      <c r="C955" t="str">
        <f t="shared" si="19"/>
        <v>1963 q1</v>
      </c>
    </row>
    <row r="956" spans="1:3">
      <c r="A956" s="61">
        <v>23102</v>
      </c>
      <c r="B956">
        <v>0.29799999999999999</v>
      </c>
      <c r="C956" t="str">
        <f t="shared" si="19"/>
        <v>1963 q2</v>
      </c>
    </row>
    <row r="957" spans="1:3">
      <c r="A957" s="61">
        <v>23103</v>
      </c>
      <c r="B957">
        <v>0.29830000000000001</v>
      </c>
      <c r="C957" t="str">
        <f t="shared" si="19"/>
        <v>1963 q2</v>
      </c>
    </row>
    <row r="958" spans="1:3">
      <c r="A958" s="61">
        <v>23104</v>
      </c>
      <c r="B958">
        <v>0.29849999999999999</v>
      </c>
      <c r="C958" t="str">
        <f t="shared" si="19"/>
        <v>1963 q2</v>
      </c>
    </row>
    <row r="959" spans="1:3">
      <c r="A959" s="61">
        <v>23105</v>
      </c>
      <c r="B959">
        <v>0.29749999999999999</v>
      </c>
      <c r="C959" t="str">
        <f t="shared" si="19"/>
        <v>1963 q2</v>
      </c>
    </row>
    <row r="960" spans="1:3">
      <c r="A960" s="61">
        <v>23106</v>
      </c>
      <c r="B960">
        <v>0.2984</v>
      </c>
      <c r="C960" t="str">
        <f t="shared" si="19"/>
        <v>1963 q2</v>
      </c>
    </row>
    <row r="961" spans="1:3">
      <c r="A961" s="61">
        <v>23109</v>
      </c>
      <c r="B961">
        <v>0.29949999999999999</v>
      </c>
      <c r="C961" t="str">
        <f t="shared" si="19"/>
        <v>1963 q2</v>
      </c>
    </row>
    <row r="962" spans="1:3">
      <c r="A962" s="61">
        <v>23110</v>
      </c>
      <c r="B962">
        <v>0.30080000000000001</v>
      </c>
      <c r="C962" t="str">
        <f t="shared" si="19"/>
        <v>1963 q2</v>
      </c>
    </row>
    <row r="963" spans="1:3">
      <c r="A963" s="61">
        <v>23111</v>
      </c>
      <c r="B963">
        <v>0.29949999999999999</v>
      </c>
      <c r="C963" t="str">
        <f t="shared" si="19"/>
        <v>1963 q2</v>
      </c>
    </row>
    <row r="964" spans="1:3">
      <c r="A964" s="61">
        <v>23112</v>
      </c>
      <c r="B964">
        <v>0.3</v>
      </c>
      <c r="C964" t="str">
        <f t="shared" si="19"/>
        <v>1963 q2</v>
      </c>
    </row>
    <row r="965" spans="1:3">
      <c r="A965" s="61">
        <v>23116</v>
      </c>
      <c r="B965">
        <v>0.3</v>
      </c>
      <c r="C965" t="str">
        <f t="shared" si="19"/>
        <v>1963 q2</v>
      </c>
    </row>
    <row r="966" spans="1:3">
      <c r="A966" s="61">
        <v>23117</v>
      </c>
      <c r="B966">
        <v>0.30120000000000002</v>
      </c>
      <c r="C966" t="str">
        <f t="shared" si="19"/>
        <v>1963 q2</v>
      </c>
    </row>
    <row r="967" spans="1:3">
      <c r="A967" s="61">
        <v>23118</v>
      </c>
      <c r="B967">
        <v>0.30120000000000002</v>
      </c>
      <c r="C967" t="str">
        <f t="shared" si="19"/>
        <v>1963 q2</v>
      </c>
    </row>
    <row r="968" spans="1:3">
      <c r="A968" s="61">
        <v>23119</v>
      </c>
      <c r="B968">
        <v>0.29909999999999998</v>
      </c>
      <c r="C968" t="str">
        <f t="shared" si="19"/>
        <v>1963 q2</v>
      </c>
    </row>
    <row r="969" spans="1:3">
      <c r="A969" s="61">
        <v>23120</v>
      </c>
      <c r="B969">
        <v>0.29899999999999999</v>
      </c>
      <c r="C969" t="str">
        <f t="shared" si="19"/>
        <v>1963 q2</v>
      </c>
    </row>
    <row r="970" spans="1:3">
      <c r="A970" s="61">
        <v>23123</v>
      </c>
      <c r="B970">
        <v>0.29849999999999999</v>
      </c>
      <c r="C970" t="str">
        <f t="shared" si="19"/>
        <v>1963 q2</v>
      </c>
    </row>
    <row r="971" spans="1:3">
      <c r="A971" s="61">
        <v>23124</v>
      </c>
      <c r="B971">
        <v>0.29730000000000001</v>
      </c>
      <c r="C971" t="str">
        <f t="shared" si="19"/>
        <v>1963 q2</v>
      </c>
    </row>
    <row r="972" spans="1:3">
      <c r="A972" s="61">
        <v>23125</v>
      </c>
      <c r="B972">
        <v>0.29730000000000001</v>
      </c>
      <c r="C972" t="str">
        <f t="shared" si="19"/>
        <v>1963 q2</v>
      </c>
    </row>
    <row r="973" spans="1:3">
      <c r="A973" s="61">
        <v>23126</v>
      </c>
      <c r="B973">
        <v>0.29820000000000002</v>
      </c>
      <c r="C973" t="str">
        <f t="shared" si="19"/>
        <v>1963 q2</v>
      </c>
    </row>
    <row r="974" spans="1:3">
      <c r="A974" s="61">
        <v>23127</v>
      </c>
      <c r="B974">
        <v>0.29730000000000001</v>
      </c>
      <c r="C974" t="str">
        <f t="shared" si="19"/>
        <v>1963 q2</v>
      </c>
    </row>
    <row r="975" spans="1:3">
      <c r="A975" s="61">
        <v>23130</v>
      </c>
      <c r="B975">
        <v>0.29699999999999999</v>
      </c>
      <c r="C975" t="str">
        <f t="shared" si="19"/>
        <v>1963 q2</v>
      </c>
    </row>
    <row r="976" spans="1:3">
      <c r="A976" s="61">
        <v>23131</v>
      </c>
      <c r="B976">
        <v>0.29809999999999998</v>
      </c>
      <c r="C976" t="str">
        <f t="shared" si="19"/>
        <v>1963 q2</v>
      </c>
    </row>
    <row r="977" spans="1:3">
      <c r="A977" s="61">
        <v>23132</v>
      </c>
      <c r="B977">
        <v>0.29870000000000002</v>
      </c>
      <c r="C977" t="str">
        <f t="shared" si="19"/>
        <v>1963 q2</v>
      </c>
    </row>
    <row r="978" spans="1:3">
      <c r="A978" s="61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61">
        <v>23134</v>
      </c>
      <c r="B979">
        <v>0.29809999999999998</v>
      </c>
      <c r="C979" t="str">
        <f t="shared" si="20"/>
        <v>1963 q2</v>
      </c>
    </row>
    <row r="980" spans="1:3">
      <c r="A980" s="61">
        <v>23137</v>
      </c>
      <c r="B980">
        <v>0.29770000000000002</v>
      </c>
      <c r="C980" t="str">
        <f t="shared" si="20"/>
        <v>1963 q2</v>
      </c>
    </row>
    <row r="981" spans="1:3">
      <c r="A981" s="61">
        <v>23138</v>
      </c>
      <c r="B981">
        <v>0.29820000000000002</v>
      </c>
      <c r="C981" t="str">
        <f t="shared" si="20"/>
        <v>1963 q2</v>
      </c>
    </row>
    <row r="982" spans="1:3">
      <c r="A982" s="61">
        <v>23139</v>
      </c>
      <c r="B982">
        <v>0.2989</v>
      </c>
      <c r="C982" t="str">
        <f t="shared" si="20"/>
        <v>1963 q2</v>
      </c>
    </row>
    <row r="983" spans="1:3">
      <c r="A983" s="61">
        <v>23140</v>
      </c>
      <c r="B983">
        <v>0.2989</v>
      </c>
      <c r="C983" t="str">
        <f t="shared" si="20"/>
        <v>1963 q2</v>
      </c>
    </row>
    <row r="984" spans="1:3">
      <c r="A984" s="61">
        <v>23141</v>
      </c>
      <c r="B984">
        <v>0.2989</v>
      </c>
      <c r="C984" t="str">
        <f t="shared" si="20"/>
        <v>1963 q2</v>
      </c>
    </row>
    <row r="985" spans="1:3">
      <c r="A985" s="61">
        <v>23144</v>
      </c>
      <c r="B985">
        <v>0.29849999999999999</v>
      </c>
      <c r="C985" t="str">
        <f t="shared" si="20"/>
        <v>1963 q2</v>
      </c>
    </row>
    <row r="986" spans="1:3">
      <c r="A986" s="61">
        <v>23145</v>
      </c>
      <c r="B986">
        <v>0.29799999999999999</v>
      </c>
      <c r="C986" t="str">
        <f t="shared" si="20"/>
        <v>1963 q2</v>
      </c>
    </row>
    <row r="987" spans="1:3">
      <c r="A987" s="61">
        <v>23146</v>
      </c>
      <c r="B987">
        <v>0.29920000000000002</v>
      </c>
      <c r="C987" t="str">
        <f t="shared" si="20"/>
        <v>1963 q2</v>
      </c>
    </row>
    <row r="988" spans="1:3">
      <c r="A988" s="61">
        <v>23147</v>
      </c>
      <c r="B988">
        <v>0.29949999999999999</v>
      </c>
      <c r="C988" t="str">
        <f t="shared" si="20"/>
        <v>1963 q2</v>
      </c>
    </row>
    <row r="989" spans="1:3">
      <c r="A989" s="61">
        <v>23148</v>
      </c>
      <c r="B989">
        <v>0.2994</v>
      </c>
      <c r="C989" t="str">
        <f t="shared" si="20"/>
        <v>1963 q2</v>
      </c>
    </row>
    <row r="990" spans="1:3">
      <c r="A990" s="61">
        <v>23151</v>
      </c>
      <c r="B990">
        <v>0.29880000000000001</v>
      </c>
      <c r="C990" t="str">
        <f t="shared" si="20"/>
        <v>1963 q2</v>
      </c>
    </row>
    <row r="991" spans="1:3">
      <c r="A991" s="61">
        <v>23152</v>
      </c>
      <c r="B991">
        <v>0.29820000000000002</v>
      </c>
      <c r="C991" t="str">
        <f t="shared" si="20"/>
        <v>1963 q2</v>
      </c>
    </row>
    <row r="992" spans="1:3">
      <c r="A992" s="61">
        <v>23153</v>
      </c>
      <c r="B992">
        <v>0.29859999999999998</v>
      </c>
      <c r="C992" t="str">
        <f t="shared" si="20"/>
        <v>1963 q2</v>
      </c>
    </row>
    <row r="993" spans="1:3">
      <c r="A993" s="61">
        <v>23154</v>
      </c>
      <c r="B993">
        <v>0.29820000000000002</v>
      </c>
      <c r="C993" t="str">
        <f t="shared" si="20"/>
        <v>1963 q2</v>
      </c>
    </row>
    <row r="994" spans="1:3">
      <c r="A994" s="61">
        <v>23155</v>
      </c>
      <c r="B994">
        <v>0.29849999999999999</v>
      </c>
      <c r="C994" t="str">
        <f t="shared" si="20"/>
        <v>1963 q2</v>
      </c>
    </row>
    <row r="995" spans="1:3">
      <c r="A995" s="61">
        <v>23158</v>
      </c>
      <c r="B995">
        <v>0.29859999999999998</v>
      </c>
      <c r="C995" t="str">
        <f t="shared" si="20"/>
        <v>1963 q2</v>
      </c>
    </row>
    <row r="996" spans="1:3">
      <c r="A996" s="61">
        <v>23159</v>
      </c>
      <c r="B996">
        <v>0.29799999999999999</v>
      </c>
      <c r="C996" t="str">
        <f t="shared" si="20"/>
        <v>1963 q2</v>
      </c>
    </row>
    <row r="997" spans="1:3">
      <c r="A997" s="61">
        <v>23160</v>
      </c>
      <c r="B997">
        <v>0.29799999999999999</v>
      </c>
      <c r="C997" t="str">
        <f t="shared" si="20"/>
        <v>1963 q2</v>
      </c>
    </row>
    <row r="998" spans="1:3">
      <c r="A998" s="61">
        <v>23162</v>
      </c>
      <c r="B998">
        <v>0.29749999999999999</v>
      </c>
      <c r="C998" t="str">
        <f t="shared" si="20"/>
        <v>1963 q2</v>
      </c>
    </row>
    <row r="999" spans="1:3">
      <c r="A999" s="61">
        <v>23165</v>
      </c>
      <c r="B999">
        <v>0.29730000000000001</v>
      </c>
      <c r="C999" t="str">
        <f t="shared" si="20"/>
        <v>1963 q2</v>
      </c>
    </row>
    <row r="1000" spans="1:3">
      <c r="A1000" s="61">
        <v>23166</v>
      </c>
      <c r="B1000">
        <v>0.29699999999999999</v>
      </c>
      <c r="C1000" t="str">
        <f t="shared" si="20"/>
        <v>1963 q2</v>
      </c>
    </row>
    <row r="1001" spans="1:3">
      <c r="A1001" s="61">
        <v>23167</v>
      </c>
      <c r="B1001">
        <v>0.29770000000000002</v>
      </c>
      <c r="C1001" t="str">
        <f t="shared" si="20"/>
        <v>1963 q2</v>
      </c>
    </row>
    <row r="1002" spans="1:3">
      <c r="A1002" s="61">
        <v>23168</v>
      </c>
      <c r="B1002">
        <v>0.29770000000000002</v>
      </c>
      <c r="C1002" t="str">
        <f t="shared" si="20"/>
        <v>1963 q2</v>
      </c>
    </row>
    <row r="1003" spans="1:3">
      <c r="A1003" s="61">
        <v>23169</v>
      </c>
      <c r="B1003">
        <v>0.29749999999999999</v>
      </c>
      <c r="C1003" t="str">
        <f t="shared" si="20"/>
        <v>1963 q2</v>
      </c>
    </row>
    <row r="1004" spans="1:3">
      <c r="A1004" s="61">
        <v>23172</v>
      </c>
      <c r="B1004">
        <v>0.29720000000000002</v>
      </c>
      <c r="C1004" t="str">
        <f t="shared" si="20"/>
        <v>1963 q2</v>
      </c>
    </row>
    <row r="1005" spans="1:3">
      <c r="A1005" s="61">
        <v>23173</v>
      </c>
      <c r="B1005">
        <v>0.29749999999999999</v>
      </c>
      <c r="C1005" t="str">
        <f t="shared" si="20"/>
        <v>1963 q2</v>
      </c>
    </row>
    <row r="1006" spans="1:3">
      <c r="A1006" s="61">
        <v>23174</v>
      </c>
      <c r="B1006">
        <v>0.29820000000000002</v>
      </c>
      <c r="C1006" t="str">
        <f t="shared" si="20"/>
        <v>1963 q2</v>
      </c>
    </row>
    <row r="1007" spans="1:3">
      <c r="A1007" s="61">
        <v>23175</v>
      </c>
      <c r="B1007">
        <v>0.29820000000000002</v>
      </c>
      <c r="C1007" t="str">
        <f t="shared" si="20"/>
        <v>1963 q2</v>
      </c>
    </row>
    <row r="1008" spans="1:3">
      <c r="A1008" s="61">
        <v>23176</v>
      </c>
      <c r="B1008">
        <v>0.29859999999999998</v>
      </c>
      <c r="C1008" t="str">
        <f t="shared" si="20"/>
        <v>1963 q2</v>
      </c>
    </row>
    <row r="1009" spans="1:3">
      <c r="A1009" s="61">
        <v>23179</v>
      </c>
      <c r="B1009">
        <v>0.29809999999999998</v>
      </c>
      <c r="C1009" t="str">
        <f t="shared" si="20"/>
        <v>1963 q2</v>
      </c>
    </row>
    <row r="1010" spans="1:3">
      <c r="A1010" s="61">
        <v>23180</v>
      </c>
      <c r="B1010">
        <v>0.29820000000000002</v>
      </c>
      <c r="C1010" t="str">
        <f t="shared" si="20"/>
        <v>1963 q2</v>
      </c>
    </row>
    <row r="1011" spans="1:3">
      <c r="A1011" s="61">
        <v>23181</v>
      </c>
      <c r="B1011">
        <v>0.29809999999999998</v>
      </c>
      <c r="C1011" t="str">
        <f t="shared" si="20"/>
        <v>1963 q2</v>
      </c>
    </row>
    <row r="1012" spans="1:3">
      <c r="A1012" s="61">
        <v>23182</v>
      </c>
      <c r="B1012">
        <v>0.29809999999999998</v>
      </c>
      <c r="C1012" t="str">
        <f t="shared" si="20"/>
        <v>1963 q2</v>
      </c>
    </row>
    <row r="1013" spans="1:3">
      <c r="A1013" s="61">
        <v>23183</v>
      </c>
      <c r="B1013">
        <v>0.29809999999999998</v>
      </c>
      <c r="C1013" t="str">
        <f t="shared" si="20"/>
        <v>1963 q2</v>
      </c>
    </row>
    <row r="1014" spans="1:3">
      <c r="A1014" s="61">
        <v>23186</v>
      </c>
      <c r="B1014">
        <v>0.29780000000000001</v>
      </c>
      <c r="C1014" t="str">
        <f t="shared" si="20"/>
        <v>1963 q2</v>
      </c>
    </row>
    <row r="1015" spans="1:3">
      <c r="A1015" s="61">
        <v>23187</v>
      </c>
      <c r="B1015">
        <v>0.29680000000000001</v>
      </c>
      <c r="C1015" t="str">
        <f t="shared" si="20"/>
        <v>1963 q2</v>
      </c>
    </row>
    <row r="1016" spans="1:3">
      <c r="A1016" s="61">
        <v>23188</v>
      </c>
      <c r="B1016">
        <v>0.29599999999999999</v>
      </c>
      <c r="C1016" t="str">
        <f t="shared" si="20"/>
        <v>1963 q2</v>
      </c>
    </row>
    <row r="1017" spans="1:3">
      <c r="A1017" s="61">
        <v>23189</v>
      </c>
      <c r="B1017">
        <v>0.29559999999999997</v>
      </c>
      <c r="C1017" t="str">
        <f t="shared" si="20"/>
        <v>1963 q2</v>
      </c>
    </row>
    <row r="1018" spans="1:3">
      <c r="A1018" s="61">
        <v>23190</v>
      </c>
      <c r="B1018">
        <v>0.2959</v>
      </c>
      <c r="C1018" t="str">
        <f t="shared" si="20"/>
        <v>1963 q2</v>
      </c>
    </row>
    <row r="1019" spans="1:3">
      <c r="A1019" s="61">
        <v>23193</v>
      </c>
      <c r="B1019">
        <v>0.29609999999999997</v>
      </c>
      <c r="C1019" t="str">
        <f t="shared" si="20"/>
        <v>1963 q3</v>
      </c>
    </row>
    <row r="1020" spans="1:3">
      <c r="A1020" s="61">
        <v>23194</v>
      </c>
      <c r="B1020">
        <v>0.29599999999999999</v>
      </c>
      <c r="C1020" t="str">
        <f t="shared" si="20"/>
        <v>1963 q3</v>
      </c>
    </row>
    <row r="1021" spans="1:3">
      <c r="A1021" s="61">
        <v>23195</v>
      </c>
      <c r="B1021">
        <v>0.29609999999999997</v>
      </c>
      <c r="C1021" t="str">
        <f t="shared" si="20"/>
        <v>1963 q3</v>
      </c>
    </row>
    <row r="1022" spans="1:3">
      <c r="A1022" s="61">
        <v>23197</v>
      </c>
      <c r="B1022">
        <v>0.29649999999999999</v>
      </c>
      <c r="C1022" t="str">
        <f t="shared" si="20"/>
        <v>1963 q3</v>
      </c>
    </row>
    <row r="1023" spans="1:3">
      <c r="A1023" s="61">
        <v>23200</v>
      </c>
      <c r="B1023">
        <v>0.29649999999999999</v>
      </c>
      <c r="C1023" t="str">
        <f t="shared" si="20"/>
        <v>1963 q3</v>
      </c>
    </row>
    <row r="1024" spans="1:3">
      <c r="A1024" s="61">
        <v>23201</v>
      </c>
      <c r="B1024">
        <v>0.29649999999999999</v>
      </c>
      <c r="C1024" t="str">
        <f t="shared" si="20"/>
        <v>1963 q3</v>
      </c>
    </row>
    <row r="1025" spans="1:3">
      <c r="A1025" s="61">
        <v>23202</v>
      </c>
      <c r="B1025">
        <v>0.29730000000000001</v>
      </c>
      <c r="C1025" t="str">
        <f t="shared" si="20"/>
        <v>1963 q3</v>
      </c>
    </row>
    <row r="1026" spans="1:3">
      <c r="A1026" s="61">
        <v>23203</v>
      </c>
      <c r="B1026">
        <v>0.29799999999999999</v>
      </c>
      <c r="C1026" t="str">
        <f t="shared" si="20"/>
        <v>1963 q3</v>
      </c>
    </row>
    <row r="1027" spans="1:3">
      <c r="A1027" s="61">
        <v>23204</v>
      </c>
      <c r="B1027">
        <v>0.29709999999999998</v>
      </c>
      <c r="C1027" t="str">
        <f t="shared" si="20"/>
        <v>1963 q3</v>
      </c>
    </row>
    <row r="1028" spans="1:3">
      <c r="A1028" s="61">
        <v>23207</v>
      </c>
      <c r="B1028">
        <v>0.2974</v>
      </c>
      <c r="C1028" t="str">
        <f t="shared" si="20"/>
        <v>1963 q3</v>
      </c>
    </row>
    <row r="1029" spans="1:3">
      <c r="A1029" s="61">
        <v>23208</v>
      </c>
      <c r="B1029">
        <v>0.29649999999999999</v>
      </c>
      <c r="C1029" t="str">
        <f t="shared" si="20"/>
        <v>1963 q3</v>
      </c>
    </row>
    <row r="1030" spans="1:3">
      <c r="A1030" s="61">
        <v>23209</v>
      </c>
      <c r="B1030">
        <v>0.29649999999999999</v>
      </c>
      <c r="C1030" t="str">
        <f t="shared" si="20"/>
        <v>1963 q3</v>
      </c>
    </row>
    <row r="1031" spans="1:3">
      <c r="A1031" s="61">
        <v>23210</v>
      </c>
      <c r="B1031">
        <v>0.29630000000000001</v>
      </c>
      <c r="C1031" t="str">
        <f t="shared" si="20"/>
        <v>1963 q3</v>
      </c>
    </row>
    <row r="1032" spans="1:3">
      <c r="A1032" s="61">
        <v>23211</v>
      </c>
      <c r="B1032">
        <v>0.29580000000000001</v>
      </c>
      <c r="C1032" t="str">
        <f t="shared" si="20"/>
        <v>1963 q3</v>
      </c>
    </row>
    <row r="1033" spans="1:3">
      <c r="A1033" s="61">
        <v>23214</v>
      </c>
      <c r="B1033">
        <v>0.29620000000000002</v>
      </c>
      <c r="C1033" t="str">
        <f t="shared" si="20"/>
        <v>1963 q3</v>
      </c>
    </row>
    <row r="1034" spans="1:3">
      <c r="A1034" s="61">
        <v>23215</v>
      </c>
      <c r="B1034">
        <v>0.29630000000000001</v>
      </c>
      <c r="C1034" t="str">
        <f t="shared" si="20"/>
        <v>1963 q3</v>
      </c>
    </row>
    <row r="1035" spans="1:3">
      <c r="A1035" s="61">
        <v>23216</v>
      </c>
      <c r="B1035">
        <v>0.29599999999999999</v>
      </c>
      <c r="C1035" t="str">
        <f t="shared" si="20"/>
        <v>1963 q3</v>
      </c>
    </row>
    <row r="1036" spans="1:3">
      <c r="A1036" s="61">
        <v>23217</v>
      </c>
      <c r="B1036">
        <v>0.29649999999999999</v>
      </c>
      <c r="C1036" t="str">
        <f t="shared" si="20"/>
        <v>1963 q3</v>
      </c>
    </row>
    <row r="1037" spans="1:3">
      <c r="A1037" s="61">
        <v>23218</v>
      </c>
      <c r="B1037">
        <v>0.29699999999999999</v>
      </c>
      <c r="C1037" t="str">
        <f t="shared" si="20"/>
        <v>1963 q3</v>
      </c>
    </row>
    <row r="1038" spans="1:3">
      <c r="A1038" s="61">
        <v>23221</v>
      </c>
      <c r="B1038">
        <v>0.29699999999999999</v>
      </c>
      <c r="C1038" t="str">
        <f t="shared" si="20"/>
        <v>1963 q3</v>
      </c>
    </row>
    <row r="1039" spans="1:3">
      <c r="A1039" s="61">
        <v>23222</v>
      </c>
      <c r="B1039">
        <v>0.29720000000000002</v>
      </c>
      <c r="C1039" t="str">
        <f t="shared" si="20"/>
        <v>1963 q3</v>
      </c>
    </row>
    <row r="1040" spans="1:3">
      <c r="A1040" s="61">
        <v>23223</v>
      </c>
      <c r="B1040">
        <v>0.29720000000000002</v>
      </c>
      <c r="C1040" t="str">
        <f t="shared" si="20"/>
        <v>1963 q3</v>
      </c>
    </row>
    <row r="1041" spans="1:3">
      <c r="A1041" s="61">
        <v>23224</v>
      </c>
      <c r="B1041">
        <v>0.29749999999999999</v>
      </c>
      <c r="C1041" t="str">
        <f t="shared" si="20"/>
        <v>1963 q3</v>
      </c>
    </row>
    <row r="1042" spans="1:3">
      <c r="A1042" s="61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61">
        <v>23228</v>
      </c>
      <c r="B1043">
        <v>0.29749999999999999</v>
      </c>
      <c r="C1043" t="str">
        <f t="shared" si="21"/>
        <v>1963 q3</v>
      </c>
    </row>
    <row r="1044" spans="1:3">
      <c r="A1044" s="61">
        <v>23229</v>
      </c>
      <c r="B1044">
        <v>0.29749999999999999</v>
      </c>
      <c r="C1044" t="str">
        <f t="shared" si="21"/>
        <v>1963 q3</v>
      </c>
    </row>
    <row r="1045" spans="1:3">
      <c r="A1045" s="61">
        <v>23230</v>
      </c>
      <c r="B1045">
        <v>0.29699999999999999</v>
      </c>
      <c r="C1045" t="str">
        <f t="shared" si="21"/>
        <v>1963 q3</v>
      </c>
    </row>
    <row r="1046" spans="1:3">
      <c r="A1046" s="61">
        <v>23231</v>
      </c>
      <c r="B1046">
        <v>0.29699999999999999</v>
      </c>
      <c r="C1046" t="str">
        <f t="shared" si="21"/>
        <v>1963 q3</v>
      </c>
    </row>
    <row r="1047" spans="1:3">
      <c r="A1047" s="61">
        <v>23232</v>
      </c>
      <c r="B1047">
        <v>0.29720000000000002</v>
      </c>
      <c r="C1047" t="str">
        <f t="shared" si="21"/>
        <v>1963 q3</v>
      </c>
    </row>
    <row r="1048" spans="1:3">
      <c r="A1048" s="61">
        <v>23235</v>
      </c>
      <c r="B1048">
        <v>0.29699999999999999</v>
      </c>
      <c r="C1048" t="str">
        <f t="shared" si="21"/>
        <v>1963 q3</v>
      </c>
    </row>
    <row r="1049" spans="1:3">
      <c r="A1049" s="61">
        <v>23236</v>
      </c>
      <c r="B1049">
        <v>0.29730000000000001</v>
      </c>
      <c r="C1049" t="str">
        <f t="shared" si="21"/>
        <v>1963 q3</v>
      </c>
    </row>
    <row r="1050" spans="1:3">
      <c r="A1050" s="61">
        <v>23237</v>
      </c>
      <c r="B1050">
        <v>0.29730000000000001</v>
      </c>
      <c r="C1050" t="str">
        <f t="shared" si="21"/>
        <v>1963 q3</v>
      </c>
    </row>
    <row r="1051" spans="1:3">
      <c r="A1051" s="61">
        <v>23238</v>
      </c>
      <c r="B1051">
        <v>0.29699999999999999</v>
      </c>
      <c r="C1051" t="str">
        <f t="shared" si="21"/>
        <v>1963 q3</v>
      </c>
    </row>
    <row r="1052" spans="1:3">
      <c r="A1052" s="61">
        <v>23239</v>
      </c>
      <c r="B1052">
        <v>0.29699999999999999</v>
      </c>
      <c r="C1052" t="str">
        <f t="shared" si="21"/>
        <v>1963 q3</v>
      </c>
    </row>
    <row r="1053" spans="1:3">
      <c r="A1053" s="61">
        <v>23242</v>
      </c>
      <c r="B1053">
        <v>0.29649999999999999</v>
      </c>
      <c r="C1053" t="str">
        <f t="shared" si="21"/>
        <v>1963 q3</v>
      </c>
    </row>
    <row r="1054" spans="1:3">
      <c r="A1054" s="61">
        <v>23243</v>
      </c>
      <c r="B1054">
        <v>0.29680000000000001</v>
      </c>
      <c r="C1054" t="str">
        <f t="shared" si="21"/>
        <v>1963 q3</v>
      </c>
    </row>
    <row r="1055" spans="1:3">
      <c r="A1055" s="61">
        <v>23244</v>
      </c>
      <c r="B1055">
        <v>0.29699999999999999</v>
      </c>
      <c r="C1055" t="str">
        <f t="shared" si="21"/>
        <v>1963 q3</v>
      </c>
    </row>
    <row r="1056" spans="1:3">
      <c r="A1056" s="61">
        <v>23245</v>
      </c>
      <c r="B1056">
        <v>0.29659999999999997</v>
      </c>
      <c r="C1056" t="str">
        <f t="shared" si="21"/>
        <v>1963 q3</v>
      </c>
    </row>
    <row r="1057" spans="1:3">
      <c r="A1057" s="61">
        <v>23246</v>
      </c>
      <c r="B1057">
        <v>0.2964</v>
      </c>
      <c r="C1057" t="str">
        <f t="shared" si="21"/>
        <v>1963 q3</v>
      </c>
    </row>
    <row r="1058" spans="1:3">
      <c r="A1058" s="61">
        <v>23249</v>
      </c>
      <c r="B1058">
        <v>0.29620000000000002</v>
      </c>
      <c r="C1058" t="str">
        <f t="shared" si="21"/>
        <v>1963 q3</v>
      </c>
    </row>
    <row r="1059" spans="1:3">
      <c r="A1059" s="61">
        <v>23250</v>
      </c>
      <c r="B1059">
        <v>0.2964</v>
      </c>
      <c r="C1059" t="str">
        <f t="shared" si="21"/>
        <v>1963 q3</v>
      </c>
    </row>
    <row r="1060" spans="1:3">
      <c r="A1060" s="61">
        <v>23251</v>
      </c>
      <c r="B1060">
        <v>0.2964</v>
      </c>
      <c r="C1060" t="str">
        <f t="shared" si="21"/>
        <v>1963 q3</v>
      </c>
    </row>
    <row r="1061" spans="1:3">
      <c r="A1061" s="61">
        <v>23252</v>
      </c>
      <c r="B1061">
        <v>0.29670000000000002</v>
      </c>
      <c r="C1061" t="str">
        <f t="shared" si="21"/>
        <v>1963 q3</v>
      </c>
    </row>
    <row r="1062" spans="1:3">
      <c r="A1062" s="61">
        <v>23253</v>
      </c>
      <c r="B1062">
        <v>0.29720000000000002</v>
      </c>
      <c r="C1062" t="str">
        <f t="shared" si="21"/>
        <v>1963 q3</v>
      </c>
    </row>
    <row r="1063" spans="1:3">
      <c r="A1063" s="61">
        <v>23257</v>
      </c>
      <c r="B1063">
        <v>0.2974</v>
      </c>
      <c r="C1063" t="str">
        <f t="shared" si="21"/>
        <v>1963 q3</v>
      </c>
    </row>
    <row r="1064" spans="1:3">
      <c r="A1064" s="61">
        <v>23258</v>
      </c>
      <c r="B1064">
        <v>0.29799999999999999</v>
      </c>
      <c r="C1064" t="str">
        <f t="shared" si="21"/>
        <v>1963 q3</v>
      </c>
    </row>
    <row r="1065" spans="1:3">
      <c r="A1065" s="61">
        <v>23259</v>
      </c>
      <c r="B1065">
        <v>0.29849999999999999</v>
      </c>
      <c r="C1065" t="str">
        <f t="shared" si="21"/>
        <v>1963 q3</v>
      </c>
    </row>
    <row r="1066" spans="1:3">
      <c r="A1066" s="61">
        <v>23260</v>
      </c>
      <c r="B1066">
        <v>0.2989</v>
      </c>
      <c r="C1066" t="str">
        <f t="shared" si="21"/>
        <v>1963 q3</v>
      </c>
    </row>
    <row r="1067" spans="1:3">
      <c r="A1067" s="61">
        <v>23263</v>
      </c>
      <c r="B1067">
        <v>0.29949999999999999</v>
      </c>
      <c r="C1067" t="str">
        <f t="shared" si="21"/>
        <v>1963 q3</v>
      </c>
    </row>
    <row r="1068" spans="1:3">
      <c r="A1068" s="61">
        <v>23264</v>
      </c>
      <c r="B1068">
        <v>0.3</v>
      </c>
      <c r="C1068" t="str">
        <f t="shared" si="21"/>
        <v>1963 q3</v>
      </c>
    </row>
    <row r="1069" spans="1:3">
      <c r="A1069" s="61">
        <v>23265</v>
      </c>
      <c r="B1069">
        <v>0.3009</v>
      </c>
      <c r="C1069" t="str">
        <f t="shared" si="21"/>
        <v>1963 q3</v>
      </c>
    </row>
    <row r="1070" spans="1:3">
      <c r="A1070" s="61">
        <v>23266</v>
      </c>
      <c r="B1070">
        <v>0.3014</v>
      </c>
      <c r="C1070" t="str">
        <f t="shared" si="21"/>
        <v>1963 q3</v>
      </c>
    </row>
    <row r="1071" spans="1:3">
      <c r="A1071" s="61">
        <v>23267</v>
      </c>
      <c r="B1071">
        <v>0.30049999999999999</v>
      </c>
      <c r="C1071" t="str">
        <f t="shared" si="21"/>
        <v>1963 q3</v>
      </c>
    </row>
    <row r="1072" spans="1:3">
      <c r="A1072" s="61">
        <v>23270</v>
      </c>
      <c r="B1072">
        <v>0.3</v>
      </c>
      <c r="C1072" t="str">
        <f t="shared" si="21"/>
        <v>1963 q3</v>
      </c>
    </row>
    <row r="1073" spans="1:3">
      <c r="A1073" s="61">
        <v>23271</v>
      </c>
      <c r="B1073">
        <v>0.30070000000000002</v>
      </c>
      <c r="C1073" t="str">
        <f t="shared" si="21"/>
        <v>1963 q3</v>
      </c>
    </row>
    <row r="1074" spans="1:3">
      <c r="A1074" s="61">
        <v>23272</v>
      </c>
      <c r="B1074">
        <v>0.30120000000000002</v>
      </c>
      <c r="C1074" t="str">
        <f t="shared" si="21"/>
        <v>1963 q3</v>
      </c>
    </row>
    <row r="1075" spans="1:3">
      <c r="A1075" s="61">
        <v>23273</v>
      </c>
      <c r="B1075">
        <v>0.30159999999999998</v>
      </c>
      <c r="C1075" t="str">
        <f t="shared" si="21"/>
        <v>1963 q3</v>
      </c>
    </row>
    <row r="1076" spans="1:3">
      <c r="A1076" s="61">
        <v>23274</v>
      </c>
      <c r="B1076">
        <v>0.30149999999999999</v>
      </c>
      <c r="C1076" t="str">
        <f t="shared" si="21"/>
        <v>1963 q3</v>
      </c>
    </row>
    <row r="1077" spans="1:3">
      <c r="A1077" s="61">
        <v>23277</v>
      </c>
      <c r="B1077">
        <v>0.3009</v>
      </c>
      <c r="C1077" t="str">
        <f t="shared" si="21"/>
        <v>1963 q3</v>
      </c>
    </row>
    <row r="1078" spans="1:3">
      <c r="A1078" s="61">
        <v>23278</v>
      </c>
      <c r="B1078">
        <v>0.30149999999999999</v>
      </c>
      <c r="C1078" t="str">
        <f t="shared" si="21"/>
        <v>1963 q3</v>
      </c>
    </row>
    <row r="1079" spans="1:3">
      <c r="A1079" s="61">
        <v>23279</v>
      </c>
      <c r="B1079">
        <v>0.30209999999999998</v>
      </c>
      <c r="C1079" t="str">
        <f t="shared" si="21"/>
        <v>1963 q3</v>
      </c>
    </row>
    <row r="1080" spans="1:3">
      <c r="A1080" s="61">
        <v>23280</v>
      </c>
      <c r="B1080">
        <v>0.30149999999999999</v>
      </c>
      <c r="C1080" t="str">
        <f t="shared" si="21"/>
        <v>1963 q3</v>
      </c>
    </row>
    <row r="1081" spans="1:3">
      <c r="A1081" s="61">
        <v>23281</v>
      </c>
      <c r="B1081">
        <v>0.30049999999999999</v>
      </c>
      <c r="C1081" t="str">
        <f t="shared" si="21"/>
        <v>1963 q3</v>
      </c>
    </row>
    <row r="1082" spans="1:3">
      <c r="A1082" s="61">
        <v>23284</v>
      </c>
      <c r="B1082">
        <v>0.30059999999999998</v>
      </c>
      <c r="C1082" t="str">
        <f t="shared" si="21"/>
        <v>1963 q3</v>
      </c>
    </row>
    <row r="1083" spans="1:3">
      <c r="A1083" s="61">
        <v>23285</v>
      </c>
      <c r="B1083">
        <v>0.30049999999999999</v>
      </c>
      <c r="C1083" t="str">
        <f t="shared" si="21"/>
        <v>1963 q4</v>
      </c>
    </row>
    <row r="1084" spans="1:3">
      <c r="A1084" s="61">
        <v>23286</v>
      </c>
      <c r="B1084">
        <v>0.29980000000000001</v>
      </c>
      <c r="C1084" t="str">
        <f t="shared" si="21"/>
        <v>1963 q4</v>
      </c>
    </row>
    <row r="1085" spans="1:3">
      <c r="A1085" s="61">
        <v>23287</v>
      </c>
      <c r="B1085">
        <v>0.29959999999999998</v>
      </c>
      <c r="C1085" t="str">
        <f t="shared" si="21"/>
        <v>1963 q4</v>
      </c>
    </row>
    <row r="1086" spans="1:3">
      <c r="A1086" s="61">
        <v>23288</v>
      </c>
      <c r="B1086">
        <v>0.29980000000000001</v>
      </c>
      <c r="C1086" t="str">
        <f t="shared" si="21"/>
        <v>1963 q4</v>
      </c>
    </row>
    <row r="1087" spans="1:3">
      <c r="A1087" s="61">
        <v>23291</v>
      </c>
      <c r="B1087">
        <v>0.29980000000000001</v>
      </c>
      <c r="C1087" t="str">
        <f t="shared" si="21"/>
        <v>1963 q4</v>
      </c>
    </row>
    <row r="1088" spans="1:3">
      <c r="A1088" s="61">
        <v>23292</v>
      </c>
      <c r="B1088">
        <v>0.3</v>
      </c>
      <c r="C1088" t="str">
        <f t="shared" si="21"/>
        <v>1963 q4</v>
      </c>
    </row>
    <row r="1089" spans="1:3">
      <c r="A1089" s="61">
        <v>23293</v>
      </c>
      <c r="B1089">
        <v>0.3</v>
      </c>
      <c r="C1089" t="str">
        <f t="shared" si="21"/>
        <v>1963 q4</v>
      </c>
    </row>
    <row r="1090" spans="1:3">
      <c r="A1090" s="61">
        <v>23294</v>
      </c>
      <c r="B1090">
        <v>0.30049999999999999</v>
      </c>
      <c r="C1090" t="str">
        <f t="shared" si="21"/>
        <v>1963 q4</v>
      </c>
    </row>
    <row r="1091" spans="1:3">
      <c r="A1091" s="61">
        <v>23295</v>
      </c>
      <c r="B1091">
        <v>0.30049999999999999</v>
      </c>
      <c r="C1091" t="str">
        <f t="shared" si="21"/>
        <v>1963 q4</v>
      </c>
    </row>
    <row r="1092" spans="1:3">
      <c r="A1092" s="61">
        <v>23298</v>
      </c>
      <c r="B1092">
        <v>0.30020000000000002</v>
      </c>
      <c r="C1092" t="str">
        <f t="shared" si="21"/>
        <v>1963 q4</v>
      </c>
    </row>
    <row r="1093" spans="1:3">
      <c r="A1093" s="61">
        <v>23299</v>
      </c>
      <c r="B1093">
        <v>0.29970000000000002</v>
      </c>
      <c r="C1093" t="str">
        <f t="shared" si="21"/>
        <v>1963 q4</v>
      </c>
    </row>
    <row r="1094" spans="1:3">
      <c r="A1094" s="61">
        <v>23300</v>
      </c>
      <c r="B1094">
        <v>0.3</v>
      </c>
      <c r="C1094" t="str">
        <f t="shared" si="21"/>
        <v>1963 q4</v>
      </c>
    </row>
    <row r="1095" spans="1:3">
      <c r="A1095" s="61">
        <v>23301</v>
      </c>
      <c r="B1095">
        <v>0.3</v>
      </c>
      <c r="C1095" t="str">
        <f t="shared" si="21"/>
        <v>1963 q4</v>
      </c>
    </row>
    <row r="1096" spans="1:3">
      <c r="A1096" s="61">
        <v>23302</v>
      </c>
      <c r="B1096">
        <v>0.30009999999999998</v>
      </c>
      <c r="C1096" t="str">
        <f t="shared" si="21"/>
        <v>1963 q4</v>
      </c>
    </row>
    <row r="1097" spans="1:3">
      <c r="A1097" s="61">
        <v>23305</v>
      </c>
      <c r="B1097">
        <v>0.3</v>
      </c>
      <c r="C1097" t="str">
        <f t="shared" si="21"/>
        <v>1963 q4</v>
      </c>
    </row>
    <row r="1098" spans="1:3">
      <c r="A1098" s="61">
        <v>23306</v>
      </c>
      <c r="B1098">
        <v>0.3</v>
      </c>
      <c r="C1098" t="str">
        <f t="shared" si="21"/>
        <v>1963 q4</v>
      </c>
    </row>
    <row r="1099" spans="1:3">
      <c r="A1099" s="61">
        <v>23307</v>
      </c>
      <c r="B1099">
        <v>0.30049999999999999</v>
      </c>
      <c r="C1099" t="str">
        <f t="shared" si="21"/>
        <v>1963 q4</v>
      </c>
    </row>
    <row r="1100" spans="1:3">
      <c r="A1100" s="61">
        <v>23308</v>
      </c>
      <c r="B1100">
        <v>0.30070000000000002</v>
      </c>
      <c r="C1100" t="str">
        <f t="shared" si="21"/>
        <v>1963 q4</v>
      </c>
    </row>
    <row r="1101" spans="1:3">
      <c r="A1101" s="61">
        <v>23309</v>
      </c>
      <c r="B1101">
        <v>0.30099999999999999</v>
      </c>
      <c r="C1101" t="str">
        <f t="shared" si="21"/>
        <v>1963 q4</v>
      </c>
    </row>
    <row r="1102" spans="1:3">
      <c r="A1102" s="61">
        <v>23312</v>
      </c>
      <c r="B1102">
        <v>0.30099999999999999</v>
      </c>
      <c r="C1102" t="str">
        <f t="shared" si="21"/>
        <v>1963 q4</v>
      </c>
    </row>
    <row r="1103" spans="1:3">
      <c r="A1103" s="61">
        <v>23313</v>
      </c>
      <c r="B1103">
        <v>0.30230000000000001</v>
      </c>
      <c r="C1103" t="str">
        <f t="shared" si="21"/>
        <v>1963 q4</v>
      </c>
    </row>
    <row r="1104" spans="1:3">
      <c r="A1104" s="61">
        <v>23314</v>
      </c>
      <c r="B1104">
        <v>0.30220000000000002</v>
      </c>
      <c r="C1104" t="str">
        <f t="shared" si="21"/>
        <v>1963 q4</v>
      </c>
    </row>
    <row r="1105" spans="1:3">
      <c r="A1105" s="61">
        <v>23315</v>
      </c>
      <c r="B1105">
        <v>0.30180000000000001</v>
      </c>
      <c r="C1105" t="str">
        <f t="shared" si="21"/>
        <v>1963 q4</v>
      </c>
    </row>
    <row r="1106" spans="1:3">
      <c r="A1106" s="61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61">
        <v>23319</v>
      </c>
      <c r="B1107">
        <v>0.30149999999999999</v>
      </c>
      <c r="C1107" t="str">
        <f t="shared" si="22"/>
        <v>1963 q4</v>
      </c>
    </row>
    <row r="1108" spans="1:3">
      <c r="A1108" s="61">
        <v>23321</v>
      </c>
      <c r="B1108">
        <v>0.30130000000000001</v>
      </c>
      <c r="C1108" t="str">
        <f t="shared" si="22"/>
        <v>1963 q4</v>
      </c>
    </row>
    <row r="1109" spans="1:3">
      <c r="A1109" s="61">
        <v>23322</v>
      </c>
      <c r="B1109">
        <v>0.30120000000000002</v>
      </c>
      <c r="C1109" t="str">
        <f t="shared" si="22"/>
        <v>1963 q4</v>
      </c>
    </row>
    <row r="1110" spans="1:3">
      <c r="A1110" s="61">
        <v>23323</v>
      </c>
      <c r="B1110">
        <v>0.30149999999999999</v>
      </c>
      <c r="C1110" t="str">
        <f t="shared" si="22"/>
        <v>1963 q4</v>
      </c>
    </row>
    <row r="1111" spans="1:3">
      <c r="A1111" s="61">
        <v>23326</v>
      </c>
      <c r="B1111">
        <v>0.30120000000000002</v>
      </c>
      <c r="C1111" t="str">
        <f t="shared" si="22"/>
        <v>1963 q4</v>
      </c>
    </row>
    <row r="1112" spans="1:3">
      <c r="A1112" s="61">
        <v>23327</v>
      </c>
      <c r="B1112">
        <v>0.3014</v>
      </c>
      <c r="C1112" t="str">
        <f t="shared" si="22"/>
        <v>1963 q4</v>
      </c>
    </row>
    <row r="1113" spans="1:3">
      <c r="A1113" s="61">
        <v>23328</v>
      </c>
      <c r="B1113">
        <v>0.30109999999999998</v>
      </c>
      <c r="C1113" t="str">
        <f t="shared" si="22"/>
        <v>1963 q4</v>
      </c>
    </row>
    <row r="1114" spans="1:3">
      <c r="A1114" s="61">
        <v>23329</v>
      </c>
      <c r="B1114">
        <v>0.3009</v>
      </c>
      <c r="C1114" t="str">
        <f t="shared" si="22"/>
        <v>1963 q4</v>
      </c>
    </row>
    <row r="1115" spans="1:3">
      <c r="A1115" s="61">
        <v>23330</v>
      </c>
      <c r="B1115">
        <v>0.30099999999999999</v>
      </c>
      <c r="C1115" t="str">
        <f t="shared" si="22"/>
        <v>1963 q4</v>
      </c>
    </row>
    <row r="1116" spans="1:3">
      <c r="A1116" s="61">
        <v>23333</v>
      </c>
      <c r="B1116">
        <v>0.3</v>
      </c>
      <c r="C1116" t="str">
        <f t="shared" si="22"/>
        <v>1963 q4</v>
      </c>
    </row>
    <row r="1117" spans="1:3">
      <c r="A1117" s="61">
        <v>23334</v>
      </c>
      <c r="B1117">
        <v>0.30059999999999998</v>
      </c>
      <c r="C1117" t="str">
        <f t="shared" si="22"/>
        <v>1963 q4</v>
      </c>
    </row>
    <row r="1118" spans="1:3">
      <c r="A1118" s="61">
        <v>23335</v>
      </c>
      <c r="B1118">
        <v>0.3</v>
      </c>
      <c r="C1118" t="str">
        <f t="shared" si="22"/>
        <v>1963 q4</v>
      </c>
    </row>
    <row r="1119" spans="1:3">
      <c r="A1119" s="61">
        <v>23336</v>
      </c>
      <c r="B1119">
        <v>0.3</v>
      </c>
      <c r="C1119" t="str">
        <f t="shared" si="22"/>
        <v>1963 q4</v>
      </c>
    </row>
    <row r="1120" spans="1:3">
      <c r="A1120" s="61">
        <v>23337</v>
      </c>
      <c r="B1120">
        <v>0.30009999999999998</v>
      </c>
      <c r="C1120" t="str">
        <f t="shared" si="22"/>
        <v>1963 q4</v>
      </c>
    </row>
    <row r="1121" spans="1:3">
      <c r="A1121" s="61">
        <v>23341</v>
      </c>
      <c r="B1121">
        <v>0.29859999999999998</v>
      </c>
      <c r="C1121" t="str">
        <f t="shared" si="22"/>
        <v>1963 q4</v>
      </c>
    </row>
    <row r="1122" spans="1:3">
      <c r="A1122" s="61">
        <v>23342</v>
      </c>
      <c r="B1122">
        <v>0.29949999999999999</v>
      </c>
      <c r="C1122" t="str">
        <f t="shared" si="22"/>
        <v>1963 q4</v>
      </c>
    </row>
    <row r="1123" spans="1:3">
      <c r="A1123" s="61">
        <v>23344</v>
      </c>
      <c r="B1123">
        <v>0.3</v>
      </c>
      <c r="C1123" t="str">
        <f t="shared" si="22"/>
        <v>1963 q4</v>
      </c>
    </row>
    <row r="1124" spans="1:3">
      <c r="A1124" s="61">
        <v>23347</v>
      </c>
      <c r="B1124">
        <v>0.29949999999999999</v>
      </c>
      <c r="C1124" t="str">
        <f t="shared" si="22"/>
        <v>1963 q4</v>
      </c>
    </row>
    <row r="1125" spans="1:3">
      <c r="A1125" s="61">
        <v>23348</v>
      </c>
      <c r="B1125">
        <v>0.29949999999999999</v>
      </c>
      <c r="C1125" t="str">
        <f t="shared" si="22"/>
        <v>1963 q4</v>
      </c>
    </row>
    <row r="1126" spans="1:3">
      <c r="A1126" s="61">
        <v>23349</v>
      </c>
      <c r="B1126">
        <v>0.29980000000000001</v>
      </c>
      <c r="C1126" t="str">
        <f t="shared" si="22"/>
        <v>1963 q4</v>
      </c>
    </row>
    <row r="1127" spans="1:3">
      <c r="A1127" s="61">
        <v>23350</v>
      </c>
      <c r="B1127">
        <v>0.30059999999999998</v>
      </c>
      <c r="C1127" t="str">
        <f t="shared" si="22"/>
        <v>1963 q4</v>
      </c>
    </row>
    <row r="1128" spans="1:3">
      <c r="A1128" s="61">
        <v>23351</v>
      </c>
      <c r="B1128">
        <v>0.3014</v>
      </c>
      <c r="C1128" t="str">
        <f t="shared" si="22"/>
        <v>1963 q4</v>
      </c>
    </row>
    <row r="1129" spans="1:3">
      <c r="A1129" s="61">
        <v>23354</v>
      </c>
      <c r="B1129">
        <v>0.30049999999999999</v>
      </c>
      <c r="C1129" t="str">
        <f t="shared" si="22"/>
        <v>1963 q4</v>
      </c>
    </row>
    <row r="1130" spans="1:3">
      <c r="A1130" s="61">
        <v>23355</v>
      </c>
      <c r="B1130">
        <v>0.30070000000000002</v>
      </c>
      <c r="C1130" t="str">
        <f t="shared" si="22"/>
        <v>1963 q4</v>
      </c>
    </row>
    <row r="1131" spans="1:3">
      <c r="A1131" s="61">
        <v>23356</v>
      </c>
      <c r="B1131">
        <v>0.30099999999999999</v>
      </c>
      <c r="C1131" t="str">
        <f t="shared" si="22"/>
        <v>1963 q4</v>
      </c>
    </row>
    <row r="1132" spans="1:3">
      <c r="A1132" s="61">
        <v>23357</v>
      </c>
      <c r="B1132">
        <v>0.30149999999999999</v>
      </c>
      <c r="C1132" t="str">
        <f t="shared" si="22"/>
        <v>1963 q4</v>
      </c>
    </row>
    <row r="1133" spans="1:3">
      <c r="A1133" s="61">
        <v>23358</v>
      </c>
      <c r="B1133">
        <v>0.30199999999999999</v>
      </c>
      <c r="C1133" t="str">
        <f t="shared" si="22"/>
        <v>1963 q4</v>
      </c>
    </row>
    <row r="1134" spans="1:3">
      <c r="A1134" s="61">
        <v>23361</v>
      </c>
      <c r="B1134">
        <v>0.30149999999999999</v>
      </c>
      <c r="C1134" t="str">
        <f t="shared" si="22"/>
        <v>1963 q4</v>
      </c>
    </row>
    <row r="1135" spans="1:3">
      <c r="A1135" s="61">
        <v>23362</v>
      </c>
      <c r="B1135">
        <v>0.30149999999999999</v>
      </c>
      <c r="C1135" t="str">
        <f t="shared" si="22"/>
        <v>1963 q4</v>
      </c>
    </row>
    <row r="1136" spans="1:3">
      <c r="A1136" s="61">
        <v>23363</v>
      </c>
      <c r="B1136">
        <v>0.30199999999999999</v>
      </c>
      <c r="C1136" t="str">
        <f t="shared" si="22"/>
        <v>1963 q4</v>
      </c>
    </row>
    <row r="1137" spans="1:3">
      <c r="A1137" s="61">
        <v>23364</v>
      </c>
      <c r="B1137">
        <v>0.30299999999999999</v>
      </c>
      <c r="C1137" t="str">
        <f t="shared" si="22"/>
        <v>1963 q4</v>
      </c>
    </row>
    <row r="1138" spans="1:3">
      <c r="A1138" s="61">
        <v>23365</v>
      </c>
      <c r="B1138">
        <v>0.30130000000000001</v>
      </c>
      <c r="C1138" t="str">
        <f t="shared" si="22"/>
        <v>1963 q4</v>
      </c>
    </row>
    <row r="1139" spans="1:3">
      <c r="A1139" s="61">
        <v>23368</v>
      </c>
      <c r="B1139">
        <v>0.30049999999999999</v>
      </c>
      <c r="C1139" t="str">
        <f t="shared" si="22"/>
        <v>1963 q4</v>
      </c>
    </row>
    <row r="1140" spans="1:3">
      <c r="A1140" s="61">
        <v>23369</v>
      </c>
      <c r="B1140">
        <v>0.30049999999999999</v>
      </c>
      <c r="C1140" t="str">
        <f t="shared" si="22"/>
        <v>1963 q4</v>
      </c>
    </row>
    <row r="1141" spans="1:3">
      <c r="A1141" s="61">
        <v>23371</v>
      </c>
      <c r="B1141">
        <v>0.30330000000000001</v>
      </c>
      <c r="C1141" t="str">
        <f t="shared" si="22"/>
        <v>1963 q4</v>
      </c>
    </row>
    <row r="1142" spans="1:3">
      <c r="A1142" s="61">
        <v>23372</v>
      </c>
      <c r="B1142">
        <v>0.30299999999999999</v>
      </c>
      <c r="C1142" t="str">
        <f t="shared" si="22"/>
        <v>1963 q4</v>
      </c>
    </row>
    <row r="1143" spans="1:3">
      <c r="A1143" s="61">
        <v>23375</v>
      </c>
      <c r="B1143">
        <v>0.30370000000000003</v>
      </c>
      <c r="C1143" t="str">
        <f t="shared" si="22"/>
        <v>1963 q4</v>
      </c>
    </row>
    <row r="1144" spans="1:3">
      <c r="A1144" s="61">
        <v>23376</v>
      </c>
      <c r="B1144">
        <v>0.30459999999999998</v>
      </c>
      <c r="C1144" t="str">
        <f t="shared" si="22"/>
        <v>1963 q4</v>
      </c>
    </row>
    <row r="1145" spans="1:3">
      <c r="A1145" s="61">
        <v>23378</v>
      </c>
      <c r="B1145">
        <v>0.30549999999999999</v>
      </c>
      <c r="C1145" t="str">
        <f t="shared" si="22"/>
        <v>1964 q1</v>
      </c>
    </row>
    <row r="1146" spans="1:3">
      <c r="A1146" s="61">
        <v>23379</v>
      </c>
      <c r="B1146">
        <v>0.30449999999999999</v>
      </c>
      <c r="C1146" t="str">
        <f t="shared" si="22"/>
        <v>1964 q1</v>
      </c>
    </row>
    <row r="1147" spans="1:3">
      <c r="A1147" s="61">
        <v>23382</v>
      </c>
      <c r="B1147">
        <v>0.30520000000000003</v>
      </c>
      <c r="C1147" t="str">
        <f t="shared" si="22"/>
        <v>1964 q1</v>
      </c>
    </row>
    <row r="1148" spans="1:3">
      <c r="A1148" s="61">
        <v>23383</v>
      </c>
      <c r="B1148">
        <v>0.3075</v>
      </c>
      <c r="C1148" t="str">
        <f t="shared" si="22"/>
        <v>1964 q1</v>
      </c>
    </row>
    <row r="1149" spans="1:3">
      <c r="A1149" s="61">
        <v>23384</v>
      </c>
      <c r="B1149">
        <v>0.30869999999999997</v>
      </c>
      <c r="C1149" t="str">
        <f t="shared" si="22"/>
        <v>1964 q1</v>
      </c>
    </row>
    <row r="1150" spans="1:3">
      <c r="A1150" s="61">
        <v>23385</v>
      </c>
      <c r="B1150">
        <v>0.31</v>
      </c>
      <c r="C1150" t="str">
        <f t="shared" si="22"/>
        <v>1964 q1</v>
      </c>
    </row>
    <row r="1151" spans="1:3">
      <c r="A1151" s="61">
        <v>23386</v>
      </c>
      <c r="B1151">
        <v>0.30859999999999999</v>
      </c>
      <c r="C1151" t="str">
        <f t="shared" si="22"/>
        <v>1964 q1</v>
      </c>
    </row>
    <row r="1152" spans="1:3">
      <c r="A1152" s="61">
        <v>23389</v>
      </c>
      <c r="B1152">
        <v>0.30930000000000002</v>
      </c>
      <c r="C1152" t="str">
        <f t="shared" si="22"/>
        <v>1964 q1</v>
      </c>
    </row>
    <row r="1153" spans="1:3">
      <c r="A1153" s="61">
        <v>23390</v>
      </c>
      <c r="B1153">
        <v>0.31119999999999998</v>
      </c>
      <c r="C1153" t="str">
        <f t="shared" si="22"/>
        <v>1964 q1</v>
      </c>
    </row>
    <row r="1154" spans="1:3">
      <c r="A1154" s="61">
        <v>23391</v>
      </c>
      <c r="B1154">
        <v>0.3155</v>
      </c>
      <c r="C1154" t="str">
        <f t="shared" si="22"/>
        <v>1964 q1</v>
      </c>
    </row>
    <row r="1155" spans="1:3">
      <c r="A1155" s="61">
        <v>23392</v>
      </c>
      <c r="B1155">
        <v>0.31580000000000003</v>
      </c>
      <c r="C1155" t="str">
        <f t="shared" si="22"/>
        <v>1964 q1</v>
      </c>
    </row>
    <row r="1156" spans="1:3">
      <c r="A1156" s="61">
        <v>23393</v>
      </c>
      <c r="B1156">
        <v>0.313</v>
      </c>
      <c r="C1156" t="str">
        <f t="shared" si="22"/>
        <v>1964 q1</v>
      </c>
    </row>
    <row r="1157" spans="1:3">
      <c r="A1157" s="61">
        <v>23396</v>
      </c>
      <c r="B1157">
        <v>0.31</v>
      </c>
      <c r="C1157" t="str">
        <f t="shared" si="22"/>
        <v>1964 q1</v>
      </c>
    </row>
    <row r="1158" spans="1:3">
      <c r="A1158" s="61">
        <v>23397</v>
      </c>
      <c r="B1158">
        <v>0.311</v>
      </c>
      <c r="C1158" t="str">
        <f t="shared" si="22"/>
        <v>1964 q1</v>
      </c>
    </row>
    <row r="1159" spans="1:3">
      <c r="A1159" s="61">
        <v>23398</v>
      </c>
      <c r="B1159">
        <v>0.313</v>
      </c>
      <c r="C1159" t="str">
        <f t="shared" si="22"/>
        <v>1964 q1</v>
      </c>
    </row>
    <row r="1160" spans="1:3">
      <c r="A1160" s="61">
        <v>23399</v>
      </c>
      <c r="B1160">
        <v>0.314</v>
      </c>
      <c r="C1160" t="str">
        <f t="shared" si="22"/>
        <v>1964 q1</v>
      </c>
    </row>
    <row r="1161" spans="1:3">
      <c r="A1161" s="61">
        <v>23400</v>
      </c>
      <c r="B1161">
        <v>0.314</v>
      </c>
      <c r="C1161" t="str">
        <f t="shared" si="22"/>
        <v>1964 q1</v>
      </c>
    </row>
    <row r="1162" spans="1:3">
      <c r="A1162" s="61">
        <v>23403</v>
      </c>
      <c r="B1162">
        <v>0.311</v>
      </c>
      <c r="C1162" t="str">
        <f t="shared" si="22"/>
        <v>1964 q1</v>
      </c>
    </row>
    <row r="1163" spans="1:3">
      <c r="A1163" s="61">
        <v>23404</v>
      </c>
      <c r="B1163">
        <v>0.3125</v>
      </c>
      <c r="C1163" t="str">
        <f t="shared" si="22"/>
        <v>1964 q1</v>
      </c>
    </row>
    <row r="1164" spans="1:3">
      <c r="A1164" s="61">
        <v>23405</v>
      </c>
      <c r="B1164">
        <v>0.31369999999999998</v>
      </c>
      <c r="C1164" t="str">
        <f t="shared" si="22"/>
        <v>1964 q1</v>
      </c>
    </row>
    <row r="1165" spans="1:3">
      <c r="A1165" s="61">
        <v>23406</v>
      </c>
      <c r="B1165">
        <v>0.31309999999999999</v>
      </c>
      <c r="C1165" t="str">
        <f t="shared" si="22"/>
        <v>1964 q1</v>
      </c>
    </row>
    <row r="1166" spans="1:3">
      <c r="A1166" s="61">
        <v>23407</v>
      </c>
      <c r="B1166">
        <v>0.312</v>
      </c>
      <c r="C1166" t="str">
        <f t="shared" si="22"/>
        <v>1964 q1</v>
      </c>
    </row>
    <row r="1167" spans="1:3">
      <c r="A1167" s="61">
        <v>23410</v>
      </c>
      <c r="B1167">
        <v>0.3135</v>
      </c>
      <c r="C1167" t="str">
        <f t="shared" si="22"/>
        <v>1964 q1</v>
      </c>
    </row>
    <row r="1168" spans="1:3">
      <c r="A1168" s="61">
        <v>23411</v>
      </c>
      <c r="B1168">
        <v>0.31430000000000002</v>
      </c>
      <c r="C1168" t="str">
        <f t="shared" si="22"/>
        <v>1964 q1</v>
      </c>
    </row>
    <row r="1169" spans="1:3">
      <c r="A1169" s="61">
        <v>23412</v>
      </c>
      <c r="B1169">
        <v>0.3155</v>
      </c>
      <c r="C1169" t="str">
        <f t="shared" si="22"/>
        <v>1964 q1</v>
      </c>
    </row>
    <row r="1170" spans="1:3">
      <c r="A1170" s="61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61">
        <v>23414</v>
      </c>
      <c r="B1171">
        <v>0.31769999999999998</v>
      </c>
      <c r="C1171" t="str">
        <f t="shared" si="23"/>
        <v>1964 q1</v>
      </c>
    </row>
    <row r="1172" spans="1:3">
      <c r="A1172" s="61">
        <v>23417</v>
      </c>
      <c r="B1172">
        <v>0.31850000000000001</v>
      </c>
      <c r="C1172" t="str">
        <f t="shared" si="23"/>
        <v>1964 q1</v>
      </c>
    </row>
    <row r="1173" spans="1:3">
      <c r="A1173" s="61">
        <v>23418</v>
      </c>
      <c r="B1173">
        <v>0.3175</v>
      </c>
      <c r="C1173" t="str">
        <f t="shared" si="23"/>
        <v>1964 q1</v>
      </c>
    </row>
    <row r="1174" spans="1:3">
      <c r="A1174" s="61">
        <v>23419</v>
      </c>
      <c r="B1174">
        <v>0.318</v>
      </c>
      <c r="C1174" t="str">
        <f t="shared" si="23"/>
        <v>1964 q1</v>
      </c>
    </row>
    <row r="1175" spans="1:3">
      <c r="A1175" s="61">
        <v>23420</v>
      </c>
      <c r="B1175">
        <v>0.32250000000000001</v>
      </c>
      <c r="C1175" t="str">
        <f t="shared" si="23"/>
        <v>1964 q1</v>
      </c>
    </row>
    <row r="1176" spans="1:3">
      <c r="A1176" s="61">
        <v>23421</v>
      </c>
      <c r="B1176">
        <v>0.3256</v>
      </c>
      <c r="C1176" t="str">
        <f t="shared" si="23"/>
        <v>1964 q1</v>
      </c>
    </row>
    <row r="1177" spans="1:3">
      <c r="A1177" s="61">
        <v>23424</v>
      </c>
      <c r="B1177">
        <v>0.32619999999999999</v>
      </c>
      <c r="C1177" t="str">
        <f t="shared" si="23"/>
        <v>1964 q1</v>
      </c>
    </row>
    <row r="1178" spans="1:3">
      <c r="A1178" s="61">
        <v>23425</v>
      </c>
      <c r="B1178">
        <v>0.33</v>
      </c>
      <c r="C1178" t="str">
        <f t="shared" si="23"/>
        <v>1964 q1</v>
      </c>
    </row>
    <row r="1179" spans="1:3">
      <c r="A1179" s="61">
        <v>23426</v>
      </c>
      <c r="B1179">
        <v>0.33239999999999997</v>
      </c>
      <c r="C1179" t="str">
        <f t="shared" si="23"/>
        <v>1964 q1</v>
      </c>
    </row>
    <row r="1180" spans="1:3">
      <c r="A1180" s="61">
        <v>23427</v>
      </c>
      <c r="B1180">
        <v>0.33200000000000002</v>
      </c>
      <c r="C1180" t="str">
        <f t="shared" si="23"/>
        <v>1964 q1</v>
      </c>
    </row>
    <row r="1181" spans="1:3">
      <c r="A1181" s="61">
        <v>23431</v>
      </c>
      <c r="B1181">
        <v>0.34499999999999997</v>
      </c>
      <c r="C1181" t="str">
        <f t="shared" si="23"/>
        <v>1964 q1</v>
      </c>
    </row>
    <row r="1182" spans="1:3">
      <c r="A1182" s="61">
        <v>23432</v>
      </c>
      <c r="B1182">
        <v>0.34470000000000001</v>
      </c>
      <c r="C1182" t="str">
        <f t="shared" si="23"/>
        <v>1964 q1</v>
      </c>
    </row>
    <row r="1183" spans="1:3">
      <c r="A1183" s="61">
        <v>23433</v>
      </c>
      <c r="B1183">
        <v>0.33789999999999998</v>
      </c>
      <c r="C1183" t="str">
        <f t="shared" si="23"/>
        <v>1964 q1</v>
      </c>
    </row>
    <row r="1184" spans="1:3">
      <c r="A1184" s="61">
        <v>23434</v>
      </c>
      <c r="B1184">
        <v>0.33729999999999999</v>
      </c>
      <c r="C1184" t="str">
        <f t="shared" si="23"/>
        <v>1964 q1</v>
      </c>
    </row>
    <row r="1185" spans="1:3">
      <c r="A1185" s="61">
        <v>23435</v>
      </c>
      <c r="B1185">
        <v>0.34439999999999998</v>
      </c>
      <c r="C1185" t="str">
        <f t="shared" si="23"/>
        <v>1964 q1</v>
      </c>
    </row>
    <row r="1186" spans="1:3">
      <c r="A1186" s="61">
        <v>23438</v>
      </c>
      <c r="B1186">
        <v>0.34749999999999998</v>
      </c>
      <c r="C1186" t="str">
        <f t="shared" si="23"/>
        <v>1964 q1</v>
      </c>
    </row>
    <row r="1187" spans="1:3">
      <c r="A1187" s="61">
        <v>23439</v>
      </c>
      <c r="B1187">
        <v>0.34599999999999997</v>
      </c>
      <c r="C1187" t="str">
        <f t="shared" si="23"/>
        <v>1964 q1</v>
      </c>
    </row>
    <row r="1188" spans="1:3">
      <c r="A1188" s="61">
        <v>23440</v>
      </c>
      <c r="B1188">
        <v>0.34320000000000001</v>
      </c>
      <c r="C1188" t="str">
        <f t="shared" si="23"/>
        <v>1964 q1</v>
      </c>
    </row>
    <row r="1189" spans="1:3">
      <c r="A1189" s="61">
        <v>23441</v>
      </c>
      <c r="B1189">
        <v>0.34350000000000003</v>
      </c>
      <c r="C1189" t="str">
        <f t="shared" si="23"/>
        <v>1964 q1</v>
      </c>
    </row>
    <row r="1190" spans="1:3">
      <c r="A1190" s="61">
        <v>23442</v>
      </c>
      <c r="B1190">
        <v>0.3473</v>
      </c>
      <c r="C1190" t="str">
        <f t="shared" si="23"/>
        <v>1964 q1</v>
      </c>
    </row>
    <row r="1191" spans="1:3">
      <c r="A1191" s="61">
        <v>23445</v>
      </c>
      <c r="B1191">
        <v>0.34949999999999998</v>
      </c>
      <c r="C1191" t="str">
        <f t="shared" si="23"/>
        <v>1964 q1</v>
      </c>
    </row>
    <row r="1192" spans="1:3">
      <c r="A1192" s="61">
        <v>23446</v>
      </c>
      <c r="B1192">
        <v>0.35049999999999998</v>
      </c>
      <c r="C1192" t="str">
        <f t="shared" si="23"/>
        <v>1964 q1</v>
      </c>
    </row>
    <row r="1193" spans="1:3">
      <c r="A1193" s="61">
        <v>23447</v>
      </c>
      <c r="B1193">
        <v>0.34649999999999997</v>
      </c>
      <c r="C1193" t="str">
        <f t="shared" si="23"/>
        <v>1964 q1</v>
      </c>
    </row>
    <row r="1194" spans="1:3">
      <c r="A1194" s="61">
        <v>23448</v>
      </c>
      <c r="B1194">
        <v>0.34949999999999998</v>
      </c>
      <c r="C1194" t="str">
        <f t="shared" si="23"/>
        <v>1964 q1</v>
      </c>
    </row>
    <row r="1195" spans="1:3">
      <c r="A1195" s="61">
        <v>23449</v>
      </c>
      <c r="B1195">
        <v>0.35149999999999998</v>
      </c>
      <c r="C1195" t="str">
        <f t="shared" si="23"/>
        <v>1964 q1</v>
      </c>
    </row>
    <row r="1196" spans="1:3">
      <c r="A1196" s="61">
        <v>23452</v>
      </c>
      <c r="B1196">
        <v>0.34899999999999998</v>
      </c>
      <c r="C1196" t="str">
        <f t="shared" si="23"/>
        <v>1964 q1</v>
      </c>
    </row>
    <row r="1197" spans="1:3">
      <c r="A1197" s="61">
        <v>23453</v>
      </c>
      <c r="B1197">
        <v>0.35349999999999998</v>
      </c>
      <c r="C1197" t="str">
        <f t="shared" si="23"/>
        <v>1964 q1</v>
      </c>
    </row>
    <row r="1198" spans="1:3">
      <c r="A1198" s="61">
        <v>23454</v>
      </c>
      <c r="B1198">
        <v>0.35060000000000002</v>
      </c>
      <c r="C1198" t="str">
        <f t="shared" si="23"/>
        <v>1964 q1</v>
      </c>
    </row>
    <row r="1199" spans="1:3">
      <c r="A1199" s="61">
        <v>23455</v>
      </c>
      <c r="B1199">
        <v>0.35630000000000001</v>
      </c>
      <c r="C1199" t="str">
        <f t="shared" si="23"/>
        <v>1964 q1</v>
      </c>
    </row>
    <row r="1200" spans="1:3">
      <c r="A1200" s="61">
        <v>23456</v>
      </c>
      <c r="B1200">
        <v>0.35499999999999998</v>
      </c>
      <c r="C1200" t="str">
        <f t="shared" si="23"/>
        <v>1964 q1</v>
      </c>
    </row>
    <row r="1201" spans="1:3">
      <c r="A1201" s="61">
        <v>23459</v>
      </c>
      <c r="B1201">
        <v>0.35349999999999998</v>
      </c>
      <c r="C1201" t="str">
        <f t="shared" si="23"/>
        <v>1964 q1</v>
      </c>
    </row>
    <row r="1202" spans="1:3">
      <c r="A1202" s="61">
        <v>23460</v>
      </c>
      <c r="B1202">
        <v>0.35349999999999998</v>
      </c>
      <c r="C1202" t="str">
        <f t="shared" si="23"/>
        <v>1964 q1</v>
      </c>
    </row>
    <row r="1203" spans="1:3">
      <c r="A1203" s="61">
        <v>23461</v>
      </c>
      <c r="B1203">
        <v>0.36049999999999999</v>
      </c>
      <c r="C1203" t="str">
        <f t="shared" si="23"/>
        <v>1964 q1</v>
      </c>
    </row>
    <row r="1204" spans="1:3">
      <c r="A1204" s="61">
        <v>23462</v>
      </c>
      <c r="B1204">
        <v>0.36399999999999999</v>
      </c>
      <c r="C1204" t="str">
        <f t="shared" si="23"/>
        <v>1964 q1</v>
      </c>
    </row>
    <row r="1205" spans="1:3">
      <c r="A1205" s="61">
        <v>23466</v>
      </c>
      <c r="B1205">
        <v>0.3725</v>
      </c>
      <c r="C1205" t="str">
        <f t="shared" si="23"/>
        <v>1964 q1</v>
      </c>
    </row>
    <row r="1206" spans="1:3">
      <c r="A1206" s="61">
        <v>23467</v>
      </c>
      <c r="B1206">
        <v>0.37019999999999997</v>
      </c>
      <c r="C1206" t="str">
        <f t="shared" si="23"/>
        <v>1964 q1</v>
      </c>
    </row>
    <row r="1207" spans="1:3">
      <c r="A1207" s="61">
        <v>23468</v>
      </c>
      <c r="B1207">
        <v>0.3755</v>
      </c>
      <c r="C1207" t="str">
        <f t="shared" si="23"/>
        <v>1964 q2</v>
      </c>
    </row>
    <row r="1208" spans="1:3">
      <c r="A1208" s="61">
        <v>23469</v>
      </c>
      <c r="B1208">
        <v>0.36899999999999999</v>
      </c>
      <c r="C1208" t="str">
        <f t="shared" si="23"/>
        <v>1964 q2</v>
      </c>
    </row>
    <row r="1209" spans="1:3">
      <c r="A1209" s="61">
        <v>23470</v>
      </c>
      <c r="B1209">
        <v>0.374</v>
      </c>
      <c r="C1209" t="str">
        <f t="shared" si="23"/>
        <v>1964 q2</v>
      </c>
    </row>
    <row r="1210" spans="1:3">
      <c r="A1210" s="61">
        <v>23473</v>
      </c>
      <c r="B1210">
        <v>0.38800000000000001</v>
      </c>
      <c r="C1210" t="str">
        <f t="shared" si="23"/>
        <v>1964 q2</v>
      </c>
    </row>
    <row r="1211" spans="1:3">
      <c r="A1211" s="61">
        <v>23474</v>
      </c>
      <c r="B1211">
        <v>0.38800000000000001</v>
      </c>
      <c r="C1211" t="str">
        <f t="shared" si="23"/>
        <v>1964 q2</v>
      </c>
    </row>
    <row r="1212" spans="1:3">
      <c r="A1212" s="61">
        <v>23475</v>
      </c>
      <c r="B1212">
        <v>0.39200000000000002</v>
      </c>
      <c r="C1212" t="str">
        <f t="shared" si="23"/>
        <v>1964 q2</v>
      </c>
    </row>
    <row r="1213" spans="1:3">
      <c r="A1213" s="61">
        <v>23476</v>
      </c>
      <c r="B1213">
        <v>0.39600000000000002</v>
      </c>
      <c r="C1213" t="str">
        <f t="shared" si="23"/>
        <v>1964 q2</v>
      </c>
    </row>
    <row r="1214" spans="1:3">
      <c r="A1214" s="61">
        <v>23477</v>
      </c>
      <c r="B1214">
        <v>0.39650000000000002</v>
      </c>
      <c r="C1214" t="str">
        <f t="shared" si="23"/>
        <v>1964 q2</v>
      </c>
    </row>
    <row r="1215" spans="1:3">
      <c r="A1215" s="61">
        <v>23480</v>
      </c>
      <c r="B1215">
        <v>0.39550000000000002</v>
      </c>
      <c r="C1215" t="str">
        <f t="shared" si="23"/>
        <v>1964 q2</v>
      </c>
    </row>
    <row r="1216" spans="1:3">
      <c r="A1216" s="61">
        <v>23481</v>
      </c>
      <c r="B1216">
        <v>0.38750000000000001</v>
      </c>
      <c r="C1216" t="str">
        <f t="shared" si="23"/>
        <v>1964 q2</v>
      </c>
    </row>
    <row r="1217" spans="1:3">
      <c r="A1217" s="61">
        <v>23482</v>
      </c>
      <c r="B1217">
        <v>0.38550000000000001</v>
      </c>
      <c r="C1217" t="str">
        <f t="shared" si="23"/>
        <v>1964 q2</v>
      </c>
    </row>
    <row r="1218" spans="1:3">
      <c r="A1218" s="61">
        <v>23483</v>
      </c>
      <c r="B1218">
        <v>0.38450000000000001</v>
      </c>
      <c r="C1218" t="str">
        <f t="shared" si="23"/>
        <v>1964 q2</v>
      </c>
    </row>
    <row r="1219" spans="1:3">
      <c r="A1219" s="61">
        <v>23484</v>
      </c>
      <c r="B1219">
        <v>0.38900000000000001</v>
      </c>
      <c r="C1219" t="str">
        <f t="shared" si="23"/>
        <v>1964 q2</v>
      </c>
    </row>
    <row r="1220" spans="1:3">
      <c r="A1220" s="61">
        <v>23487</v>
      </c>
      <c r="B1220">
        <v>0.38400000000000001</v>
      </c>
      <c r="C1220" t="str">
        <f t="shared" si="23"/>
        <v>1964 q2</v>
      </c>
    </row>
    <row r="1221" spans="1:3">
      <c r="A1221" s="61">
        <v>23488</v>
      </c>
      <c r="B1221">
        <v>0.3805</v>
      </c>
      <c r="C1221" t="str">
        <f t="shared" si="23"/>
        <v>1964 q2</v>
      </c>
    </row>
    <row r="1222" spans="1:3">
      <c r="A1222" s="61">
        <v>23489</v>
      </c>
      <c r="B1222">
        <v>0.38600000000000001</v>
      </c>
      <c r="C1222" t="str">
        <f t="shared" si="23"/>
        <v>1964 q2</v>
      </c>
    </row>
    <row r="1223" spans="1:3">
      <c r="A1223" s="61">
        <v>23490</v>
      </c>
      <c r="B1223">
        <v>0.38400000000000001</v>
      </c>
      <c r="C1223" t="str">
        <f t="shared" si="23"/>
        <v>1964 q2</v>
      </c>
    </row>
    <row r="1224" spans="1:3">
      <c r="A1224" s="61">
        <v>23491</v>
      </c>
      <c r="B1224">
        <v>0.38350000000000001</v>
      </c>
      <c r="C1224" t="str">
        <f t="shared" si="23"/>
        <v>1964 q2</v>
      </c>
    </row>
    <row r="1225" spans="1:3">
      <c r="A1225" s="61">
        <v>23494</v>
      </c>
      <c r="B1225">
        <v>0.38929999999999998</v>
      </c>
      <c r="C1225" t="str">
        <f t="shared" si="23"/>
        <v>1964 q2</v>
      </c>
    </row>
    <row r="1226" spans="1:3">
      <c r="A1226" s="61">
        <v>23495</v>
      </c>
      <c r="B1226">
        <v>0.38679999999999998</v>
      </c>
      <c r="C1226" t="str">
        <f t="shared" si="23"/>
        <v>1964 q2</v>
      </c>
    </row>
    <row r="1227" spans="1:3">
      <c r="A1227" s="61">
        <v>23496</v>
      </c>
      <c r="B1227">
        <v>0.39900000000000002</v>
      </c>
      <c r="C1227" t="str">
        <f t="shared" si="23"/>
        <v>1964 q2</v>
      </c>
    </row>
    <row r="1228" spans="1:3">
      <c r="A1228" s="61">
        <v>23497</v>
      </c>
      <c r="B1228">
        <v>0.39379999999999998</v>
      </c>
      <c r="C1228" t="str">
        <f t="shared" si="23"/>
        <v>1964 q2</v>
      </c>
    </row>
    <row r="1229" spans="1:3">
      <c r="A1229" s="61">
        <v>23498</v>
      </c>
      <c r="B1229">
        <v>0.39150000000000001</v>
      </c>
      <c r="C1229" t="str">
        <f t="shared" si="23"/>
        <v>1964 q2</v>
      </c>
    </row>
    <row r="1230" spans="1:3">
      <c r="A1230" s="61">
        <v>23501</v>
      </c>
      <c r="B1230">
        <v>0.39550000000000002</v>
      </c>
      <c r="C1230" t="str">
        <f t="shared" si="23"/>
        <v>1964 q2</v>
      </c>
    </row>
    <row r="1231" spans="1:3">
      <c r="A1231" s="61">
        <v>23502</v>
      </c>
      <c r="B1231">
        <v>0.39069999999999999</v>
      </c>
      <c r="C1231" t="str">
        <f t="shared" si="23"/>
        <v>1964 q2</v>
      </c>
    </row>
    <row r="1232" spans="1:3">
      <c r="A1232" s="61">
        <v>23503</v>
      </c>
      <c r="B1232">
        <v>0.38190000000000002</v>
      </c>
      <c r="C1232" t="str">
        <f t="shared" si="23"/>
        <v>1964 q2</v>
      </c>
    </row>
    <row r="1233" spans="1:3">
      <c r="A1233" s="61">
        <v>23504</v>
      </c>
      <c r="B1233">
        <v>0.3836</v>
      </c>
      <c r="C1233" t="str">
        <f t="shared" si="23"/>
        <v>1964 q2</v>
      </c>
    </row>
    <row r="1234" spans="1:3">
      <c r="A1234" s="61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61">
        <v>23508</v>
      </c>
      <c r="B1235">
        <v>0.36499999999999999</v>
      </c>
      <c r="C1235" t="str">
        <f t="shared" si="24"/>
        <v>1964 q2</v>
      </c>
    </row>
    <row r="1236" spans="1:3">
      <c r="A1236" s="61">
        <v>23509</v>
      </c>
      <c r="B1236">
        <v>0.36699999999999999</v>
      </c>
      <c r="C1236" t="str">
        <f t="shared" si="24"/>
        <v>1964 q2</v>
      </c>
    </row>
    <row r="1237" spans="1:3">
      <c r="A1237" s="61">
        <v>23510</v>
      </c>
      <c r="B1237">
        <v>0.36990000000000001</v>
      </c>
      <c r="C1237" t="str">
        <f t="shared" si="24"/>
        <v>1964 q2</v>
      </c>
    </row>
    <row r="1238" spans="1:3">
      <c r="A1238" s="61">
        <v>23511</v>
      </c>
      <c r="B1238">
        <v>0.36870000000000003</v>
      </c>
      <c r="C1238" t="str">
        <f t="shared" si="24"/>
        <v>1964 q2</v>
      </c>
    </row>
    <row r="1239" spans="1:3">
      <c r="A1239" s="61">
        <v>23512</v>
      </c>
      <c r="B1239">
        <v>0.3715</v>
      </c>
      <c r="C1239" t="str">
        <f t="shared" si="24"/>
        <v>1964 q2</v>
      </c>
    </row>
    <row r="1240" spans="1:3">
      <c r="A1240" s="61">
        <v>23515</v>
      </c>
      <c r="B1240">
        <v>0.3745</v>
      </c>
      <c r="C1240" t="str">
        <f t="shared" si="24"/>
        <v>1964 q2</v>
      </c>
    </row>
    <row r="1241" spans="1:3">
      <c r="A1241" s="61">
        <v>23516</v>
      </c>
      <c r="B1241">
        <v>0.37230000000000002</v>
      </c>
      <c r="C1241" t="str">
        <f t="shared" si="24"/>
        <v>1964 q2</v>
      </c>
    </row>
    <row r="1242" spans="1:3">
      <c r="A1242" s="61">
        <v>23517</v>
      </c>
      <c r="B1242">
        <v>0.36749999999999999</v>
      </c>
      <c r="C1242" t="str">
        <f t="shared" si="24"/>
        <v>1964 q2</v>
      </c>
    </row>
    <row r="1243" spans="1:3">
      <c r="A1243" s="61">
        <v>23518</v>
      </c>
      <c r="B1243">
        <v>0.37190000000000001</v>
      </c>
      <c r="C1243" t="str">
        <f t="shared" si="24"/>
        <v>1964 q2</v>
      </c>
    </row>
    <row r="1244" spans="1:3">
      <c r="A1244" s="61">
        <v>23519</v>
      </c>
      <c r="B1244">
        <v>0.3705</v>
      </c>
      <c r="C1244" t="str">
        <f t="shared" si="24"/>
        <v>1964 q2</v>
      </c>
    </row>
    <row r="1245" spans="1:3">
      <c r="A1245" s="61">
        <v>23522</v>
      </c>
      <c r="B1245">
        <v>0.36409999999999998</v>
      </c>
      <c r="C1245" t="str">
        <f t="shared" si="24"/>
        <v>1964 q2</v>
      </c>
    </row>
    <row r="1246" spans="1:3">
      <c r="A1246" s="61">
        <v>23523</v>
      </c>
      <c r="B1246">
        <v>0.35749999999999998</v>
      </c>
      <c r="C1246" t="str">
        <f t="shared" si="24"/>
        <v>1964 q2</v>
      </c>
    </row>
    <row r="1247" spans="1:3">
      <c r="A1247" s="61">
        <v>23524</v>
      </c>
      <c r="B1247">
        <v>0.35949999999999999</v>
      </c>
      <c r="C1247" t="str">
        <f t="shared" si="24"/>
        <v>1964 q2</v>
      </c>
    </row>
    <row r="1248" spans="1:3">
      <c r="A1248" s="61">
        <v>23525</v>
      </c>
      <c r="B1248">
        <v>0.36180000000000001</v>
      </c>
      <c r="C1248" t="str">
        <f t="shared" si="24"/>
        <v>1964 q2</v>
      </c>
    </row>
    <row r="1249" spans="1:3">
      <c r="A1249" s="61">
        <v>23529</v>
      </c>
      <c r="B1249">
        <v>0.35499999999999998</v>
      </c>
      <c r="C1249" t="str">
        <f t="shared" si="24"/>
        <v>1964 q2</v>
      </c>
    </row>
    <row r="1250" spans="1:3">
      <c r="A1250" s="61">
        <v>23530</v>
      </c>
      <c r="B1250">
        <v>0.35630000000000001</v>
      </c>
      <c r="C1250" t="str">
        <f t="shared" si="24"/>
        <v>1964 q2</v>
      </c>
    </row>
    <row r="1251" spans="1:3">
      <c r="A1251" s="61">
        <v>23531</v>
      </c>
      <c r="B1251">
        <v>0.36020000000000002</v>
      </c>
      <c r="C1251" t="str">
        <f t="shared" si="24"/>
        <v>1964 q2</v>
      </c>
    </row>
    <row r="1252" spans="1:3">
      <c r="A1252" s="61">
        <v>23532</v>
      </c>
      <c r="B1252">
        <v>0.37180000000000002</v>
      </c>
      <c r="C1252" t="str">
        <f t="shared" si="24"/>
        <v>1964 q2</v>
      </c>
    </row>
    <row r="1253" spans="1:3">
      <c r="A1253" s="61">
        <v>23533</v>
      </c>
      <c r="B1253">
        <v>0.3735</v>
      </c>
      <c r="C1253" t="str">
        <f t="shared" si="24"/>
        <v>1964 q2</v>
      </c>
    </row>
    <row r="1254" spans="1:3">
      <c r="A1254" s="61">
        <v>23536</v>
      </c>
      <c r="B1254">
        <v>0.374</v>
      </c>
      <c r="C1254" t="str">
        <f t="shared" si="24"/>
        <v>1964 q2</v>
      </c>
    </row>
    <row r="1255" spans="1:3">
      <c r="A1255" s="61">
        <v>23537</v>
      </c>
      <c r="B1255">
        <v>0.371</v>
      </c>
      <c r="C1255" t="str">
        <f t="shared" si="24"/>
        <v>1964 q2</v>
      </c>
    </row>
    <row r="1256" spans="1:3">
      <c r="A1256" s="61">
        <v>23538</v>
      </c>
      <c r="B1256">
        <v>0.374</v>
      </c>
      <c r="C1256" t="str">
        <f t="shared" si="24"/>
        <v>1964 q2</v>
      </c>
    </row>
    <row r="1257" spans="1:3">
      <c r="A1257" s="61">
        <v>23539</v>
      </c>
      <c r="B1257">
        <v>0.37980000000000003</v>
      </c>
      <c r="C1257" t="str">
        <f t="shared" si="24"/>
        <v>1964 q2</v>
      </c>
    </row>
    <row r="1258" spans="1:3">
      <c r="A1258" s="61">
        <v>23540</v>
      </c>
      <c r="B1258">
        <v>0.38579999999999998</v>
      </c>
      <c r="C1258" t="str">
        <f t="shared" si="24"/>
        <v>1964 q2</v>
      </c>
    </row>
    <row r="1259" spans="1:3">
      <c r="A1259" s="61">
        <v>23543</v>
      </c>
      <c r="B1259">
        <v>0.37580000000000002</v>
      </c>
      <c r="C1259" t="str">
        <f t="shared" si="24"/>
        <v>1964 q2</v>
      </c>
    </row>
    <row r="1260" spans="1:3">
      <c r="A1260" s="61">
        <v>23544</v>
      </c>
      <c r="B1260">
        <v>0.376</v>
      </c>
      <c r="C1260" t="str">
        <f t="shared" si="24"/>
        <v>1964 q2</v>
      </c>
    </row>
    <row r="1261" spans="1:3">
      <c r="A1261" s="61">
        <v>23545</v>
      </c>
      <c r="B1261">
        <v>0.37380000000000002</v>
      </c>
      <c r="C1261" t="str">
        <f t="shared" si="24"/>
        <v>1964 q2</v>
      </c>
    </row>
    <row r="1262" spans="1:3">
      <c r="A1262" s="61">
        <v>23546</v>
      </c>
      <c r="B1262">
        <v>0.37019999999999997</v>
      </c>
      <c r="C1262" t="str">
        <f t="shared" si="24"/>
        <v>1964 q2</v>
      </c>
    </row>
    <row r="1263" spans="1:3">
      <c r="A1263" s="61">
        <v>23547</v>
      </c>
      <c r="B1263">
        <v>0.371</v>
      </c>
      <c r="C1263" t="str">
        <f t="shared" si="24"/>
        <v>1964 q2</v>
      </c>
    </row>
    <row r="1264" spans="1:3">
      <c r="A1264" s="61">
        <v>23550</v>
      </c>
      <c r="B1264">
        <v>0.37319999999999998</v>
      </c>
      <c r="C1264" t="str">
        <f t="shared" si="24"/>
        <v>1964 q2</v>
      </c>
    </row>
    <row r="1265" spans="1:3">
      <c r="A1265" s="61">
        <v>23551</v>
      </c>
      <c r="B1265">
        <v>0.37169999999999997</v>
      </c>
      <c r="C1265" t="str">
        <f t="shared" si="24"/>
        <v>1964 q2</v>
      </c>
    </row>
    <row r="1266" spans="1:3">
      <c r="A1266" s="61">
        <v>23552</v>
      </c>
      <c r="B1266">
        <v>0.3745</v>
      </c>
      <c r="C1266" t="str">
        <f t="shared" si="24"/>
        <v>1964 q2</v>
      </c>
    </row>
    <row r="1267" spans="1:3">
      <c r="A1267" s="61">
        <v>23553</v>
      </c>
      <c r="B1267">
        <v>0.36659999999999998</v>
      </c>
      <c r="C1267" t="str">
        <f t="shared" si="24"/>
        <v>1964 q2</v>
      </c>
    </row>
    <row r="1268" spans="1:3">
      <c r="A1268" s="61">
        <v>23554</v>
      </c>
      <c r="B1268">
        <v>0.36299999999999999</v>
      </c>
      <c r="C1268" t="str">
        <f t="shared" si="24"/>
        <v>1964 q2</v>
      </c>
    </row>
    <row r="1269" spans="1:3">
      <c r="A1269" s="61">
        <v>23557</v>
      </c>
      <c r="B1269">
        <v>0.35849999999999999</v>
      </c>
      <c r="C1269" t="str">
        <f t="shared" si="24"/>
        <v>1964 q2</v>
      </c>
    </row>
    <row r="1270" spans="1:3">
      <c r="A1270" s="61">
        <v>23558</v>
      </c>
      <c r="B1270">
        <v>0.35370000000000001</v>
      </c>
      <c r="C1270" t="str">
        <f t="shared" si="24"/>
        <v>1964 q2</v>
      </c>
    </row>
    <row r="1271" spans="1:3">
      <c r="A1271" s="61">
        <v>23559</v>
      </c>
      <c r="B1271">
        <v>0.35620000000000002</v>
      </c>
      <c r="C1271" t="str">
        <f t="shared" si="24"/>
        <v>1964 q3</v>
      </c>
    </row>
    <row r="1272" spans="1:3">
      <c r="A1272" s="61">
        <v>23560</v>
      </c>
      <c r="B1272">
        <v>0.35799999999999998</v>
      </c>
      <c r="C1272" t="str">
        <f t="shared" si="24"/>
        <v>1964 q3</v>
      </c>
    </row>
    <row r="1273" spans="1:3">
      <c r="A1273" s="61">
        <v>23564</v>
      </c>
      <c r="B1273">
        <v>0.36580000000000001</v>
      </c>
      <c r="C1273" t="str">
        <f t="shared" si="24"/>
        <v>1964 q3</v>
      </c>
    </row>
    <row r="1274" spans="1:3">
      <c r="A1274" s="61">
        <v>23565</v>
      </c>
      <c r="B1274">
        <v>0.36430000000000001</v>
      </c>
      <c r="C1274" t="str">
        <f t="shared" si="24"/>
        <v>1964 q3</v>
      </c>
    </row>
    <row r="1275" spans="1:3">
      <c r="A1275" s="61">
        <v>23566</v>
      </c>
      <c r="B1275">
        <v>0.36899999999999999</v>
      </c>
      <c r="C1275" t="str">
        <f t="shared" si="24"/>
        <v>1964 q3</v>
      </c>
    </row>
    <row r="1276" spans="1:3">
      <c r="A1276" s="61">
        <v>23567</v>
      </c>
      <c r="B1276">
        <v>0.37090000000000001</v>
      </c>
      <c r="C1276" t="str">
        <f t="shared" si="24"/>
        <v>1964 q3</v>
      </c>
    </row>
    <row r="1277" spans="1:3">
      <c r="A1277" s="61">
        <v>23568</v>
      </c>
      <c r="B1277">
        <v>0.37369999999999998</v>
      </c>
      <c r="C1277" t="str">
        <f t="shared" si="24"/>
        <v>1964 q3</v>
      </c>
    </row>
    <row r="1278" spans="1:3">
      <c r="A1278" s="61">
        <v>23571</v>
      </c>
      <c r="B1278">
        <v>0.3725</v>
      </c>
      <c r="C1278" t="str">
        <f t="shared" si="24"/>
        <v>1964 q3</v>
      </c>
    </row>
    <row r="1279" spans="1:3">
      <c r="A1279" s="61">
        <v>23572</v>
      </c>
      <c r="B1279">
        <v>0.36620000000000003</v>
      </c>
      <c r="C1279" t="str">
        <f t="shared" si="24"/>
        <v>1964 q3</v>
      </c>
    </row>
    <row r="1280" spans="1:3">
      <c r="A1280" s="61">
        <v>23573</v>
      </c>
      <c r="B1280">
        <v>0.36830000000000002</v>
      </c>
      <c r="C1280" t="str">
        <f t="shared" si="24"/>
        <v>1964 q3</v>
      </c>
    </row>
    <row r="1281" spans="1:3">
      <c r="A1281" s="61">
        <v>23574</v>
      </c>
      <c r="B1281">
        <v>0.36499999999999999</v>
      </c>
      <c r="C1281" t="str">
        <f t="shared" si="24"/>
        <v>1964 q3</v>
      </c>
    </row>
    <row r="1282" spans="1:3">
      <c r="A1282" s="61">
        <v>23575</v>
      </c>
      <c r="B1282">
        <v>0.36930000000000002</v>
      </c>
      <c r="C1282" t="str">
        <f t="shared" si="24"/>
        <v>1964 q3</v>
      </c>
    </row>
    <row r="1283" spans="1:3">
      <c r="A1283" s="61">
        <v>23578</v>
      </c>
      <c r="B1283">
        <v>0.377</v>
      </c>
      <c r="C1283" t="str">
        <f t="shared" si="24"/>
        <v>1964 q3</v>
      </c>
    </row>
    <row r="1284" spans="1:3">
      <c r="A1284" s="61">
        <v>23579</v>
      </c>
      <c r="B1284">
        <v>0.37769999999999998</v>
      </c>
      <c r="C1284" t="str">
        <f t="shared" si="24"/>
        <v>1964 q3</v>
      </c>
    </row>
    <row r="1285" spans="1:3">
      <c r="A1285" s="61">
        <v>23580</v>
      </c>
      <c r="B1285">
        <v>0.38119999999999998</v>
      </c>
      <c r="C1285" t="str">
        <f t="shared" si="24"/>
        <v>1964 q3</v>
      </c>
    </row>
    <row r="1286" spans="1:3">
      <c r="A1286" s="61">
        <v>23581</v>
      </c>
      <c r="B1286">
        <v>0.37259999999999999</v>
      </c>
      <c r="C1286" t="str">
        <f t="shared" si="24"/>
        <v>1964 q3</v>
      </c>
    </row>
    <row r="1287" spans="1:3">
      <c r="A1287" s="61">
        <v>23582</v>
      </c>
      <c r="B1287">
        <v>0.37280000000000002</v>
      </c>
      <c r="C1287" t="str">
        <f t="shared" si="24"/>
        <v>1964 q3</v>
      </c>
    </row>
    <row r="1288" spans="1:3">
      <c r="A1288" s="61">
        <v>23585</v>
      </c>
      <c r="B1288">
        <v>0.3745</v>
      </c>
      <c r="C1288" t="str">
        <f t="shared" si="24"/>
        <v>1964 q3</v>
      </c>
    </row>
    <row r="1289" spans="1:3">
      <c r="A1289" s="61">
        <v>23586</v>
      </c>
      <c r="B1289">
        <v>0.3775</v>
      </c>
      <c r="C1289" t="str">
        <f t="shared" si="24"/>
        <v>1964 q3</v>
      </c>
    </row>
    <row r="1290" spans="1:3">
      <c r="A1290" s="61">
        <v>23587</v>
      </c>
      <c r="B1290">
        <v>0.37819999999999998</v>
      </c>
      <c r="C1290" t="str">
        <f t="shared" si="24"/>
        <v>1964 q3</v>
      </c>
    </row>
    <row r="1291" spans="1:3">
      <c r="A1291" s="61">
        <v>23588</v>
      </c>
      <c r="B1291">
        <v>0.38490000000000002</v>
      </c>
      <c r="C1291" t="str">
        <f t="shared" si="24"/>
        <v>1964 q3</v>
      </c>
    </row>
    <row r="1292" spans="1:3">
      <c r="A1292" s="61">
        <v>23589</v>
      </c>
      <c r="B1292">
        <v>0.38800000000000001</v>
      </c>
      <c r="C1292" t="str">
        <f t="shared" si="24"/>
        <v>1964 q3</v>
      </c>
    </row>
    <row r="1293" spans="1:3">
      <c r="A1293" s="61">
        <v>23592</v>
      </c>
      <c r="B1293">
        <v>0.38840000000000002</v>
      </c>
      <c r="C1293" t="str">
        <f t="shared" si="24"/>
        <v>1964 q3</v>
      </c>
    </row>
    <row r="1294" spans="1:3">
      <c r="A1294" s="61">
        <v>23593</v>
      </c>
      <c r="B1294">
        <v>0.39410000000000001</v>
      </c>
      <c r="C1294" t="str">
        <f t="shared" si="24"/>
        <v>1964 q3</v>
      </c>
    </row>
    <row r="1295" spans="1:3">
      <c r="A1295" s="61">
        <v>23594</v>
      </c>
      <c r="B1295">
        <v>0.40350000000000003</v>
      </c>
      <c r="C1295" t="str">
        <f t="shared" si="24"/>
        <v>1964 q3</v>
      </c>
    </row>
    <row r="1296" spans="1:3">
      <c r="A1296" s="61">
        <v>23595</v>
      </c>
      <c r="B1296">
        <v>0.4012</v>
      </c>
      <c r="C1296" t="str">
        <f t="shared" si="24"/>
        <v>1964 q3</v>
      </c>
    </row>
    <row r="1297" spans="1:3">
      <c r="A1297" s="61">
        <v>23596</v>
      </c>
      <c r="B1297">
        <v>0.40720000000000001</v>
      </c>
      <c r="C1297" t="str">
        <f t="shared" si="24"/>
        <v>1964 q3</v>
      </c>
    </row>
    <row r="1298" spans="1:3">
      <c r="A1298" s="61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61">
        <v>23600</v>
      </c>
      <c r="B1299">
        <v>0.41670000000000001</v>
      </c>
      <c r="C1299" t="str">
        <f t="shared" si="25"/>
        <v>1964 q3</v>
      </c>
    </row>
    <row r="1300" spans="1:3">
      <c r="A1300" s="61">
        <v>23601</v>
      </c>
      <c r="B1300">
        <v>0.42499999999999999</v>
      </c>
      <c r="C1300" t="str">
        <f t="shared" si="25"/>
        <v>1964 q3</v>
      </c>
    </row>
    <row r="1301" spans="1:3">
      <c r="A1301" s="61">
        <v>23602</v>
      </c>
      <c r="B1301">
        <v>0.40500000000000003</v>
      </c>
      <c r="C1301" t="str">
        <f t="shared" si="25"/>
        <v>1964 q3</v>
      </c>
    </row>
    <row r="1302" spans="1:3">
      <c r="A1302" s="61">
        <v>23603</v>
      </c>
      <c r="B1302">
        <v>0.40300000000000002</v>
      </c>
      <c r="C1302" t="str">
        <f t="shared" si="25"/>
        <v>1964 q3</v>
      </c>
    </row>
    <row r="1303" spans="1:3">
      <c r="A1303" s="61">
        <v>23606</v>
      </c>
      <c r="B1303">
        <v>0.40150000000000002</v>
      </c>
      <c r="C1303" t="str">
        <f t="shared" si="25"/>
        <v>1964 q3</v>
      </c>
    </row>
    <row r="1304" spans="1:3">
      <c r="A1304" s="61">
        <v>23607</v>
      </c>
      <c r="B1304">
        <v>0.39600000000000002</v>
      </c>
      <c r="C1304" t="str">
        <f t="shared" si="25"/>
        <v>1964 q3</v>
      </c>
    </row>
    <row r="1305" spans="1:3">
      <c r="A1305" s="61">
        <v>23608</v>
      </c>
      <c r="B1305">
        <v>0.39700000000000002</v>
      </c>
      <c r="C1305" t="str">
        <f t="shared" si="25"/>
        <v>1964 q3</v>
      </c>
    </row>
    <row r="1306" spans="1:3">
      <c r="A1306" s="61">
        <v>23609</v>
      </c>
      <c r="B1306">
        <v>0.40460000000000002</v>
      </c>
      <c r="C1306" t="str">
        <f t="shared" si="25"/>
        <v>1964 q3</v>
      </c>
    </row>
    <row r="1307" spans="1:3">
      <c r="A1307" s="61">
        <v>23610</v>
      </c>
      <c r="B1307">
        <v>0.40649999999999997</v>
      </c>
      <c r="C1307" t="str">
        <f t="shared" si="25"/>
        <v>1964 q3</v>
      </c>
    </row>
    <row r="1308" spans="1:3">
      <c r="A1308" s="61">
        <v>23613</v>
      </c>
      <c r="B1308">
        <v>0.40110000000000001</v>
      </c>
      <c r="C1308" t="str">
        <f t="shared" si="25"/>
        <v>1964 q3</v>
      </c>
    </row>
    <row r="1309" spans="1:3">
      <c r="A1309" s="61">
        <v>23614</v>
      </c>
      <c r="B1309">
        <v>0.40400000000000003</v>
      </c>
      <c r="C1309" t="str">
        <f t="shared" si="25"/>
        <v>1964 q3</v>
      </c>
    </row>
    <row r="1310" spans="1:3">
      <c r="A1310" s="61">
        <v>23615</v>
      </c>
      <c r="B1310">
        <v>0.4007</v>
      </c>
      <c r="C1310" t="str">
        <f t="shared" si="25"/>
        <v>1964 q3</v>
      </c>
    </row>
    <row r="1311" spans="1:3">
      <c r="A1311" s="61">
        <v>23616</v>
      </c>
      <c r="B1311">
        <v>0.39150000000000001</v>
      </c>
      <c r="C1311" t="str">
        <f t="shared" si="25"/>
        <v>1964 q3</v>
      </c>
    </row>
    <row r="1312" spans="1:3">
      <c r="A1312" s="61">
        <v>23617</v>
      </c>
      <c r="B1312">
        <v>0.3861</v>
      </c>
      <c r="C1312" t="str">
        <f t="shared" si="25"/>
        <v>1964 q3</v>
      </c>
    </row>
    <row r="1313" spans="1:3">
      <c r="A1313" s="61">
        <v>23620</v>
      </c>
      <c r="B1313">
        <v>0.377</v>
      </c>
      <c r="C1313" t="str">
        <f t="shared" si="25"/>
        <v>1964 q3</v>
      </c>
    </row>
    <row r="1314" spans="1:3">
      <c r="A1314" s="61">
        <v>23621</v>
      </c>
      <c r="B1314">
        <v>0.37509999999999999</v>
      </c>
      <c r="C1314" t="str">
        <f t="shared" si="25"/>
        <v>1964 q3</v>
      </c>
    </row>
    <row r="1315" spans="1:3">
      <c r="A1315" s="61">
        <v>23622</v>
      </c>
      <c r="B1315">
        <v>0.38329999999999997</v>
      </c>
      <c r="C1315" t="str">
        <f t="shared" si="25"/>
        <v>1964 q3</v>
      </c>
    </row>
    <row r="1316" spans="1:3">
      <c r="A1316" s="61">
        <v>23623</v>
      </c>
      <c r="B1316">
        <v>0.39340000000000003</v>
      </c>
      <c r="C1316" t="str">
        <f t="shared" si="25"/>
        <v>1964 q3</v>
      </c>
    </row>
    <row r="1317" spans="1:3">
      <c r="A1317" s="61">
        <v>23624</v>
      </c>
      <c r="B1317">
        <v>0.38700000000000001</v>
      </c>
      <c r="C1317" t="str">
        <f t="shared" si="25"/>
        <v>1964 q3</v>
      </c>
    </row>
    <row r="1318" spans="1:3">
      <c r="A1318" s="61">
        <v>23628</v>
      </c>
      <c r="B1318">
        <v>0.37719999999999998</v>
      </c>
      <c r="C1318" t="str">
        <f t="shared" si="25"/>
        <v>1964 q3</v>
      </c>
    </row>
    <row r="1319" spans="1:3">
      <c r="A1319" s="61">
        <v>23629</v>
      </c>
      <c r="B1319">
        <v>0.39650000000000002</v>
      </c>
      <c r="C1319" t="str">
        <f t="shared" si="25"/>
        <v>1964 q3</v>
      </c>
    </row>
    <row r="1320" spans="1:3">
      <c r="A1320" s="61">
        <v>23630</v>
      </c>
      <c r="B1320">
        <v>0.39479999999999998</v>
      </c>
      <c r="C1320" t="str">
        <f t="shared" si="25"/>
        <v>1964 q3</v>
      </c>
    </row>
    <row r="1321" spans="1:3">
      <c r="A1321" s="61">
        <v>23631</v>
      </c>
      <c r="B1321">
        <v>0.39800000000000002</v>
      </c>
      <c r="C1321" t="str">
        <f t="shared" si="25"/>
        <v>1964 q3</v>
      </c>
    </row>
    <row r="1322" spans="1:3">
      <c r="A1322" s="61">
        <v>23634</v>
      </c>
      <c r="B1322">
        <v>0.39829999999999999</v>
      </c>
      <c r="C1322" t="str">
        <f t="shared" si="25"/>
        <v>1964 q3</v>
      </c>
    </row>
    <row r="1323" spans="1:3">
      <c r="A1323" s="61">
        <v>23635</v>
      </c>
      <c r="B1323">
        <v>0.40500000000000003</v>
      </c>
      <c r="C1323" t="str">
        <f t="shared" si="25"/>
        <v>1964 q3</v>
      </c>
    </row>
    <row r="1324" spans="1:3">
      <c r="A1324" s="61">
        <v>23636</v>
      </c>
      <c r="B1324">
        <v>0.41399999999999998</v>
      </c>
      <c r="C1324" t="str">
        <f t="shared" si="25"/>
        <v>1964 q3</v>
      </c>
    </row>
    <row r="1325" spans="1:3">
      <c r="A1325" s="61">
        <v>23637</v>
      </c>
      <c r="B1325">
        <v>0.42299999999999999</v>
      </c>
      <c r="C1325" t="str">
        <f t="shared" si="25"/>
        <v>1964 q3</v>
      </c>
    </row>
    <row r="1326" spans="1:3">
      <c r="A1326" s="61">
        <v>23638</v>
      </c>
      <c r="B1326">
        <v>0.42499999999999999</v>
      </c>
      <c r="C1326" t="str">
        <f t="shared" si="25"/>
        <v>1964 q3</v>
      </c>
    </row>
    <row r="1327" spans="1:3">
      <c r="A1327" s="61">
        <v>23641</v>
      </c>
      <c r="B1327">
        <v>0.41049999999999998</v>
      </c>
      <c r="C1327" t="str">
        <f t="shared" si="25"/>
        <v>1964 q3</v>
      </c>
    </row>
    <row r="1328" spans="1:3">
      <c r="A1328" s="61">
        <v>23642</v>
      </c>
      <c r="B1328">
        <v>0.41160000000000002</v>
      </c>
      <c r="C1328" t="str">
        <f t="shared" si="25"/>
        <v>1964 q3</v>
      </c>
    </row>
    <row r="1329" spans="1:3">
      <c r="A1329" s="61">
        <v>23643</v>
      </c>
      <c r="B1329">
        <v>0.42680000000000001</v>
      </c>
      <c r="C1329" t="str">
        <f t="shared" si="25"/>
        <v>1964 q3</v>
      </c>
    </row>
    <row r="1330" spans="1:3">
      <c r="A1330" s="61">
        <v>23644</v>
      </c>
      <c r="B1330">
        <v>0.43120000000000003</v>
      </c>
      <c r="C1330" t="str">
        <f t="shared" si="25"/>
        <v>1964 q3</v>
      </c>
    </row>
    <row r="1331" spans="1:3">
      <c r="A1331" s="61">
        <v>23645</v>
      </c>
      <c r="B1331">
        <v>0.4385</v>
      </c>
      <c r="C1331" t="str">
        <f t="shared" si="25"/>
        <v>1964 q3</v>
      </c>
    </row>
    <row r="1332" spans="1:3">
      <c r="A1332" s="61">
        <v>23648</v>
      </c>
      <c r="B1332">
        <v>0.44600000000000001</v>
      </c>
      <c r="C1332" t="str">
        <f t="shared" si="25"/>
        <v>1964 q3</v>
      </c>
    </row>
    <row r="1333" spans="1:3">
      <c r="A1333" s="61">
        <v>23649</v>
      </c>
      <c r="B1333">
        <v>0.433</v>
      </c>
      <c r="C1333" t="str">
        <f t="shared" si="25"/>
        <v>1964 q3</v>
      </c>
    </row>
    <row r="1334" spans="1:3">
      <c r="A1334" s="61">
        <v>23650</v>
      </c>
      <c r="B1334">
        <v>0.44450000000000001</v>
      </c>
      <c r="C1334" t="str">
        <f t="shared" si="25"/>
        <v>1964 q3</v>
      </c>
    </row>
    <row r="1335" spans="1:3">
      <c r="A1335" s="61">
        <v>23651</v>
      </c>
      <c r="B1335">
        <v>0.43680000000000002</v>
      </c>
      <c r="C1335" t="str">
        <f t="shared" si="25"/>
        <v>1964 q4</v>
      </c>
    </row>
    <row r="1336" spans="1:3">
      <c r="A1336" s="61">
        <v>23652</v>
      </c>
      <c r="B1336">
        <v>0.45679999999999998</v>
      </c>
      <c r="C1336" t="str">
        <f t="shared" si="25"/>
        <v>1964 q4</v>
      </c>
    </row>
    <row r="1337" spans="1:3">
      <c r="A1337" s="61">
        <v>23655</v>
      </c>
      <c r="B1337">
        <v>0.45500000000000002</v>
      </c>
      <c r="C1337" t="str">
        <f t="shared" si="25"/>
        <v>1964 q4</v>
      </c>
    </row>
    <row r="1338" spans="1:3">
      <c r="A1338" s="61">
        <v>23656</v>
      </c>
      <c r="B1338">
        <v>0.46279999999999999</v>
      </c>
      <c r="C1338" t="str">
        <f t="shared" si="25"/>
        <v>1964 q4</v>
      </c>
    </row>
    <row r="1339" spans="1:3">
      <c r="A1339" s="61">
        <v>23657</v>
      </c>
      <c r="B1339">
        <v>0.47049999999999997</v>
      </c>
      <c r="C1339" t="str">
        <f t="shared" si="25"/>
        <v>1964 q4</v>
      </c>
    </row>
    <row r="1340" spans="1:3">
      <c r="A1340" s="61">
        <v>23658</v>
      </c>
      <c r="B1340">
        <v>0.46550000000000002</v>
      </c>
      <c r="C1340" t="str">
        <f t="shared" si="25"/>
        <v>1964 q4</v>
      </c>
    </row>
    <row r="1341" spans="1:3">
      <c r="A1341" s="61">
        <v>23659</v>
      </c>
      <c r="B1341">
        <v>0.47949999999999998</v>
      </c>
      <c r="C1341" t="str">
        <f t="shared" si="25"/>
        <v>1964 q4</v>
      </c>
    </row>
    <row r="1342" spans="1:3">
      <c r="A1342" s="61">
        <v>23662</v>
      </c>
      <c r="B1342">
        <v>0.4995</v>
      </c>
      <c r="C1342" t="str">
        <f t="shared" si="25"/>
        <v>1964 q4</v>
      </c>
    </row>
    <row r="1343" spans="1:3">
      <c r="A1343" s="61">
        <v>23663</v>
      </c>
      <c r="B1343">
        <v>0.5</v>
      </c>
      <c r="C1343" t="str">
        <f t="shared" si="25"/>
        <v>1964 q4</v>
      </c>
    </row>
    <row r="1344" spans="1:3">
      <c r="A1344" s="61">
        <v>23664</v>
      </c>
      <c r="B1344">
        <v>0.51600000000000001</v>
      </c>
      <c r="C1344" t="str">
        <f t="shared" si="25"/>
        <v>1964 q4</v>
      </c>
    </row>
    <row r="1345" spans="1:3">
      <c r="A1345" s="61">
        <v>23665</v>
      </c>
      <c r="B1345">
        <v>0.51700000000000002</v>
      </c>
      <c r="C1345" t="str">
        <f t="shared" si="25"/>
        <v>1964 q4</v>
      </c>
    </row>
    <row r="1346" spans="1:3">
      <c r="A1346" s="61">
        <v>23666</v>
      </c>
      <c r="B1346">
        <v>0.52749999999999997</v>
      </c>
      <c r="C1346" t="str">
        <f t="shared" si="25"/>
        <v>1964 q4</v>
      </c>
    </row>
    <row r="1347" spans="1:3">
      <c r="A1347" s="61">
        <v>23669</v>
      </c>
      <c r="B1347">
        <v>0.54300000000000004</v>
      </c>
      <c r="C1347" t="str">
        <f t="shared" si="25"/>
        <v>1964 q4</v>
      </c>
    </row>
    <row r="1348" spans="1:3">
      <c r="A1348" s="61">
        <v>23670</v>
      </c>
      <c r="B1348">
        <v>0.54800000000000004</v>
      </c>
      <c r="C1348" t="str">
        <f t="shared" si="25"/>
        <v>1964 q4</v>
      </c>
    </row>
    <row r="1349" spans="1:3">
      <c r="A1349" s="61">
        <v>23671</v>
      </c>
      <c r="B1349">
        <v>0.54500000000000004</v>
      </c>
      <c r="C1349" t="str">
        <f t="shared" si="25"/>
        <v>1964 q4</v>
      </c>
    </row>
    <row r="1350" spans="1:3">
      <c r="A1350" s="61">
        <v>23672</v>
      </c>
      <c r="B1350">
        <v>0.52500000000000002</v>
      </c>
      <c r="C1350" t="str">
        <f t="shared" si="25"/>
        <v>1964 q4</v>
      </c>
    </row>
    <row r="1351" spans="1:3">
      <c r="A1351" s="61">
        <v>23673</v>
      </c>
      <c r="B1351">
        <v>0.52700000000000002</v>
      </c>
      <c r="C1351" t="str">
        <f t="shared" si="25"/>
        <v>1964 q4</v>
      </c>
    </row>
    <row r="1352" spans="1:3">
      <c r="A1352" s="61">
        <v>23676</v>
      </c>
      <c r="B1352">
        <v>0.53700000000000003</v>
      </c>
      <c r="C1352" t="str">
        <f t="shared" si="25"/>
        <v>1964 q4</v>
      </c>
    </row>
    <row r="1353" spans="1:3">
      <c r="A1353" s="61">
        <v>23677</v>
      </c>
      <c r="B1353">
        <v>0.51700000000000002</v>
      </c>
      <c r="C1353" t="str">
        <f t="shared" si="25"/>
        <v>1964 q4</v>
      </c>
    </row>
    <row r="1354" spans="1:3">
      <c r="A1354" s="61">
        <v>23678</v>
      </c>
      <c r="B1354">
        <v>0.497</v>
      </c>
      <c r="C1354" t="str">
        <f t="shared" si="25"/>
        <v>1964 q4</v>
      </c>
    </row>
    <row r="1355" spans="1:3">
      <c r="A1355" s="61">
        <v>23679</v>
      </c>
      <c r="B1355">
        <v>0.51700000000000002</v>
      </c>
      <c r="C1355" t="str">
        <f t="shared" si="25"/>
        <v>1964 q4</v>
      </c>
    </row>
    <row r="1356" spans="1:3">
      <c r="A1356" s="61">
        <v>23680</v>
      </c>
      <c r="B1356">
        <v>0.53700000000000003</v>
      </c>
      <c r="C1356" t="str">
        <f t="shared" si="25"/>
        <v>1964 q4</v>
      </c>
    </row>
    <row r="1357" spans="1:3">
      <c r="A1357" s="61">
        <v>23683</v>
      </c>
      <c r="B1357">
        <v>0.52749999999999997</v>
      </c>
      <c r="C1357" t="str">
        <f t="shared" si="25"/>
        <v>1964 q4</v>
      </c>
    </row>
    <row r="1358" spans="1:3">
      <c r="A1358" s="61">
        <v>23685</v>
      </c>
      <c r="B1358">
        <v>0.54649999999999999</v>
      </c>
      <c r="C1358" t="str">
        <f t="shared" si="25"/>
        <v>1964 q4</v>
      </c>
    </row>
    <row r="1359" spans="1:3">
      <c r="A1359" s="61">
        <v>23686</v>
      </c>
      <c r="B1359">
        <v>0.5665</v>
      </c>
      <c r="C1359" t="str">
        <f t="shared" si="25"/>
        <v>1964 q4</v>
      </c>
    </row>
    <row r="1360" spans="1:3">
      <c r="A1360" s="61">
        <v>23687</v>
      </c>
      <c r="B1360">
        <v>0.55049999999999999</v>
      </c>
      <c r="C1360" t="str">
        <f t="shared" si="25"/>
        <v>1964 q4</v>
      </c>
    </row>
    <row r="1361" spans="1:3">
      <c r="A1361" s="61">
        <v>23690</v>
      </c>
      <c r="B1361">
        <v>0.57050000000000001</v>
      </c>
      <c r="C1361" t="str">
        <f t="shared" si="25"/>
        <v>1964 q4</v>
      </c>
    </row>
    <row r="1362" spans="1:3">
      <c r="A1362" s="61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61">
        <v>23693</v>
      </c>
      <c r="B1363">
        <v>0.55500000000000005</v>
      </c>
      <c r="C1363" t="str">
        <f t="shared" si="26"/>
        <v>1964 q4</v>
      </c>
    </row>
    <row r="1364" spans="1:3">
      <c r="A1364" s="61">
        <v>23694</v>
      </c>
      <c r="B1364">
        <v>0.54</v>
      </c>
      <c r="C1364" t="str">
        <f t="shared" si="26"/>
        <v>1964 q4</v>
      </c>
    </row>
    <row r="1365" spans="1:3">
      <c r="A1365" s="61">
        <v>23697</v>
      </c>
      <c r="B1365">
        <v>0.55300000000000005</v>
      </c>
      <c r="C1365" t="str">
        <f t="shared" si="26"/>
        <v>1964 q4</v>
      </c>
    </row>
    <row r="1366" spans="1:3">
      <c r="A1366" s="61">
        <v>23698</v>
      </c>
      <c r="B1366">
        <v>0.55200000000000005</v>
      </c>
      <c r="C1366" t="str">
        <f t="shared" si="26"/>
        <v>1964 q4</v>
      </c>
    </row>
    <row r="1367" spans="1:3">
      <c r="A1367" s="61">
        <v>23699</v>
      </c>
      <c r="B1367">
        <v>0.56320000000000003</v>
      </c>
      <c r="C1367" t="str">
        <f t="shared" si="26"/>
        <v>1964 q4</v>
      </c>
    </row>
    <row r="1368" spans="1:3">
      <c r="A1368" s="61">
        <v>23700</v>
      </c>
      <c r="B1368">
        <v>0.58320000000000005</v>
      </c>
      <c r="C1368" t="str">
        <f t="shared" si="26"/>
        <v>1964 q4</v>
      </c>
    </row>
    <row r="1369" spans="1:3">
      <c r="A1369" s="61">
        <v>23701</v>
      </c>
      <c r="B1369">
        <v>0.58950000000000002</v>
      </c>
      <c r="C1369" t="str">
        <f t="shared" si="26"/>
        <v>1964 q4</v>
      </c>
    </row>
    <row r="1370" spans="1:3">
      <c r="A1370" s="61">
        <v>23704</v>
      </c>
      <c r="B1370">
        <v>0.58750000000000002</v>
      </c>
      <c r="C1370" t="str">
        <f t="shared" si="26"/>
        <v>1964 q4</v>
      </c>
    </row>
    <row r="1371" spans="1:3">
      <c r="A1371" s="61">
        <v>23705</v>
      </c>
      <c r="B1371">
        <v>0.58530000000000004</v>
      </c>
      <c r="C1371" t="str">
        <f t="shared" si="26"/>
        <v>1964 q4</v>
      </c>
    </row>
    <row r="1372" spans="1:3">
      <c r="A1372" s="61">
        <v>23706</v>
      </c>
      <c r="B1372">
        <v>0.57340000000000002</v>
      </c>
      <c r="C1372" t="str">
        <f t="shared" si="26"/>
        <v>1964 q4</v>
      </c>
    </row>
    <row r="1373" spans="1:3">
      <c r="A1373" s="61">
        <v>23708</v>
      </c>
      <c r="B1373">
        <v>0.55349999999999999</v>
      </c>
      <c r="C1373" t="str">
        <f t="shared" si="26"/>
        <v>1964 q4</v>
      </c>
    </row>
    <row r="1374" spans="1:3">
      <c r="A1374" s="61">
        <v>23711</v>
      </c>
      <c r="B1374">
        <v>0.54269999999999996</v>
      </c>
      <c r="C1374" t="str">
        <f t="shared" si="26"/>
        <v>1964 q4</v>
      </c>
    </row>
    <row r="1375" spans="1:3">
      <c r="A1375" s="61">
        <v>23712</v>
      </c>
      <c r="B1375">
        <v>0.52629999999999999</v>
      </c>
      <c r="C1375" t="str">
        <f t="shared" si="26"/>
        <v>1964 q4</v>
      </c>
    </row>
    <row r="1376" spans="1:3">
      <c r="A1376" s="61">
        <v>23713</v>
      </c>
      <c r="B1376">
        <v>0.53400000000000003</v>
      </c>
      <c r="C1376" t="str">
        <f t="shared" si="26"/>
        <v>1964 q4</v>
      </c>
    </row>
    <row r="1377" spans="1:3">
      <c r="A1377" s="61">
        <v>23714</v>
      </c>
      <c r="B1377">
        <v>0.53800000000000003</v>
      </c>
      <c r="C1377" t="str">
        <f t="shared" si="26"/>
        <v>1964 q4</v>
      </c>
    </row>
    <row r="1378" spans="1:3">
      <c r="A1378" s="61">
        <v>23715</v>
      </c>
      <c r="B1378">
        <v>0.53700000000000003</v>
      </c>
      <c r="C1378" t="str">
        <f t="shared" si="26"/>
        <v>1964 q4</v>
      </c>
    </row>
    <row r="1379" spans="1:3">
      <c r="A1379" s="61">
        <v>23718</v>
      </c>
      <c r="B1379">
        <v>0.54449999999999998</v>
      </c>
      <c r="C1379" t="str">
        <f t="shared" si="26"/>
        <v>1964 q4</v>
      </c>
    </row>
    <row r="1380" spans="1:3">
      <c r="A1380" s="61">
        <v>23719</v>
      </c>
      <c r="B1380">
        <v>0.55400000000000005</v>
      </c>
      <c r="C1380" t="str">
        <f t="shared" si="26"/>
        <v>1964 q4</v>
      </c>
    </row>
    <row r="1381" spans="1:3">
      <c r="A1381" s="61">
        <v>23720</v>
      </c>
      <c r="B1381">
        <v>0.5585</v>
      </c>
      <c r="C1381" t="str">
        <f t="shared" si="26"/>
        <v>1964 q4</v>
      </c>
    </row>
    <row r="1382" spans="1:3">
      <c r="A1382" s="61">
        <v>23721</v>
      </c>
      <c r="B1382">
        <v>0.54400000000000004</v>
      </c>
      <c r="C1382" t="str">
        <f t="shared" si="26"/>
        <v>1964 q4</v>
      </c>
    </row>
    <row r="1383" spans="1:3">
      <c r="A1383" s="61">
        <v>23722</v>
      </c>
      <c r="B1383">
        <v>0.55049999999999999</v>
      </c>
      <c r="C1383" t="str">
        <f t="shared" si="26"/>
        <v>1964 q4</v>
      </c>
    </row>
    <row r="1384" spans="1:3">
      <c r="A1384" s="61">
        <v>23725</v>
      </c>
      <c r="B1384">
        <v>0.52949999999999997</v>
      </c>
      <c r="C1384" t="str">
        <f t="shared" si="26"/>
        <v>1964 q4</v>
      </c>
    </row>
    <row r="1385" spans="1:3">
      <c r="A1385" s="61">
        <v>23726</v>
      </c>
      <c r="B1385">
        <v>0.52449999999999997</v>
      </c>
      <c r="C1385" t="str">
        <f t="shared" si="26"/>
        <v>1964 q4</v>
      </c>
    </row>
    <row r="1386" spans="1:3">
      <c r="A1386" s="61">
        <v>23727</v>
      </c>
      <c r="B1386">
        <v>0.498</v>
      </c>
      <c r="C1386" t="str">
        <f t="shared" si="26"/>
        <v>1964 q4</v>
      </c>
    </row>
    <row r="1387" spans="1:3">
      <c r="A1387" s="61">
        <v>23728</v>
      </c>
      <c r="B1387">
        <v>0.47799999999999998</v>
      </c>
      <c r="C1387" t="str">
        <f t="shared" si="26"/>
        <v>1964 q4</v>
      </c>
    </row>
    <row r="1388" spans="1:3">
      <c r="A1388" s="61">
        <v>23729</v>
      </c>
      <c r="B1388">
        <v>0.46700000000000003</v>
      </c>
      <c r="C1388" t="str">
        <f t="shared" si="26"/>
        <v>1964 q4</v>
      </c>
    </row>
    <row r="1389" spans="1:3">
      <c r="A1389" s="61">
        <v>23732</v>
      </c>
      <c r="B1389">
        <v>0.44700000000000001</v>
      </c>
      <c r="C1389" t="str">
        <f t="shared" si="26"/>
        <v>1964 q4</v>
      </c>
    </row>
    <row r="1390" spans="1:3">
      <c r="A1390" s="61">
        <v>23733</v>
      </c>
      <c r="B1390">
        <v>0.42699999999999999</v>
      </c>
      <c r="C1390" t="str">
        <f t="shared" si="26"/>
        <v>1964 q4</v>
      </c>
    </row>
    <row r="1391" spans="1:3">
      <c r="A1391" s="61">
        <v>23734</v>
      </c>
      <c r="B1391">
        <v>0.41549999999999998</v>
      </c>
      <c r="C1391" t="str">
        <f t="shared" si="26"/>
        <v>1964 q4</v>
      </c>
    </row>
    <row r="1392" spans="1:3">
      <c r="A1392" s="61">
        <v>23739</v>
      </c>
      <c r="B1392">
        <v>0.39810000000000001</v>
      </c>
      <c r="C1392" t="str">
        <f t="shared" si="26"/>
        <v>1964 q4</v>
      </c>
    </row>
    <row r="1393" spans="1:3">
      <c r="A1393" s="61">
        <v>23740</v>
      </c>
      <c r="B1393">
        <v>0.40939999999999999</v>
      </c>
      <c r="C1393" t="str">
        <f t="shared" si="26"/>
        <v>1964 q4</v>
      </c>
    </row>
    <row r="1394" spans="1:3">
      <c r="A1394" s="61">
        <v>23741</v>
      </c>
      <c r="B1394">
        <v>0.38179999999999997</v>
      </c>
      <c r="C1394" t="str">
        <f t="shared" si="26"/>
        <v>1964 q4</v>
      </c>
    </row>
    <row r="1395" spans="1:3">
      <c r="A1395" s="61">
        <v>23742</v>
      </c>
      <c r="B1395">
        <v>0.3715</v>
      </c>
      <c r="C1395" t="str">
        <f t="shared" si="26"/>
        <v>1964 q4</v>
      </c>
    </row>
    <row r="1396" spans="1:3">
      <c r="A1396" s="61">
        <v>23746</v>
      </c>
      <c r="B1396">
        <v>0.378</v>
      </c>
      <c r="C1396" t="str">
        <f t="shared" si="26"/>
        <v>1965 q1</v>
      </c>
    </row>
    <row r="1397" spans="1:3">
      <c r="A1397" s="61">
        <v>23747</v>
      </c>
      <c r="B1397">
        <v>0.38059999999999999</v>
      </c>
      <c r="C1397" t="str">
        <f t="shared" si="26"/>
        <v>1965 q1</v>
      </c>
    </row>
    <row r="1398" spans="1:3">
      <c r="A1398" s="61">
        <v>23748</v>
      </c>
      <c r="B1398">
        <v>0.39100000000000001</v>
      </c>
      <c r="C1398" t="str">
        <f t="shared" si="26"/>
        <v>1965 q1</v>
      </c>
    </row>
    <row r="1399" spans="1:3">
      <c r="A1399" s="61">
        <v>23749</v>
      </c>
      <c r="B1399">
        <v>0.3805</v>
      </c>
      <c r="C1399" t="str">
        <f t="shared" si="26"/>
        <v>1965 q1</v>
      </c>
    </row>
    <row r="1400" spans="1:3">
      <c r="A1400" s="61">
        <v>23750</v>
      </c>
      <c r="B1400">
        <v>0.38450000000000001</v>
      </c>
      <c r="C1400" t="str">
        <f t="shared" si="26"/>
        <v>1965 q1</v>
      </c>
    </row>
    <row r="1401" spans="1:3">
      <c r="A1401" s="61">
        <v>23753</v>
      </c>
      <c r="B1401">
        <v>0.38750000000000001</v>
      </c>
      <c r="C1401" t="str">
        <f t="shared" si="26"/>
        <v>1965 q1</v>
      </c>
    </row>
    <row r="1402" spans="1:3">
      <c r="A1402" s="61">
        <v>23754</v>
      </c>
      <c r="B1402">
        <v>0.38250000000000001</v>
      </c>
      <c r="C1402" t="str">
        <f t="shared" si="26"/>
        <v>1965 q1</v>
      </c>
    </row>
    <row r="1403" spans="1:3">
      <c r="A1403" s="61">
        <v>23755</v>
      </c>
      <c r="B1403">
        <v>0.3765</v>
      </c>
      <c r="C1403" t="str">
        <f t="shared" si="26"/>
        <v>1965 q1</v>
      </c>
    </row>
    <row r="1404" spans="1:3">
      <c r="A1404" s="61">
        <v>23756</v>
      </c>
      <c r="B1404">
        <v>0.36899999999999999</v>
      </c>
      <c r="C1404" t="str">
        <f t="shared" si="26"/>
        <v>1965 q1</v>
      </c>
    </row>
    <row r="1405" spans="1:3">
      <c r="A1405" s="61">
        <v>23757</v>
      </c>
      <c r="B1405">
        <v>0.373</v>
      </c>
      <c r="C1405" t="str">
        <f t="shared" si="26"/>
        <v>1965 q1</v>
      </c>
    </row>
    <row r="1406" spans="1:3">
      <c r="A1406" s="61">
        <v>23760</v>
      </c>
      <c r="B1406">
        <v>0.37</v>
      </c>
      <c r="C1406" t="str">
        <f t="shared" si="26"/>
        <v>1965 q1</v>
      </c>
    </row>
    <row r="1407" spans="1:3">
      <c r="A1407" s="61">
        <v>23761</v>
      </c>
      <c r="B1407">
        <v>0.36549999999999999</v>
      </c>
      <c r="C1407" t="str">
        <f t="shared" si="26"/>
        <v>1965 q1</v>
      </c>
    </row>
    <row r="1408" spans="1:3">
      <c r="A1408" s="61">
        <v>23762</v>
      </c>
      <c r="B1408">
        <v>0.3705</v>
      </c>
      <c r="C1408" t="str">
        <f t="shared" si="26"/>
        <v>1965 q1</v>
      </c>
    </row>
    <row r="1409" spans="1:3">
      <c r="A1409" s="61">
        <v>23763</v>
      </c>
      <c r="B1409">
        <v>0.3735</v>
      </c>
      <c r="C1409" t="str">
        <f t="shared" si="26"/>
        <v>1965 q1</v>
      </c>
    </row>
    <row r="1410" spans="1:3">
      <c r="A1410" s="61">
        <v>23764</v>
      </c>
      <c r="B1410">
        <v>0.372</v>
      </c>
      <c r="C1410" t="str">
        <f t="shared" si="26"/>
        <v>1965 q1</v>
      </c>
    </row>
    <row r="1411" spans="1:3">
      <c r="A1411" s="61">
        <v>23767</v>
      </c>
      <c r="B1411">
        <v>0.37730000000000002</v>
      </c>
      <c r="C1411" t="str">
        <f t="shared" si="26"/>
        <v>1965 q1</v>
      </c>
    </row>
    <row r="1412" spans="1:3">
      <c r="A1412" s="61">
        <v>23768</v>
      </c>
      <c r="B1412">
        <v>0.371</v>
      </c>
      <c r="C1412" t="str">
        <f t="shared" si="26"/>
        <v>1965 q1</v>
      </c>
    </row>
    <row r="1413" spans="1:3">
      <c r="A1413" s="61">
        <v>23769</v>
      </c>
      <c r="B1413">
        <v>0.3755</v>
      </c>
      <c r="C1413" t="str">
        <f t="shared" si="26"/>
        <v>1965 q1</v>
      </c>
    </row>
    <row r="1414" spans="1:3">
      <c r="A1414" s="61">
        <v>23770</v>
      </c>
      <c r="B1414">
        <v>0.38200000000000001</v>
      </c>
      <c r="C1414" t="str">
        <f t="shared" si="26"/>
        <v>1965 q1</v>
      </c>
    </row>
    <row r="1415" spans="1:3">
      <c r="A1415" s="61">
        <v>23771</v>
      </c>
      <c r="B1415">
        <v>0.38150000000000001</v>
      </c>
      <c r="C1415" t="str">
        <f t="shared" si="26"/>
        <v>1965 q1</v>
      </c>
    </row>
    <row r="1416" spans="1:3">
      <c r="A1416" s="61">
        <v>23774</v>
      </c>
      <c r="B1416">
        <v>0.38500000000000001</v>
      </c>
      <c r="C1416" t="str">
        <f t="shared" si="26"/>
        <v>1965 q1</v>
      </c>
    </row>
    <row r="1417" spans="1:3">
      <c r="A1417" s="61">
        <v>23775</v>
      </c>
      <c r="B1417">
        <v>0.38740000000000002</v>
      </c>
      <c r="C1417" t="str">
        <f t="shared" si="26"/>
        <v>1965 q1</v>
      </c>
    </row>
    <row r="1418" spans="1:3">
      <c r="A1418" s="61">
        <v>23776</v>
      </c>
      <c r="B1418">
        <v>0.39650000000000002</v>
      </c>
      <c r="C1418" t="str">
        <f t="shared" si="26"/>
        <v>1965 q1</v>
      </c>
    </row>
    <row r="1419" spans="1:3">
      <c r="A1419" s="61">
        <v>23777</v>
      </c>
      <c r="B1419">
        <v>0.39850000000000002</v>
      </c>
      <c r="C1419" t="str">
        <f t="shared" si="26"/>
        <v>1965 q1</v>
      </c>
    </row>
    <row r="1420" spans="1:3">
      <c r="A1420" s="61">
        <v>23778</v>
      </c>
      <c r="B1420">
        <v>0.39219999999999999</v>
      </c>
      <c r="C1420" t="str">
        <f t="shared" si="26"/>
        <v>1965 q1</v>
      </c>
    </row>
    <row r="1421" spans="1:3">
      <c r="A1421" s="61">
        <v>23781</v>
      </c>
      <c r="B1421">
        <v>0.4032</v>
      </c>
      <c r="C1421" t="str">
        <f t="shared" si="26"/>
        <v>1965 q1</v>
      </c>
    </row>
    <row r="1422" spans="1:3">
      <c r="A1422" s="61">
        <v>23782</v>
      </c>
      <c r="B1422">
        <v>0.41049999999999998</v>
      </c>
      <c r="C1422" t="str">
        <f t="shared" si="26"/>
        <v>1965 q1</v>
      </c>
    </row>
    <row r="1423" spans="1:3">
      <c r="A1423" s="61">
        <v>23783</v>
      </c>
      <c r="B1423">
        <v>0.42349999999999999</v>
      </c>
      <c r="C1423" t="str">
        <f t="shared" si="26"/>
        <v>1965 q1</v>
      </c>
    </row>
    <row r="1424" spans="1:3">
      <c r="A1424" s="61">
        <v>23784</v>
      </c>
      <c r="B1424">
        <v>0.43099999999999999</v>
      </c>
      <c r="C1424" t="str">
        <f t="shared" si="26"/>
        <v>1965 q1</v>
      </c>
    </row>
    <row r="1425" spans="1:3">
      <c r="A1425" s="61">
        <v>23788</v>
      </c>
      <c r="B1425">
        <v>0.436</v>
      </c>
      <c r="C1425" t="str">
        <f t="shared" si="26"/>
        <v>1965 q1</v>
      </c>
    </row>
    <row r="1426" spans="1:3">
      <c r="A1426" s="61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61">
        <v>23790</v>
      </c>
      <c r="B1427">
        <v>0.43049999999999999</v>
      </c>
      <c r="C1427" t="str">
        <f t="shared" si="27"/>
        <v>1965 q1</v>
      </c>
    </row>
    <row r="1428" spans="1:3">
      <c r="A1428" s="61">
        <v>23791</v>
      </c>
      <c r="B1428">
        <v>0.44350000000000001</v>
      </c>
      <c r="C1428" t="str">
        <f t="shared" si="27"/>
        <v>1965 q1</v>
      </c>
    </row>
    <row r="1429" spans="1:3">
      <c r="A1429" s="61">
        <v>23792</v>
      </c>
      <c r="B1429">
        <v>0.45050000000000001</v>
      </c>
      <c r="C1429" t="str">
        <f t="shared" si="27"/>
        <v>1965 q1</v>
      </c>
    </row>
    <row r="1430" spans="1:3">
      <c r="A1430" s="61">
        <v>23796</v>
      </c>
      <c r="B1430">
        <v>0.43020000000000003</v>
      </c>
      <c r="C1430" t="str">
        <f t="shared" si="27"/>
        <v>1965 q1</v>
      </c>
    </row>
    <row r="1431" spans="1:3">
      <c r="A1431" s="61">
        <v>23797</v>
      </c>
      <c r="B1431">
        <v>0.42599999999999999</v>
      </c>
      <c r="C1431" t="str">
        <f t="shared" si="27"/>
        <v>1965 q1</v>
      </c>
    </row>
    <row r="1432" spans="1:3">
      <c r="A1432" s="61">
        <v>23798</v>
      </c>
      <c r="B1432">
        <v>0.42309999999999998</v>
      </c>
      <c r="C1432" t="str">
        <f t="shared" si="27"/>
        <v>1965 q1</v>
      </c>
    </row>
    <row r="1433" spans="1:3">
      <c r="A1433" s="61">
        <v>23799</v>
      </c>
      <c r="B1433">
        <v>0.40139999999999998</v>
      </c>
      <c r="C1433" t="str">
        <f t="shared" si="27"/>
        <v>1965 q1</v>
      </c>
    </row>
    <row r="1434" spans="1:3">
      <c r="A1434" s="61">
        <v>23802</v>
      </c>
      <c r="B1434">
        <v>0.38150000000000001</v>
      </c>
      <c r="C1434" t="str">
        <f t="shared" si="27"/>
        <v>1965 q1</v>
      </c>
    </row>
    <row r="1435" spans="1:3">
      <c r="A1435" s="61">
        <v>23803</v>
      </c>
      <c r="B1435">
        <v>0.38719999999999999</v>
      </c>
      <c r="C1435" t="str">
        <f t="shared" si="27"/>
        <v>1965 q1</v>
      </c>
    </row>
    <row r="1436" spans="1:3">
      <c r="A1436" s="61">
        <v>23804</v>
      </c>
      <c r="B1436">
        <v>0.38450000000000001</v>
      </c>
      <c r="C1436" t="str">
        <f t="shared" si="27"/>
        <v>1965 q1</v>
      </c>
    </row>
    <row r="1437" spans="1:3">
      <c r="A1437" s="61">
        <v>23805</v>
      </c>
      <c r="B1437">
        <v>0.39450000000000002</v>
      </c>
      <c r="C1437" t="str">
        <f t="shared" si="27"/>
        <v>1965 q1</v>
      </c>
    </row>
    <row r="1438" spans="1:3">
      <c r="A1438" s="61">
        <v>23806</v>
      </c>
      <c r="B1438">
        <v>0.40579999999999999</v>
      </c>
      <c r="C1438" t="str">
        <f t="shared" si="27"/>
        <v>1965 q1</v>
      </c>
    </row>
    <row r="1439" spans="1:3">
      <c r="A1439" s="61">
        <v>23809</v>
      </c>
      <c r="B1439">
        <v>0.41799999999999998</v>
      </c>
      <c r="C1439" t="str">
        <f t="shared" si="27"/>
        <v>1965 q1</v>
      </c>
    </row>
    <row r="1440" spans="1:3">
      <c r="A1440" s="61">
        <v>23810</v>
      </c>
      <c r="B1440">
        <v>0.42899999999999999</v>
      </c>
      <c r="C1440" t="str">
        <f t="shared" si="27"/>
        <v>1965 q1</v>
      </c>
    </row>
    <row r="1441" spans="1:3">
      <c r="A1441" s="61">
        <v>23811</v>
      </c>
      <c r="B1441">
        <v>0.4365</v>
      </c>
      <c r="C1441" t="str">
        <f t="shared" si="27"/>
        <v>1965 q1</v>
      </c>
    </row>
    <row r="1442" spans="1:3">
      <c r="A1442" s="61">
        <v>23812</v>
      </c>
      <c r="B1442">
        <v>0.42949999999999999</v>
      </c>
      <c r="C1442" t="str">
        <f t="shared" si="27"/>
        <v>1965 q1</v>
      </c>
    </row>
    <row r="1443" spans="1:3">
      <c r="A1443" s="61">
        <v>23813</v>
      </c>
      <c r="B1443">
        <v>0.4325</v>
      </c>
      <c r="C1443" t="str">
        <f t="shared" si="27"/>
        <v>1965 q1</v>
      </c>
    </row>
    <row r="1444" spans="1:3">
      <c r="A1444" s="61">
        <v>23816</v>
      </c>
      <c r="B1444">
        <v>0.42470000000000002</v>
      </c>
      <c r="C1444" t="str">
        <f t="shared" si="27"/>
        <v>1965 q1</v>
      </c>
    </row>
    <row r="1445" spans="1:3">
      <c r="A1445" s="61">
        <v>23817</v>
      </c>
      <c r="B1445">
        <v>0.42899999999999999</v>
      </c>
      <c r="C1445" t="str">
        <f t="shared" si="27"/>
        <v>1965 q1</v>
      </c>
    </row>
    <row r="1446" spans="1:3">
      <c r="A1446" s="61">
        <v>23818</v>
      </c>
      <c r="B1446">
        <v>0.44779999999999998</v>
      </c>
      <c r="C1446" t="str">
        <f t="shared" si="27"/>
        <v>1965 q1</v>
      </c>
    </row>
    <row r="1447" spans="1:3">
      <c r="A1447" s="61">
        <v>23819</v>
      </c>
      <c r="B1447">
        <v>0.45200000000000001</v>
      </c>
      <c r="C1447" t="str">
        <f t="shared" si="27"/>
        <v>1965 q1</v>
      </c>
    </row>
    <row r="1448" spans="1:3">
      <c r="A1448" s="61">
        <v>23820</v>
      </c>
      <c r="B1448">
        <v>0.45900000000000002</v>
      </c>
      <c r="C1448" t="str">
        <f t="shared" si="27"/>
        <v>1965 q1</v>
      </c>
    </row>
    <row r="1449" spans="1:3">
      <c r="A1449" s="61">
        <v>23823</v>
      </c>
      <c r="B1449">
        <v>0.46350000000000002</v>
      </c>
      <c r="C1449" t="str">
        <f t="shared" si="27"/>
        <v>1965 q1</v>
      </c>
    </row>
    <row r="1450" spans="1:3">
      <c r="A1450" s="61">
        <v>23824</v>
      </c>
      <c r="B1450">
        <v>0.45579999999999998</v>
      </c>
      <c r="C1450" t="str">
        <f t="shared" si="27"/>
        <v>1965 q1</v>
      </c>
    </row>
    <row r="1451" spans="1:3">
      <c r="A1451" s="61">
        <v>23825</v>
      </c>
      <c r="B1451">
        <v>0.44400000000000001</v>
      </c>
      <c r="C1451" t="str">
        <f t="shared" si="27"/>
        <v>1965 q1</v>
      </c>
    </row>
    <row r="1452" spans="1:3">
      <c r="A1452" s="61">
        <v>23826</v>
      </c>
      <c r="B1452">
        <v>0.45650000000000002</v>
      </c>
      <c r="C1452" t="str">
        <f t="shared" si="27"/>
        <v>1965 q1</v>
      </c>
    </row>
    <row r="1453" spans="1:3">
      <c r="A1453" s="61">
        <v>23827</v>
      </c>
      <c r="B1453">
        <v>0.47049999999999997</v>
      </c>
      <c r="C1453" t="str">
        <f t="shared" si="27"/>
        <v>1965 q1</v>
      </c>
    </row>
    <row r="1454" spans="1:3">
      <c r="A1454" s="61">
        <v>23830</v>
      </c>
      <c r="B1454">
        <v>0.46400000000000002</v>
      </c>
      <c r="C1454" t="str">
        <f t="shared" si="27"/>
        <v>1965 q1</v>
      </c>
    </row>
    <row r="1455" spans="1:3">
      <c r="A1455" s="61">
        <v>23831</v>
      </c>
      <c r="B1455">
        <v>0.47349999999999998</v>
      </c>
      <c r="C1455" t="str">
        <f t="shared" si="27"/>
        <v>1965 q1</v>
      </c>
    </row>
    <row r="1456" spans="1:3">
      <c r="A1456" s="61">
        <v>23832</v>
      </c>
      <c r="B1456">
        <v>0.47499999999999998</v>
      </c>
      <c r="C1456" t="str">
        <f t="shared" si="27"/>
        <v>1965 q1</v>
      </c>
    </row>
    <row r="1457" spans="1:3">
      <c r="A1457" s="61">
        <v>23833</v>
      </c>
      <c r="B1457">
        <v>0.46800000000000003</v>
      </c>
      <c r="C1457" t="str">
        <f t="shared" si="27"/>
        <v>1965 q2</v>
      </c>
    </row>
    <row r="1458" spans="1:3">
      <c r="A1458" s="61">
        <v>23834</v>
      </c>
      <c r="B1458">
        <v>0.48399999999999999</v>
      </c>
      <c r="C1458" t="str">
        <f t="shared" si="27"/>
        <v>1965 q2</v>
      </c>
    </row>
    <row r="1459" spans="1:3">
      <c r="A1459" s="61">
        <v>23837</v>
      </c>
      <c r="B1459">
        <v>0.4985</v>
      </c>
      <c r="C1459" t="str">
        <f t="shared" si="27"/>
        <v>1965 q2</v>
      </c>
    </row>
    <row r="1460" spans="1:3">
      <c r="A1460" s="61">
        <v>23838</v>
      </c>
      <c r="B1460">
        <v>0.498</v>
      </c>
      <c r="C1460" t="str">
        <f t="shared" si="27"/>
        <v>1965 q2</v>
      </c>
    </row>
    <row r="1461" spans="1:3">
      <c r="A1461" s="61">
        <v>23839</v>
      </c>
      <c r="B1461">
        <v>0.51100000000000001</v>
      </c>
      <c r="C1461" t="str">
        <f t="shared" si="27"/>
        <v>1965 q2</v>
      </c>
    </row>
    <row r="1462" spans="1:3">
      <c r="A1462" s="61">
        <v>23840</v>
      </c>
      <c r="B1462">
        <v>0.50649999999999995</v>
      </c>
      <c r="C1462" t="str">
        <f t="shared" si="27"/>
        <v>1965 q2</v>
      </c>
    </row>
    <row r="1463" spans="1:3">
      <c r="A1463" s="61">
        <v>23841</v>
      </c>
      <c r="B1463">
        <v>0.52</v>
      </c>
      <c r="C1463" t="str">
        <f t="shared" si="27"/>
        <v>1965 q2</v>
      </c>
    </row>
    <row r="1464" spans="1:3">
      <c r="A1464" s="61">
        <v>23844</v>
      </c>
      <c r="B1464">
        <v>0.52149999999999996</v>
      </c>
      <c r="C1464" t="str">
        <f t="shared" si="27"/>
        <v>1965 q2</v>
      </c>
    </row>
    <row r="1465" spans="1:3">
      <c r="A1465" s="61">
        <v>23845</v>
      </c>
      <c r="B1465">
        <v>0.52749999999999997</v>
      </c>
      <c r="C1465" t="str">
        <f t="shared" si="27"/>
        <v>1965 q2</v>
      </c>
    </row>
    <row r="1466" spans="1:3">
      <c r="A1466" s="61">
        <v>23846</v>
      </c>
      <c r="B1466">
        <v>0.53549999999999998</v>
      </c>
      <c r="C1466" t="str">
        <f t="shared" si="27"/>
        <v>1965 q2</v>
      </c>
    </row>
    <row r="1467" spans="1:3">
      <c r="A1467" s="61">
        <v>23847</v>
      </c>
      <c r="B1467">
        <v>0.54500000000000004</v>
      </c>
      <c r="C1467" t="str">
        <f t="shared" si="27"/>
        <v>1965 q2</v>
      </c>
    </row>
    <row r="1468" spans="1:3">
      <c r="A1468" s="61">
        <v>23851</v>
      </c>
      <c r="B1468">
        <v>0.56399999999999995</v>
      </c>
      <c r="C1468" t="str">
        <f t="shared" si="27"/>
        <v>1965 q2</v>
      </c>
    </row>
    <row r="1469" spans="1:3">
      <c r="A1469" s="61">
        <v>23852</v>
      </c>
      <c r="B1469">
        <v>0.58399999999999996</v>
      </c>
      <c r="C1469" t="str">
        <f t="shared" si="27"/>
        <v>1965 q2</v>
      </c>
    </row>
    <row r="1470" spans="1:3">
      <c r="A1470" s="61">
        <v>23853</v>
      </c>
      <c r="B1470">
        <v>0.56399999999999995</v>
      </c>
      <c r="C1470" t="str">
        <f t="shared" si="27"/>
        <v>1965 q2</v>
      </c>
    </row>
    <row r="1471" spans="1:3">
      <c r="A1471" s="61">
        <v>23854</v>
      </c>
      <c r="B1471">
        <v>0.57999999999999996</v>
      </c>
      <c r="C1471" t="str">
        <f t="shared" si="27"/>
        <v>1965 q2</v>
      </c>
    </row>
    <row r="1472" spans="1:3">
      <c r="A1472" s="61">
        <v>23855</v>
      </c>
      <c r="B1472">
        <v>0.57650000000000001</v>
      </c>
      <c r="C1472" t="str">
        <f t="shared" si="27"/>
        <v>1965 q2</v>
      </c>
    </row>
    <row r="1473" spans="1:3">
      <c r="A1473" s="61">
        <v>23858</v>
      </c>
      <c r="B1473">
        <v>0.55649999999999999</v>
      </c>
      <c r="C1473" t="str">
        <f t="shared" si="27"/>
        <v>1965 q2</v>
      </c>
    </row>
    <row r="1474" spans="1:3">
      <c r="A1474" s="61">
        <v>23859</v>
      </c>
      <c r="B1474">
        <v>0.52739999999999998</v>
      </c>
      <c r="C1474" t="str">
        <f t="shared" si="27"/>
        <v>1965 q2</v>
      </c>
    </row>
    <row r="1475" spans="1:3">
      <c r="A1475" s="61">
        <v>23860</v>
      </c>
      <c r="B1475">
        <v>0.50580000000000003</v>
      </c>
      <c r="C1475" t="str">
        <f t="shared" si="27"/>
        <v>1965 q2</v>
      </c>
    </row>
    <row r="1476" spans="1:3">
      <c r="A1476" s="61">
        <v>23861</v>
      </c>
      <c r="B1476">
        <v>0.47720000000000001</v>
      </c>
      <c r="C1476" t="str">
        <f t="shared" si="27"/>
        <v>1965 q2</v>
      </c>
    </row>
    <row r="1477" spans="1:3">
      <c r="A1477" s="61">
        <v>23862</v>
      </c>
      <c r="B1477">
        <v>0.49480000000000002</v>
      </c>
      <c r="C1477" t="str">
        <f t="shared" si="27"/>
        <v>1965 q2</v>
      </c>
    </row>
    <row r="1478" spans="1:3">
      <c r="A1478" s="61">
        <v>23865</v>
      </c>
      <c r="B1478">
        <v>0.48949999999999999</v>
      </c>
      <c r="C1478" t="str">
        <f t="shared" si="27"/>
        <v>1965 q2</v>
      </c>
    </row>
    <row r="1479" spans="1:3">
      <c r="A1479" s="61">
        <v>23866</v>
      </c>
      <c r="B1479">
        <v>0.50449999999999995</v>
      </c>
      <c r="C1479" t="str">
        <f t="shared" si="27"/>
        <v>1965 q2</v>
      </c>
    </row>
    <row r="1480" spans="1:3">
      <c r="A1480" s="61">
        <v>23867</v>
      </c>
      <c r="B1480">
        <v>0.503</v>
      </c>
      <c r="C1480" t="str">
        <f t="shared" si="27"/>
        <v>1965 q2</v>
      </c>
    </row>
    <row r="1481" spans="1:3">
      <c r="A1481" s="61">
        <v>23868</v>
      </c>
      <c r="B1481">
        <v>0.48099999999999998</v>
      </c>
      <c r="C1481" t="str">
        <f t="shared" si="27"/>
        <v>1965 q2</v>
      </c>
    </row>
    <row r="1482" spans="1:3">
      <c r="A1482" s="61">
        <v>23869</v>
      </c>
      <c r="B1482">
        <v>0.48749999999999999</v>
      </c>
      <c r="C1482" t="str">
        <f t="shared" si="27"/>
        <v>1965 q2</v>
      </c>
    </row>
    <row r="1483" spans="1:3">
      <c r="A1483" s="61">
        <v>23872</v>
      </c>
      <c r="B1483">
        <v>0.47849999999999998</v>
      </c>
      <c r="C1483" t="str">
        <f t="shared" si="27"/>
        <v>1965 q2</v>
      </c>
    </row>
    <row r="1484" spans="1:3">
      <c r="A1484" s="61">
        <v>23873</v>
      </c>
      <c r="B1484">
        <v>0.4975</v>
      </c>
      <c r="C1484" t="str">
        <f t="shared" si="27"/>
        <v>1965 q2</v>
      </c>
    </row>
    <row r="1485" spans="1:3">
      <c r="A1485" s="61">
        <v>23874</v>
      </c>
      <c r="B1485">
        <v>0.48499999999999999</v>
      </c>
      <c r="C1485" t="str">
        <f t="shared" si="27"/>
        <v>1965 q2</v>
      </c>
    </row>
    <row r="1486" spans="1:3">
      <c r="A1486" s="61">
        <v>23875</v>
      </c>
      <c r="B1486">
        <v>0.48799999999999999</v>
      </c>
      <c r="C1486" t="str">
        <f t="shared" si="27"/>
        <v>1965 q2</v>
      </c>
    </row>
    <row r="1487" spans="1:3">
      <c r="A1487" s="61">
        <v>23876</v>
      </c>
      <c r="B1487">
        <v>0.48649999999999999</v>
      </c>
      <c r="C1487" t="str">
        <f t="shared" si="27"/>
        <v>1965 q2</v>
      </c>
    </row>
    <row r="1488" spans="1:3">
      <c r="A1488" s="61">
        <v>23879</v>
      </c>
      <c r="B1488">
        <v>0.497</v>
      </c>
      <c r="C1488" t="str">
        <f t="shared" si="27"/>
        <v>1965 q2</v>
      </c>
    </row>
    <row r="1489" spans="1:3">
      <c r="A1489" s="61">
        <v>23880</v>
      </c>
      <c r="B1489">
        <v>0.503</v>
      </c>
      <c r="C1489" t="str">
        <f t="shared" si="27"/>
        <v>1965 q2</v>
      </c>
    </row>
    <row r="1490" spans="1:3">
      <c r="A1490" s="61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61">
        <v>23882</v>
      </c>
      <c r="B1491">
        <v>0.496</v>
      </c>
      <c r="C1491" t="str">
        <f t="shared" si="28"/>
        <v>1965 q2</v>
      </c>
    </row>
    <row r="1492" spans="1:3">
      <c r="A1492" s="61">
        <v>23883</v>
      </c>
      <c r="B1492">
        <v>0.48249999999999998</v>
      </c>
      <c r="C1492" t="str">
        <f t="shared" si="28"/>
        <v>1965 q2</v>
      </c>
    </row>
    <row r="1493" spans="1:3">
      <c r="A1493" s="61">
        <v>23886</v>
      </c>
      <c r="B1493">
        <v>0.48</v>
      </c>
      <c r="C1493" t="str">
        <f t="shared" si="28"/>
        <v>1965 q2</v>
      </c>
    </row>
    <row r="1494" spans="1:3">
      <c r="A1494" s="61">
        <v>23887</v>
      </c>
      <c r="B1494">
        <v>0.48099999999999998</v>
      </c>
      <c r="C1494" t="str">
        <f t="shared" si="28"/>
        <v>1965 q2</v>
      </c>
    </row>
    <row r="1495" spans="1:3">
      <c r="A1495" s="61">
        <v>23888</v>
      </c>
      <c r="B1495">
        <v>0.46100000000000002</v>
      </c>
      <c r="C1495" t="str">
        <f t="shared" si="28"/>
        <v>1965 q2</v>
      </c>
    </row>
    <row r="1496" spans="1:3">
      <c r="A1496" s="61">
        <v>23889</v>
      </c>
      <c r="B1496">
        <v>0.45700000000000002</v>
      </c>
      <c r="C1496" t="str">
        <f t="shared" si="28"/>
        <v>1965 q2</v>
      </c>
    </row>
    <row r="1497" spans="1:3">
      <c r="A1497" s="61">
        <v>23890</v>
      </c>
      <c r="B1497">
        <v>0.46329999999999999</v>
      </c>
      <c r="C1497" t="str">
        <f t="shared" si="28"/>
        <v>1965 q2</v>
      </c>
    </row>
    <row r="1498" spans="1:3">
      <c r="A1498" s="61">
        <v>23894</v>
      </c>
      <c r="B1498">
        <v>0.48249999999999998</v>
      </c>
      <c r="C1498" t="str">
        <f t="shared" si="28"/>
        <v>1965 q2</v>
      </c>
    </row>
    <row r="1499" spans="1:3">
      <c r="A1499" s="61">
        <v>23895</v>
      </c>
      <c r="B1499">
        <v>0.47649999999999998</v>
      </c>
      <c r="C1499" t="str">
        <f t="shared" si="28"/>
        <v>1965 q2</v>
      </c>
    </row>
    <row r="1500" spans="1:3">
      <c r="A1500" s="61">
        <v>23896</v>
      </c>
      <c r="B1500">
        <v>0.48049999999999998</v>
      </c>
      <c r="C1500" t="str">
        <f t="shared" si="28"/>
        <v>1965 q2</v>
      </c>
    </row>
    <row r="1501" spans="1:3">
      <c r="A1501" s="61">
        <v>23897</v>
      </c>
      <c r="B1501">
        <v>0.4955</v>
      </c>
      <c r="C1501" t="str">
        <f t="shared" si="28"/>
        <v>1965 q2</v>
      </c>
    </row>
    <row r="1502" spans="1:3">
      <c r="A1502" s="61">
        <v>23900</v>
      </c>
      <c r="B1502">
        <v>0.49249999999999999</v>
      </c>
      <c r="C1502" t="str">
        <f t="shared" si="28"/>
        <v>1965 q2</v>
      </c>
    </row>
    <row r="1503" spans="1:3">
      <c r="A1503" s="61">
        <v>23901</v>
      </c>
      <c r="B1503">
        <v>0.48399999999999999</v>
      </c>
      <c r="C1503" t="str">
        <f t="shared" si="28"/>
        <v>1965 q2</v>
      </c>
    </row>
    <row r="1504" spans="1:3">
      <c r="A1504" s="61">
        <v>23902</v>
      </c>
      <c r="B1504">
        <v>0.49199999999999999</v>
      </c>
      <c r="C1504" t="str">
        <f t="shared" si="28"/>
        <v>1965 q2</v>
      </c>
    </row>
    <row r="1505" spans="1:3">
      <c r="A1505" s="61">
        <v>23903</v>
      </c>
      <c r="B1505">
        <v>0.505</v>
      </c>
      <c r="C1505" t="str">
        <f t="shared" si="28"/>
        <v>1965 q2</v>
      </c>
    </row>
    <row r="1506" spans="1:3">
      <c r="A1506" s="61">
        <v>23904</v>
      </c>
      <c r="B1506">
        <v>0.4995</v>
      </c>
      <c r="C1506" t="str">
        <f t="shared" si="28"/>
        <v>1965 q2</v>
      </c>
    </row>
    <row r="1507" spans="1:3">
      <c r="A1507" s="61">
        <v>23907</v>
      </c>
      <c r="B1507">
        <v>0.48849999999999999</v>
      </c>
      <c r="C1507" t="str">
        <f t="shared" si="28"/>
        <v>1965 q2</v>
      </c>
    </row>
    <row r="1508" spans="1:3">
      <c r="A1508" s="61">
        <v>23908</v>
      </c>
      <c r="B1508">
        <v>0.48349999999999999</v>
      </c>
      <c r="C1508" t="str">
        <f t="shared" si="28"/>
        <v>1965 q2</v>
      </c>
    </row>
    <row r="1509" spans="1:3">
      <c r="A1509" s="61">
        <v>23909</v>
      </c>
      <c r="B1509">
        <v>0.48399999999999999</v>
      </c>
      <c r="C1509" t="str">
        <f t="shared" si="28"/>
        <v>1965 q2</v>
      </c>
    </row>
    <row r="1510" spans="1:3">
      <c r="A1510" s="61">
        <v>23910</v>
      </c>
      <c r="B1510">
        <v>0.48349999999999999</v>
      </c>
      <c r="C1510" t="str">
        <f t="shared" si="28"/>
        <v>1965 q2</v>
      </c>
    </row>
    <row r="1511" spans="1:3">
      <c r="A1511" s="61">
        <v>23911</v>
      </c>
      <c r="B1511">
        <v>0.49149999999999999</v>
      </c>
      <c r="C1511" t="str">
        <f t="shared" si="28"/>
        <v>1965 q2</v>
      </c>
    </row>
    <row r="1512" spans="1:3">
      <c r="A1512" s="61">
        <v>23914</v>
      </c>
      <c r="B1512">
        <v>0.48199999999999998</v>
      </c>
      <c r="C1512" t="str">
        <f t="shared" si="28"/>
        <v>1965 q2</v>
      </c>
    </row>
    <row r="1513" spans="1:3">
      <c r="A1513" s="61">
        <v>23915</v>
      </c>
      <c r="B1513">
        <v>0.48549999999999999</v>
      </c>
      <c r="C1513" t="str">
        <f t="shared" si="28"/>
        <v>1965 q2</v>
      </c>
    </row>
    <row r="1514" spans="1:3">
      <c r="A1514" s="61">
        <v>23916</v>
      </c>
      <c r="B1514">
        <v>0.48499999999999999</v>
      </c>
      <c r="C1514" t="str">
        <f t="shared" si="28"/>
        <v>1965 q2</v>
      </c>
    </row>
    <row r="1515" spans="1:3">
      <c r="A1515" s="61">
        <v>23917</v>
      </c>
      <c r="B1515">
        <v>0.46500000000000002</v>
      </c>
      <c r="C1515" t="str">
        <f t="shared" si="28"/>
        <v>1965 q2</v>
      </c>
    </row>
    <row r="1516" spans="1:3">
      <c r="A1516" s="61">
        <v>23918</v>
      </c>
      <c r="B1516">
        <v>0.4612</v>
      </c>
      <c r="C1516" t="str">
        <f t="shared" si="28"/>
        <v>1965 q2</v>
      </c>
    </row>
    <row r="1517" spans="1:3">
      <c r="A1517" s="61">
        <v>23921</v>
      </c>
      <c r="B1517">
        <v>0.44750000000000001</v>
      </c>
      <c r="C1517" t="str">
        <f t="shared" si="28"/>
        <v>1965 q2</v>
      </c>
    </row>
    <row r="1518" spans="1:3">
      <c r="A1518" s="61">
        <v>23922</v>
      </c>
      <c r="B1518">
        <v>0.44979999999999998</v>
      </c>
      <c r="C1518" t="str">
        <f t="shared" si="28"/>
        <v>1965 q2</v>
      </c>
    </row>
    <row r="1519" spans="1:3">
      <c r="A1519" s="61">
        <v>23923</v>
      </c>
      <c r="B1519">
        <v>0.43840000000000001</v>
      </c>
      <c r="C1519" t="str">
        <f t="shared" si="28"/>
        <v>1965 q2</v>
      </c>
    </row>
    <row r="1520" spans="1:3">
      <c r="A1520" s="61">
        <v>23924</v>
      </c>
      <c r="B1520">
        <v>0.42799999999999999</v>
      </c>
      <c r="C1520" t="str">
        <f t="shared" si="28"/>
        <v>1965 q3</v>
      </c>
    </row>
    <row r="1521" spans="1:3">
      <c r="A1521" s="61">
        <v>23925</v>
      </c>
      <c r="B1521">
        <v>0.42649999999999999</v>
      </c>
      <c r="C1521" t="str">
        <f t="shared" si="28"/>
        <v>1965 q3</v>
      </c>
    </row>
    <row r="1522" spans="1:3">
      <c r="A1522" s="61">
        <v>23929</v>
      </c>
      <c r="B1522">
        <v>0.41799999999999998</v>
      </c>
      <c r="C1522" t="str">
        <f t="shared" si="28"/>
        <v>1965 q3</v>
      </c>
    </row>
    <row r="1523" spans="1:3">
      <c r="A1523" s="61">
        <v>23930</v>
      </c>
      <c r="B1523">
        <v>0.42399999999999999</v>
      </c>
      <c r="C1523" t="str">
        <f t="shared" si="28"/>
        <v>1965 q3</v>
      </c>
    </row>
    <row r="1524" spans="1:3">
      <c r="A1524" s="61">
        <v>23931</v>
      </c>
      <c r="B1524">
        <v>0.432</v>
      </c>
      <c r="C1524" t="str">
        <f t="shared" si="28"/>
        <v>1965 q3</v>
      </c>
    </row>
    <row r="1525" spans="1:3">
      <c r="A1525" s="61">
        <v>23932</v>
      </c>
      <c r="B1525">
        <v>0.43099999999999999</v>
      </c>
      <c r="C1525" t="str">
        <f t="shared" si="28"/>
        <v>1965 q3</v>
      </c>
    </row>
    <row r="1526" spans="1:3">
      <c r="A1526" s="61">
        <v>23935</v>
      </c>
      <c r="B1526">
        <v>0.42549999999999999</v>
      </c>
      <c r="C1526" t="str">
        <f t="shared" si="28"/>
        <v>1965 q3</v>
      </c>
    </row>
    <row r="1527" spans="1:3">
      <c r="A1527" s="61">
        <v>23936</v>
      </c>
      <c r="B1527">
        <v>0.42749999999999999</v>
      </c>
      <c r="C1527" t="str">
        <f t="shared" si="28"/>
        <v>1965 q3</v>
      </c>
    </row>
    <row r="1528" spans="1:3">
      <c r="A1528" s="61">
        <v>23937</v>
      </c>
      <c r="B1528">
        <v>0.434</v>
      </c>
      <c r="C1528" t="str">
        <f t="shared" si="28"/>
        <v>1965 q3</v>
      </c>
    </row>
    <row r="1529" spans="1:3">
      <c r="A1529" s="61">
        <v>23938</v>
      </c>
      <c r="B1529">
        <v>0.443</v>
      </c>
      <c r="C1529" t="str">
        <f t="shared" si="28"/>
        <v>1965 q3</v>
      </c>
    </row>
    <row r="1530" spans="1:3">
      <c r="A1530" s="61">
        <v>23939</v>
      </c>
      <c r="B1530">
        <v>0.44350000000000001</v>
      </c>
      <c r="C1530" t="str">
        <f t="shared" si="28"/>
        <v>1965 q3</v>
      </c>
    </row>
    <row r="1531" spans="1:3">
      <c r="A1531" s="61">
        <v>23942</v>
      </c>
      <c r="B1531">
        <v>0.442</v>
      </c>
      <c r="C1531" t="str">
        <f t="shared" si="28"/>
        <v>1965 q3</v>
      </c>
    </row>
    <row r="1532" spans="1:3">
      <c r="A1532" s="61">
        <v>23943</v>
      </c>
      <c r="B1532">
        <v>0.46200000000000002</v>
      </c>
      <c r="C1532" t="str">
        <f t="shared" si="28"/>
        <v>1965 q3</v>
      </c>
    </row>
    <row r="1533" spans="1:3">
      <c r="A1533" s="61">
        <v>23944</v>
      </c>
      <c r="B1533">
        <v>0.45050000000000001</v>
      </c>
      <c r="C1533" t="str">
        <f t="shared" si="28"/>
        <v>1965 q3</v>
      </c>
    </row>
    <row r="1534" spans="1:3">
      <c r="A1534" s="61">
        <v>23945</v>
      </c>
      <c r="B1534">
        <v>0.47049999999999997</v>
      </c>
      <c r="C1534" t="str">
        <f t="shared" si="28"/>
        <v>1965 q3</v>
      </c>
    </row>
    <row r="1535" spans="1:3">
      <c r="A1535" s="61">
        <v>23946</v>
      </c>
      <c r="B1535">
        <v>0.47</v>
      </c>
      <c r="C1535" t="str">
        <f t="shared" si="28"/>
        <v>1965 q3</v>
      </c>
    </row>
    <row r="1536" spans="1:3">
      <c r="A1536" s="61">
        <v>23949</v>
      </c>
      <c r="B1536">
        <v>0.49</v>
      </c>
      <c r="C1536" t="str">
        <f t="shared" si="28"/>
        <v>1965 q3</v>
      </c>
    </row>
    <row r="1537" spans="1:3">
      <c r="A1537" s="61">
        <v>23950</v>
      </c>
      <c r="B1537">
        <v>0.50349999999999995</v>
      </c>
      <c r="C1537" t="str">
        <f t="shared" si="28"/>
        <v>1965 q3</v>
      </c>
    </row>
    <row r="1538" spans="1:3">
      <c r="A1538" s="61">
        <v>23951</v>
      </c>
      <c r="B1538">
        <v>0.48299999999999998</v>
      </c>
      <c r="C1538" t="str">
        <f t="shared" si="28"/>
        <v>1965 q3</v>
      </c>
    </row>
    <row r="1539" spans="1:3">
      <c r="A1539" s="61">
        <v>23952</v>
      </c>
      <c r="B1539">
        <v>0.48499999999999999</v>
      </c>
      <c r="C1539" t="str">
        <f t="shared" si="28"/>
        <v>1965 q3</v>
      </c>
    </row>
    <row r="1540" spans="1:3">
      <c r="A1540" s="61">
        <v>23953</v>
      </c>
      <c r="B1540">
        <v>0.4945</v>
      </c>
      <c r="C1540" t="str">
        <f t="shared" si="28"/>
        <v>1965 q3</v>
      </c>
    </row>
    <row r="1541" spans="1:3">
      <c r="A1541" s="61">
        <v>23956</v>
      </c>
      <c r="B1541">
        <v>0.502</v>
      </c>
      <c r="C1541" t="str">
        <f t="shared" si="28"/>
        <v>1965 q3</v>
      </c>
    </row>
    <row r="1542" spans="1:3">
      <c r="A1542" s="61">
        <v>23957</v>
      </c>
      <c r="B1542">
        <v>0.497</v>
      </c>
      <c r="C1542" t="str">
        <f t="shared" si="28"/>
        <v>1965 q3</v>
      </c>
    </row>
    <row r="1543" spans="1:3">
      <c r="A1543" s="61">
        <v>23958</v>
      </c>
      <c r="B1543">
        <v>0.51500000000000001</v>
      </c>
      <c r="C1543" t="str">
        <f t="shared" si="28"/>
        <v>1965 q3</v>
      </c>
    </row>
    <row r="1544" spans="1:3">
      <c r="A1544" s="61">
        <v>23959</v>
      </c>
      <c r="B1544">
        <v>0.50600000000000001</v>
      </c>
      <c r="C1544" t="str">
        <f t="shared" si="28"/>
        <v>1965 q3</v>
      </c>
    </row>
    <row r="1545" spans="1:3">
      <c r="A1545" s="61">
        <v>23960</v>
      </c>
      <c r="B1545">
        <v>0.51149999999999995</v>
      </c>
      <c r="C1545" t="str">
        <f t="shared" si="28"/>
        <v>1965 q3</v>
      </c>
    </row>
    <row r="1546" spans="1:3">
      <c r="A1546" s="61">
        <v>23963</v>
      </c>
      <c r="B1546">
        <v>0.50849999999999995</v>
      </c>
      <c r="C1546" t="str">
        <f t="shared" si="28"/>
        <v>1965 q3</v>
      </c>
    </row>
    <row r="1547" spans="1:3">
      <c r="A1547" s="61">
        <v>23964</v>
      </c>
      <c r="B1547">
        <v>0.51249999999999996</v>
      </c>
      <c r="C1547" t="str">
        <f t="shared" si="28"/>
        <v>1965 q3</v>
      </c>
    </row>
    <row r="1548" spans="1:3">
      <c r="A1548" s="61">
        <v>23965</v>
      </c>
      <c r="B1548">
        <v>0.52300000000000002</v>
      </c>
      <c r="C1548" t="str">
        <f t="shared" si="28"/>
        <v>1965 q3</v>
      </c>
    </row>
    <row r="1549" spans="1:3">
      <c r="A1549" s="61">
        <v>23966</v>
      </c>
      <c r="B1549">
        <v>0.52500000000000002</v>
      </c>
      <c r="C1549" t="str">
        <f t="shared" si="28"/>
        <v>1965 q3</v>
      </c>
    </row>
    <row r="1550" spans="1:3">
      <c r="A1550" s="61">
        <v>23967</v>
      </c>
      <c r="B1550">
        <v>0.51849999999999996</v>
      </c>
      <c r="C1550" t="str">
        <f t="shared" si="28"/>
        <v>1965 q3</v>
      </c>
    </row>
    <row r="1551" spans="1:3">
      <c r="A1551" s="61">
        <v>23970</v>
      </c>
      <c r="B1551">
        <v>0.52700000000000002</v>
      </c>
      <c r="C1551" t="str">
        <f t="shared" si="28"/>
        <v>1965 q3</v>
      </c>
    </row>
    <row r="1552" spans="1:3">
      <c r="A1552" s="61">
        <v>23971</v>
      </c>
      <c r="B1552">
        <v>0.52200000000000002</v>
      </c>
      <c r="C1552" t="str">
        <f t="shared" si="28"/>
        <v>1965 q3</v>
      </c>
    </row>
    <row r="1553" spans="1:3">
      <c r="A1553" s="61">
        <v>23972</v>
      </c>
      <c r="B1553">
        <v>0.52100000000000002</v>
      </c>
      <c r="C1553" t="str">
        <f t="shared" si="28"/>
        <v>1965 q3</v>
      </c>
    </row>
    <row r="1554" spans="1:3">
      <c r="A1554" s="61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61">
        <v>23974</v>
      </c>
      <c r="B1555">
        <v>0.52200000000000002</v>
      </c>
      <c r="C1555" t="str">
        <f t="shared" si="29"/>
        <v>1965 q3</v>
      </c>
    </row>
    <row r="1556" spans="1:3">
      <c r="A1556" s="61">
        <v>23977</v>
      </c>
      <c r="B1556">
        <v>0.52600000000000002</v>
      </c>
      <c r="C1556" t="str">
        <f t="shared" si="29"/>
        <v>1965 q3</v>
      </c>
    </row>
    <row r="1557" spans="1:3">
      <c r="A1557" s="61">
        <v>23978</v>
      </c>
      <c r="B1557">
        <v>0.53749999999999998</v>
      </c>
      <c r="C1557" t="str">
        <f t="shared" si="29"/>
        <v>1965 q3</v>
      </c>
    </row>
    <row r="1558" spans="1:3">
      <c r="A1558" s="61">
        <v>23979</v>
      </c>
      <c r="B1558">
        <v>0.53449999999999998</v>
      </c>
      <c r="C1558" t="str">
        <f t="shared" si="29"/>
        <v>1965 q3</v>
      </c>
    </row>
    <row r="1559" spans="1:3">
      <c r="A1559" s="61">
        <v>23980</v>
      </c>
      <c r="B1559">
        <v>0.51719999999999999</v>
      </c>
      <c r="C1559" t="str">
        <f t="shared" si="29"/>
        <v>1965 q3</v>
      </c>
    </row>
    <row r="1560" spans="1:3">
      <c r="A1560" s="61">
        <v>23981</v>
      </c>
      <c r="B1560">
        <v>0.50260000000000005</v>
      </c>
      <c r="C1560" t="str">
        <f t="shared" si="29"/>
        <v>1965 q3</v>
      </c>
    </row>
    <row r="1561" spans="1:3">
      <c r="A1561" s="61">
        <v>23984</v>
      </c>
      <c r="B1561">
        <v>0.48709999999999998</v>
      </c>
      <c r="C1561" t="str">
        <f t="shared" si="29"/>
        <v>1965 q3</v>
      </c>
    </row>
    <row r="1562" spans="1:3">
      <c r="A1562" s="61">
        <v>23985</v>
      </c>
      <c r="B1562">
        <v>0.49230000000000002</v>
      </c>
      <c r="C1562" t="str">
        <f t="shared" si="29"/>
        <v>1965 q3</v>
      </c>
    </row>
    <row r="1563" spans="1:3">
      <c r="A1563" s="61">
        <v>23986</v>
      </c>
      <c r="B1563">
        <v>0.48549999999999999</v>
      </c>
      <c r="C1563" t="str">
        <f t="shared" si="29"/>
        <v>1965 q3</v>
      </c>
    </row>
    <row r="1564" spans="1:3">
      <c r="A1564" s="61">
        <v>23987</v>
      </c>
      <c r="B1564">
        <v>0.48699999999999999</v>
      </c>
      <c r="C1564" t="str">
        <f t="shared" si="29"/>
        <v>1965 q3</v>
      </c>
    </row>
    <row r="1565" spans="1:3">
      <c r="A1565" s="61">
        <v>23988</v>
      </c>
      <c r="B1565">
        <v>0.49149999999999999</v>
      </c>
      <c r="C1565" t="str">
        <f t="shared" si="29"/>
        <v>1965 q3</v>
      </c>
    </row>
    <row r="1566" spans="1:3">
      <c r="A1566" s="61">
        <v>23992</v>
      </c>
      <c r="B1566">
        <v>0.50349999999999995</v>
      </c>
      <c r="C1566" t="str">
        <f t="shared" si="29"/>
        <v>1965 q3</v>
      </c>
    </row>
    <row r="1567" spans="1:3">
      <c r="A1567" s="61">
        <v>23993</v>
      </c>
      <c r="B1567">
        <v>0.504</v>
      </c>
      <c r="C1567" t="str">
        <f t="shared" si="29"/>
        <v>1965 q3</v>
      </c>
    </row>
    <row r="1568" spans="1:3">
      <c r="A1568" s="61">
        <v>23994</v>
      </c>
      <c r="B1568">
        <v>0.505</v>
      </c>
      <c r="C1568" t="str">
        <f t="shared" si="29"/>
        <v>1965 q3</v>
      </c>
    </row>
    <row r="1569" spans="1:3">
      <c r="A1569" s="61">
        <v>23995</v>
      </c>
      <c r="B1569">
        <v>0.50700000000000001</v>
      </c>
      <c r="C1569" t="str">
        <f t="shared" si="29"/>
        <v>1965 q3</v>
      </c>
    </row>
    <row r="1570" spans="1:3">
      <c r="A1570" s="61">
        <v>23998</v>
      </c>
      <c r="B1570">
        <v>0.51500000000000001</v>
      </c>
      <c r="C1570" t="str">
        <f t="shared" si="29"/>
        <v>1965 q3</v>
      </c>
    </row>
    <row r="1571" spans="1:3">
      <c r="A1571" s="61">
        <v>23999</v>
      </c>
      <c r="B1571">
        <v>0.50649999999999995</v>
      </c>
      <c r="C1571" t="str">
        <f t="shared" si="29"/>
        <v>1965 q3</v>
      </c>
    </row>
    <row r="1572" spans="1:3">
      <c r="A1572" s="61">
        <v>24000</v>
      </c>
      <c r="B1572">
        <v>0.51590000000000003</v>
      </c>
      <c r="C1572" t="str">
        <f t="shared" si="29"/>
        <v>1965 q3</v>
      </c>
    </row>
    <row r="1573" spans="1:3">
      <c r="A1573" s="61">
        <v>24001</v>
      </c>
      <c r="B1573">
        <v>0.51400000000000001</v>
      </c>
      <c r="C1573" t="str">
        <f t="shared" si="29"/>
        <v>1965 q3</v>
      </c>
    </row>
    <row r="1574" spans="1:3">
      <c r="A1574" s="61">
        <v>24002</v>
      </c>
      <c r="B1574">
        <v>0.52149999999999996</v>
      </c>
      <c r="C1574" t="str">
        <f t="shared" si="29"/>
        <v>1965 q3</v>
      </c>
    </row>
    <row r="1575" spans="1:3">
      <c r="A1575" s="61">
        <v>24005</v>
      </c>
      <c r="B1575">
        <v>0.52349999999999997</v>
      </c>
      <c r="C1575" t="str">
        <f t="shared" si="29"/>
        <v>1965 q3</v>
      </c>
    </row>
    <row r="1576" spans="1:3">
      <c r="A1576" s="61">
        <v>24006</v>
      </c>
      <c r="B1576">
        <v>0.52149999999999996</v>
      </c>
      <c r="C1576" t="str">
        <f t="shared" si="29"/>
        <v>1965 q3</v>
      </c>
    </row>
    <row r="1577" spans="1:3">
      <c r="A1577" s="61">
        <v>24007</v>
      </c>
      <c r="B1577">
        <v>0.52780000000000005</v>
      </c>
      <c r="C1577" t="str">
        <f t="shared" si="29"/>
        <v>1965 q3</v>
      </c>
    </row>
    <row r="1578" spans="1:3">
      <c r="A1578" s="61">
        <v>24008</v>
      </c>
      <c r="B1578">
        <v>0.53200000000000003</v>
      </c>
      <c r="C1578" t="str">
        <f t="shared" si="29"/>
        <v>1965 q3</v>
      </c>
    </row>
    <row r="1579" spans="1:3">
      <c r="A1579" s="61">
        <v>24009</v>
      </c>
      <c r="B1579">
        <v>0.53700000000000003</v>
      </c>
      <c r="C1579" t="str">
        <f t="shared" si="29"/>
        <v>1965 q3</v>
      </c>
    </row>
    <row r="1580" spans="1:3">
      <c r="A1580" s="61">
        <v>24012</v>
      </c>
      <c r="B1580">
        <v>0.55500000000000005</v>
      </c>
      <c r="C1580" t="str">
        <f t="shared" si="29"/>
        <v>1965 q3</v>
      </c>
    </row>
    <row r="1581" spans="1:3">
      <c r="A1581" s="61">
        <v>24013</v>
      </c>
      <c r="B1581">
        <v>0.54849999999999999</v>
      </c>
      <c r="C1581" t="str">
        <f t="shared" si="29"/>
        <v>1965 q3</v>
      </c>
    </row>
    <row r="1582" spans="1:3">
      <c r="A1582" s="61">
        <v>24014</v>
      </c>
      <c r="B1582">
        <v>0.54800000000000004</v>
      </c>
      <c r="C1582" t="str">
        <f t="shared" si="29"/>
        <v>1965 q3</v>
      </c>
    </row>
    <row r="1583" spans="1:3">
      <c r="A1583" s="61">
        <v>24015</v>
      </c>
      <c r="B1583">
        <v>0.55349999999999999</v>
      </c>
      <c r="C1583" t="str">
        <f t="shared" si="29"/>
        <v>1965 q3</v>
      </c>
    </row>
    <row r="1584" spans="1:3">
      <c r="A1584" s="61">
        <v>24016</v>
      </c>
      <c r="B1584">
        <v>0.55649999999999999</v>
      </c>
      <c r="C1584" t="str">
        <f t="shared" si="29"/>
        <v>1965 q4</v>
      </c>
    </row>
    <row r="1585" spans="1:3">
      <c r="A1585" s="61">
        <v>24019</v>
      </c>
      <c r="B1585">
        <v>0.5615</v>
      </c>
      <c r="C1585" t="str">
        <f t="shared" si="29"/>
        <v>1965 q4</v>
      </c>
    </row>
    <row r="1586" spans="1:3">
      <c r="A1586" s="61">
        <v>24020</v>
      </c>
      <c r="B1586">
        <v>0.54249999999999998</v>
      </c>
      <c r="C1586" t="str">
        <f t="shared" si="29"/>
        <v>1965 q4</v>
      </c>
    </row>
    <row r="1587" spans="1:3">
      <c r="A1587" s="61">
        <v>24021</v>
      </c>
      <c r="B1587">
        <v>0.54349999999999998</v>
      </c>
      <c r="C1587" t="str">
        <f t="shared" si="29"/>
        <v>1965 q4</v>
      </c>
    </row>
    <row r="1588" spans="1:3">
      <c r="A1588" s="61">
        <v>24022</v>
      </c>
      <c r="B1588">
        <v>0.5534</v>
      </c>
      <c r="C1588" t="str">
        <f t="shared" si="29"/>
        <v>1965 q4</v>
      </c>
    </row>
    <row r="1589" spans="1:3">
      <c r="A1589" s="61">
        <v>24023</v>
      </c>
      <c r="B1589">
        <v>0.56000000000000005</v>
      </c>
      <c r="C1589" t="str">
        <f t="shared" si="29"/>
        <v>1965 q4</v>
      </c>
    </row>
    <row r="1590" spans="1:3">
      <c r="A1590" s="61">
        <v>24026</v>
      </c>
      <c r="B1590">
        <v>0.55549999999999999</v>
      </c>
      <c r="C1590" t="str">
        <f t="shared" si="29"/>
        <v>1965 q4</v>
      </c>
    </row>
    <row r="1591" spans="1:3">
      <c r="A1591" s="61">
        <v>24028</v>
      </c>
      <c r="B1591">
        <v>0.55549999999999999</v>
      </c>
      <c r="C1591" t="str">
        <f t="shared" si="29"/>
        <v>1965 q4</v>
      </c>
    </row>
    <row r="1592" spans="1:3">
      <c r="A1592" s="61">
        <v>24029</v>
      </c>
      <c r="B1592">
        <v>0.54800000000000004</v>
      </c>
      <c r="C1592" t="str">
        <f t="shared" si="29"/>
        <v>1965 q4</v>
      </c>
    </row>
    <row r="1593" spans="1:3">
      <c r="A1593" s="61">
        <v>24030</v>
      </c>
      <c r="B1593">
        <v>0.55549999999999999</v>
      </c>
      <c r="C1593" t="str">
        <f t="shared" si="29"/>
        <v>1965 q4</v>
      </c>
    </row>
    <row r="1594" spans="1:3">
      <c r="A1594" s="61">
        <v>24033</v>
      </c>
      <c r="B1594">
        <v>0.56299999999999994</v>
      </c>
      <c r="C1594" t="str">
        <f t="shared" si="29"/>
        <v>1965 q4</v>
      </c>
    </row>
    <row r="1595" spans="1:3">
      <c r="A1595" s="61">
        <v>24034</v>
      </c>
      <c r="B1595">
        <v>0.57099999999999995</v>
      </c>
      <c r="C1595" t="str">
        <f t="shared" si="29"/>
        <v>1965 q4</v>
      </c>
    </row>
    <row r="1596" spans="1:3">
      <c r="A1596" s="61">
        <v>24035</v>
      </c>
      <c r="B1596">
        <v>0.5675</v>
      </c>
      <c r="C1596" t="str">
        <f t="shared" si="29"/>
        <v>1965 q4</v>
      </c>
    </row>
    <row r="1597" spans="1:3">
      <c r="A1597" s="61">
        <v>24036</v>
      </c>
      <c r="B1597">
        <v>0.5595</v>
      </c>
      <c r="C1597" t="str">
        <f t="shared" si="29"/>
        <v>1965 q4</v>
      </c>
    </row>
    <row r="1598" spans="1:3">
      <c r="A1598" s="61">
        <v>24037</v>
      </c>
      <c r="B1598">
        <v>0.56000000000000005</v>
      </c>
      <c r="C1598" t="str">
        <f t="shared" si="29"/>
        <v>1965 q4</v>
      </c>
    </row>
    <row r="1599" spans="1:3">
      <c r="A1599" s="61">
        <v>24040</v>
      </c>
      <c r="B1599">
        <v>0.5675</v>
      </c>
      <c r="C1599" t="str">
        <f t="shared" si="29"/>
        <v>1965 q4</v>
      </c>
    </row>
    <row r="1600" spans="1:3">
      <c r="A1600" s="61">
        <v>24041</v>
      </c>
      <c r="B1600">
        <v>0.5655</v>
      </c>
      <c r="C1600" t="str">
        <f t="shared" si="29"/>
        <v>1965 q4</v>
      </c>
    </row>
    <row r="1601" spans="1:3">
      <c r="A1601" s="61">
        <v>24042</v>
      </c>
      <c r="B1601">
        <v>0.5615</v>
      </c>
      <c r="C1601" t="str">
        <f t="shared" si="29"/>
        <v>1965 q4</v>
      </c>
    </row>
    <row r="1602" spans="1:3">
      <c r="A1602" s="61">
        <v>24043</v>
      </c>
      <c r="B1602">
        <v>0.56440000000000001</v>
      </c>
      <c r="C1602" t="str">
        <f t="shared" si="29"/>
        <v>1965 q4</v>
      </c>
    </row>
    <row r="1603" spans="1:3">
      <c r="A1603" s="61">
        <v>24044</v>
      </c>
      <c r="B1603">
        <v>0.57350000000000001</v>
      </c>
      <c r="C1603" t="str">
        <f t="shared" si="29"/>
        <v>1965 q4</v>
      </c>
    </row>
    <row r="1604" spans="1:3">
      <c r="A1604" s="61">
        <v>24047</v>
      </c>
      <c r="B1604">
        <v>0.56599999999999995</v>
      </c>
      <c r="C1604" t="str">
        <f t="shared" si="29"/>
        <v>1965 q4</v>
      </c>
    </row>
    <row r="1605" spans="1:3">
      <c r="A1605" s="61">
        <v>24049</v>
      </c>
      <c r="B1605">
        <v>0.57850000000000001</v>
      </c>
      <c r="C1605" t="str">
        <f t="shared" si="29"/>
        <v>1965 q4</v>
      </c>
    </row>
    <row r="1606" spans="1:3">
      <c r="A1606" s="61">
        <v>24050</v>
      </c>
      <c r="B1606">
        <v>0.57899999999999996</v>
      </c>
      <c r="C1606" t="str">
        <f t="shared" si="29"/>
        <v>1965 q4</v>
      </c>
    </row>
    <row r="1607" spans="1:3">
      <c r="A1607" s="61">
        <v>24051</v>
      </c>
      <c r="B1607">
        <v>0.59750000000000003</v>
      </c>
      <c r="C1607" t="str">
        <f t="shared" si="29"/>
        <v>1965 q4</v>
      </c>
    </row>
    <row r="1608" spans="1:3">
      <c r="A1608" s="61">
        <v>24054</v>
      </c>
      <c r="B1608">
        <v>0.59699999999999998</v>
      </c>
      <c r="C1608" t="str">
        <f t="shared" si="29"/>
        <v>1965 q4</v>
      </c>
    </row>
    <row r="1609" spans="1:3">
      <c r="A1609" s="61">
        <v>24055</v>
      </c>
      <c r="B1609">
        <v>0.57699999999999996</v>
      </c>
      <c r="C1609" t="str">
        <f t="shared" si="29"/>
        <v>1965 q4</v>
      </c>
    </row>
    <row r="1610" spans="1:3">
      <c r="A1610" s="61">
        <v>24058</v>
      </c>
      <c r="B1610">
        <v>0.59699999999999998</v>
      </c>
      <c r="C1610" t="str">
        <f t="shared" si="29"/>
        <v>1965 q4</v>
      </c>
    </row>
    <row r="1611" spans="1:3">
      <c r="A1611" s="61">
        <v>24061</v>
      </c>
      <c r="B1611">
        <v>0.60450000000000004</v>
      </c>
      <c r="C1611" t="str">
        <f t="shared" si="29"/>
        <v>1965 q4</v>
      </c>
    </row>
    <row r="1612" spans="1:3">
      <c r="A1612" s="61">
        <v>24062</v>
      </c>
      <c r="B1612">
        <v>0.59899999999999998</v>
      </c>
      <c r="C1612" t="str">
        <f t="shared" si="29"/>
        <v>1965 q4</v>
      </c>
    </row>
    <row r="1613" spans="1:3">
      <c r="A1613" s="61">
        <v>24063</v>
      </c>
      <c r="B1613">
        <v>0.57899999999999996</v>
      </c>
      <c r="C1613" t="str">
        <f t="shared" si="29"/>
        <v>1965 q4</v>
      </c>
    </row>
    <row r="1614" spans="1:3">
      <c r="A1614" s="61">
        <v>24064</v>
      </c>
      <c r="B1614">
        <v>0.55900000000000005</v>
      </c>
      <c r="C1614" t="str">
        <f t="shared" si="29"/>
        <v>1965 q4</v>
      </c>
    </row>
    <row r="1615" spans="1:3">
      <c r="A1615" s="61">
        <v>24065</v>
      </c>
      <c r="B1615">
        <v>0.53900000000000003</v>
      </c>
      <c r="C1615" t="str">
        <f t="shared" si="29"/>
        <v>1965 q4</v>
      </c>
    </row>
    <row r="1616" spans="1:3">
      <c r="A1616" s="61">
        <v>24068</v>
      </c>
      <c r="B1616">
        <v>0.51900000000000002</v>
      </c>
      <c r="C1616" t="str">
        <f t="shared" si="29"/>
        <v>1965 q4</v>
      </c>
    </row>
    <row r="1617" spans="1:3">
      <c r="A1617" s="61">
        <v>24069</v>
      </c>
      <c r="B1617">
        <v>0.5</v>
      </c>
      <c r="C1617" t="str">
        <f t="shared" si="29"/>
        <v>1965 q4</v>
      </c>
    </row>
    <row r="1618" spans="1:3">
      <c r="A1618" s="61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61">
        <v>24072</v>
      </c>
      <c r="B1619">
        <v>0.53039999999999998</v>
      </c>
      <c r="C1619" t="str">
        <f t="shared" si="30"/>
        <v>1965 q4</v>
      </c>
    </row>
    <row r="1620" spans="1:3">
      <c r="A1620" s="61">
        <v>24075</v>
      </c>
      <c r="B1620">
        <v>0.54320000000000002</v>
      </c>
      <c r="C1620" t="str">
        <f t="shared" si="30"/>
        <v>1965 q4</v>
      </c>
    </row>
    <row r="1621" spans="1:3">
      <c r="A1621" s="61">
        <v>24076</v>
      </c>
      <c r="B1621">
        <v>0.52839999999999998</v>
      </c>
      <c r="C1621" t="str">
        <f t="shared" si="30"/>
        <v>1965 q4</v>
      </c>
    </row>
    <row r="1622" spans="1:3">
      <c r="A1622" s="61">
        <v>24077</v>
      </c>
      <c r="B1622">
        <v>0.53100000000000003</v>
      </c>
      <c r="C1622" t="str">
        <f t="shared" si="30"/>
        <v>1965 q4</v>
      </c>
    </row>
    <row r="1623" spans="1:3">
      <c r="A1623" s="61">
        <v>24078</v>
      </c>
      <c r="B1623">
        <v>0.53600000000000003</v>
      </c>
      <c r="C1623" t="str">
        <f t="shared" si="30"/>
        <v>1965 q4</v>
      </c>
    </row>
    <row r="1624" spans="1:3">
      <c r="A1624" s="61">
        <v>24079</v>
      </c>
      <c r="B1624">
        <v>0.53949999999999998</v>
      </c>
      <c r="C1624" t="str">
        <f t="shared" si="30"/>
        <v>1965 q4</v>
      </c>
    </row>
    <row r="1625" spans="1:3">
      <c r="A1625" s="61">
        <v>24082</v>
      </c>
      <c r="B1625">
        <v>0.54300000000000004</v>
      </c>
      <c r="C1625" t="str">
        <f t="shared" si="30"/>
        <v>1965 q4</v>
      </c>
    </row>
    <row r="1626" spans="1:3">
      <c r="A1626" s="61">
        <v>24083</v>
      </c>
      <c r="B1626">
        <v>0.54649999999999999</v>
      </c>
      <c r="C1626" t="str">
        <f t="shared" si="30"/>
        <v>1965 q4</v>
      </c>
    </row>
    <row r="1627" spans="1:3">
      <c r="A1627" s="61">
        <v>24084</v>
      </c>
      <c r="B1627">
        <v>0.52549999999999997</v>
      </c>
      <c r="C1627" t="str">
        <f t="shared" si="30"/>
        <v>1965 q4</v>
      </c>
    </row>
    <row r="1628" spans="1:3">
      <c r="A1628" s="61">
        <v>24085</v>
      </c>
      <c r="B1628">
        <v>0.53400000000000003</v>
      </c>
      <c r="C1628" t="str">
        <f t="shared" si="30"/>
        <v>1965 q4</v>
      </c>
    </row>
    <row r="1629" spans="1:3">
      <c r="A1629" s="61">
        <v>24086</v>
      </c>
      <c r="B1629">
        <v>0.52300000000000002</v>
      </c>
      <c r="C1629" t="str">
        <f t="shared" si="30"/>
        <v>1965 q4</v>
      </c>
    </row>
    <row r="1630" spans="1:3">
      <c r="A1630" s="61">
        <v>24089</v>
      </c>
      <c r="B1630">
        <v>0.51549999999999996</v>
      </c>
      <c r="C1630" t="str">
        <f t="shared" si="30"/>
        <v>1965 q4</v>
      </c>
    </row>
    <row r="1631" spans="1:3">
      <c r="A1631" s="61">
        <v>24090</v>
      </c>
      <c r="B1631">
        <v>0.52849999999999997</v>
      </c>
      <c r="C1631" t="str">
        <f t="shared" si="30"/>
        <v>1965 q4</v>
      </c>
    </row>
    <row r="1632" spans="1:3">
      <c r="A1632" s="61">
        <v>24091</v>
      </c>
      <c r="B1632">
        <v>0.53049999999999997</v>
      </c>
      <c r="C1632" t="str">
        <f t="shared" si="30"/>
        <v>1965 q4</v>
      </c>
    </row>
    <row r="1633" spans="1:3">
      <c r="A1633" s="61">
        <v>24092</v>
      </c>
      <c r="B1633">
        <v>0.54300000000000004</v>
      </c>
      <c r="C1633" t="str">
        <f t="shared" si="30"/>
        <v>1965 q4</v>
      </c>
    </row>
    <row r="1634" spans="1:3">
      <c r="A1634" s="61">
        <v>24093</v>
      </c>
      <c r="B1634">
        <v>0.54849999999999999</v>
      </c>
      <c r="C1634" t="str">
        <f t="shared" si="30"/>
        <v>1965 q4</v>
      </c>
    </row>
    <row r="1635" spans="1:3">
      <c r="A1635" s="61">
        <v>24096</v>
      </c>
      <c r="B1635">
        <v>0.54500000000000004</v>
      </c>
      <c r="C1635" t="str">
        <f t="shared" si="30"/>
        <v>1965 q4</v>
      </c>
    </row>
    <row r="1636" spans="1:3">
      <c r="A1636" s="61">
        <v>24097</v>
      </c>
      <c r="B1636">
        <v>0.55449999999999999</v>
      </c>
      <c r="C1636" t="str">
        <f t="shared" si="30"/>
        <v>1965 q4</v>
      </c>
    </row>
    <row r="1637" spans="1:3">
      <c r="A1637" s="61">
        <v>24098</v>
      </c>
      <c r="B1637">
        <v>0.56699999999999995</v>
      </c>
      <c r="C1637" t="str">
        <f t="shared" si="30"/>
        <v>1965 q4</v>
      </c>
    </row>
    <row r="1638" spans="1:3">
      <c r="A1638" s="61">
        <v>24099</v>
      </c>
      <c r="B1638">
        <v>0.5585</v>
      </c>
      <c r="C1638" t="str">
        <f t="shared" si="30"/>
        <v>1965 q4</v>
      </c>
    </row>
    <row r="1639" spans="1:3">
      <c r="A1639" s="61">
        <v>24103</v>
      </c>
      <c r="B1639">
        <v>0.5665</v>
      </c>
      <c r="C1639" t="str">
        <f t="shared" si="30"/>
        <v>1965 q4</v>
      </c>
    </row>
    <row r="1640" spans="1:3">
      <c r="A1640" s="61">
        <v>24104</v>
      </c>
      <c r="B1640">
        <v>0.56710000000000005</v>
      </c>
      <c r="C1640" t="str">
        <f t="shared" si="30"/>
        <v>1965 q4</v>
      </c>
    </row>
    <row r="1641" spans="1:3">
      <c r="A1641" s="61">
        <v>24105</v>
      </c>
      <c r="B1641">
        <v>0.56530000000000002</v>
      </c>
      <c r="C1641" t="str">
        <f t="shared" si="30"/>
        <v>1965 q4</v>
      </c>
    </row>
    <row r="1642" spans="1:3">
      <c r="A1642" s="61">
        <v>24106</v>
      </c>
      <c r="B1642">
        <v>0.57569999999999999</v>
      </c>
      <c r="C1642" t="str">
        <f t="shared" si="30"/>
        <v>1965 q4</v>
      </c>
    </row>
    <row r="1643" spans="1:3">
      <c r="A1643" s="61">
        <v>24110</v>
      </c>
      <c r="B1643">
        <v>0.58699999999999997</v>
      </c>
      <c r="C1643" t="str">
        <f t="shared" si="30"/>
        <v>1966 q1</v>
      </c>
    </row>
    <row r="1644" spans="1:3">
      <c r="A1644" s="61">
        <v>24111</v>
      </c>
      <c r="B1644">
        <v>0.57450000000000001</v>
      </c>
      <c r="C1644" t="str">
        <f t="shared" si="30"/>
        <v>1966 q1</v>
      </c>
    </row>
    <row r="1645" spans="1:3">
      <c r="A1645" s="61">
        <v>24112</v>
      </c>
      <c r="B1645">
        <v>0.57999999999999996</v>
      </c>
      <c r="C1645" t="str">
        <f t="shared" si="30"/>
        <v>1966 q1</v>
      </c>
    </row>
    <row r="1646" spans="1:3">
      <c r="A1646" s="61">
        <v>24113</v>
      </c>
      <c r="B1646">
        <v>0.56410000000000005</v>
      </c>
      <c r="C1646" t="str">
        <f t="shared" si="30"/>
        <v>1966 q1</v>
      </c>
    </row>
    <row r="1647" spans="1:3">
      <c r="A1647" s="61">
        <v>24114</v>
      </c>
      <c r="B1647">
        <v>0.57599999999999996</v>
      </c>
      <c r="C1647" t="str">
        <f t="shared" si="30"/>
        <v>1966 q1</v>
      </c>
    </row>
    <row r="1648" spans="1:3">
      <c r="A1648" s="61">
        <v>24117</v>
      </c>
      <c r="B1648">
        <v>0.58399999999999996</v>
      </c>
      <c r="C1648" t="str">
        <f t="shared" si="30"/>
        <v>1966 q1</v>
      </c>
    </row>
    <row r="1649" spans="1:3">
      <c r="A1649" s="61">
        <v>24118</v>
      </c>
      <c r="B1649">
        <v>0.58099999999999996</v>
      </c>
      <c r="C1649" t="str">
        <f t="shared" si="30"/>
        <v>1966 q1</v>
      </c>
    </row>
    <row r="1650" spans="1:3">
      <c r="A1650" s="61">
        <v>24119</v>
      </c>
      <c r="B1650">
        <v>0.58050000000000002</v>
      </c>
      <c r="C1650" t="str">
        <f t="shared" si="30"/>
        <v>1966 q1</v>
      </c>
    </row>
    <row r="1651" spans="1:3">
      <c r="A1651" s="61">
        <v>24120</v>
      </c>
      <c r="B1651">
        <v>0.59</v>
      </c>
      <c r="C1651" t="str">
        <f t="shared" si="30"/>
        <v>1966 q1</v>
      </c>
    </row>
    <row r="1652" spans="1:3">
      <c r="A1652" s="61">
        <v>24121</v>
      </c>
      <c r="B1652">
        <v>0.59499999999999997</v>
      </c>
      <c r="C1652" t="str">
        <f t="shared" si="30"/>
        <v>1966 q1</v>
      </c>
    </row>
    <row r="1653" spans="1:3">
      <c r="A1653" s="61">
        <v>24124</v>
      </c>
      <c r="B1653">
        <v>0.59750000000000003</v>
      </c>
      <c r="C1653" t="str">
        <f t="shared" si="30"/>
        <v>1966 q1</v>
      </c>
    </row>
    <row r="1654" spans="1:3">
      <c r="A1654" s="61">
        <v>24125</v>
      </c>
      <c r="B1654">
        <v>0.59199999999999997</v>
      </c>
      <c r="C1654" t="str">
        <f t="shared" si="30"/>
        <v>1966 q1</v>
      </c>
    </row>
    <row r="1655" spans="1:3">
      <c r="A1655" s="61">
        <v>24126</v>
      </c>
      <c r="B1655">
        <v>0.59150000000000003</v>
      </c>
      <c r="C1655" t="str">
        <f t="shared" si="30"/>
        <v>1966 q1</v>
      </c>
    </row>
    <row r="1656" spans="1:3">
      <c r="A1656" s="61">
        <v>24127</v>
      </c>
      <c r="B1656">
        <v>0.57999999999999996</v>
      </c>
      <c r="C1656" t="str">
        <f t="shared" si="30"/>
        <v>1966 q1</v>
      </c>
    </row>
    <row r="1657" spans="1:3">
      <c r="A1657" s="61">
        <v>24128</v>
      </c>
      <c r="B1657">
        <v>0.58799999999999997</v>
      </c>
      <c r="C1657" t="str">
        <f t="shared" si="30"/>
        <v>1966 q1</v>
      </c>
    </row>
    <row r="1658" spans="1:3">
      <c r="A1658" s="61">
        <v>24131</v>
      </c>
      <c r="B1658">
        <v>0.58299999999999996</v>
      </c>
      <c r="C1658" t="str">
        <f t="shared" si="30"/>
        <v>1966 q1</v>
      </c>
    </row>
    <row r="1659" spans="1:3">
      <c r="A1659" s="61">
        <v>24132</v>
      </c>
      <c r="B1659">
        <v>0.59250000000000003</v>
      </c>
      <c r="C1659" t="str">
        <f t="shared" si="30"/>
        <v>1966 q1</v>
      </c>
    </row>
    <row r="1660" spans="1:3">
      <c r="A1660" s="61">
        <v>24133</v>
      </c>
      <c r="B1660">
        <v>0.59599999999999997</v>
      </c>
      <c r="C1660" t="str">
        <f t="shared" si="30"/>
        <v>1966 q1</v>
      </c>
    </row>
    <row r="1661" spans="1:3">
      <c r="A1661" s="61">
        <v>24134</v>
      </c>
      <c r="B1661">
        <v>0.59350000000000003</v>
      </c>
      <c r="C1661" t="str">
        <f t="shared" si="30"/>
        <v>1966 q1</v>
      </c>
    </row>
    <row r="1662" spans="1:3">
      <c r="A1662" s="61">
        <v>24135</v>
      </c>
      <c r="B1662">
        <v>0.59150000000000003</v>
      </c>
      <c r="C1662" t="str">
        <f t="shared" si="30"/>
        <v>1966 q1</v>
      </c>
    </row>
    <row r="1663" spans="1:3">
      <c r="A1663" s="61">
        <v>24138</v>
      </c>
      <c r="B1663">
        <v>0.59750000000000003</v>
      </c>
      <c r="C1663" t="str">
        <f t="shared" si="30"/>
        <v>1966 q1</v>
      </c>
    </row>
    <row r="1664" spans="1:3">
      <c r="A1664" s="61">
        <v>24139</v>
      </c>
      <c r="B1664">
        <v>0.61599999999999999</v>
      </c>
      <c r="C1664" t="str">
        <f t="shared" si="30"/>
        <v>1966 q1</v>
      </c>
    </row>
    <row r="1665" spans="1:3">
      <c r="A1665" s="61">
        <v>24140</v>
      </c>
      <c r="B1665">
        <v>0.63549999999999995</v>
      </c>
      <c r="C1665" t="str">
        <f t="shared" si="30"/>
        <v>1966 q1</v>
      </c>
    </row>
    <row r="1666" spans="1:3">
      <c r="A1666" s="61">
        <v>24141</v>
      </c>
      <c r="B1666">
        <v>0.63200000000000001</v>
      </c>
      <c r="C1666" t="str">
        <f t="shared" si="30"/>
        <v>1966 q1</v>
      </c>
    </row>
    <row r="1667" spans="1:3">
      <c r="A1667" s="61">
        <v>24142</v>
      </c>
      <c r="B1667">
        <v>0.65200000000000002</v>
      </c>
      <c r="C1667" t="str">
        <f t="shared" si="30"/>
        <v>1966 q1</v>
      </c>
    </row>
    <row r="1668" spans="1:3">
      <c r="A1668" s="61">
        <v>24145</v>
      </c>
      <c r="B1668">
        <v>0.67200000000000004</v>
      </c>
      <c r="C1668" t="str">
        <f t="shared" si="30"/>
        <v>1966 q1</v>
      </c>
    </row>
    <row r="1669" spans="1:3">
      <c r="A1669" s="61">
        <v>24146</v>
      </c>
      <c r="B1669">
        <v>0.69099999999999995</v>
      </c>
      <c r="C1669" t="str">
        <f t="shared" si="30"/>
        <v>1966 q1</v>
      </c>
    </row>
    <row r="1670" spans="1:3">
      <c r="A1670" s="61">
        <v>24147</v>
      </c>
      <c r="B1670">
        <v>0.70799999999999996</v>
      </c>
      <c r="C1670" t="str">
        <f t="shared" si="30"/>
        <v>1966 q1</v>
      </c>
    </row>
    <row r="1671" spans="1:3">
      <c r="A1671" s="61">
        <v>24148</v>
      </c>
      <c r="B1671">
        <v>0.70099999999999996</v>
      </c>
      <c r="C1671" t="str">
        <f t="shared" si="30"/>
        <v>1966 q1</v>
      </c>
    </row>
    <row r="1672" spans="1:3">
      <c r="A1672" s="61">
        <v>24149</v>
      </c>
      <c r="B1672">
        <v>0.69199999999999995</v>
      </c>
      <c r="C1672" t="str">
        <f t="shared" si="30"/>
        <v>1966 q1</v>
      </c>
    </row>
    <row r="1673" spans="1:3">
      <c r="A1673" s="61">
        <v>24152</v>
      </c>
      <c r="B1673">
        <v>0.71</v>
      </c>
      <c r="C1673" t="str">
        <f t="shared" si="30"/>
        <v>1966 q1</v>
      </c>
    </row>
    <row r="1674" spans="1:3">
      <c r="A1674" s="61">
        <v>24153</v>
      </c>
      <c r="B1674">
        <v>0.72850000000000004</v>
      </c>
      <c r="C1674" t="str">
        <f t="shared" si="30"/>
        <v>1966 q1</v>
      </c>
    </row>
    <row r="1675" spans="1:3">
      <c r="A1675" s="61">
        <v>24154</v>
      </c>
      <c r="B1675">
        <v>0.72799999999999998</v>
      </c>
      <c r="C1675" t="str">
        <f t="shared" si="30"/>
        <v>1966 q1</v>
      </c>
    </row>
    <row r="1676" spans="1:3">
      <c r="A1676" s="61">
        <v>24155</v>
      </c>
      <c r="B1676">
        <v>0.71499999999999997</v>
      </c>
      <c r="C1676" t="str">
        <f t="shared" si="30"/>
        <v>1966 q1</v>
      </c>
    </row>
    <row r="1677" spans="1:3">
      <c r="A1677" s="61">
        <v>24156</v>
      </c>
      <c r="B1677">
        <v>0.71599999999999997</v>
      </c>
      <c r="C1677" t="str">
        <f t="shared" si="30"/>
        <v>1966 q1</v>
      </c>
    </row>
    <row r="1678" spans="1:3">
      <c r="A1678" s="61">
        <v>24159</v>
      </c>
      <c r="B1678">
        <v>0.71099999999999997</v>
      </c>
      <c r="C1678" t="str">
        <f t="shared" si="30"/>
        <v>1966 q1</v>
      </c>
    </row>
    <row r="1679" spans="1:3">
      <c r="A1679" s="61">
        <v>24161</v>
      </c>
      <c r="B1679">
        <v>0.69020000000000004</v>
      </c>
      <c r="C1679" t="str">
        <f t="shared" si="30"/>
        <v>1966 q1</v>
      </c>
    </row>
    <row r="1680" spans="1:3">
      <c r="A1680" s="61">
        <v>24162</v>
      </c>
      <c r="B1680">
        <v>0.68410000000000004</v>
      </c>
      <c r="C1680" t="str">
        <f t="shared" si="30"/>
        <v>1966 q1</v>
      </c>
    </row>
    <row r="1681" spans="1:3">
      <c r="A1681" s="61">
        <v>24163</v>
      </c>
      <c r="B1681">
        <v>0.6754</v>
      </c>
      <c r="C1681" t="str">
        <f t="shared" si="30"/>
        <v>1966 q1</v>
      </c>
    </row>
    <row r="1682" spans="1:3">
      <c r="A1682" s="61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61">
        <v>24167</v>
      </c>
      <c r="B1683">
        <v>0.7</v>
      </c>
      <c r="C1683" t="str">
        <f t="shared" si="31"/>
        <v>1966 q1</v>
      </c>
    </row>
    <row r="1684" spans="1:3">
      <c r="A1684" s="61">
        <v>24168</v>
      </c>
      <c r="B1684">
        <v>0.70950000000000002</v>
      </c>
      <c r="C1684" t="str">
        <f t="shared" si="31"/>
        <v>1966 q1</v>
      </c>
    </row>
    <row r="1685" spans="1:3">
      <c r="A1685" s="61">
        <v>24169</v>
      </c>
      <c r="B1685">
        <v>0.72</v>
      </c>
      <c r="C1685" t="str">
        <f t="shared" si="31"/>
        <v>1966 q1</v>
      </c>
    </row>
    <row r="1686" spans="1:3">
      <c r="A1686" s="61">
        <v>24170</v>
      </c>
      <c r="B1686">
        <v>0.72750000000000004</v>
      </c>
      <c r="C1686" t="str">
        <f t="shared" si="31"/>
        <v>1966 q1</v>
      </c>
    </row>
    <row r="1687" spans="1:3">
      <c r="A1687" s="61">
        <v>24173</v>
      </c>
      <c r="B1687">
        <v>0.73499999999999999</v>
      </c>
      <c r="C1687" t="str">
        <f t="shared" si="31"/>
        <v>1966 q1</v>
      </c>
    </row>
    <row r="1688" spans="1:3">
      <c r="A1688" s="61">
        <v>24174</v>
      </c>
      <c r="B1688">
        <v>0.73150000000000004</v>
      </c>
      <c r="C1688" t="str">
        <f t="shared" si="31"/>
        <v>1966 q1</v>
      </c>
    </row>
    <row r="1689" spans="1:3">
      <c r="A1689" s="61">
        <v>24175</v>
      </c>
      <c r="B1689">
        <v>0.73350000000000004</v>
      </c>
      <c r="C1689" t="str">
        <f t="shared" si="31"/>
        <v>1966 q1</v>
      </c>
    </row>
    <row r="1690" spans="1:3">
      <c r="A1690" s="61">
        <v>24176</v>
      </c>
      <c r="B1690">
        <v>0.75</v>
      </c>
      <c r="C1690" t="str">
        <f t="shared" si="31"/>
        <v>1966 q1</v>
      </c>
    </row>
    <row r="1691" spans="1:3">
      <c r="A1691" s="61">
        <v>24177</v>
      </c>
      <c r="B1691">
        <v>0.75800000000000001</v>
      </c>
      <c r="C1691" t="str">
        <f t="shared" si="31"/>
        <v>1966 q1</v>
      </c>
    </row>
    <row r="1692" spans="1:3">
      <c r="A1692" s="61">
        <v>24180</v>
      </c>
      <c r="B1692">
        <v>0.76</v>
      </c>
      <c r="C1692" t="str">
        <f t="shared" si="31"/>
        <v>1966 q1</v>
      </c>
    </row>
    <row r="1693" spans="1:3">
      <c r="A1693" s="61">
        <v>24181</v>
      </c>
      <c r="B1693">
        <v>0.76249999999999996</v>
      </c>
      <c r="C1693" t="str">
        <f t="shared" si="31"/>
        <v>1966 q1</v>
      </c>
    </row>
    <row r="1694" spans="1:3">
      <c r="A1694" s="61">
        <v>24182</v>
      </c>
      <c r="B1694">
        <v>0.752</v>
      </c>
      <c r="C1694" t="str">
        <f t="shared" si="31"/>
        <v>1966 q1</v>
      </c>
    </row>
    <row r="1695" spans="1:3">
      <c r="A1695" s="61">
        <v>24183</v>
      </c>
      <c r="B1695">
        <v>0.73799999999999999</v>
      </c>
      <c r="C1695" t="str">
        <f t="shared" si="31"/>
        <v>1966 q1</v>
      </c>
    </row>
    <row r="1696" spans="1:3">
      <c r="A1696" s="61">
        <v>24184</v>
      </c>
      <c r="B1696">
        <v>0.73050000000000004</v>
      </c>
      <c r="C1696" t="str">
        <f t="shared" si="31"/>
        <v>1966 q1</v>
      </c>
    </row>
    <row r="1697" spans="1:3">
      <c r="A1697" s="61">
        <v>24187</v>
      </c>
      <c r="B1697">
        <v>0.71050000000000002</v>
      </c>
      <c r="C1697" t="str">
        <f t="shared" si="31"/>
        <v>1966 q1</v>
      </c>
    </row>
    <row r="1698" spans="1:3">
      <c r="A1698" s="61">
        <v>24188</v>
      </c>
      <c r="B1698">
        <v>0.6905</v>
      </c>
      <c r="C1698" t="str">
        <f t="shared" si="31"/>
        <v>1966 q1</v>
      </c>
    </row>
    <row r="1699" spans="1:3">
      <c r="A1699" s="61">
        <v>24189</v>
      </c>
      <c r="B1699">
        <v>0.71050000000000002</v>
      </c>
      <c r="C1699" t="str">
        <f t="shared" si="31"/>
        <v>1966 q1</v>
      </c>
    </row>
    <row r="1700" spans="1:3">
      <c r="A1700" s="61">
        <v>24190</v>
      </c>
      <c r="B1700">
        <v>0.73050000000000004</v>
      </c>
      <c r="C1700" t="str">
        <f t="shared" si="31"/>
        <v>1966 q1</v>
      </c>
    </row>
    <row r="1701" spans="1:3">
      <c r="A1701" s="61">
        <v>24191</v>
      </c>
      <c r="B1701">
        <v>0.74739999999999995</v>
      </c>
      <c r="C1701" t="str">
        <f t="shared" si="31"/>
        <v>1966 q1</v>
      </c>
    </row>
    <row r="1702" spans="1:3">
      <c r="A1702" s="61">
        <v>24194</v>
      </c>
      <c r="B1702">
        <v>0.76739999999999997</v>
      </c>
      <c r="C1702" t="str">
        <f t="shared" si="31"/>
        <v>1966 q1</v>
      </c>
    </row>
    <row r="1703" spans="1:3">
      <c r="A1703" s="61">
        <v>24195</v>
      </c>
      <c r="B1703">
        <v>0.76849999999999996</v>
      </c>
      <c r="C1703" t="str">
        <f t="shared" si="31"/>
        <v>1966 q1</v>
      </c>
    </row>
    <row r="1704" spans="1:3">
      <c r="A1704" s="61">
        <v>24196</v>
      </c>
      <c r="B1704">
        <v>0.76500000000000001</v>
      </c>
      <c r="C1704" t="str">
        <f t="shared" si="31"/>
        <v>1966 q1</v>
      </c>
    </row>
    <row r="1705" spans="1:3">
      <c r="A1705" s="61">
        <v>24197</v>
      </c>
      <c r="B1705">
        <v>0.78149999999999997</v>
      </c>
      <c r="C1705" t="str">
        <f t="shared" si="31"/>
        <v>1966 q1</v>
      </c>
    </row>
    <row r="1706" spans="1:3">
      <c r="A1706" s="61">
        <v>24198</v>
      </c>
      <c r="B1706">
        <v>0.79249999999999998</v>
      </c>
      <c r="C1706" t="str">
        <f t="shared" si="31"/>
        <v>1966 q2</v>
      </c>
    </row>
    <row r="1707" spans="1:3">
      <c r="A1707" s="61">
        <v>24201</v>
      </c>
      <c r="B1707">
        <v>0.80600000000000005</v>
      </c>
      <c r="C1707" t="str">
        <f t="shared" si="31"/>
        <v>1966 q2</v>
      </c>
    </row>
    <row r="1708" spans="1:3">
      <c r="A1708" s="61">
        <v>24202</v>
      </c>
      <c r="B1708">
        <v>0.82699999999999996</v>
      </c>
      <c r="C1708" t="str">
        <f t="shared" si="31"/>
        <v>1966 q2</v>
      </c>
    </row>
    <row r="1709" spans="1:3">
      <c r="A1709" s="61">
        <v>24203</v>
      </c>
      <c r="B1709">
        <v>0.82399999999999995</v>
      </c>
      <c r="C1709" t="str">
        <f t="shared" si="31"/>
        <v>1966 q2</v>
      </c>
    </row>
    <row r="1710" spans="1:3">
      <c r="A1710" s="61">
        <v>24204</v>
      </c>
      <c r="B1710">
        <v>0.81599999999999995</v>
      </c>
      <c r="C1710" t="str">
        <f t="shared" si="31"/>
        <v>1966 q2</v>
      </c>
    </row>
    <row r="1711" spans="1:3">
      <c r="A1711" s="61">
        <v>24208</v>
      </c>
      <c r="B1711">
        <v>0.79600000000000004</v>
      </c>
      <c r="C1711" t="str">
        <f t="shared" si="31"/>
        <v>1966 q2</v>
      </c>
    </row>
    <row r="1712" spans="1:3">
      <c r="A1712" s="61">
        <v>24209</v>
      </c>
      <c r="B1712">
        <v>0.80400000000000005</v>
      </c>
      <c r="C1712" t="str">
        <f t="shared" si="31"/>
        <v>1966 q2</v>
      </c>
    </row>
    <row r="1713" spans="1:3">
      <c r="A1713" s="61">
        <v>24210</v>
      </c>
      <c r="B1713">
        <v>0.79900000000000004</v>
      </c>
      <c r="C1713" t="str">
        <f t="shared" si="31"/>
        <v>1966 q2</v>
      </c>
    </row>
    <row r="1714" spans="1:3">
      <c r="A1714" s="61">
        <v>24211</v>
      </c>
      <c r="B1714">
        <v>0.80800000000000005</v>
      </c>
      <c r="C1714" t="str">
        <f t="shared" si="31"/>
        <v>1966 q2</v>
      </c>
    </row>
    <row r="1715" spans="1:3">
      <c r="A1715" s="61">
        <v>24212</v>
      </c>
      <c r="B1715">
        <v>0.79700000000000004</v>
      </c>
      <c r="C1715" t="str">
        <f t="shared" si="31"/>
        <v>1966 q2</v>
      </c>
    </row>
    <row r="1716" spans="1:3">
      <c r="A1716" s="61">
        <v>24215</v>
      </c>
      <c r="B1716">
        <v>0.77600000000000002</v>
      </c>
      <c r="C1716" t="str">
        <f t="shared" si="31"/>
        <v>1966 q2</v>
      </c>
    </row>
    <row r="1717" spans="1:3">
      <c r="A1717" s="61">
        <v>24216</v>
      </c>
      <c r="B1717">
        <v>0.75600000000000001</v>
      </c>
      <c r="C1717" t="str">
        <f t="shared" si="31"/>
        <v>1966 q2</v>
      </c>
    </row>
    <row r="1718" spans="1:3">
      <c r="A1718" s="61">
        <v>24217</v>
      </c>
      <c r="B1718">
        <v>0.74</v>
      </c>
      <c r="C1718" t="str">
        <f t="shared" si="31"/>
        <v>1966 q2</v>
      </c>
    </row>
    <row r="1719" spans="1:3">
      <c r="A1719" s="61">
        <v>24218</v>
      </c>
      <c r="B1719">
        <v>0.73250000000000004</v>
      </c>
      <c r="C1719" t="str">
        <f t="shared" si="31"/>
        <v>1966 q2</v>
      </c>
    </row>
    <row r="1720" spans="1:3">
      <c r="A1720" s="61">
        <v>24219</v>
      </c>
      <c r="B1720">
        <v>0.73650000000000004</v>
      </c>
      <c r="C1720" t="str">
        <f t="shared" si="31"/>
        <v>1966 q2</v>
      </c>
    </row>
    <row r="1721" spans="1:3">
      <c r="A1721" s="61">
        <v>24222</v>
      </c>
      <c r="B1721">
        <v>0.71650000000000003</v>
      </c>
      <c r="C1721" t="str">
        <f t="shared" si="31"/>
        <v>1966 q2</v>
      </c>
    </row>
    <row r="1722" spans="1:3">
      <c r="A1722" s="61">
        <v>24223</v>
      </c>
      <c r="B1722">
        <v>0.6915</v>
      </c>
      <c r="C1722" t="str">
        <f t="shared" si="31"/>
        <v>1966 q2</v>
      </c>
    </row>
    <row r="1723" spans="1:3">
      <c r="A1723" s="61">
        <v>24224</v>
      </c>
      <c r="B1723">
        <v>0.66649999999999998</v>
      </c>
      <c r="C1723" t="str">
        <f t="shared" si="31"/>
        <v>1966 q2</v>
      </c>
    </row>
    <row r="1724" spans="1:3">
      <c r="A1724" s="61">
        <v>24225</v>
      </c>
      <c r="B1724">
        <v>0.64349999999999996</v>
      </c>
      <c r="C1724" t="str">
        <f t="shared" si="31"/>
        <v>1966 q2</v>
      </c>
    </row>
    <row r="1725" spans="1:3">
      <c r="A1725" s="61">
        <v>24226</v>
      </c>
      <c r="B1725">
        <v>0.66200000000000003</v>
      </c>
      <c r="C1725" t="str">
        <f t="shared" si="31"/>
        <v>1966 q2</v>
      </c>
    </row>
    <row r="1726" spans="1:3">
      <c r="A1726" s="61">
        <v>24229</v>
      </c>
      <c r="B1726">
        <v>0.67749999999999999</v>
      </c>
      <c r="C1726" t="str">
        <f t="shared" si="31"/>
        <v>1966 q2</v>
      </c>
    </row>
    <row r="1727" spans="1:3">
      <c r="A1727" s="61">
        <v>24230</v>
      </c>
      <c r="B1727">
        <v>0.67</v>
      </c>
      <c r="C1727" t="str">
        <f t="shared" si="31"/>
        <v>1966 q2</v>
      </c>
    </row>
    <row r="1728" spans="1:3">
      <c r="A1728" s="61">
        <v>24231</v>
      </c>
      <c r="B1728">
        <v>0.67500000000000004</v>
      </c>
      <c r="C1728" t="str">
        <f t="shared" si="31"/>
        <v>1966 q2</v>
      </c>
    </row>
    <row r="1729" spans="1:3">
      <c r="A1729" s="61">
        <v>24232</v>
      </c>
      <c r="B1729">
        <v>0.65949999999999998</v>
      </c>
      <c r="C1729" t="str">
        <f t="shared" si="31"/>
        <v>1966 q2</v>
      </c>
    </row>
    <row r="1730" spans="1:3">
      <c r="A1730" s="61">
        <v>24233</v>
      </c>
      <c r="B1730">
        <v>0.64649999999999996</v>
      </c>
      <c r="C1730" t="str">
        <f t="shared" si="31"/>
        <v>1966 q2</v>
      </c>
    </row>
    <row r="1731" spans="1:3">
      <c r="A1731" s="61">
        <v>24236</v>
      </c>
      <c r="B1731">
        <v>0.65100000000000002</v>
      </c>
      <c r="C1731" t="str">
        <f t="shared" si="31"/>
        <v>1966 q2</v>
      </c>
    </row>
    <row r="1732" spans="1:3">
      <c r="A1732" s="61">
        <v>24237</v>
      </c>
      <c r="B1732">
        <v>0.64849999999999997</v>
      </c>
      <c r="C1732" t="str">
        <f t="shared" si="31"/>
        <v>1966 q2</v>
      </c>
    </row>
    <row r="1733" spans="1:3">
      <c r="A1733" s="61">
        <v>24238</v>
      </c>
      <c r="B1733">
        <v>0.65749999999999997</v>
      </c>
      <c r="C1733" t="str">
        <f t="shared" si="31"/>
        <v>1966 q2</v>
      </c>
    </row>
    <row r="1734" spans="1:3">
      <c r="A1734" s="61">
        <v>24239</v>
      </c>
      <c r="B1734">
        <v>0.64849999999999997</v>
      </c>
      <c r="C1734" t="str">
        <f t="shared" si="31"/>
        <v>1966 q2</v>
      </c>
    </row>
    <row r="1735" spans="1:3">
      <c r="A1735" s="61">
        <v>24240</v>
      </c>
      <c r="B1735">
        <v>0.65500000000000003</v>
      </c>
      <c r="C1735" t="str">
        <f t="shared" si="31"/>
        <v>1966 q2</v>
      </c>
    </row>
    <row r="1736" spans="1:3">
      <c r="A1736" s="61">
        <v>24243</v>
      </c>
      <c r="B1736">
        <v>0.66149999999999998</v>
      </c>
      <c r="C1736" t="str">
        <f t="shared" si="31"/>
        <v>1966 q2</v>
      </c>
    </row>
    <row r="1737" spans="1:3">
      <c r="A1737" s="61">
        <v>24244</v>
      </c>
      <c r="B1737">
        <v>0.66</v>
      </c>
      <c r="C1737" t="str">
        <f t="shared" si="31"/>
        <v>1966 q2</v>
      </c>
    </row>
    <row r="1738" spans="1:3">
      <c r="A1738" s="61">
        <v>24245</v>
      </c>
      <c r="B1738">
        <v>0.67500000000000004</v>
      </c>
      <c r="C1738" t="str">
        <f t="shared" si="31"/>
        <v>1966 q2</v>
      </c>
    </row>
    <row r="1739" spans="1:3">
      <c r="A1739" s="61">
        <v>24246</v>
      </c>
      <c r="B1739">
        <v>0.69399999999999995</v>
      </c>
      <c r="C1739" t="str">
        <f t="shared" si="31"/>
        <v>1966 q2</v>
      </c>
    </row>
    <row r="1740" spans="1:3">
      <c r="A1740" s="61">
        <v>24247</v>
      </c>
      <c r="B1740">
        <v>0.70850000000000002</v>
      </c>
      <c r="C1740" t="str">
        <f t="shared" si="31"/>
        <v>1966 q2</v>
      </c>
    </row>
    <row r="1741" spans="1:3">
      <c r="A1741" s="61">
        <v>24250</v>
      </c>
      <c r="B1741">
        <v>0.72699999999999998</v>
      </c>
      <c r="C1741" t="str">
        <f t="shared" si="31"/>
        <v>1966 q2</v>
      </c>
    </row>
    <row r="1742" spans="1:3">
      <c r="A1742" s="61">
        <v>24251</v>
      </c>
      <c r="B1742">
        <v>0.71550000000000002</v>
      </c>
      <c r="C1742" t="str">
        <f t="shared" si="31"/>
        <v>1966 q2</v>
      </c>
    </row>
    <row r="1743" spans="1:3">
      <c r="A1743" s="61">
        <v>24252</v>
      </c>
      <c r="B1743">
        <v>0.70299999999999996</v>
      </c>
      <c r="C1743" t="str">
        <f t="shared" si="31"/>
        <v>1966 q2</v>
      </c>
    </row>
    <row r="1744" spans="1:3">
      <c r="A1744" s="61">
        <v>24253</v>
      </c>
      <c r="B1744">
        <v>0.72299999999999998</v>
      </c>
      <c r="C1744" t="str">
        <f t="shared" si="31"/>
        <v>1966 q2</v>
      </c>
    </row>
    <row r="1745" spans="1:3">
      <c r="A1745" s="61">
        <v>24254</v>
      </c>
      <c r="B1745">
        <v>0.72699999999999998</v>
      </c>
      <c r="C1745" t="str">
        <f t="shared" si="31"/>
        <v>1966 q2</v>
      </c>
    </row>
    <row r="1746" spans="1:3">
      <c r="A1746" s="61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61">
        <v>24259</v>
      </c>
      <c r="B1747">
        <v>0.70499999999999996</v>
      </c>
      <c r="C1747" t="str">
        <f t="shared" si="32"/>
        <v>1966 q2</v>
      </c>
    </row>
    <row r="1748" spans="1:3">
      <c r="A1748" s="61">
        <v>24260</v>
      </c>
      <c r="B1748">
        <v>0.70550000000000002</v>
      </c>
      <c r="C1748" t="str">
        <f t="shared" si="32"/>
        <v>1966 q2</v>
      </c>
    </row>
    <row r="1749" spans="1:3">
      <c r="A1749" s="61">
        <v>24261</v>
      </c>
      <c r="B1749">
        <v>0.70750000000000002</v>
      </c>
      <c r="C1749" t="str">
        <f t="shared" si="32"/>
        <v>1966 q2</v>
      </c>
    </row>
    <row r="1750" spans="1:3">
      <c r="A1750" s="61">
        <v>24264</v>
      </c>
      <c r="B1750">
        <v>0.70350000000000001</v>
      </c>
      <c r="C1750" t="str">
        <f t="shared" si="32"/>
        <v>1966 q2</v>
      </c>
    </row>
    <row r="1751" spans="1:3">
      <c r="A1751" s="61">
        <v>24265</v>
      </c>
      <c r="B1751">
        <v>0.71350000000000002</v>
      </c>
      <c r="C1751" t="str">
        <f t="shared" si="32"/>
        <v>1966 q2</v>
      </c>
    </row>
    <row r="1752" spans="1:3">
      <c r="A1752" s="61">
        <v>24266</v>
      </c>
      <c r="B1752">
        <v>0.72350000000000003</v>
      </c>
      <c r="C1752" t="str">
        <f t="shared" si="32"/>
        <v>1966 q2</v>
      </c>
    </row>
    <row r="1753" spans="1:3">
      <c r="A1753" s="61">
        <v>24267</v>
      </c>
      <c r="B1753">
        <v>0.73350000000000004</v>
      </c>
      <c r="C1753" t="str">
        <f t="shared" si="32"/>
        <v>1966 q2</v>
      </c>
    </row>
    <row r="1754" spans="1:3">
      <c r="A1754" s="61">
        <v>24268</v>
      </c>
      <c r="B1754">
        <v>0.73050000000000004</v>
      </c>
      <c r="C1754" t="str">
        <f t="shared" si="32"/>
        <v>1966 q2</v>
      </c>
    </row>
    <row r="1755" spans="1:3">
      <c r="A1755" s="61">
        <v>24271</v>
      </c>
      <c r="B1755">
        <v>0.74250000000000005</v>
      </c>
      <c r="C1755" t="str">
        <f t="shared" si="32"/>
        <v>1966 q2</v>
      </c>
    </row>
    <row r="1756" spans="1:3">
      <c r="A1756" s="61">
        <v>24272</v>
      </c>
      <c r="B1756">
        <v>0.755</v>
      </c>
      <c r="C1756" t="str">
        <f t="shared" si="32"/>
        <v>1966 q2</v>
      </c>
    </row>
    <row r="1757" spans="1:3">
      <c r="A1757" s="61">
        <v>24273</v>
      </c>
      <c r="B1757">
        <v>0.74650000000000005</v>
      </c>
      <c r="C1757" t="str">
        <f t="shared" si="32"/>
        <v>1966 q2</v>
      </c>
    </row>
    <row r="1758" spans="1:3">
      <c r="A1758" s="61">
        <v>24274</v>
      </c>
      <c r="B1758">
        <v>0.72899999999999998</v>
      </c>
      <c r="C1758" t="str">
        <f t="shared" si="32"/>
        <v>1966 q2</v>
      </c>
    </row>
    <row r="1759" spans="1:3">
      <c r="A1759" s="61">
        <v>24275</v>
      </c>
      <c r="B1759">
        <v>0.73899999999999999</v>
      </c>
      <c r="C1759" t="str">
        <f t="shared" si="32"/>
        <v>1966 q2</v>
      </c>
    </row>
    <row r="1760" spans="1:3">
      <c r="A1760" s="61">
        <v>24278</v>
      </c>
      <c r="B1760">
        <v>0.73899999999999999</v>
      </c>
      <c r="C1760" t="str">
        <f t="shared" si="32"/>
        <v>1966 q2</v>
      </c>
    </row>
    <row r="1761" spans="1:3">
      <c r="A1761" s="61">
        <v>24279</v>
      </c>
      <c r="B1761">
        <v>0.72899999999999998</v>
      </c>
      <c r="C1761" t="str">
        <f t="shared" si="32"/>
        <v>1966 q2</v>
      </c>
    </row>
    <row r="1762" spans="1:3">
      <c r="A1762" s="61">
        <v>24280</v>
      </c>
      <c r="B1762">
        <v>0.72499999999999998</v>
      </c>
      <c r="C1762" t="str">
        <f t="shared" si="32"/>
        <v>1966 q2</v>
      </c>
    </row>
    <row r="1763" spans="1:3">
      <c r="A1763" s="61">
        <v>24281</v>
      </c>
      <c r="B1763">
        <v>0.71650000000000003</v>
      </c>
      <c r="C1763" t="str">
        <f t="shared" si="32"/>
        <v>1966 q2</v>
      </c>
    </row>
    <row r="1764" spans="1:3">
      <c r="A1764" s="61">
        <v>24282</v>
      </c>
      <c r="B1764">
        <v>0.71699999999999997</v>
      </c>
      <c r="C1764" t="str">
        <f t="shared" si="32"/>
        <v>1966 q2</v>
      </c>
    </row>
    <row r="1765" spans="1:3">
      <c r="A1765" s="61">
        <v>24285</v>
      </c>
      <c r="B1765">
        <v>0.71660000000000001</v>
      </c>
      <c r="C1765" t="str">
        <f t="shared" si="32"/>
        <v>1966 q2</v>
      </c>
    </row>
    <row r="1766" spans="1:3">
      <c r="A1766" s="61">
        <v>24286</v>
      </c>
      <c r="B1766">
        <v>0.7228</v>
      </c>
      <c r="C1766" t="str">
        <f t="shared" si="32"/>
        <v>1966 q2</v>
      </c>
    </row>
    <row r="1767" spans="1:3">
      <c r="A1767" s="61">
        <v>24287</v>
      </c>
      <c r="B1767">
        <v>0.71799999999999997</v>
      </c>
      <c r="C1767" t="str">
        <f t="shared" si="32"/>
        <v>1966 q2</v>
      </c>
    </row>
    <row r="1768" spans="1:3">
      <c r="A1768" s="61">
        <v>24288</v>
      </c>
      <c r="B1768">
        <v>0.70850000000000002</v>
      </c>
      <c r="C1768" t="str">
        <f t="shared" si="32"/>
        <v>1966 q2</v>
      </c>
    </row>
    <row r="1769" spans="1:3">
      <c r="A1769" s="61">
        <v>24289</v>
      </c>
      <c r="B1769">
        <v>0.69950000000000001</v>
      </c>
      <c r="C1769" t="str">
        <f t="shared" si="32"/>
        <v>1966 q3</v>
      </c>
    </row>
    <row r="1770" spans="1:3">
      <c r="A1770" s="61">
        <v>24293</v>
      </c>
      <c r="B1770">
        <v>0.69799999999999995</v>
      </c>
      <c r="C1770" t="str">
        <f t="shared" si="32"/>
        <v>1966 q3</v>
      </c>
    </row>
    <row r="1771" spans="1:3">
      <c r="A1771" s="61">
        <v>24294</v>
      </c>
      <c r="B1771">
        <v>0.71399999999999997</v>
      </c>
      <c r="C1771" t="str">
        <f t="shared" si="32"/>
        <v>1966 q3</v>
      </c>
    </row>
    <row r="1772" spans="1:3">
      <c r="A1772" s="61">
        <v>24295</v>
      </c>
      <c r="B1772">
        <v>0.70899999999999996</v>
      </c>
      <c r="C1772" t="str">
        <f t="shared" si="32"/>
        <v>1966 q3</v>
      </c>
    </row>
    <row r="1773" spans="1:3">
      <c r="A1773" s="61">
        <v>24296</v>
      </c>
      <c r="B1773">
        <v>0.71350000000000002</v>
      </c>
      <c r="C1773" t="str">
        <f t="shared" si="32"/>
        <v>1966 q3</v>
      </c>
    </row>
    <row r="1774" spans="1:3">
      <c r="A1774" s="61">
        <v>24299</v>
      </c>
      <c r="B1774">
        <v>0.71799999999999997</v>
      </c>
      <c r="C1774" t="str">
        <f t="shared" si="32"/>
        <v>1966 q3</v>
      </c>
    </row>
    <row r="1775" spans="1:3">
      <c r="A1775" s="61">
        <v>24300</v>
      </c>
      <c r="B1775">
        <v>0.71399999999999997</v>
      </c>
      <c r="C1775" t="str">
        <f t="shared" si="32"/>
        <v>1966 q3</v>
      </c>
    </row>
    <row r="1776" spans="1:3">
      <c r="A1776" s="61">
        <v>24301</v>
      </c>
      <c r="B1776">
        <v>0.71099999999999997</v>
      </c>
      <c r="C1776" t="str">
        <f t="shared" si="32"/>
        <v>1966 q3</v>
      </c>
    </row>
    <row r="1777" spans="1:3">
      <c r="A1777" s="61">
        <v>24302</v>
      </c>
      <c r="B1777">
        <v>0.69550000000000001</v>
      </c>
      <c r="C1777" t="str">
        <f t="shared" si="32"/>
        <v>1966 q3</v>
      </c>
    </row>
    <row r="1778" spans="1:3">
      <c r="A1778" s="61">
        <v>24303</v>
      </c>
      <c r="B1778">
        <v>0.70899999999999996</v>
      </c>
      <c r="C1778" t="str">
        <f t="shared" si="32"/>
        <v>1966 q3</v>
      </c>
    </row>
    <row r="1779" spans="1:3">
      <c r="A1779" s="61">
        <v>24306</v>
      </c>
      <c r="B1779">
        <v>0.71099999999999997</v>
      </c>
      <c r="C1779" t="str">
        <f t="shared" si="32"/>
        <v>1966 q3</v>
      </c>
    </row>
    <row r="1780" spans="1:3">
      <c r="A1780" s="61">
        <v>24307</v>
      </c>
      <c r="B1780">
        <v>0.71850000000000003</v>
      </c>
      <c r="C1780" t="str">
        <f t="shared" si="32"/>
        <v>1966 q3</v>
      </c>
    </row>
    <row r="1781" spans="1:3">
      <c r="A1781" s="61">
        <v>24308</v>
      </c>
      <c r="B1781">
        <v>0.70899999999999996</v>
      </c>
      <c r="C1781" t="str">
        <f t="shared" si="32"/>
        <v>1966 q3</v>
      </c>
    </row>
    <row r="1782" spans="1:3">
      <c r="A1782" s="61">
        <v>24309</v>
      </c>
      <c r="B1782">
        <v>0.69399999999999995</v>
      </c>
      <c r="C1782" t="str">
        <f t="shared" si="32"/>
        <v>1966 q3</v>
      </c>
    </row>
    <row r="1783" spans="1:3">
      <c r="A1783" s="61">
        <v>24310</v>
      </c>
      <c r="B1783">
        <v>0.67500000000000004</v>
      </c>
      <c r="C1783" t="str">
        <f t="shared" si="32"/>
        <v>1966 q3</v>
      </c>
    </row>
    <row r="1784" spans="1:3">
      <c r="A1784" s="61">
        <v>24313</v>
      </c>
      <c r="B1784">
        <v>0.65400000000000003</v>
      </c>
      <c r="C1784" t="str">
        <f t="shared" si="32"/>
        <v>1966 q3</v>
      </c>
    </row>
    <row r="1785" spans="1:3">
      <c r="A1785" s="61">
        <v>24314</v>
      </c>
      <c r="B1785">
        <v>0.66</v>
      </c>
      <c r="C1785" t="str">
        <f t="shared" si="32"/>
        <v>1966 q3</v>
      </c>
    </row>
    <row r="1786" spans="1:3">
      <c r="A1786" s="61">
        <v>24315</v>
      </c>
      <c r="B1786">
        <v>0.66449999999999998</v>
      </c>
      <c r="C1786" t="str">
        <f t="shared" si="32"/>
        <v>1966 q3</v>
      </c>
    </row>
    <row r="1787" spans="1:3">
      <c r="A1787" s="61">
        <v>24316</v>
      </c>
      <c r="B1787">
        <v>0.66400000000000003</v>
      </c>
      <c r="C1787" t="str">
        <f t="shared" si="32"/>
        <v>1966 q3</v>
      </c>
    </row>
    <row r="1788" spans="1:3">
      <c r="A1788" s="61">
        <v>24317</v>
      </c>
      <c r="B1788">
        <v>0.64400000000000002</v>
      </c>
      <c r="C1788" t="str">
        <f t="shared" si="32"/>
        <v>1966 q3</v>
      </c>
    </row>
    <row r="1789" spans="1:3">
      <c r="A1789" s="61">
        <v>24320</v>
      </c>
      <c r="B1789">
        <v>0.624</v>
      </c>
      <c r="C1789" t="str">
        <f t="shared" si="32"/>
        <v>1966 q3</v>
      </c>
    </row>
    <row r="1790" spans="1:3">
      <c r="A1790" s="61">
        <v>24321</v>
      </c>
      <c r="B1790">
        <v>0.62050000000000005</v>
      </c>
      <c r="C1790" t="str">
        <f t="shared" si="32"/>
        <v>1966 q3</v>
      </c>
    </row>
    <row r="1791" spans="1:3">
      <c r="A1791" s="61">
        <v>24322</v>
      </c>
      <c r="B1791">
        <v>0.61150000000000004</v>
      </c>
      <c r="C1791" t="str">
        <f t="shared" si="32"/>
        <v>1966 q3</v>
      </c>
    </row>
    <row r="1792" spans="1:3">
      <c r="A1792" s="61">
        <v>24323</v>
      </c>
      <c r="B1792">
        <v>0.60350000000000004</v>
      </c>
      <c r="C1792" t="str">
        <f t="shared" si="32"/>
        <v>1966 q3</v>
      </c>
    </row>
    <row r="1793" spans="1:3">
      <c r="A1793" s="61">
        <v>24324</v>
      </c>
      <c r="B1793">
        <v>0.59799999999999998</v>
      </c>
      <c r="C1793" t="str">
        <f t="shared" si="32"/>
        <v>1966 q3</v>
      </c>
    </row>
    <row r="1794" spans="1:3">
      <c r="A1794" s="61">
        <v>24327</v>
      </c>
      <c r="B1794">
        <v>0.59750000000000003</v>
      </c>
      <c r="C1794" t="str">
        <f t="shared" si="32"/>
        <v>1966 q3</v>
      </c>
    </row>
    <row r="1795" spans="1:3">
      <c r="A1795" s="61">
        <v>24328</v>
      </c>
      <c r="B1795">
        <v>0.59350000000000003</v>
      </c>
      <c r="C1795" t="str">
        <f t="shared" si="32"/>
        <v>1966 q3</v>
      </c>
    </row>
    <row r="1796" spans="1:3">
      <c r="A1796" s="61">
        <v>24329</v>
      </c>
      <c r="B1796">
        <v>0.58150000000000002</v>
      </c>
      <c r="C1796" t="str">
        <f t="shared" si="32"/>
        <v>1966 q3</v>
      </c>
    </row>
    <row r="1797" spans="1:3">
      <c r="A1797" s="61">
        <v>24330</v>
      </c>
      <c r="B1797">
        <v>0.5615</v>
      </c>
      <c r="C1797" t="str">
        <f t="shared" si="32"/>
        <v>1966 q3</v>
      </c>
    </row>
    <row r="1798" spans="1:3">
      <c r="A1798" s="61">
        <v>24331</v>
      </c>
      <c r="B1798">
        <v>0.5645</v>
      </c>
      <c r="C1798" t="str">
        <f t="shared" si="32"/>
        <v>1966 q3</v>
      </c>
    </row>
    <row r="1799" spans="1:3">
      <c r="A1799" s="61">
        <v>24334</v>
      </c>
      <c r="B1799">
        <v>0.54149999999999998</v>
      </c>
      <c r="C1799" t="str">
        <f t="shared" si="32"/>
        <v>1966 q3</v>
      </c>
    </row>
    <row r="1800" spans="1:3">
      <c r="A1800" s="61">
        <v>24335</v>
      </c>
      <c r="B1800">
        <v>0.53449999999999998</v>
      </c>
      <c r="C1800" t="str">
        <f t="shared" si="32"/>
        <v>1966 q3</v>
      </c>
    </row>
    <row r="1801" spans="1:3">
      <c r="A1801" s="61">
        <v>24336</v>
      </c>
      <c r="B1801">
        <v>0.53249999999999997</v>
      </c>
      <c r="C1801" t="str">
        <f t="shared" si="32"/>
        <v>1966 q3</v>
      </c>
    </row>
    <row r="1802" spans="1:3">
      <c r="A1802" s="61">
        <v>24337</v>
      </c>
      <c r="B1802">
        <v>0.51249999999999996</v>
      </c>
      <c r="C1802" t="str">
        <f t="shared" si="32"/>
        <v>1966 q3</v>
      </c>
    </row>
    <row r="1803" spans="1:3">
      <c r="A1803" s="61">
        <v>24338</v>
      </c>
      <c r="B1803">
        <v>0.504</v>
      </c>
      <c r="C1803" t="str">
        <f t="shared" si="32"/>
        <v>1966 q3</v>
      </c>
    </row>
    <row r="1804" spans="1:3">
      <c r="A1804" s="61">
        <v>24341</v>
      </c>
      <c r="B1804">
        <v>0.48399999999999999</v>
      </c>
      <c r="C1804" t="str">
        <f t="shared" si="32"/>
        <v>1966 q3</v>
      </c>
    </row>
    <row r="1805" spans="1:3">
      <c r="A1805" s="61">
        <v>24342</v>
      </c>
      <c r="B1805">
        <v>0.46400000000000002</v>
      </c>
      <c r="C1805" t="str">
        <f t="shared" si="32"/>
        <v>1966 q3</v>
      </c>
    </row>
    <row r="1806" spans="1:3">
      <c r="A1806" s="61">
        <v>24343</v>
      </c>
      <c r="B1806">
        <v>0.48349999999999999</v>
      </c>
      <c r="C1806" t="str">
        <f t="shared" si="32"/>
        <v>1966 q3</v>
      </c>
    </row>
    <row r="1807" spans="1:3">
      <c r="A1807" s="61">
        <v>24344</v>
      </c>
      <c r="B1807">
        <v>0.48949999999999999</v>
      </c>
      <c r="C1807" t="str">
        <f t="shared" si="32"/>
        <v>1966 q3</v>
      </c>
    </row>
    <row r="1808" spans="1:3">
      <c r="A1808" s="61">
        <v>24345</v>
      </c>
      <c r="B1808">
        <v>0.47770000000000001</v>
      </c>
      <c r="C1808" t="str">
        <f t="shared" si="32"/>
        <v>1966 q3</v>
      </c>
    </row>
    <row r="1809" spans="1:3">
      <c r="A1809" s="61">
        <v>24348</v>
      </c>
      <c r="B1809">
        <v>0.497</v>
      </c>
      <c r="C1809" t="str">
        <f t="shared" si="32"/>
        <v>1966 q3</v>
      </c>
    </row>
    <row r="1810" spans="1:3">
      <c r="A1810" s="61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61">
        <v>24350</v>
      </c>
      <c r="B1811">
        <v>0.4945</v>
      </c>
      <c r="C1811" t="str">
        <f t="shared" si="33"/>
        <v>1966 q3</v>
      </c>
    </row>
    <row r="1812" spans="1:3">
      <c r="A1812" s="61">
        <v>24351</v>
      </c>
      <c r="B1812">
        <v>0.50849999999999995</v>
      </c>
      <c r="C1812" t="str">
        <f t="shared" si="33"/>
        <v>1966 q3</v>
      </c>
    </row>
    <row r="1813" spans="1:3">
      <c r="A1813" s="61">
        <v>24352</v>
      </c>
      <c r="B1813">
        <v>0.50349999999999995</v>
      </c>
      <c r="C1813" t="str">
        <f t="shared" si="33"/>
        <v>1966 q3</v>
      </c>
    </row>
    <row r="1814" spans="1:3">
      <c r="A1814" s="61">
        <v>24356</v>
      </c>
      <c r="B1814">
        <v>0.48549999999999999</v>
      </c>
      <c r="C1814" t="str">
        <f t="shared" si="33"/>
        <v>1966 q3</v>
      </c>
    </row>
    <row r="1815" spans="1:3">
      <c r="A1815" s="61">
        <v>24357</v>
      </c>
      <c r="B1815">
        <v>0.495</v>
      </c>
      <c r="C1815" t="str">
        <f t="shared" si="33"/>
        <v>1966 q3</v>
      </c>
    </row>
    <row r="1816" spans="1:3">
      <c r="A1816" s="61">
        <v>24358</v>
      </c>
      <c r="B1816">
        <v>0.48349999999999999</v>
      </c>
      <c r="C1816" t="str">
        <f t="shared" si="33"/>
        <v>1966 q3</v>
      </c>
    </row>
    <row r="1817" spans="1:3">
      <c r="A1817" s="61">
        <v>24359</v>
      </c>
      <c r="B1817">
        <v>0.49049999999999999</v>
      </c>
      <c r="C1817" t="str">
        <f t="shared" si="33"/>
        <v>1966 q3</v>
      </c>
    </row>
    <row r="1818" spans="1:3">
      <c r="A1818" s="61">
        <v>24362</v>
      </c>
      <c r="B1818">
        <v>0.50270000000000004</v>
      </c>
      <c r="C1818" t="str">
        <f t="shared" si="33"/>
        <v>1966 q3</v>
      </c>
    </row>
    <row r="1819" spans="1:3">
      <c r="A1819" s="61">
        <v>24363</v>
      </c>
      <c r="B1819">
        <v>0.504</v>
      </c>
      <c r="C1819" t="str">
        <f t="shared" si="33"/>
        <v>1966 q3</v>
      </c>
    </row>
    <row r="1820" spans="1:3">
      <c r="A1820" s="61">
        <v>24364</v>
      </c>
      <c r="B1820">
        <v>0.505</v>
      </c>
      <c r="C1820" t="str">
        <f t="shared" si="33"/>
        <v>1966 q3</v>
      </c>
    </row>
    <row r="1821" spans="1:3">
      <c r="A1821" s="61">
        <v>24365</v>
      </c>
      <c r="B1821">
        <v>0.50949999999999995</v>
      </c>
      <c r="C1821" t="str">
        <f t="shared" si="33"/>
        <v>1966 q3</v>
      </c>
    </row>
    <row r="1822" spans="1:3">
      <c r="A1822" s="61">
        <v>24366</v>
      </c>
      <c r="B1822">
        <v>0.51690000000000003</v>
      </c>
      <c r="C1822" t="str">
        <f t="shared" si="33"/>
        <v>1966 q3</v>
      </c>
    </row>
    <row r="1823" spans="1:3">
      <c r="A1823" s="61">
        <v>24369</v>
      </c>
      <c r="B1823">
        <v>0.52249999999999996</v>
      </c>
      <c r="C1823" t="str">
        <f t="shared" si="33"/>
        <v>1966 q3</v>
      </c>
    </row>
    <row r="1824" spans="1:3">
      <c r="A1824" s="61">
        <v>24370</v>
      </c>
      <c r="B1824">
        <v>0.51419999999999999</v>
      </c>
      <c r="C1824" t="str">
        <f t="shared" si="33"/>
        <v>1966 q3</v>
      </c>
    </row>
    <row r="1825" spans="1:3">
      <c r="A1825" s="61">
        <v>24371</v>
      </c>
      <c r="B1825">
        <v>0.52400000000000002</v>
      </c>
      <c r="C1825" t="str">
        <f t="shared" si="33"/>
        <v>1966 q3</v>
      </c>
    </row>
    <row r="1826" spans="1:3">
      <c r="A1826" s="61">
        <v>24372</v>
      </c>
      <c r="B1826">
        <v>0.51749999999999996</v>
      </c>
      <c r="C1826" t="str">
        <f t="shared" si="33"/>
        <v>1966 q3</v>
      </c>
    </row>
    <row r="1827" spans="1:3">
      <c r="A1827" s="61">
        <v>24373</v>
      </c>
      <c r="B1827">
        <v>0.52490000000000003</v>
      </c>
      <c r="C1827" t="str">
        <f t="shared" si="33"/>
        <v>1966 q3</v>
      </c>
    </row>
    <row r="1828" spans="1:3">
      <c r="A1828" s="61">
        <v>24376</v>
      </c>
      <c r="B1828">
        <v>0.53500000000000003</v>
      </c>
      <c r="C1828" t="str">
        <f t="shared" si="33"/>
        <v>1966 q3</v>
      </c>
    </row>
    <row r="1829" spans="1:3">
      <c r="A1829" s="61">
        <v>24377</v>
      </c>
      <c r="B1829">
        <v>0.53900000000000003</v>
      </c>
      <c r="C1829" t="str">
        <f t="shared" si="33"/>
        <v>1966 q3</v>
      </c>
    </row>
    <row r="1830" spans="1:3">
      <c r="A1830" s="61">
        <v>24378</v>
      </c>
      <c r="B1830">
        <v>0.55249999999999999</v>
      </c>
      <c r="C1830" t="str">
        <f t="shared" si="33"/>
        <v>1966 q3</v>
      </c>
    </row>
    <row r="1831" spans="1:3">
      <c r="A1831" s="61">
        <v>24379</v>
      </c>
      <c r="B1831">
        <v>0.56799999999999995</v>
      </c>
      <c r="C1831" t="str">
        <f t="shared" si="33"/>
        <v>1966 q3</v>
      </c>
    </row>
    <row r="1832" spans="1:3">
      <c r="A1832" s="61">
        <v>24380</v>
      </c>
      <c r="B1832">
        <v>0.57199999999999995</v>
      </c>
      <c r="C1832" t="str">
        <f t="shared" si="33"/>
        <v>1966 q3</v>
      </c>
    </row>
    <row r="1833" spans="1:3">
      <c r="A1833" s="61">
        <v>24383</v>
      </c>
      <c r="B1833">
        <v>0.58599999999999997</v>
      </c>
      <c r="C1833" t="str">
        <f t="shared" si="33"/>
        <v>1966 q4</v>
      </c>
    </row>
    <row r="1834" spans="1:3">
      <c r="A1834" s="61">
        <v>24384</v>
      </c>
      <c r="B1834">
        <v>0.59</v>
      </c>
      <c r="C1834" t="str">
        <f t="shared" si="33"/>
        <v>1966 q4</v>
      </c>
    </row>
    <row r="1835" spans="1:3">
      <c r="A1835" s="61">
        <v>24385</v>
      </c>
      <c r="B1835">
        <v>0.58099999999999996</v>
      </c>
      <c r="C1835" t="str">
        <f t="shared" si="33"/>
        <v>1966 q4</v>
      </c>
    </row>
    <row r="1836" spans="1:3">
      <c r="A1836" s="61">
        <v>24386</v>
      </c>
      <c r="B1836">
        <v>0.56100000000000005</v>
      </c>
      <c r="C1836" t="str">
        <f t="shared" si="33"/>
        <v>1966 q4</v>
      </c>
    </row>
    <row r="1837" spans="1:3">
      <c r="A1837" s="61">
        <v>24387</v>
      </c>
      <c r="B1837">
        <v>0.5605</v>
      </c>
      <c r="C1837" t="str">
        <f t="shared" si="33"/>
        <v>1966 q4</v>
      </c>
    </row>
    <row r="1838" spans="1:3">
      <c r="A1838" s="61">
        <v>24390</v>
      </c>
      <c r="B1838">
        <v>0.54700000000000004</v>
      </c>
      <c r="C1838" t="str">
        <f t="shared" si="33"/>
        <v>1966 q4</v>
      </c>
    </row>
    <row r="1839" spans="1:3">
      <c r="A1839" s="61">
        <v>24391</v>
      </c>
      <c r="B1839">
        <v>0.55100000000000005</v>
      </c>
      <c r="C1839" t="str">
        <f t="shared" si="33"/>
        <v>1966 q4</v>
      </c>
    </row>
    <row r="1840" spans="1:3">
      <c r="A1840" s="61">
        <v>24393</v>
      </c>
      <c r="B1840">
        <v>0.56999999999999995</v>
      </c>
      <c r="C1840" t="str">
        <f t="shared" si="33"/>
        <v>1966 q4</v>
      </c>
    </row>
    <row r="1841" spans="1:3">
      <c r="A1841" s="61">
        <v>24394</v>
      </c>
      <c r="B1841">
        <v>0.56699999999999995</v>
      </c>
      <c r="C1841" t="str">
        <f t="shared" si="33"/>
        <v>1966 q4</v>
      </c>
    </row>
    <row r="1842" spans="1:3">
      <c r="A1842" s="61">
        <v>24397</v>
      </c>
      <c r="B1842">
        <v>0.57950000000000002</v>
      </c>
      <c r="C1842" t="str">
        <f t="shared" si="33"/>
        <v>1966 q4</v>
      </c>
    </row>
    <row r="1843" spans="1:3">
      <c r="A1843" s="61">
        <v>24398</v>
      </c>
      <c r="B1843">
        <v>0.57199999999999995</v>
      </c>
      <c r="C1843" t="str">
        <f t="shared" si="33"/>
        <v>1966 q4</v>
      </c>
    </row>
    <row r="1844" spans="1:3">
      <c r="A1844" s="61">
        <v>24399</v>
      </c>
      <c r="B1844">
        <v>0.56499999999999995</v>
      </c>
      <c r="C1844" t="str">
        <f t="shared" si="33"/>
        <v>1966 q4</v>
      </c>
    </row>
    <row r="1845" spans="1:3">
      <c r="A1845" s="61">
        <v>24400</v>
      </c>
      <c r="B1845">
        <v>0.57099999999999995</v>
      </c>
      <c r="C1845" t="str">
        <f t="shared" si="33"/>
        <v>1966 q4</v>
      </c>
    </row>
    <row r="1846" spans="1:3">
      <c r="A1846" s="61">
        <v>24401</v>
      </c>
      <c r="B1846">
        <v>0.56799999999999995</v>
      </c>
      <c r="C1846" t="str">
        <f t="shared" si="33"/>
        <v>1966 q4</v>
      </c>
    </row>
    <row r="1847" spans="1:3">
      <c r="A1847" s="61">
        <v>24404</v>
      </c>
      <c r="B1847">
        <v>0.57099999999999995</v>
      </c>
      <c r="C1847" t="str">
        <f t="shared" si="33"/>
        <v>1966 q4</v>
      </c>
    </row>
    <row r="1848" spans="1:3">
      <c r="A1848" s="61">
        <v>24405</v>
      </c>
      <c r="B1848">
        <v>0.57350000000000001</v>
      </c>
      <c r="C1848" t="str">
        <f t="shared" si="33"/>
        <v>1966 q4</v>
      </c>
    </row>
    <row r="1849" spans="1:3">
      <c r="A1849" s="61">
        <v>24406</v>
      </c>
      <c r="B1849">
        <v>0.5655</v>
      </c>
      <c r="C1849" t="str">
        <f t="shared" si="33"/>
        <v>1966 q4</v>
      </c>
    </row>
    <row r="1850" spans="1:3">
      <c r="A1850" s="61">
        <v>24407</v>
      </c>
      <c r="B1850">
        <v>0.57099999999999995</v>
      </c>
      <c r="C1850" t="str">
        <f t="shared" si="33"/>
        <v>1966 q4</v>
      </c>
    </row>
    <row r="1851" spans="1:3">
      <c r="A1851" s="61">
        <v>24408</v>
      </c>
      <c r="B1851">
        <v>0.57399999999999995</v>
      </c>
      <c r="C1851" t="str">
        <f t="shared" si="33"/>
        <v>1966 q4</v>
      </c>
    </row>
    <row r="1852" spans="1:3">
      <c r="A1852" s="61">
        <v>24411</v>
      </c>
      <c r="B1852">
        <v>0.58350000000000002</v>
      </c>
      <c r="C1852" t="str">
        <f t="shared" si="33"/>
        <v>1966 q4</v>
      </c>
    </row>
    <row r="1853" spans="1:3">
      <c r="A1853" s="61">
        <v>24412</v>
      </c>
      <c r="B1853">
        <v>0.58350000000000002</v>
      </c>
      <c r="C1853" t="str">
        <f t="shared" si="33"/>
        <v>1966 q4</v>
      </c>
    </row>
    <row r="1854" spans="1:3">
      <c r="A1854" s="61">
        <v>24413</v>
      </c>
      <c r="B1854">
        <v>0.59199999999999997</v>
      </c>
      <c r="C1854" t="str">
        <f t="shared" si="33"/>
        <v>1966 q4</v>
      </c>
    </row>
    <row r="1855" spans="1:3">
      <c r="A1855" s="61">
        <v>24414</v>
      </c>
      <c r="B1855">
        <v>0.59599999999999997</v>
      </c>
      <c r="C1855" t="str">
        <f t="shared" si="33"/>
        <v>1966 q4</v>
      </c>
    </row>
    <row r="1856" spans="1:3">
      <c r="A1856" s="61">
        <v>24415</v>
      </c>
      <c r="B1856">
        <v>0.59499999999999997</v>
      </c>
      <c r="C1856" t="str">
        <f t="shared" si="33"/>
        <v>1966 q4</v>
      </c>
    </row>
    <row r="1857" spans="1:3">
      <c r="A1857" s="61">
        <v>24418</v>
      </c>
      <c r="B1857">
        <v>0.59689999999999999</v>
      </c>
      <c r="C1857" t="str">
        <f t="shared" si="33"/>
        <v>1966 q4</v>
      </c>
    </row>
    <row r="1858" spans="1:3">
      <c r="A1858" s="61">
        <v>24420</v>
      </c>
      <c r="B1858">
        <v>0.6</v>
      </c>
      <c r="C1858" t="str">
        <f t="shared" si="33"/>
        <v>1966 q4</v>
      </c>
    </row>
    <row r="1859" spans="1:3">
      <c r="A1859" s="61">
        <v>24421</v>
      </c>
      <c r="B1859">
        <v>0.59399999999999997</v>
      </c>
      <c r="C1859" t="str">
        <f t="shared" si="33"/>
        <v>1966 q4</v>
      </c>
    </row>
    <row r="1860" spans="1:3">
      <c r="A1860" s="61">
        <v>24425</v>
      </c>
      <c r="B1860">
        <v>0.58350000000000002</v>
      </c>
      <c r="C1860" t="str">
        <f t="shared" si="33"/>
        <v>1966 q4</v>
      </c>
    </row>
    <row r="1861" spans="1:3">
      <c r="A1861" s="61">
        <v>24426</v>
      </c>
      <c r="B1861">
        <v>0.5645</v>
      </c>
      <c r="C1861" t="str">
        <f t="shared" si="33"/>
        <v>1966 q4</v>
      </c>
    </row>
    <row r="1862" spans="1:3">
      <c r="A1862" s="61">
        <v>24427</v>
      </c>
      <c r="B1862">
        <v>0.56599999999999995</v>
      </c>
      <c r="C1862" t="str">
        <f t="shared" si="33"/>
        <v>1966 q4</v>
      </c>
    </row>
    <row r="1863" spans="1:3">
      <c r="A1863" s="61">
        <v>24428</v>
      </c>
      <c r="B1863">
        <v>0.56799999999999995</v>
      </c>
      <c r="C1863" t="str">
        <f t="shared" si="33"/>
        <v>1966 q4</v>
      </c>
    </row>
    <row r="1864" spans="1:3">
      <c r="A1864" s="61">
        <v>24429</v>
      </c>
      <c r="B1864">
        <v>0.55100000000000005</v>
      </c>
      <c r="C1864" t="str">
        <f t="shared" si="33"/>
        <v>1966 q4</v>
      </c>
    </row>
    <row r="1865" spans="1:3">
      <c r="A1865" s="61">
        <v>24432</v>
      </c>
      <c r="B1865">
        <v>0.55000000000000004</v>
      </c>
      <c r="C1865" t="str">
        <f t="shared" si="33"/>
        <v>1966 q4</v>
      </c>
    </row>
    <row r="1866" spans="1:3">
      <c r="A1866" s="61">
        <v>24433</v>
      </c>
      <c r="B1866">
        <v>0.55500000000000005</v>
      </c>
      <c r="C1866" t="str">
        <f t="shared" si="33"/>
        <v>1966 q4</v>
      </c>
    </row>
    <row r="1867" spans="1:3">
      <c r="A1867" s="61">
        <v>24434</v>
      </c>
      <c r="B1867">
        <v>0.55610000000000004</v>
      </c>
      <c r="C1867" t="str">
        <f t="shared" si="33"/>
        <v>1966 q4</v>
      </c>
    </row>
    <row r="1868" spans="1:3">
      <c r="A1868" s="61">
        <v>24436</v>
      </c>
      <c r="B1868">
        <v>0.54579999999999995</v>
      </c>
      <c r="C1868" t="str">
        <f t="shared" si="33"/>
        <v>1966 q4</v>
      </c>
    </row>
    <row r="1869" spans="1:3">
      <c r="A1869" s="61">
        <v>24439</v>
      </c>
      <c r="B1869">
        <v>0.55120000000000002</v>
      </c>
      <c r="C1869" t="str">
        <f t="shared" si="33"/>
        <v>1966 q4</v>
      </c>
    </row>
    <row r="1870" spans="1:3">
      <c r="A1870" s="61">
        <v>24440</v>
      </c>
      <c r="B1870">
        <v>0.53239999999999998</v>
      </c>
      <c r="C1870" t="str">
        <f t="shared" si="33"/>
        <v>1966 q4</v>
      </c>
    </row>
    <row r="1871" spans="1:3">
      <c r="A1871" s="61">
        <v>24441</v>
      </c>
      <c r="B1871">
        <v>0.53459999999999996</v>
      </c>
      <c r="C1871" t="str">
        <f t="shared" si="33"/>
        <v>1966 q4</v>
      </c>
    </row>
    <row r="1872" spans="1:3">
      <c r="A1872" s="61">
        <v>24442</v>
      </c>
      <c r="B1872">
        <v>0.51800000000000002</v>
      </c>
      <c r="C1872" t="str">
        <f t="shared" si="33"/>
        <v>1966 q4</v>
      </c>
    </row>
    <row r="1873" spans="1:3">
      <c r="A1873" s="61">
        <v>24443</v>
      </c>
      <c r="B1873">
        <v>0.504</v>
      </c>
      <c r="C1873" t="str">
        <f t="shared" si="33"/>
        <v>1966 q4</v>
      </c>
    </row>
    <row r="1874" spans="1:3">
      <c r="A1874" s="61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61">
        <v>24447</v>
      </c>
      <c r="B1875">
        <v>0.54</v>
      </c>
      <c r="C1875" t="str">
        <f t="shared" si="34"/>
        <v>1966 q4</v>
      </c>
    </row>
    <row r="1876" spans="1:3">
      <c r="A1876" s="61">
        <v>24448</v>
      </c>
      <c r="B1876">
        <v>0.55249999999999999</v>
      </c>
      <c r="C1876" t="str">
        <f t="shared" si="34"/>
        <v>1966 q4</v>
      </c>
    </row>
    <row r="1877" spans="1:3">
      <c r="A1877" s="61">
        <v>24449</v>
      </c>
      <c r="B1877">
        <v>0.53900000000000003</v>
      </c>
      <c r="C1877" t="str">
        <f t="shared" si="34"/>
        <v>1966 q4</v>
      </c>
    </row>
    <row r="1878" spans="1:3">
      <c r="A1878" s="61">
        <v>24450</v>
      </c>
      <c r="B1878">
        <v>0.54449999999999998</v>
      </c>
      <c r="C1878" t="str">
        <f t="shared" si="34"/>
        <v>1966 q4</v>
      </c>
    </row>
    <row r="1879" spans="1:3">
      <c r="A1879" s="61">
        <v>24453</v>
      </c>
      <c r="B1879">
        <v>0.53</v>
      </c>
      <c r="C1879" t="str">
        <f t="shared" si="34"/>
        <v>1966 q4</v>
      </c>
    </row>
    <row r="1880" spans="1:3">
      <c r="A1880" s="61">
        <v>24454</v>
      </c>
      <c r="B1880">
        <v>0.53100000000000003</v>
      </c>
      <c r="C1880" t="str">
        <f t="shared" si="34"/>
        <v>1966 q4</v>
      </c>
    </row>
    <row r="1881" spans="1:3">
      <c r="A1881" s="61">
        <v>24455</v>
      </c>
      <c r="B1881">
        <v>0.52449999999999997</v>
      </c>
      <c r="C1881" t="str">
        <f t="shared" si="34"/>
        <v>1966 q4</v>
      </c>
    </row>
    <row r="1882" spans="1:3">
      <c r="A1882" s="61">
        <v>24456</v>
      </c>
      <c r="B1882">
        <v>0.51449999999999996</v>
      </c>
      <c r="C1882" t="str">
        <f t="shared" si="34"/>
        <v>1966 q4</v>
      </c>
    </row>
    <row r="1883" spans="1:3">
      <c r="A1883" s="61">
        <v>24457</v>
      </c>
      <c r="B1883">
        <v>0.52</v>
      </c>
      <c r="C1883" t="str">
        <f t="shared" si="34"/>
        <v>1966 q4</v>
      </c>
    </row>
    <row r="1884" spans="1:3">
      <c r="A1884" s="61">
        <v>24460</v>
      </c>
      <c r="B1884">
        <v>0.52100000000000002</v>
      </c>
      <c r="C1884" t="str">
        <f t="shared" si="34"/>
        <v>1966 q4</v>
      </c>
    </row>
    <row r="1885" spans="1:3">
      <c r="A1885" s="61">
        <v>24461</v>
      </c>
      <c r="B1885">
        <v>0.52600000000000002</v>
      </c>
      <c r="C1885" t="str">
        <f t="shared" si="34"/>
        <v>1966 q4</v>
      </c>
    </row>
    <row r="1886" spans="1:3">
      <c r="A1886" s="61">
        <v>24462</v>
      </c>
      <c r="B1886">
        <v>0.54400000000000004</v>
      </c>
      <c r="C1886" t="str">
        <f t="shared" si="34"/>
        <v>1966 q4</v>
      </c>
    </row>
    <row r="1887" spans="1:3">
      <c r="A1887" s="61">
        <v>24463</v>
      </c>
      <c r="B1887">
        <v>0.54100000000000004</v>
      </c>
      <c r="C1887" t="str">
        <f t="shared" si="34"/>
        <v>1966 q4</v>
      </c>
    </row>
    <row r="1888" spans="1:3">
      <c r="A1888" s="61">
        <v>24464</v>
      </c>
      <c r="B1888">
        <v>0.55400000000000005</v>
      </c>
      <c r="C1888" t="str">
        <f t="shared" si="34"/>
        <v>1966 q4</v>
      </c>
    </row>
    <row r="1889" spans="1:3">
      <c r="A1889" s="61">
        <v>24468</v>
      </c>
      <c r="B1889">
        <v>0.57050000000000001</v>
      </c>
      <c r="C1889" t="str">
        <f t="shared" si="34"/>
        <v>1966 q4</v>
      </c>
    </row>
    <row r="1890" spans="1:3">
      <c r="A1890" s="61">
        <v>24469</v>
      </c>
      <c r="B1890">
        <v>0.55869999999999997</v>
      </c>
      <c r="C1890" t="str">
        <f t="shared" si="34"/>
        <v>1966 q4</v>
      </c>
    </row>
    <row r="1891" spans="1:3">
      <c r="A1891" s="61">
        <v>24470</v>
      </c>
      <c r="B1891">
        <v>0.55220000000000002</v>
      </c>
      <c r="C1891" t="str">
        <f t="shared" si="34"/>
        <v>1966 q4</v>
      </c>
    </row>
    <row r="1892" spans="1:3">
      <c r="A1892" s="61">
        <v>24471</v>
      </c>
      <c r="B1892">
        <v>0.5403</v>
      </c>
      <c r="C1892" t="str">
        <f t="shared" si="34"/>
        <v>1966 q4</v>
      </c>
    </row>
    <row r="1893" spans="1:3">
      <c r="A1893" s="61">
        <v>24475</v>
      </c>
      <c r="B1893">
        <v>0.55200000000000005</v>
      </c>
      <c r="C1893" t="str">
        <f t="shared" si="34"/>
        <v>1967 q1</v>
      </c>
    </row>
    <row r="1894" spans="1:3">
      <c r="A1894" s="61">
        <v>24476</v>
      </c>
      <c r="B1894">
        <v>0.55549999999999999</v>
      </c>
      <c r="C1894" t="str">
        <f t="shared" si="34"/>
        <v>1967 q1</v>
      </c>
    </row>
    <row r="1895" spans="1:3">
      <c r="A1895" s="61">
        <v>24477</v>
      </c>
      <c r="B1895">
        <v>0.53849999999999998</v>
      </c>
      <c r="C1895" t="str">
        <f t="shared" si="34"/>
        <v>1967 q1</v>
      </c>
    </row>
    <row r="1896" spans="1:3">
      <c r="A1896" s="61">
        <v>24478</v>
      </c>
      <c r="B1896">
        <v>0.51900000000000002</v>
      </c>
      <c r="C1896" t="str">
        <f t="shared" si="34"/>
        <v>1967 q1</v>
      </c>
    </row>
    <row r="1897" spans="1:3">
      <c r="A1897" s="61">
        <v>24481</v>
      </c>
      <c r="B1897">
        <v>0.53049999999999997</v>
      </c>
      <c r="C1897" t="str">
        <f t="shared" si="34"/>
        <v>1967 q1</v>
      </c>
    </row>
    <row r="1898" spans="1:3">
      <c r="A1898" s="61">
        <v>24482</v>
      </c>
      <c r="B1898">
        <v>0.53</v>
      </c>
      <c r="C1898" t="str">
        <f t="shared" si="34"/>
        <v>1967 q1</v>
      </c>
    </row>
    <row r="1899" spans="1:3">
      <c r="A1899" s="61">
        <v>24483</v>
      </c>
      <c r="B1899">
        <v>0.53</v>
      </c>
      <c r="C1899" t="str">
        <f t="shared" si="34"/>
        <v>1967 q1</v>
      </c>
    </row>
    <row r="1900" spans="1:3">
      <c r="A1900" s="61">
        <v>24484</v>
      </c>
      <c r="B1900">
        <v>0.53200000000000003</v>
      </c>
      <c r="C1900" t="str">
        <f t="shared" si="34"/>
        <v>1967 q1</v>
      </c>
    </row>
    <row r="1901" spans="1:3">
      <c r="A1901" s="61">
        <v>24485</v>
      </c>
      <c r="B1901">
        <v>0.52800000000000002</v>
      </c>
      <c r="C1901" t="str">
        <f t="shared" si="34"/>
        <v>1967 q1</v>
      </c>
    </row>
    <row r="1902" spans="1:3">
      <c r="A1902" s="61">
        <v>24488</v>
      </c>
      <c r="B1902">
        <v>0.52700000000000002</v>
      </c>
      <c r="C1902" t="str">
        <f t="shared" si="34"/>
        <v>1967 q1</v>
      </c>
    </row>
    <row r="1903" spans="1:3">
      <c r="A1903" s="61">
        <v>24489</v>
      </c>
      <c r="B1903">
        <v>0.54300000000000004</v>
      </c>
      <c r="C1903" t="str">
        <f t="shared" si="34"/>
        <v>1967 q1</v>
      </c>
    </row>
    <row r="1904" spans="1:3">
      <c r="A1904" s="61">
        <v>24490</v>
      </c>
      <c r="B1904">
        <v>0.53849999999999998</v>
      </c>
      <c r="C1904" t="str">
        <f t="shared" si="34"/>
        <v>1967 q1</v>
      </c>
    </row>
    <row r="1905" spans="1:3">
      <c r="A1905" s="61">
        <v>24491</v>
      </c>
      <c r="B1905">
        <v>0.52700000000000002</v>
      </c>
      <c r="C1905" t="str">
        <f t="shared" si="34"/>
        <v>1967 q1</v>
      </c>
    </row>
    <row r="1906" spans="1:3">
      <c r="A1906" s="61">
        <v>24492</v>
      </c>
      <c r="B1906">
        <v>0.53349999999999997</v>
      </c>
      <c r="C1906" t="str">
        <f t="shared" si="34"/>
        <v>1967 q1</v>
      </c>
    </row>
    <row r="1907" spans="1:3">
      <c r="A1907" s="61">
        <v>24495</v>
      </c>
      <c r="B1907">
        <v>0.52900000000000003</v>
      </c>
      <c r="C1907" t="str">
        <f t="shared" si="34"/>
        <v>1967 q1</v>
      </c>
    </row>
    <row r="1908" spans="1:3">
      <c r="A1908" s="61">
        <v>24496</v>
      </c>
      <c r="B1908">
        <v>0.53300000000000003</v>
      </c>
      <c r="C1908" t="str">
        <f t="shared" si="34"/>
        <v>1967 q1</v>
      </c>
    </row>
    <row r="1909" spans="1:3">
      <c r="A1909" s="61">
        <v>24497</v>
      </c>
      <c r="B1909">
        <v>0.54349999999999998</v>
      </c>
      <c r="C1909" t="str">
        <f t="shared" si="34"/>
        <v>1967 q1</v>
      </c>
    </row>
    <row r="1910" spans="1:3">
      <c r="A1910" s="61">
        <v>24498</v>
      </c>
      <c r="B1910">
        <v>0.53600000000000003</v>
      </c>
      <c r="C1910" t="str">
        <f t="shared" si="34"/>
        <v>1967 q1</v>
      </c>
    </row>
    <row r="1911" spans="1:3">
      <c r="A1911" s="61">
        <v>24499</v>
      </c>
      <c r="B1911">
        <v>0.53849999999999998</v>
      </c>
      <c r="C1911" t="str">
        <f t="shared" si="34"/>
        <v>1967 q1</v>
      </c>
    </row>
    <row r="1912" spans="1:3">
      <c r="A1912" s="61">
        <v>24502</v>
      </c>
      <c r="B1912">
        <v>0.54300000000000004</v>
      </c>
      <c r="C1912" t="str">
        <f t="shared" si="34"/>
        <v>1967 q1</v>
      </c>
    </row>
    <row r="1913" spans="1:3">
      <c r="A1913" s="61">
        <v>24503</v>
      </c>
      <c r="B1913">
        <v>0.54100000000000004</v>
      </c>
      <c r="C1913" t="str">
        <f t="shared" si="34"/>
        <v>1967 q1</v>
      </c>
    </row>
    <row r="1914" spans="1:3">
      <c r="A1914" s="61">
        <v>24504</v>
      </c>
      <c r="B1914">
        <v>0.53900000000000003</v>
      </c>
      <c r="C1914" t="str">
        <f t="shared" si="34"/>
        <v>1967 q1</v>
      </c>
    </row>
    <row r="1915" spans="1:3">
      <c r="A1915" s="61">
        <v>24505</v>
      </c>
      <c r="B1915">
        <v>0.53500000000000003</v>
      </c>
      <c r="C1915" t="str">
        <f t="shared" si="34"/>
        <v>1967 q1</v>
      </c>
    </row>
    <row r="1916" spans="1:3">
      <c r="A1916" s="61">
        <v>24506</v>
      </c>
      <c r="B1916">
        <v>0.53349999999999997</v>
      </c>
      <c r="C1916" t="str">
        <f t="shared" si="34"/>
        <v>1967 q1</v>
      </c>
    </row>
    <row r="1917" spans="1:3">
      <c r="A1917" s="61">
        <v>24509</v>
      </c>
      <c r="B1917">
        <v>0.52849999999999997</v>
      </c>
      <c r="C1917" t="str">
        <f t="shared" si="34"/>
        <v>1967 q1</v>
      </c>
    </row>
    <row r="1918" spans="1:3">
      <c r="A1918" s="61">
        <v>24510</v>
      </c>
      <c r="B1918">
        <v>0.53149999999999997</v>
      </c>
      <c r="C1918" t="str">
        <f t="shared" si="34"/>
        <v>1967 q1</v>
      </c>
    </row>
    <row r="1919" spans="1:3">
      <c r="A1919" s="61">
        <v>24511</v>
      </c>
      <c r="B1919">
        <v>0.5353</v>
      </c>
      <c r="C1919" t="str">
        <f t="shared" si="34"/>
        <v>1967 q1</v>
      </c>
    </row>
    <row r="1920" spans="1:3">
      <c r="A1920" s="61">
        <v>24512</v>
      </c>
      <c r="B1920">
        <v>0.52700000000000002</v>
      </c>
      <c r="C1920" t="str">
        <f t="shared" si="34"/>
        <v>1967 q1</v>
      </c>
    </row>
    <row r="1921" spans="1:3">
      <c r="A1921" s="61">
        <v>24513</v>
      </c>
      <c r="B1921">
        <v>0.53</v>
      </c>
      <c r="C1921" t="str">
        <f t="shared" si="34"/>
        <v>1967 q1</v>
      </c>
    </row>
    <row r="1922" spans="1:3">
      <c r="A1922" s="61">
        <v>24517</v>
      </c>
      <c r="B1922">
        <v>0.52349999999999997</v>
      </c>
      <c r="C1922" t="str">
        <f t="shared" si="34"/>
        <v>1967 q1</v>
      </c>
    </row>
    <row r="1923" spans="1:3">
      <c r="A1923" s="61">
        <v>24518</v>
      </c>
      <c r="B1923">
        <v>0.51149999999999995</v>
      </c>
      <c r="C1923" t="str">
        <f t="shared" si="34"/>
        <v>1967 q1</v>
      </c>
    </row>
    <row r="1924" spans="1:3">
      <c r="A1924" s="61">
        <v>24519</v>
      </c>
      <c r="B1924">
        <v>0.50800000000000001</v>
      </c>
      <c r="C1924" t="str">
        <f t="shared" si="34"/>
        <v>1967 q1</v>
      </c>
    </row>
    <row r="1925" spans="1:3">
      <c r="A1925" s="61">
        <v>24520</v>
      </c>
      <c r="B1925">
        <v>0.50900000000000001</v>
      </c>
      <c r="C1925" t="str">
        <f t="shared" si="34"/>
        <v>1967 q1</v>
      </c>
    </row>
    <row r="1926" spans="1:3">
      <c r="A1926" s="61">
        <v>24523</v>
      </c>
      <c r="B1926">
        <v>0.501</v>
      </c>
      <c r="C1926" t="str">
        <f t="shared" si="34"/>
        <v>1967 q1</v>
      </c>
    </row>
    <row r="1927" spans="1:3">
      <c r="A1927" s="61">
        <v>24524</v>
      </c>
      <c r="B1927">
        <v>0.504</v>
      </c>
      <c r="C1927" t="str">
        <f t="shared" si="34"/>
        <v>1967 q1</v>
      </c>
    </row>
    <row r="1928" spans="1:3">
      <c r="A1928" s="61">
        <v>24526</v>
      </c>
      <c r="B1928">
        <v>0.50819999999999999</v>
      </c>
      <c r="C1928" t="str">
        <f t="shared" si="34"/>
        <v>1967 q1</v>
      </c>
    </row>
    <row r="1929" spans="1:3">
      <c r="A1929" s="61">
        <v>24527</v>
      </c>
      <c r="B1929">
        <v>0.50049999999999994</v>
      </c>
      <c r="C1929" t="str">
        <f t="shared" si="34"/>
        <v>1967 q1</v>
      </c>
    </row>
    <row r="1930" spans="1:3">
      <c r="A1930" s="61">
        <v>24530</v>
      </c>
      <c r="B1930">
        <v>0.49299999999999999</v>
      </c>
      <c r="C1930" t="str">
        <f t="shared" si="34"/>
        <v>1967 q1</v>
      </c>
    </row>
    <row r="1931" spans="1:3">
      <c r="A1931" s="61">
        <v>24531</v>
      </c>
      <c r="B1931">
        <v>0.48759999999999998</v>
      </c>
      <c r="C1931" t="str">
        <f t="shared" si="34"/>
        <v>1967 q1</v>
      </c>
    </row>
    <row r="1932" spans="1:3">
      <c r="A1932" s="61">
        <v>24532</v>
      </c>
      <c r="B1932">
        <v>0.48370000000000002</v>
      </c>
      <c r="C1932" t="str">
        <f t="shared" si="34"/>
        <v>1967 q1</v>
      </c>
    </row>
    <row r="1933" spans="1:3">
      <c r="A1933" s="61">
        <v>24533</v>
      </c>
      <c r="B1933">
        <v>0.47899999999999998</v>
      </c>
      <c r="C1933" t="str">
        <f t="shared" si="34"/>
        <v>1967 q1</v>
      </c>
    </row>
    <row r="1934" spans="1:3">
      <c r="A1934" s="61">
        <v>24534</v>
      </c>
      <c r="B1934">
        <v>0.47599999999999998</v>
      </c>
      <c r="C1934" t="str">
        <f t="shared" si="34"/>
        <v>1967 q1</v>
      </c>
    </row>
    <row r="1935" spans="1:3">
      <c r="A1935" s="61">
        <v>24537</v>
      </c>
      <c r="B1935">
        <v>0.48099999999999998</v>
      </c>
      <c r="C1935" t="str">
        <f t="shared" si="34"/>
        <v>1967 q1</v>
      </c>
    </row>
    <row r="1936" spans="1:3">
      <c r="A1936" s="61">
        <v>24538</v>
      </c>
      <c r="B1936">
        <v>0.48499999999999999</v>
      </c>
      <c r="C1936" t="str">
        <f t="shared" si="34"/>
        <v>1967 q1</v>
      </c>
    </row>
    <row r="1937" spans="1:3">
      <c r="A1937" s="61">
        <v>24539</v>
      </c>
      <c r="B1937">
        <v>0.48349999999999999</v>
      </c>
      <c r="C1937" t="str">
        <f t="shared" si="34"/>
        <v>1967 q1</v>
      </c>
    </row>
    <row r="1938" spans="1:3">
      <c r="A1938" s="61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61">
        <v>24541</v>
      </c>
      <c r="B1939">
        <v>0.47649999999999998</v>
      </c>
      <c r="C1939" t="str">
        <f t="shared" si="35"/>
        <v>1967 q1</v>
      </c>
    </row>
    <row r="1940" spans="1:3">
      <c r="A1940" s="61">
        <v>24544</v>
      </c>
      <c r="B1940">
        <v>0.46650000000000003</v>
      </c>
      <c r="C1940" t="str">
        <f t="shared" si="35"/>
        <v>1967 q1</v>
      </c>
    </row>
    <row r="1941" spans="1:3">
      <c r="A1941" s="61">
        <v>24545</v>
      </c>
      <c r="B1941">
        <v>0.46600000000000003</v>
      </c>
      <c r="C1941" t="str">
        <f t="shared" si="35"/>
        <v>1967 q1</v>
      </c>
    </row>
    <row r="1942" spans="1:3">
      <c r="A1942" s="61">
        <v>24546</v>
      </c>
      <c r="B1942">
        <v>0.46050000000000002</v>
      </c>
      <c r="C1942" t="str">
        <f t="shared" si="35"/>
        <v>1967 q1</v>
      </c>
    </row>
    <row r="1943" spans="1:3">
      <c r="A1943" s="61">
        <v>24547</v>
      </c>
      <c r="B1943">
        <v>0.4718</v>
      </c>
      <c r="C1943" t="str">
        <f t="shared" si="35"/>
        <v>1967 q1</v>
      </c>
    </row>
    <row r="1944" spans="1:3">
      <c r="A1944" s="61">
        <v>24548</v>
      </c>
      <c r="B1944">
        <v>0.46500000000000002</v>
      </c>
      <c r="C1944" t="str">
        <f t="shared" si="35"/>
        <v>1967 q1</v>
      </c>
    </row>
    <row r="1945" spans="1:3">
      <c r="A1945" s="61">
        <v>24551</v>
      </c>
      <c r="B1945">
        <v>0.47399999999999998</v>
      </c>
      <c r="C1945" t="str">
        <f t="shared" si="35"/>
        <v>1967 q1</v>
      </c>
    </row>
    <row r="1946" spans="1:3">
      <c r="A1946" s="61">
        <v>24552</v>
      </c>
      <c r="B1946">
        <v>0.46250000000000002</v>
      </c>
      <c r="C1946" t="str">
        <f t="shared" si="35"/>
        <v>1967 q1</v>
      </c>
    </row>
    <row r="1947" spans="1:3">
      <c r="A1947" s="61">
        <v>24553</v>
      </c>
      <c r="B1947">
        <v>0.46650000000000003</v>
      </c>
      <c r="C1947" t="str">
        <f t="shared" si="35"/>
        <v>1967 q1</v>
      </c>
    </row>
    <row r="1948" spans="1:3">
      <c r="A1948" s="61">
        <v>24554</v>
      </c>
      <c r="B1948">
        <v>0.46300000000000002</v>
      </c>
      <c r="C1948" t="str">
        <f t="shared" si="35"/>
        <v>1967 q1</v>
      </c>
    </row>
    <row r="1949" spans="1:3">
      <c r="A1949" s="61">
        <v>24558</v>
      </c>
      <c r="B1949">
        <v>0.46450000000000002</v>
      </c>
      <c r="C1949" t="str">
        <f t="shared" si="35"/>
        <v>1967 q1</v>
      </c>
    </row>
    <row r="1950" spans="1:3">
      <c r="A1950" s="61">
        <v>24559</v>
      </c>
      <c r="B1950">
        <v>0.45600000000000002</v>
      </c>
      <c r="C1950" t="str">
        <f t="shared" si="35"/>
        <v>1967 q1</v>
      </c>
    </row>
    <row r="1951" spans="1:3">
      <c r="A1951" s="61">
        <v>24560</v>
      </c>
      <c r="B1951">
        <v>0.45650000000000002</v>
      </c>
      <c r="C1951" t="str">
        <f t="shared" si="35"/>
        <v>1967 q1</v>
      </c>
    </row>
    <row r="1952" spans="1:3">
      <c r="A1952" s="61">
        <v>24561</v>
      </c>
      <c r="B1952">
        <v>0.45400000000000001</v>
      </c>
      <c r="C1952" t="str">
        <f t="shared" si="35"/>
        <v>1967 q1</v>
      </c>
    </row>
    <row r="1953" spans="1:3">
      <c r="A1953" s="61">
        <v>24562</v>
      </c>
      <c r="B1953">
        <v>0.45250000000000001</v>
      </c>
      <c r="C1953" t="str">
        <f t="shared" si="35"/>
        <v>1967 q1</v>
      </c>
    </row>
    <row r="1954" spans="1:3">
      <c r="A1954" s="61">
        <v>24565</v>
      </c>
      <c r="B1954">
        <v>0.44850000000000001</v>
      </c>
      <c r="C1954" t="str">
        <f t="shared" si="35"/>
        <v>1967 q2</v>
      </c>
    </row>
    <row r="1955" spans="1:3">
      <c r="A1955" s="61">
        <v>24566</v>
      </c>
      <c r="B1955">
        <v>0.44400000000000001</v>
      </c>
      <c r="C1955" t="str">
        <f t="shared" si="35"/>
        <v>1967 q2</v>
      </c>
    </row>
    <row r="1956" spans="1:3">
      <c r="A1956" s="61">
        <v>24567</v>
      </c>
      <c r="B1956">
        <v>0.4425</v>
      </c>
      <c r="C1956" t="str">
        <f t="shared" si="35"/>
        <v>1967 q2</v>
      </c>
    </row>
    <row r="1957" spans="1:3">
      <c r="A1957" s="61">
        <v>24568</v>
      </c>
      <c r="B1957">
        <v>0.434</v>
      </c>
      <c r="C1957" t="str">
        <f t="shared" si="35"/>
        <v>1967 q2</v>
      </c>
    </row>
    <row r="1958" spans="1:3">
      <c r="A1958" s="61">
        <v>24569</v>
      </c>
      <c r="B1958">
        <v>0.43</v>
      </c>
      <c r="C1958" t="str">
        <f t="shared" si="35"/>
        <v>1967 q2</v>
      </c>
    </row>
    <row r="1959" spans="1:3">
      <c r="A1959" s="61">
        <v>24572</v>
      </c>
      <c r="B1959">
        <v>0.42599999999999999</v>
      </c>
      <c r="C1959" t="str">
        <f t="shared" si="35"/>
        <v>1967 q2</v>
      </c>
    </row>
    <row r="1960" spans="1:3">
      <c r="A1960" s="61">
        <v>24573</v>
      </c>
      <c r="B1960">
        <v>0.42299999999999999</v>
      </c>
      <c r="C1960" t="str">
        <f t="shared" si="35"/>
        <v>1967 q2</v>
      </c>
    </row>
    <row r="1961" spans="1:3">
      <c r="A1961" s="61">
        <v>24574</v>
      </c>
      <c r="B1961">
        <v>0.42899999999999999</v>
      </c>
      <c r="C1961" t="str">
        <f t="shared" si="35"/>
        <v>1967 q2</v>
      </c>
    </row>
    <row r="1962" spans="1:3">
      <c r="A1962" s="61">
        <v>24575</v>
      </c>
      <c r="B1962">
        <v>0.433</v>
      </c>
      <c r="C1962" t="str">
        <f t="shared" si="35"/>
        <v>1967 q2</v>
      </c>
    </row>
    <row r="1963" spans="1:3">
      <c r="A1963" s="61">
        <v>24576</v>
      </c>
      <c r="B1963">
        <v>0.42699999999999999</v>
      </c>
      <c r="C1963" t="str">
        <f t="shared" si="35"/>
        <v>1967 q2</v>
      </c>
    </row>
    <row r="1964" spans="1:3">
      <c r="A1964" s="61">
        <v>24579</v>
      </c>
      <c r="B1964">
        <v>0.4335</v>
      </c>
      <c r="C1964" t="str">
        <f t="shared" si="35"/>
        <v>1967 q2</v>
      </c>
    </row>
    <row r="1965" spans="1:3">
      <c r="A1965" s="61">
        <v>24580</v>
      </c>
      <c r="B1965">
        <v>0.42349999999999999</v>
      </c>
      <c r="C1965" t="str">
        <f t="shared" si="35"/>
        <v>1967 q2</v>
      </c>
    </row>
    <row r="1966" spans="1:3">
      <c r="A1966" s="61">
        <v>24581</v>
      </c>
      <c r="B1966">
        <v>0.42199999999999999</v>
      </c>
      <c r="C1966" t="str">
        <f t="shared" si="35"/>
        <v>1967 q2</v>
      </c>
    </row>
    <row r="1967" spans="1:3">
      <c r="A1967" s="61">
        <v>24582</v>
      </c>
      <c r="B1967">
        <v>0.42199999999999999</v>
      </c>
      <c r="C1967" t="str">
        <f t="shared" si="35"/>
        <v>1967 q2</v>
      </c>
    </row>
    <row r="1968" spans="1:3">
      <c r="A1968" s="61">
        <v>24583</v>
      </c>
      <c r="B1968">
        <v>0.42049999999999998</v>
      </c>
      <c r="C1968" t="str">
        <f t="shared" si="35"/>
        <v>1967 q2</v>
      </c>
    </row>
    <row r="1969" spans="1:3">
      <c r="A1969" s="61">
        <v>24586</v>
      </c>
      <c r="B1969">
        <v>0.41649999999999998</v>
      </c>
      <c r="C1969" t="str">
        <f t="shared" si="35"/>
        <v>1967 q2</v>
      </c>
    </row>
    <row r="1970" spans="1:3">
      <c r="A1970" s="61">
        <v>24587</v>
      </c>
      <c r="B1970">
        <v>0.42070000000000002</v>
      </c>
      <c r="C1970" t="str">
        <f t="shared" si="35"/>
        <v>1967 q2</v>
      </c>
    </row>
    <row r="1971" spans="1:3">
      <c r="A1971" s="61">
        <v>24588</v>
      </c>
      <c r="B1971">
        <v>0.4249</v>
      </c>
      <c r="C1971" t="str">
        <f t="shared" si="35"/>
        <v>1967 q2</v>
      </c>
    </row>
    <row r="1972" spans="1:3">
      <c r="A1972" s="61">
        <v>24589</v>
      </c>
      <c r="B1972">
        <v>0.42930000000000001</v>
      </c>
      <c r="C1972" t="str">
        <f t="shared" si="35"/>
        <v>1967 q2</v>
      </c>
    </row>
    <row r="1973" spans="1:3">
      <c r="A1973" s="61">
        <v>24590</v>
      </c>
      <c r="B1973">
        <v>0.42799999999999999</v>
      </c>
      <c r="C1973" t="str">
        <f t="shared" si="35"/>
        <v>1967 q2</v>
      </c>
    </row>
    <row r="1974" spans="1:3">
      <c r="A1974" s="61">
        <v>24593</v>
      </c>
      <c r="B1974">
        <v>0.42749999999999999</v>
      </c>
      <c r="C1974" t="str">
        <f t="shared" si="35"/>
        <v>1967 q2</v>
      </c>
    </row>
    <row r="1975" spans="1:3">
      <c r="A1975" s="61">
        <v>24594</v>
      </c>
      <c r="B1975">
        <v>0.42399999999999999</v>
      </c>
      <c r="C1975" t="str">
        <f t="shared" si="35"/>
        <v>1967 q2</v>
      </c>
    </row>
    <row r="1976" spans="1:3">
      <c r="A1976" s="61">
        <v>24595</v>
      </c>
      <c r="B1976">
        <v>0.42599999999999999</v>
      </c>
      <c r="C1976" t="str">
        <f t="shared" si="35"/>
        <v>1967 q2</v>
      </c>
    </row>
    <row r="1977" spans="1:3">
      <c r="A1977" s="61">
        <v>24596</v>
      </c>
      <c r="B1977">
        <v>0.42949999999999999</v>
      </c>
      <c r="C1977" t="str">
        <f t="shared" si="35"/>
        <v>1967 q2</v>
      </c>
    </row>
    <row r="1978" spans="1:3">
      <c r="A1978" s="61">
        <v>24597</v>
      </c>
      <c r="B1978">
        <v>0.4365</v>
      </c>
      <c r="C1978" t="str">
        <f t="shared" si="35"/>
        <v>1967 q2</v>
      </c>
    </row>
    <row r="1979" spans="1:3">
      <c r="A1979" s="61">
        <v>24600</v>
      </c>
      <c r="B1979">
        <v>0.432</v>
      </c>
      <c r="C1979" t="str">
        <f t="shared" si="35"/>
        <v>1967 q2</v>
      </c>
    </row>
    <row r="1980" spans="1:3">
      <c r="A1980" s="61">
        <v>24601</v>
      </c>
      <c r="B1980">
        <v>0.42499999999999999</v>
      </c>
      <c r="C1980" t="str">
        <f t="shared" si="35"/>
        <v>1967 q2</v>
      </c>
    </row>
    <row r="1981" spans="1:3">
      <c r="A1981" s="61">
        <v>24602</v>
      </c>
      <c r="B1981">
        <v>0.42749999999999999</v>
      </c>
      <c r="C1981" t="str">
        <f t="shared" si="35"/>
        <v>1967 q2</v>
      </c>
    </row>
    <row r="1982" spans="1:3">
      <c r="A1982" s="61">
        <v>24603</v>
      </c>
      <c r="B1982">
        <v>0.42849999999999999</v>
      </c>
      <c r="C1982" t="str">
        <f t="shared" si="35"/>
        <v>1967 q2</v>
      </c>
    </row>
    <row r="1983" spans="1:3">
      <c r="A1983" s="61">
        <v>24604</v>
      </c>
      <c r="B1983">
        <v>0.43</v>
      </c>
      <c r="C1983" t="str">
        <f t="shared" si="35"/>
        <v>1967 q2</v>
      </c>
    </row>
    <row r="1984" spans="1:3">
      <c r="A1984" s="61">
        <v>24607</v>
      </c>
      <c r="B1984">
        <v>0.42849999999999999</v>
      </c>
      <c r="C1984" t="str">
        <f t="shared" si="35"/>
        <v>1967 q2</v>
      </c>
    </row>
    <row r="1985" spans="1:3">
      <c r="A1985" s="61">
        <v>24608</v>
      </c>
      <c r="B1985">
        <v>0.43</v>
      </c>
      <c r="C1985" t="str">
        <f t="shared" si="35"/>
        <v>1967 q2</v>
      </c>
    </row>
    <row r="1986" spans="1:3">
      <c r="A1986" s="61">
        <v>24609</v>
      </c>
      <c r="B1986">
        <v>0.42249999999999999</v>
      </c>
      <c r="C1986" t="str">
        <f t="shared" si="35"/>
        <v>1967 q2</v>
      </c>
    </row>
    <row r="1987" spans="1:3">
      <c r="A1987" s="61">
        <v>24610</v>
      </c>
      <c r="B1987">
        <v>0.42499999999999999</v>
      </c>
      <c r="C1987" t="str">
        <f t="shared" si="35"/>
        <v>1967 q2</v>
      </c>
    </row>
    <row r="1988" spans="1:3">
      <c r="A1988" s="61">
        <v>24611</v>
      </c>
      <c r="B1988">
        <v>0.439</v>
      </c>
      <c r="C1988" t="str">
        <f t="shared" si="35"/>
        <v>1967 q2</v>
      </c>
    </row>
    <row r="1989" spans="1:3">
      <c r="A1989" s="61">
        <v>24614</v>
      </c>
      <c r="B1989">
        <v>0.441</v>
      </c>
      <c r="C1989" t="str">
        <f t="shared" si="35"/>
        <v>1967 q2</v>
      </c>
    </row>
    <row r="1990" spans="1:3">
      <c r="A1990" s="61">
        <v>24615</v>
      </c>
      <c r="B1990">
        <v>0.44950000000000001</v>
      </c>
      <c r="C1990" t="str">
        <f t="shared" si="35"/>
        <v>1967 q2</v>
      </c>
    </row>
    <row r="1991" spans="1:3">
      <c r="A1991" s="61">
        <v>24616</v>
      </c>
      <c r="B1991">
        <v>0.45250000000000001</v>
      </c>
      <c r="C1991" t="str">
        <f t="shared" si="35"/>
        <v>1967 q2</v>
      </c>
    </row>
    <row r="1992" spans="1:3">
      <c r="A1992" s="61">
        <v>24617</v>
      </c>
      <c r="B1992">
        <v>0.4415</v>
      </c>
      <c r="C1992" t="str">
        <f t="shared" si="35"/>
        <v>1967 q2</v>
      </c>
    </row>
    <row r="1993" spans="1:3">
      <c r="A1993" s="61">
        <v>24618</v>
      </c>
      <c r="B1993">
        <v>0.44350000000000001</v>
      </c>
      <c r="C1993" t="str">
        <f t="shared" si="35"/>
        <v>1967 q2</v>
      </c>
    </row>
    <row r="1994" spans="1:3">
      <c r="A1994" s="61">
        <v>24621</v>
      </c>
      <c r="B1994">
        <v>0.44700000000000001</v>
      </c>
      <c r="C1994" t="str">
        <f t="shared" si="35"/>
        <v>1967 q2</v>
      </c>
    </row>
    <row r="1995" spans="1:3">
      <c r="A1995" s="61">
        <v>24623</v>
      </c>
      <c r="B1995">
        <v>0.45350000000000001</v>
      </c>
      <c r="C1995" t="str">
        <f t="shared" si="35"/>
        <v>1967 q2</v>
      </c>
    </row>
    <row r="1996" spans="1:3">
      <c r="A1996" s="61">
        <v>24624</v>
      </c>
      <c r="B1996">
        <v>0.45100000000000001</v>
      </c>
      <c r="C1996" t="str">
        <f t="shared" si="35"/>
        <v>1967 q2</v>
      </c>
    </row>
    <row r="1997" spans="1:3">
      <c r="A1997" s="61">
        <v>24625</v>
      </c>
      <c r="B1997">
        <v>0.45</v>
      </c>
      <c r="C1997" t="str">
        <f t="shared" si="35"/>
        <v>1967 q2</v>
      </c>
    </row>
    <row r="1998" spans="1:3">
      <c r="A1998" s="61">
        <v>24628</v>
      </c>
      <c r="B1998">
        <v>0.46700000000000003</v>
      </c>
      <c r="C1998" t="str">
        <f t="shared" si="35"/>
        <v>1967 q2</v>
      </c>
    </row>
    <row r="1999" spans="1:3">
      <c r="A1999" s="61">
        <v>24629</v>
      </c>
      <c r="B1999">
        <v>0.44950000000000001</v>
      </c>
      <c r="C1999" t="str">
        <f t="shared" si="35"/>
        <v>1967 q2</v>
      </c>
    </row>
    <row r="2000" spans="1:3">
      <c r="A2000" s="61">
        <v>24630</v>
      </c>
      <c r="B2000">
        <v>0.4405</v>
      </c>
      <c r="C2000" t="str">
        <f t="shared" si="35"/>
        <v>1967 q2</v>
      </c>
    </row>
    <row r="2001" spans="1:3">
      <c r="A2001" s="61">
        <v>24631</v>
      </c>
      <c r="B2001">
        <v>0.4405</v>
      </c>
      <c r="C2001" t="str">
        <f t="shared" si="35"/>
        <v>1967 q2</v>
      </c>
    </row>
    <row r="2002" spans="1:3">
      <c r="A2002" s="61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61">
        <v>24635</v>
      </c>
      <c r="B2003">
        <v>0.42299999999999999</v>
      </c>
      <c r="C2003" t="str">
        <f t="shared" si="36"/>
        <v>1967 q2</v>
      </c>
    </row>
    <row r="2004" spans="1:3">
      <c r="A2004" s="61">
        <v>24636</v>
      </c>
      <c r="B2004">
        <v>0.42049999999999998</v>
      </c>
      <c r="C2004" t="str">
        <f t="shared" si="36"/>
        <v>1967 q2</v>
      </c>
    </row>
    <row r="2005" spans="1:3">
      <c r="A2005" s="61">
        <v>24637</v>
      </c>
      <c r="B2005">
        <v>0.42399999999999999</v>
      </c>
      <c r="C2005" t="str">
        <f t="shared" si="36"/>
        <v>1967 q2</v>
      </c>
    </row>
    <row r="2006" spans="1:3">
      <c r="A2006" s="61">
        <v>24638</v>
      </c>
      <c r="B2006">
        <v>0.42499999999999999</v>
      </c>
      <c r="C2006" t="str">
        <f t="shared" si="36"/>
        <v>1967 q2</v>
      </c>
    </row>
    <row r="2007" spans="1:3">
      <c r="A2007" s="61">
        <v>24639</v>
      </c>
      <c r="B2007">
        <v>0.42549999999999999</v>
      </c>
      <c r="C2007" t="str">
        <f t="shared" si="36"/>
        <v>1967 q2</v>
      </c>
    </row>
    <row r="2008" spans="1:3">
      <c r="A2008" s="61">
        <v>24642</v>
      </c>
      <c r="B2008">
        <v>0.42</v>
      </c>
      <c r="C2008" t="str">
        <f t="shared" si="36"/>
        <v>1967 q2</v>
      </c>
    </row>
    <row r="2009" spans="1:3">
      <c r="A2009" s="61">
        <v>24643</v>
      </c>
      <c r="B2009">
        <v>0.42</v>
      </c>
      <c r="C2009" t="str">
        <f t="shared" si="36"/>
        <v>1967 q2</v>
      </c>
    </row>
    <row r="2010" spans="1:3">
      <c r="A2010" s="61">
        <v>24644</v>
      </c>
      <c r="B2010">
        <v>0.42499999999999999</v>
      </c>
      <c r="C2010" t="str">
        <f t="shared" si="36"/>
        <v>1967 q2</v>
      </c>
    </row>
    <row r="2011" spans="1:3">
      <c r="A2011" s="61">
        <v>24645</v>
      </c>
      <c r="B2011">
        <v>0.42099999999999999</v>
      </c>
      <c r="C2011" t="str">
        <f t="shared" si="36"/>
        <v>1967 q2</v>
      </c>
    </row>
    <row r="2012" spans="1:3">
      <c r="A2012" s="61">
        <v>24646</v>
      </c>
      <c r="B2012">
        <v>0.41649999999999998</v>
      </c>
      <c r="C2012" t="str">
        <f t="shared" si="36"/>
        <v>1967 q2</v>
      </c>
    </row>
    <row r="2013" spans="1:3">
      <c r="A2013" s="61">
        <v>24649</v>
      </c>
      <c r="B2013">
        <v>0.41499999999999998</v>
      </c>
      <c r="C2013" t="str">
        <f t="shared" si="36"/>
        <v>1967 q2</v>
      </c>
    </row>
    <row r="2014" spans="1:3">
      <c r="A2014" s="61">
        <v>24650</v>
      </c>
      <c r="B2014">
        <v>0.41839999999999999</v>
      </c>
      <c r="C2014" t="str">
        <f t="shared" si="36"/>
        <v>1967 q2</v>
      </c>
    </row>
    <row r="2015" spans="1:3">
      <c r="A2015" s="61">
        <v>24651</v>
      </c>
      <c r="B2015">
        <v>0.42280000000000001</v>
      </c>
      <c r="C2015" t="str">
        <f t="shared" si="36"/>
        <v>1967 q2</v>
      </c>
    </row>
    <row r="2016" spans="1:3">
      <c r="A2016" s="61">
        <v>24652</v>
      </c>
      <c r="B2016">
        <v>0.41839999999999999</v>
      </c>
      <c r="C2016" t="str">
        <f t="shared" si="36"/>
        <v>1967 q2</v>
      </c>
    </row>
    <row r="2017" spans="1:3">
      <c r="A2017" s="61">
        <v>24653</v>
      </c>
      <c r="B2017">
        <v>0.4204</v>
      </c>
      <c r="C2017" t="str">
        <f t="shared" si="36"/>
        <v>1967 q2</v>
      </c>
    </row>
    <row r="2018" spans="1:3">
      <c r="A2018" s="61">
        <v>24658</v>
      </c>
      <c r="B2018">
        <v>0.42349999999999999</v>
      </c>
      <c r="C2018" t="str">
        <f t="shared" si="36"/>
        <v>1967 q3</v>
      </c>
    </row>
    <row r="2019" spans="1:3">
      <c r="A2019" s="61">
        <v>24659</v>
      </c>
      <c r="B2019">
        <v>0.42099999999999999</v>
      </c>
      <c r="C2019" t="str">
        <f t="shared" si="36"/>
        <v>1967 q3</v>
      </c>
    </row>
    <row r="2020" spans="1:3">
      <c r="A2020" s="61">
        <v>24660</v>
      </c>
      <c r="B2020">
        <v>0.41699999999999998</v>
      </c>
      <c r="C2020" t="str">
        <f t="shared" si="36"/>
        <v>1967 q3</v>
      </c>
    </row>
    <row r="2021" spans="1:3">
      <c r="A2021" s="61">
        <v>24663</v>
      </c>
      <c r="B2021">
        <v>0.42</v>
      </c>
      <c r="C2021" t="str">
        <f t="shared" si="36"/>
        <v>1967 q3</v>
      </c>
    </row>
    <row r="2022" spans="1:3">
      <c r="A2022" s="61">
        <v>24664</v>
      </c>
      <c r="B2022">
        <v>0.42199999999999999</v>
      </c>
      <c r="C2022" t="str">
        <f t="shared" si="36"/>
        <v>1967 q3</v>
      </c>
    </row>
    <row r="2023" spans="1:3">
      <c r="A2023" s="61">
        <v>24665</v>
      </c>
      <c r="B2023">
        <v>0.435</v>
      </c>
      <c r="C2023" t="str">
        <f t="shared" si="36"/>
        <v>1967 q3</v>
      </c>
    </row>
    <row r="2024" spans="1:3">
      <c r="A2024" s="61">
        <v>24666</v>
      </c>
      <c r="B2024">
        <v>0.4325</v>
      </c>
      <c r="C2024" t="str">
        <f t="shared" si="36"/>
        <v>1967 q3</v>
      </c>
    </row>
    <row r="2025" spans="1:3">
      <c r="A2025" s="61">
        <v>24667</v>
      </c>
      <c r="B2025">
        <v>0.4335</v>
      </c>
      <c r="C2025" t="str">
        <f t="shared" si="36"/>
        <v>1967 q3</v>
      </c>
    </row>
    <row r="2026" spans="1:3">
      <c r="A2026" s="61">
        <v>24670</v>
      </c>
      <c r="B2026">
        <v>0.439</v>
      </c>
      <c r="C2026" t="str">
        <f t="shared" si="36"/>
        <v>1967 q3</v>
      </c>
    </row>
    <row r="2027" spans="1:3">
      <c r="A2027" s="61">
        <v>24671</v>
      </c>
      <c r="B2027">
        <v>0.44</v>
      </c>
      <c r="C2027" t="str">
        <f t="shared" si="36"/>
        <v>1967 q3</v>
      </c>
    </row>
    <row r="2028" spans="1:3">
      <c r="A2028" s="61">
        <v>24672</v>
      </c>
      <c r="B2028">
        <v>0.44</v>
      </c>
      <c r="C2028" t="str">
        <f t="shared" si="36"/>
        <v>1967 q3</v>
      </c>
    </row>
    <row r="2029" spans="1:3">
      <c r="A2029" s="61">
        <v>24673</v>
      </c>
      <c r="B2029">
        <v>0.44450000000000001</v>
      </c>
      <c r="C2029" t="str">
        <f t="shared" si="36"/>
        <v>1967 q3</v>
      </c>
    </row>
    <row r="2030" spans="1:3">
      <c r="A2030" s="61">
        <v>24674</v>
      </c>
      <c r="B2030">
        <v>0.44750000000000001</v>
      </c>
      <c r="C2030" t="str">
        <f t="shared" si="36"/>
        <v>1967 q3</v>
      </c>
    </row>
    <row r="2031" spans="1:3">
      <c r="A2031" s="61">
        <v>24677</v>
      </c>
      <c r="B2031">
        <v>0.45150000000000001</v>
      </c>
      <c r="C2031" t="str">
        <f t="shared" si="36"/>
        <v>1967 q3</v>
      </c>
    </row>
    <row r="2032" spans="1:3">
      <c r="A2032" s="61">
        <v>24678</v>
      </c>
      <c r="B2032">
        <v>0.44750000000000001</v>
      </c>
      <c r="C2032" t="str">
        <f t="shared" si="36"/>
        <v>1967 q3</v>
      </c>
    </row>
    <row r="2033" spans="1:3">
      <c r="A2033" s="61">
        <v>24679</v>
      </c>
      <c r="B2033">
        <v>0.44600000000000001</v>
      </c>
      <c r="C2033" t="str">
        <f t="shared" si="36"/>
        <v>1967 q3</v>
      </c>
    </row>
    <row r="2034" spans="1:3">
      <c r="A2034" s="61">
        <v>24680</v>
      </c>
      <c r="B2034">
        <v>0.44850000000000001</v>
      </c>
      <c r="C2034" t="str">
        <f t="shared" si="36"/>
        <v>1967 q3</v>
      </c>
    </row>
    <row r="2035" spans="1:3">
      <c r="A2035" s="61">
        <v>24681</v>
      </c>
      <c r="B2035">
        <v>0.45400000000000001</v>
      </c>
      <c r="C2035" t="str">
        <f t="shared" si="36"/>
        <v>1967 q3</v>
      </c>
    </row>
    <row r="2036" spans="1:3">
      <c r="A2036" s="61">
        <v>24684</v>
      </c>
      <c r="B2036">
        <v>0.46250000000000002</v>
      </c>
      <c r="C2036" t="str">
        <f t="shared" si="36"/>
        <v>1967 q3</v>
      </c>
    </row>
    <row r="2037" spans="1:3">
      <c r="A2037" s="61">
        <v>24685</v>
      </c>
      <c r="B2037">
        <v>0.46750000000000003</v>
      </c>
      <c r="C2037" t="str">
        <f t="shared" si="36"/>
        <v>1967 q3</v>
      </c>
    </row>
    <row r="2038" spans="1:3">
      <c r="A2038" s="61">
        <v>24686</v>
      </c>
      <c r="B2038">
        <v>0.47399999999999998</v>
      </c>
      <c r="C2038" t="str">
        <f t="shared" si="36"/>
        <v>1967 q3</v>
      </c>
    </row>
    <row r="2039" spans="1:3">
      <c r="A2039" s="61">
        <v>24687</v>
      </c>
      <c r="B2039">
        <v>0.46400000000000002</v>
      </c>
      <c r="C2039" t="str">
        <f t="shared" si="36"/>
        <v>1967 q3</v>
      </c>
    </row>
    <row r="2040" spans="1:3">
      <c r="A2040" s="61">
        <v>24688</v>
      </c>
      <c r="B2040">
        <v>0.45900000000000002</v>
      </c>
      <c r="C2040" t="str">
        <f t="shared" si="36"/>
        <v>1967 q3</v>
      </c>
    </row>
    <row r="2041" spans="1:3">
      <c r="A2041" s="61">
        <v>24691</v>
      </c>
      <c r="B2041">
        <v>0.46050000000000002</v>
      </c>
      <c r="C2041" t="str">
        <f t="shared" si="36"/>
        <v>1967 q3</v>
      </c>
    </row>
    <row r="2042" spans="1:3">
      <c r="A2042" s="61">
        <v>24692</v>
      </c>
      <c r="B2042">
        <v>0.45700000000000002</v>
      </c>
      <c r="C2042" t="str">
        <f t="shared" si="36"/>
        <v>1967 q3</v>
      </c>
    </row>
    <row r="2043" spans="1:3">
      <c r="A2043" s="61">
        <v>24693</v>
      </c>
      <c r="B2043">
        <v>0.45</v>
      </c>
      <c r="C2043" t="str">
        <f t="shared" si="36"/>
        <v>1967 q3</v>
      </c>
    </row>
    <row r="2044" spans="1:3">
      <c r="A2044" s="61">
        <v>24694</v>
      </c>
      <c r="B2044">
        <v>0.45300000000000001</v>
      </c>
      <c r="C2044" t="str">
        <f t="shared" si="36"/>
        <v>1967 q3</v>
      </c>
    </row>
    <row r="2045" spans="1:3">
      <c r="A2045" s="61">
        <v>24695</v>
      </c>
      <c r="B2045">
        <v>0.45350000000000001</v>
      </c>
      <c r="C2045" t="str">
        <f t="shared" si="36"/>
        <v>1967 q3</v>
      </c>
    </row>
    <row r="2046" spans="1:3">
      <c r="A2046" s="61">
        <v>24698</v>
      </c>
      <c r="B2046">
        <v>0.45950000000000002</v>
      </c>
      <c r="C2046" t="str">
        <f t="shared" si="36"/>
        <v>1967 q3</v>
      </c>
    </row>
    <row r="2047" spans="1:3">
      <c r="A2047" s="61">
        <v>24699</v>
      </c>
      <c r="B2047">
        <v>0.46600000000000003</v>
      </c>
      <c r="C2047" t="str">
        <f t="shared" si="36"/>
        <v>1967 q3</v>
      </c>
    </row>
    <row r="2048" spans="1:3">
      <c r="A2048" s="61">
        <v>24700</v>
      </c>
      <c r="B2048">
        <v>0.47249999999999998</v>
      </c>
      <c r="C2048" t="str">
        <f t="shared" si="36"/>
        <v>1967 q3</v>
      </c>
    </row>
    <row r="2049" spans="1:3">
      <c r="A2049" s="61">
        <v>24701</v>
      </c>
      <c r="B2049">
        <v>0.47949999999999998</v>
      </c>
      <c r="C2049" t="str">
        <f t="shared" si="36"/>
        <v>1967 q3</v>
      </c>
    </row>
    <row r="2050" spans="1:3">
      <c r="A2050" s="61">
        <v>24702</v>
      </c>
      <c r="B2050">
        <v>0.48149999999999998</v>
      </c>
      <c r="C2050" t="str">
        <f t="shared" si="36"/>
        <v>1967 q3</v>
      </c>
    </row>
    <row r="2051" spans="1:3">
      <c r="A2051" s="61">
        <v>24705</v>
      </c>
      <c r="B2051">
        <v>0.48249999999999998</v>
      </c>
      <c r="C2051" t="str">
        <f t="shared" si="36"/>
        <v>1967 q3</v>
      </c>
    </row>
    <row r="2052" spans="1:3">
      <c r="A2052" s="61">
        <v>24706</v>
      </c>
      <c r="B2052">
        <v>0.47899999999999998</v>
      </c>
      <c r="C2052" t="str">
        <f t="shared" si="36"/>
        <v>1967 q3</v>
      </c>
    </row>
    <row r="2053" spans="1:3">
      <c r="A2053" s="61">
        <v>24707</v>
      </c>
      <c r="B2053">
        <v>0.48249999999999998</v>
      </c>
      <c r="C2053" t="str">
        <f t="shared" si="36"/>
        <v>1967 q3</v>
      </c>
    </row>
    <row r="2054" spans="1:3">
      <c r="A2054" s="61">
        <v>24708</v>
      </c>
      <c r="B2054">
        <v>0.48049999999999998</v>
      </c>
      <c r="C2054" t="str">
        <f t="shared" si="36"/>
        <v>1967 q3</v>
      </c>
    </row>
    <row r="2055" spans="1:3">
      <c r="A2055" s="61">
        <v>24709</v>
      </c>
      <c r="B2055">
        <v>0.46500000000000002</v>
      </c>
      <c r="C2055" t="str">
        <f t="shared" si="36"/>
        <v>1967 q3</v>
      </c>
    </row>
    <row r="2056" spans="1:3">
      <c r="A2056" s="61">
        <v>24712</v>
      </c>
      <c r="B2056">
        <v>0.46820000000000001</v>
      </c>
      <c r="C2056" t="str">
        <f t="shared" si="36"/>
        <v>1967 q3</v>
      </c>
    </row>
    <row r="2057" spans="1:3">
      <c r="A2057" s="61">
        <v>24713</v>
      </c>
      <c r="B2057">
        <v>0.46339999999999998</v>
      </c>
      <c r="C2057" t="str">
        <f t="shared" si="36"/>
        <v>1967 q3</v>
      </c>
    </row>
    <row r="2058" spans="1:3">
      <c r="A2058" s="61">
        <v>24714</v>
      </c>
      <c r="B2058">
        <v>0.46379999999999999</v>
      </c>
      <c r="C2058" t="str">
        <f t="shared" si="36"/>
        <v>1967 q3</v>
      </c>
    </row>
    <row r="2059" spans="1:3">
      <c r="A2059" s="61">
        <v>24715</v>
      </c>
      <c r="B2059">
        <v>0.4597</v>
      </c>
      <c r="C2059" t="str">
        <f t="shared" si="36"/>
        <v>1967 q3</v>
      </c>
    </row>
    <row r="2060" spans="1:3">
      <c r="A2060" s="61">
        <v>24716</v>
      </c>
      <c r="B2060">
        <v>0.46200000000000002</v>
      </c>
      <c r="C2060" t="str">
        <f t="shared" si="36"/>
        <v>1967 q3</v>
      </c>
    </row>
    <row r="2061" spans="1:3">
      <c r="A2061" s="61">
        <v>24720</v>
      </c>
      <c r="B2061">
        <v>0.45300000000000001</v>
      </c>
      <c r="C2061" t="str">
        <f t="shared" si="36"/>
        <v>1967 q3</v>
      </c>
    </row>
    <row r="2062" spans="1:3">
      <c r="A2062" s="61">
        <v>24721</v>
      </c>
      <c r="B2062">
        <v>0.45440000000000003</v>
      </c>
      <c r="C2062" t="str">
        <f t="shared" si="36"/>
        <v>1967 q3</v>
      </c>
    </row>
    <row r="2063" spans="1:3">
      <c r="A2063" s="61">
        <v>24722</v>
      </c>
      <c r="B2063">
        <v>0.45450000000000002</v>
      </c>
      <c r="C2063" t="str">
        <f t="shared" si="36"/>
        <v>1967 q3</v>
      </c>
    </row>
    <row r="2064" spans="1:3">
      <c r="A2064" s="61">
        <v>24723</v>
      </c>
      <c r="B2064">
        <v>0.45650000000000002</v>
      </c>
      <c r="C2064" t="str">
        <f t="shared" si="36"/>
        <v>1967 q3</v>
      </c>
    </row>
    <row r="2065" spans="1:3">
      <c r="A2065" s="61">
        <v>24726</v>
      </c>
      <c r="B2065">
        <v>0.45600000000000002</v>
      </c>
      <c r="C2065" t="str">
        <f t="shared" si="36"/>
        <v>1967 q3</v>
      </c>
    </row>
    <row r="2066" spans="1:3">
      <c r="A2066" s="61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61">
        <v>24728</v>
      </c>
      <c r="B2067">
        <v>0.46400000000000002</v>
      </c>
      <c r="C2067" t="str">
        <f t="shared" si="37"/>
        <v>1967 q3</v>
      </c>
    </row>
    <row r="2068" spans="1:3">
      <c r="A2068" s="61">
        <v>24729</v>
      </c>
      <c r="B2068">
        <v>0.46350000000000002</v>
      </c>
      <c r="C2068" t="str">
        <f t="shared" si="37"/>
        <v>1967 q3</v>
      </c>
    </row>
    <row r="2069" spans="1:3">
      <c r="A2069" s="61">
        <v>24730</v>
      </c>
      <c r="B2069">
        <v>0.46700000000000003</v>
      </c>
      <c r="C2069" t="str">
        <f t="shared" si="37"/>
        <v>1967 q3</v>
      </c>
    </row>
    <row r="2070" spans="1:3">
      <c r="A2070" s="61">
        <v>24733</v>
      </c>
      <c r="B2070">
        <v>0.47239999999999999</v>
      </c>
      <c r="C2070" t="str">
        <f t="shared" si="37"/>
        <v>1967 q3</v>
      </c>
    </row>
    <row r="2071" spans="1:3">
      <c r="A2071" s="61">
        <v>24734</v>
      </c>
      <c r="B2071">
        <v>0.48099999999999998</v>
      </c>
      <c r="C2071" t="str">
        <f t="shared" si="37"/>
        <v>1967 q3</v>
      </c>
    </row>
    <row r="2072" spans="1:3">
      <c r="A2072" s="61">
        <v>24735</v>
      </c>
      <c r="B2072">
        <v>0.47949999999999998</v>
      </c>
      <c r="C2072" t="str">
        <f t="shared" si="37"/>
        <v>1967 q3</v>
      </c>
    </row>
    <row r="2073" spans="1:3">
      <c r="A2073" s="61">
        <v>24736</v>
      </c>
      <c r="B2073">
        <v>0.47949999999999998</v>
      </c>
      <c r="C2073" t="str">
        <f t="shared" si="37"/>
        <v>1967 q3</v>
      </c>
    </row>
    <row r="2074" spans="1:3">
      <c r="A2074" s="61">
        <v>24737</v>
      </c>
      <c r="B2074">
        <v>0.48299999999999998</v>
      </c>
      <c r="C2074" t="str">
        <f t="shared" si="37"/>
        <v>1967 q3</v>
      </c>
    </row>
    <row r="2075" spans="1:3">
      <c r="A2075" s="61">
        <v>24740</v>
      </c>
      <c r="B2075">
        <v>0.48949999999999999</v>
      </c>
      <c r="C2075" t="str">
        <f t="shared" si="37"/>
        <v>1967 q3</v>
      </c>
    </row>
    <row r="2076" spans="1:3">
      <c r="A2076" s="61">
        <v>24741</v>
      </c>
      <c r="B2076">
        <v>0.49399999999999999</v>
      </c>
      <c r="C2076" t="str">
        <f t="shared" si="37"/>
        <v>1967 q3</v>
      </c>
    </row>
    <row r="2077" spans="1:3">
      <c r="A2077" s="61">
        <v>24742</v>
      </c>
      <c r="B2077">
        <v>0.49099999999999999</v>
      </c>
      <c r="C2077" t="str">
        <f t="shared" si="37"/>
        <v>1967 q3</v>
      </c>
    </row>
    <row r="2078" spans="1:3">
      <c r="A2078" s="61">
        <v>24743</v>
      </c>
      <c r="B2078">
        <v>0.49349999999999999</v>
      </c>
      <c r="C2078" t="str">
        <f t="shared" si="37"/>
        <v>1967 q3</v>
      </c>
    </row>
    <row r="2079" spans="1:3">
      <c r="A2079" s="61">
        <v>24744</v>
      </c>
      <c r="B2079">
        <v>0.495</v>
      </c>
      <c r="C2079" t="str">
        <f t="shared" si="37"/>
        <v>1967 q3</v>
      </c>
    </row>
    <row r="2080" spans="1:3">
      <c r="A2080" s="61">
        <v>24747</v>
      </c>
      <c r="B2080">
        <v>0.48699999999999999</v>
      </c>
      <c r="C2080" t="str">
        <f t="shared" si="37"/>
        <v>1967 q4</v>
      </c>
    </row>
    <row r="2081" spans="1:3">
      <c r="A2081" s="61">
        <v>24748</v>
      </c>
      <c r="B2081">
        <v>0.48349999999999999</v>
      </c>
      <c r="C2081" t="str">
        <f t="shared" si="37"/>
        <v>1967 q4</v>
      </c>
    </row>
    <row r="2082" spans="1:3">
      <c r="A2082" s="61">
        <v>24749</v>
      </c>
      <c r="B2082">
        <v>0.48049999999999998</v>
      </c>
      <c r="C2082" t="str">
        <f t="shared" si="37"/>
        <v>1967 q4</v>
      </c>
    </row>
    <row r="2083" spans="1:3">
      <c r="A2083" s="61">
        <v>24750</v>
      </c>
      <c r="B2083">
        <v>0.48099999999999998</v>
      </c>
      <c r="C2083" t="str">
        <f t="shared" si="37"/>
        <v>1967 q4</v>
      </c>
    </row>
    <row r="2084" spans="1:3">
      <c r="A2084" s="61">
        <v>24751</v>
      </c>
      <c r="B2084">
        <v>0.48099999999999998</v>
      </c>
      <c r="C2084" t="str">
        <f t="shared" si="37"/>
        <v>1967 q4</v>
      </c>
    </row>
    <row r="2085" spans="1:3">
      <c r="A2085" s="61">
        <v>24754</v>
      </c>
      <c r="B2085">
        <v>0.48399999999999999</v>
      </c>
      <c r="C2085" t="str">
        <f t="shared" si="37"/>
        <v>1967 q4</v>
      </c>
    </row>
    <row r="2086" spans="1:3">
      <c r="A2086" s="61">
        <v>24755</v>
      </c>
      <c r="B2086">
        <v>0.48149999999999998</v>
      </c>
      <c r="C2086" t="str">
        <f t="shared" si="37"/>
        <v>1967 q4</v>
      </c>
    </row>
    <row r="2087" spans="1:3">
      <c r="A2087" s="61">
        <v>24756</v>
      </c>
      <c r="B2087">
        <v>0.48299999999999998</v>
      </c>
      <c r="C2087" t="str">
        <f t="shared" si="37"/>
        <v>1967 q4</v>
      </c>
    </row>
    <row r="2088" spans="1:3">
      <c r="A2088" s="61">
        <v>24758</v>
      </c>
      <c r="B2088">
        <v>0.48399999999999999</v>
      </c>
      <c r="C2088" t="str">
        <f t="shared" si="37"/>
        <v>1967 q4</v>
      </c>
    </row>
    <row r="2089" spans="1:3">
      <c r="A2089" s="61">
        <v>24761</v>
      </c>
      <c r="B2089">
        <v>0.48749999999999999</v>
      </c>
      <c r="C2089" t="str">
        <f t="shared" si="37"/>
        <v>1967 q4</v>
      </c>
    </row>
    <row r="2090" spans="1:3">
      <c r="A2090" s="61">
        <v>24762</v>
      </c>
      <c r="B2090">
        <v>0.48749999999999999</v>
      </c>
      <c r="C2090" t="str">
        <f t="shared" si="37"/>
        <v>1967 q4</v>
      </c>
    </row>
    <row r="2091" spans="1:3">
      <c r="A2091" s="61">
        <v>24763</v>
      </c>
      <c r="B2091">
        <v>0.48899999999999999</v>
      </c>
      <c r="C2091" t="str">
        <f t="shared" si="37"/>
        <v>1967 q4</v>
      </c>
    </row>
    <row r="2092" spans="1:3">
      <c r="A2092" s="61">
        <v>24764</v>
      </c>
      <c r="B2092">
        <v>0.4945</v>
      </c>
      <c r="C2092" t="str">
        <f t="shared" si="37"/>
        <v>1967 q4</v>
      </c>
    </row>
    <row r="2093" spans="1:3">
      <c r="A2093" s="61">
        <v>24765</v>
      </c>
      <c r="B2093">
        <v>0.51049999999999995</v>
      </c>
      <c r="C2093" t="str">
        <f t="shared" si="37"/>
        <v>1967 q4</v>
      </c>
    </row>
    <row r="2094" spans="1:3">
      <c r="A2094" s="61">
        <v>24768</v>
      </c>
      <c r="B2094">
        <v>0.53</v>
      </c>
      <c r="C2094" t="str">
        <f t="shared" si="37"/>
        <v>1967 q4</v>
      </c>
    </row>
    <row r="2095" spans="1:3">
      <c r="A2095" s="61">
        <v>24769</v>
      </c>
      <c r="B2095">
        <v>0.53400000000000003</v>
      </c>
      <c r="C2095" t="str">
        <f t="shared" si="37"/>
        <v>1967 q4</v>
      </c>
    </row>
    <row r="2096" spans="1:3">
      <c r="A2096" s="61">
        <v>24770</v>
      </c>
      <c r="B2096">
        <v>0.55000000000000004</v>
      </c>
      <c r="C2096" t="str">
        <f t="shared" si="37"/>
        <v>1967 q4</v>
      </c>
    </row>
    <row r="2097" spans="1:3">
      <c r="A2097" s="61">
        <v>24771</v>
      </c>
      <c r="B2097">
        <v>0.56950000000000001</v>
      </c>
      <c r="C2097" t="str">
        <f t="shared" si="37"/>
        <v>1967 q4</v>
      </c>
    </row>
    <row r="2098" spans="1:3">
      <c r="A2098" s="61">
        <v>24772</v>
      </c>
      <c r="B2098">
        <v>0.57899999999999996</v>
      </c>
      <c r="C2098" t="str">
        <f t="shared" si="37"/>
        <v>1967 q4</v>
      </c>
    </row>
    <row r="2099" spans="1:3">
      <c r="A2099" s="61">
        <v>24775</v>
      </c>
      <c r="B2099">
        <v>0.59850000000000003</v>
      </c>
      <c r="C2099" t="str">
        <f t="shared" si="37"/>
        <v>1967 q4</v>
      </c>
    </row>
    <row r="2100" spans="1:3">
      <c r="A2100" s="61">
        <v>24776</v>
      </c>
      <c r="B2100">
        <v>0.61650000000000005</v>
      </c>
      <c r="C2100" t="str">
        <f t="shared" si="37"/>
        <v>1967 q4</v>
      </c>
    </row>
    <row r="2101" spans="1:3">
      <c r="A2101" s="61">
        <v>24777</v>
      </c>
      <c r="B2101">
        <v>0.61499999999999999</v>
      </c>
      <c r="C2101" t="str">
        <f t="shared" si="37"/>
        <v>1967 q4</v>
      </c>
    </row>
    <row r="2102" spans="1:3">
      <c r="A2102" s="61">
        <v>24778</v>
      </c>
      <c r="B2102">
        <v>0.60550000000000004</v>
      </c>
      <c r="C2102" t="str">
        <f t="shared" si="37"/>
        <v>1967 q4</v>
      </c>
    </row>
    <row r="2103" spans="1:3">
      <c r="A2103" s="61">
        <v>24779</v>
      </c>
      <c r="B2103">
        <v>0.59650000000000003</v>
      </c>
      <c r="C2103" t="str">
        <f t="shared" si="37"/>
        <v>1967 q4</v>
      </c>
    </row>
    <row r="2104" spans="1:3">
      <c r="A2104" s="61">
        <v>24782</v>
      </c>
      <c r="B2104">
        <v>0.61550000000000005</v>
      </c>
      <c r="C2104" t="str">
        <f t="shared" si="37"/>
        <v>1967 q4</v>
      </c>
    </row>
    <row r="2105" spans="1:3">
      <c r="A2105" s="61">
        <v>24784</v>
      </c>
      <c r="B2105">
        <v>0.61499999999999999</v>
      </c>
      <c r="C2105" t="str">
        <f t="shared" si="37"/>
        <v>1967 q4</v>
      </c>
    </row>
    <row r="2106" spans="1:3">
      <c r="A2106" s="61">
        <v>24785</v>
      </c>
      <c r="B2106">
        <v>0.624</v>
      </c>
      <c r="C2106" t="str">
        <f t="shared" si="37"/>
        <v>1967 q4</v>
      </c>
    </row>
    <row r="2107" spans="1:3">
      <c r="A2107" s="61">
        <v>24786</v>
      </c>
      <c r="B2107">
        <v>0.623</v>
      </c>
      <c r="C2107" t="str">
        <f t="shared" si="37"/>
        <v>1967 q4</v>
      </c>
    </row>
    <row r="2108" spans="1:3">
      <c r="A2108" s="61">
        <v>24789</v>
      </c>
      <c r="B2108">
        <v>0.61899999999999999</v>
      </c>
      <c r="C2108" t="str">
        <f t="shared" si="37"/>
        <v>1967 q4</v>
      </c>
    </row>
    <row r="2109" spans="1:3">
      <c r="A2109" s="61">
        <v>24790</v>
      </c>
      <c r="B2109">
        <v>0.60250000000000004</v>
      </c>
      <c r="C2109" t="str">
        <f t="shared" si="37"/>
        <v>1967 q4</v>
      </c>
    </row>
    <row r="2110" spans="1:3">
      <c r="A2110" s="61">
        <v>24791</v>
      </c>
      <c r="B2110">
        <v>0.61</v>
      </c>
      <c r="C2110" t="str">
        <f t="shared" si="37"/>
        <v>1967 q4</v>
      </c>
    </row>
    <row r="2111" spans="1:3">
      <c r="A2111" s="61">
        <v>24792</v>
      </c>
      <c r="B2111">
        <v>0.62</v>
      </c>
      <c r="C2111" t="str">
        <f t="shared" si="37"/>
        <v>1967 q4</v>
      </c>
    </row>
    <row r="2112" spans="1:3">
      <c r="A2112" s="61">
        <v>24793</v>
      </c>
      <c r="B2112">
        <v>0.62</v>
      </c>
      <c r="C2112" t="str">
        <f t="shared" si="37"/>
        <v>1967 q4</v>
      </c>
    </row>
    <row r="2113" spans="1:3">
      <c r="A2113" s="61">
        <v>24796</v>
      </c>
      <c r="B2113">
        <v>0.62</v>
      </c>
      <c r="C2113" t="str">
        <f t="shared" si="37"/>
        <v>1967 q4</v>
      </c>
    </row>
    <row r="2114" spans="1:3">
      <c r="A2114" s="61">
        <v>24797</v>
      </c>
      <c r="B2114">
        <v>0.61599999999999999</v>
      </c>
      <c r="C2114" t="str">
        <f t="shared" si="37"/>
        <v>1967 q4</v>
      </c>
    </row>
    <row r="2115" spans="1:3">
      <c r="A2115" s="61">
        <v>24798</v>
      </c>
      <c r="B2115">
        <v>0.61750000000000005</v>
      </c>
      <c r="C2115" t="str">
        <f t="shared" si="37"/>
        <v>1967 q4</v>
      </c>
    </row>
    <row r="2116" spans="1:3">
      <c r="A2116" s="61">
        <v>24800</v>
      </c>
      <c r="B2116">
        <v>0.63449999999999995</v>
      </c>
      <c r="C2116" t="str">
        <f t="shared" si="37"/>
        <v>1967 q4</v>
      </c>
    </row>
    <row r="2117" spans="1:3">
      <c r="A2117" s="61">
        <v>24803</v>
      </c>
      <c r="B2117">
        <v>0.64529999999999998</v>
      </c>
      <c r="C2117" t="str">
        <f t="shared" si="37"/>
        <v>1967 q4</v>
      </c>
    </row>
    <row r="2118" spans="1:3">
      <c r="A2118" s="61">
        <v>24804</v>
      </c>
      <c r="B2118">
        <v>0.63019999999999998</v>
      </c>
      <c r="C2118" t="str">
        <f t="shared" si="37"/>
        <v>1967 q4</v>
      </c>
    </row>
    <row r="2119" spans="1:3">
      <c r="A2119" s="61">
        <v>24805</v>
      </c>
      <c r="B2119">
        <v>0.61399999999999999</v>
      </c>
      <c r="C2119" t="str">
        <f t="shared" si="37"/>
        <v>1967 q4</v>
      </c>
    </row>
    <row r="2120" spans="1:3">
      <c r="A2120" s="61">
        <v>24806</v>
      </c>
      <c r="B2120">
        <v>0.59250000000000003</v>
      </c>
      <c r="C2120" t="str">
        <f t="shared" si="37"/>
        <v>1967 q4</v>
      </c>
    </row>
    <row r="2121" spans="1:3">
      <c r="A2121" s="61">
        <v>24807</v>
      </c>
      <c r="B2121">
        <v>0.6</v>
      </c>
      <c r="C2121" t="str">
        <f t="shared" si="37"/>
        <v>1967 q4</v>
      </c>
    </row>
    <row r="2122" spans="1:3">
      <c r="A2122" s="61">
        <v>24810</v>
      </c>
      <c r="B2122">
        <v>0.57999999999999996</v>
      </c>
      <c r="C2122" t="str">
        <f t="shared" si="37"/>
        <v>1967 q4</v>
      </c>
    </row>
    <row r="2123" spans="1:3">
      <c r="A2123" s="61">
        <v>24811</v>
      </c>
      <c r="B2123">
        <v>0.58599999999999997</v>
      </c>
      <c r="C2123" t="str">
        <f t="shared" si="37"/>
        <v>1967 q4</v>
      </c>
    </row>
    <row r="2124" spans="1:3">
      <c r="A2124" s="61">
        <v>24812</v>
      </c>
      <c r="B2124">
        <v>0.5665</v>
      </c>
      <c r="C2124" t="str">
        <f t="shared" si="37"/>
        <v>1967 q4</v>
      </c>
    </row>
    <row r="2125" spans="1:3">
      <c r="A2125" s="61">
        <v>24813</v>
      </c>
      <c r="B2125">
        <v>0.57450000000000001</v>
      </c>
      <c r="C2125" t="str">
        <f t="shared" si="37"/>
        <v>1967 q4</v>
      </c>
    </row>
    <row r="2126" spans="1:3">
      <c r="A2126" s="61">
        <v>24814</v>
      </c>
      <c r="B2126">
        <v>0.58650000000000002</v>
      </c>
      <c r="C2126" t="str">
        <f t="shared" si="37"/>
        <v>1967 q4</v>
      </c>
    </row>
    <row r="2127" spans="1:3">
      <c r="A2127" s="61">
        <v>24817</v>
      </c>
      <c r="B2127">
        <v>0.60399999999999998</v>
      </c>
      <c r="C2127" t="str">
        <f t="shared" si="37"/>
        <v>1967 q4</v>
      </c>
    </row>
    <row r="2128" spans="1:3">
      <c r="A2128" s="61">
        <v>24818</v>
      </c>
      <c r="B2128">
        <v>0.60899999999999999</v>
      </c>
      <c r="C2128" t="str">
        <f t="shared" si="37"/>
        <v>1967 q4</v>
      </c>
    </row>
    <row r="2129" spans="1:3">
      <c r="A2129" s="61">
        <v>24819</v>
      </c>
      <c r="B2129">
        <v>0.59599999999999997</v>
      </c>
      <c r="C2129" t="str">
        <f t="shared" si="37"/>
        <v>1967 q4</v>
      </c>
    </row>
    <row r="2130" spans="1:3">
      <c r="A2130" s="61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61">
        <v>24821</v>
      </c>
      <c r="B2131">
        <v>0.60350000000000004</v>
      </c>
      <c r="C2131" t="str">
        <f t="shared" si="38"/>
        <v>1967 q4</v>
      </c>
    </row>
    <row r="2132" spans="1:3">
      <c r="A2132" s="61">
        <v>24824</v>
      </c>
      <c r="B2132">
        <v>0.61699999999999999</v>
      </c>
      <c r="C2132" t="str">
        <f t="shared" si="38"/>
        <v>1967 q4</v>
      </c>
    </row>
    <row r="2133" spans="1:3">
      <c r="A2133" s="61">
        <v>24825</v>
      </c>
      <c r="B2133">
        <v>0.60650000000000004</v>
      </c>
      <c r="C2133" t="str">
        <f t="shared" si="38"/>
        <v>1967 q4</v>
      </c>
    </row>
    <row r="2134" spans="1:3">
      <c r="A2134" s="61">
        <v>24826</v>
      </c>
      <c r="B2134">
        <v>0.61350000000000005</v>
      </c>
      <c r="C2134" t="str">
        <f t="shared" si="38"/>
        <v>1967 q4</v>
      </c>
    </row>
    <row r="2135" spans="1:3">
      <c r="A2135" s="61">
        <v>24827</v>
      </c>
      <c r="B2135">
        <v>0.60750000000000004</v>
      </c>
      <c r="C2135" t="str">
        <f t="shared" si="38"/>
        <v>1967 q4</v>
      </c>
    </row>
    <row r="2136" spans="1:3">
      <c r="A2136" s="61">
        <v>24828</v>
      </c>
      <c r="B2136">
        <v>0.60499999999999998</v>
      </c>
      <c r="C2136" t="str">
        <f t="shared" si="38"/>
        <v>1967 q4</v>
      </c>
    </row>
    <row r="2137" spans="1:3">
      <c r="A2137" s="61">
        <v>24832</v>
      </c>
      <c r="B2137">
        <v>0.59709999999999996</v>
      </c>
      <c r="C2137" t="str">
        <f t="shared" si="38"/>
        <v>1967 q4</v>
      </c>
    </row>
    <row r="2138" spans="1:3">
      <c r="A2138" s="61">
        <v>24833</v>
      </c>
      <c r="B2138">
        <v>0.58579999999999999</v>
      </c>
      <c r="C2138" t="str">
        <f t="shared" si="38"/>
        <v>1967 q4</v>
      </c>
    </row>
    <row r="2139" spans="1:3">
      <c r="A2139" s="61">
        <v>24834</v>
      </c>
      <c r="B2139">
        <v>0.5806</v>
      </c>
      <c r="C2139" t="str">
        <f t="shared" si="38"/>
        <v>1967 q4</v>
      </c>
    </row>
    <row r="2140" spans="1:3">
      <c r="A2140" s="61">
        <v>24835</v>
      </c>
      <c r="B2140">
        <v>0.57579999999999998</v>
      </c>
      <c r="C2140" t="str">
        <f t="shared" si="38"/>
        <v>1967 q4</v>
      </c>
    </row>
    <row r="2141" spans="1:3">
      <c r="A2141" s="61">
        <v>24839</v>
      </c>
      <c r="B2141">
        <v>0.57999999999999996</v>
      </c>
      <c r="C2141" t="str">
        <f t="shared" si="38"/>
        <v>1968 q1</v>
      </c>
    </row>
    <row r="2142" spans="1:3">
      <c r="A2142" s="61">
        <v>24840</v>
      </c>
      <c r="B2142">
        <v>0.57050000000000001</v>
      </c>
      <c r="C2142" t="str">
        <f t="shared" si="38"/>
        <v>1968 q1</v>
      </c>
    </row>
    <row r="2143" spans="1:3">
      <c r="A2143" s="61">
        <v>24841</v>
      </c>
      <c r="B2143">
        <v>0.57250000000000001</v>
      </c>
      <c r="C2143" t="str">
        <f t="shared" si="38"/>
        <v>1968 q1</v>
      </c>
    </row>
    <row r="2144" spans="1:3">
      <c r="A2144" s="61">
        <v>24842</v>
      </c>
      <c r="B2144">
        <v>0.56950000000000001</v>
      </c>
      <c r="C2144" t="str">
        <f t="shared" si="38"/>
        <v>1968 q1</v>
      </c>
    </row>
    <row r="2145" spans="1:3">
      <c r="A2145" s="61">
        <v>24845</v>
      </c>
      <c r="B2145">
        <v>0.56799999999999995</v>
      </c>
      <c r="C2145" t="str">
        <f t="shared" si="38"/>
        <v>1968 q1</v>
      </c>
    </row>
    <row r="2146" spans="1:3">
      <c r="A2146" s="61">
        <v>24846</v>
      </c>
      <c r="B2146">
        <v>0.5595</v>
      </c>
      <c r="C2146" t="str">
        <f t="shared" si="38"/>
        <v>1968 q1</v>
      </c>
    </row>
    <row r="2147" spans="1:3">
      <c r="A2147" s="61">
        <v>24847</v>
      </c>
      <c r="B2147">
        <v>0.5675</v>
      </c>
      <c r="C2147" t="str">
        <f t="shared" si="38"/>
        <v>1968 q1</v>
      </c>
    </row>
    <row r="2148" spans="1:3">
      <c r="A2148" s="61">
        <v>24848</v>
      </c>
      <c r="B2148">
        <v>0.58299999999999996</v>
      </c>
      <c r="C2148" t="str">
        <f t="shared" si="38"/>
        <v>1968 q1</v>
      </c>
    </row>
    <row r="2149" spans="1:3">
      <c r="A2149" s="61">
        <v>24849</v>
      </c>
      <c r="B2149">
        <v>0.57499999999999996</v>
      </c>
      <c r="C2149" t="str">
        <f t="shared" si="38"/>
        <v>1968 q1</v>
      </c>
    </row>
    <row r="2150" spans="1:3">
      <c r="A2150" s="61">
        <v>24852</v>
      </c>
      <c r="B2150">
        <v>0.58799999999999997</v>
      </c>
      <c r="C2150" t="str">
        <f t="shared" si="38"/>
        <v>1968 q1</v>
      </c>
    </row>
    <row r="2151" spans="1:3">
      <c r="A2151" s="61">
        <v>24853</v>
      </c>
      <c r="B2151">
        <v>0.6</v>
      </c>
      <c r="C2151" t="str">
        <f t="shared" si="38"/>
        <v>1968 q1</v>
      </c>
    </row>
    <row r="2152" spans="1:3">
      <c r="A2152" s="61">
        <v>24854</v>
      </c>
      <c r="B2152">
        <v>0.60499999999999998</v>
      </c>
      <c r="C2152" t="str">
        <f t="shared" si="38"/>
        <v>1968 q1</v>
      </c>
    </row>
    <row r="2153" spans="1:3">
      <c r="A2153" s="61">
        <v>24855</v>
      </c>
      <c r="B2153">
        <v>0.61350000000000005</v>
      </c>
      <c r="C2153" t="str">
        <f t="shared" si="38"/>
        <v>1968 q1</v>
      </c>
    </row>
    <row r="2154" spans="1:3">
      <c r="A2154" s="61">
        <v>24856</v>
      </c>
      <c r="B2154">
        <v>0.62050000000000005</v>
      </c>
      <c r="C2154" t="str">
        <f t="shared" si="38"/>
        <v>1968 q1</v>
      </c>
    </row>
    <row r="2155" spans="1:3">
      <c r="A2155" s="61">
        <v>24859</v>
      </c>
      <c r="B2155">
        <v>0.62</v>
      </c>
      <c r="C2155" t="str">
        <f t="shared" si="38"/>
        <v>1968 q1</v>
      </c>
    </row>
    <row r="2156" spans="1:3">
      <c r="A2156" s="61">
        <v>24860</v>
      </c>
      <c r="B2156">
        <v>0.60499999999999998</v>
      </c>
      <c r="C2156" t="str">
        <f t="shared" si="38"/>
        <v>1968 q1</v>
      </c>
    </row>
    <row r="2157" spans="1:3">
      <c r="A2157" s="61">
        <v>24861</v>
      </c>
      <c r="B2157">
        <v>0.58499999999999996</v>
      </c>
      <c r="C2157" t="str">
        <f t="shared" si="38"/>
        <v>1968 q1</v>
      </c>
    </row>
    <row r="2158" spans="1:3">
      <c r="A2158" s="61">
        <v>24862</v>
      </c>
      <c r="B2158">
        <v>0.59299999999999997</v>
      </c>
      <c r="C2158" t="str">
        <f t="shared" si="38"/>
        <v>1968 q1</v>
      </c>
    </row>
    <row r="2159" spans="1:3">
      <c r="A2159" s="61">
        <v>24863</v>
      </c>
      <c r="B2159">
        <v>0.60250000000000004</v>
      </c>
      <c r="C2159" t="str">
        <f t="shared" si="38"/>
        <v>1968 q1</v>
      </c>
    </row>
    <row r="2160" spans="1:3">
      <c r="A2160" s="61">
        <v>24866</v>
      </c>
      <c r="B2160">
        <v>0.622</v>
      </c>
      <c r="C2160" t="str">
        <f t="shared" si="38"/>
        <v>1968 q1</v>
      </c>
    </row>
    <row r="2161" spans="1:3">
      <c r="A2161" s="61">
        <v>24867</v>
      </c>
      <c r="B2161">
        <v>0.62250000000000005</v>
      </c>
      <c r="C2161" t="str">
        <f t="shared" si="38"/>
        <v>1968 q1</v>
      </c>
    </row>
    <row r="2162" spans="1:3">
      <c r="A2162" s="61">
        <v>24868</v>
      </c>
      <c r="B2162">
        <v>0.64249999999999996</v>
      </c>
      <c r="C2162" t="str">
        <f t="shared" si="38"/>
        <v>1968 q1</v>
      </c>
    </row>
    <row r="2163" spans="1:3">
      <c r="A2163" s="61">
        <v>24869</v>
      </c>
      <c r="B2163">
        <v>0.66</v>
      </c>
      <c r="C2163" t="str">
        <f t="shared" si="38"/>
        <v>1968 q1</v>
      </c>
    </row>
    <row r="2164" spans="1:3">
      <c r="A2164" s="61">
        <v>24870</v>
      </c>
      <c r="B2164">
        <v>0.66100000000000003</v>
      </c>
      <c r="C2164" t="str">
        <f t="shared" si="38"/>
        <v>1968 q1</v>
      </c>
    </row>
    <row r="2165" spans="1:3">
      <c r="A2165" s="61">
        <v>24873</v>
      </c>
      <c r="B2165">
        <v>0.66500000000000004</v>
      </c>
      <c r="C2165" t="str">
        <f t="shared" si="38"/>
        <v>1968 q1</v>
      </c>
    </row>
    <row r="2166" spans="1:3">
      <c r="A2166" s="61">
        <v>24874</v>
      </c>
      <c r="B2166">
        <v>0.65400000000000003</v>
      </c>
      <c r="C2166" t="str">
        <f t="shared" si="38"/>
        <v>1968 q1</v>
      </c>
    </row>
    <row r="2167" spans="1:3">
      <c r="A2167" s="61">
        <v>24875</v>
      </c>
      <c r="B2167">
        <v>0.66249999999999998</v>
      </c>
      <c r="C2167" t="str">
        <f t="shared" si="38"/>
        <v>1968 q1</v>
      </c>
    </row>
    <row r="2168" spans="1:3">
      <c r="A2168" s="61">
        <v>24876</v>
      </c>
      <c r="B2168">
        <v>0.66</v>
      </c>
      <c r="C2168" t="str">
        <f t="shared" si="38"/>
        <v>1968 q1</v>
      </c>
    </row>
    <row r="2169" spans="1:3">
      <c r="A2169" s="61">
        <v>24877</v>
      </c>
      <c r="B2169">
        <v>0.65749999999999997</v>
      </c>
      <c r="C2169" t="str">
        <f t="shared" si="38"/>
        <v>1968 q1</v>
      </c>
    </row>
    <row r="2170" spans="1:3">
      <c r="A2170" s="61">
        <v>24881</v>
      </c>
      <c r="B2170">
        <v>0.67700000000000005</v>
      </c>
      <c r="C2170" t="str">
        <f t="shared" si="38"/>
        <v>1968 q1</v>
      </c>
    </row>
    <row r="2171" spans="1:3">
      <c r="A2171" s="61">
        <v>24882</v>
      </c>
      <c r="B2171">
        <v>0.68100000000000005</v>
      </c>
      <c r="C2171" t="str">
        <f t="shared" si="38"/>
        <v>1968 q1</v>
      </c>
    </row>
    <row r="2172" spans="1:3">
      <c r="A2172" s="61">
        <v>24883</v>
      </c>
      <c r="B2172">
        <v>0.68600000000000005</v>
      </c>
      <c r="C2172" t="str">
        <f t="shared" si="38"/>
        <v>1968 q1</v>
      </c>
    </row>
    <row r="2173" spans="1:3">
      <c r="A2173" s="61">
        <v>24884</v>
      </c>
      <c r="B2173">
        <v>0.69699999999999995</v>
      </c>
      <c r="C2173" t="str">
        <f t="shared" si="38"/>
        <v>1968 q1</v>
      </c>
    </row>
    <row r="2174" spans="1:3">
      <c r="A2174" s="61">
        <v>24887</v>
      </c>
      <c r="B2174">
        <v>0.70850000000000002</v>
      </c>
      <c r="C2174" t="str">
        <f t="shared" si="38"/>
        <v>1968 q1</v>
      </c>
    </row>
    <row r="2175" spans="1:3">
      <c r="A2175" s="61">
        <v>24888</v>
      </c>
      <c r="B2175">
        <v>0.72</v>
      </c>
      <c r="C2175" t="str">
        <f t="shared" si="38"/>
        <v>1968 q1</v>
      </c>
    </row>
    <row r="2176" spans="1:3">
      <c r="A2176" s="61">
        <v>24889</v>
      </c>
      <c r="B2176">
        <v>0.74</v>
      </c>
      <c r="C2176" t="str">
        <f t="shared" si="38"/>
        <v>1968 q1</v>
      </c>
    </row>
    <row r="2177" spans="1:3">
      <c r="A2177" s="61">
        <v>24891</v>
      </c>
      <c r="B2177">
        <v>0.72</v>
      </c>
      <c r="C2177" t="str">
        <f t="shared" si="38"/>
        <v>1968 q1</v>
      </c>
    </row>
    <row r="2178" spans="1:3">
      <c r="A2178" s="61">
        <v>24894</v>
      </c>
      <c r="B2178">
        <v>0.72119999999999995</v>
      </c>
      <c r="C2178" t="str">
        <f t="shared" si="38"/>
        <v>1968 q1</v>
      </c>
    </row>
    <row r="2179" spans="1:3">
      <c r="A2179" s="61">
        <v>24895</v>
      </c>
      <c r="B2179">
        <v>0.69550000000000001</v>
      </c>
      <c r="C2179" t="str">
        <f t="shared" si="38"/>
        <v>1968 q1</v>
      </c>
    </row>
    <row r="2180" spans="1:3">
      <c r="A2180" s="61">
        <v>24896</v>
      </c>
      <c r="B2180">
        <v>0.67849999999999999</v>
      </c>
      <c r="C2180" t="str">
        <f t="shared" si="38"/>
        <v>1968 q1</v>
      </c>
    </row>
    <row r="2181" spans="1:3">
      <c r="A2181" s="61">
        <v>24897</v>
      </c>
      <c r="B2181">
        <v>0.64949999999999997</v>
      </c>
      <c r="C2181" t="str">
        <f t="shared" si="38"/>
        <v>1968 q1</v>
      </c>
    </row>
    <row r="2182" spans="1:3">
      <c r="A2182" s="61">
        <v>24898</v>
      </c>
      <c r="B2182">
        <v>0.61350000000000005</v>
      </c>
      <c r="C2182" t="str">
        <f t="shared" si="38"/>
        <v>1968 q1</v>
      </c>
    </row>
    <row r="2183" spans="1:3">
      <c r="A2183" s="61">
        <v>24901</v>
      </c>
      <c r="B2183">
        <v>0.63349999999999995</v>
      </c>
      <c r="C2183" t="str">
        <f t="shared" si="38"/>
        <v>1968 q1</v>
      </c>
    </row>
    <row r="2184" spans="1:3">
      <c r="A2184" s="61">
        <v>24902</v>
      </c>
      <c r="B2184">
        <v>0.64349999999999996</v>
      </c>
      <c r="C2184" t="str">
        <f t="shared" si="38"/>
        <v>1968 q1</v>
      </c>
    </row>
    <row r="2185" spans="1:3">
      <c r="A2185" s="61">
        <v>24903</v>
      </c>
      <c r="B2185">
        <v>0.63349999999999995</v>
      </c>
      <c r="C2185" t="str">
        <f t="shared" si="38"/>
        <v>1968 q1</v>
      </c>
    </row>
    <row r="2186" spans="1:3">
      <c r="A2186" s="61">
        <v>24904</v>
      </c>
      <c r="B2186">
        <v>0.62849999999999995</v>
      </c>
      <c r="C2186" t="str">
        <f t="shared" si="38"/>
        <v>1968 q1</v>
      </c>
    </row>
    <row r="2187" spans="1:3">
      <c r="A2187" s="61">
        <v>24905</v>
      </c>
      <c r="B2187">
        <v>0.63249999999999995</v>
      </c>
      <c r="C2187" t="str">
        <f t="shared" si="38"/>
        <v>1968 q1</v>
      </c>
    </row>
    <row r="2188" spans="1:3">
      <c r="A2188" s="61">
        <v>24908</v>
      </c>
      <c r="B2188">
        <v>0.62</v>
      </c>
      <c r="C2188" t="str">
        <f t="shared" si="38"/>
        <v>1968 q1</v>
      </c>
    </row>
    <row r="2189" spans="1:3">
      <c r="A2189" s="61">
        <v>24909</v>
      </c>
      <c r="B2189">
        <v>0.61199999999999999</v>
      </c>
      <c r="C2189" t="str">
        <f t="shared" si="38"/>
        <v>1968 q1</v>
      </c>
    </row>
    <row r="2190" spans="1:3">
      <c r="A2190" s="61">
        <v>24910</v>
      </c>
      <c r="B2190">
        <v>0.61250000000000004</v>
      </c>
      <c r="C2190" t="str">
        <f t="shared" si="38"/>
        <v>1968 q1</v>
      </c>
    </row>
    <row r="2191" spans="1:3">
      <c r="A2191" s="61">
        <v>24911</v>
      </c>
      <c r="B2191">
        <v>0.61499999999999999</v>
      </c>
      <c r="C2191" t="str">
        <f t="shared" si="38"/>
        <v>1968 q1</v>
      </c>
    </row>
    <row r="2192" spans="1:3">
      <c r="A2192" s="61">
        <v>24915</v>
      </c>
      <c r="B2192">
        <v>0.61</v>
      </c>
      <c r="C2192" t="str">
        <f t="shared" si="38"/>
        <v>1968 q1</v>
      </c>
    </row>
    <row r="2193" spans="1:3">
      <c r="A2193" s="61">
        <v>24916</v>
      </c>
      <c r="B2193">
        <v>0.62</v>
      </c>
      <c r="C2193" t="str">
        <f t="shared" si="38"/>
        <v>1968 q1</v>
      </c>
    </row>
    <row r="2194" spans="1:3">
      <c r="A2194" s="61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61">
        <v>24918</v>
      </c>
      <c r="B2195">
        <v>0.60750000000000004</v>
      </c>
      <c r="C2195" t="str">
        <f t="shared" si="39"/>
        <v>1968 q1</v>
      </c>
    </row>
    <row r="2196" spans="1:3">
      <c r="A2196" s="61">
        <v>24919</v>
      </c>
      <c r="B2196">
        <v>0.60399999999999998</v>
      </c>
      <c r="C2196" t="str">
        <f t="shared" si="39"/>
        <v>1968 q1</v>
      </c>
    </row>
    <row r="2197" spans="1:3">
      <c r="A2197" s="61">
        <v>24922</v>
      </c>
      <c r="B2197">
        <v>0.59950000000000003</v>
      </c>
      <c r="C2197" t="str">
        <f t="shared" si="39"/>
        <v>1968 q1</v>
      </c>
    </row>
    <row r="2198" spans="1:3">
      <c r="A2198" s="61">
        <v>24923</v>
      </c>
      <c r="B2198">
        <v>0.58550000000000002</v>
      </c>
      <c r="C2198" t="str">
        <f t="shared" si="39"/>
        <v>1968 q1</v>
      </c>
    </row>
    <row r="2199" spans="1:3">
      <c r="A2199" s="61">
        <v>24924</v>
      </c>
      <c r="B2199">
        <v>0.59499999999999997</v>
      </c>
      <c r="C2199" t="str">
        <f t="shared" si="39"/>
        <v>1968 q1</v>
      </c>
    </row>
    <row r="2200" spans="1:3">
      <c r="A2200" s="61">
        <v>24925</v>
      </c>
      <c r="B2200">
        <v>0.61499999999999999</v>
      </c>
      <c r="C2200" t="str">
        <f t="shared" si="39"/>
        <v>1968 q1</v>
      </c>
    </row>
    <row r="2201" spans="1:3">
      <c r="A2201" s="61">
        <v>24926</v>
      </c>
      <c r="B2201">
        <v>0.61</v>
      </c>
      <c r="C2201" t="str">
        <f t="shared" si="39"/>
        <v>1968 q1</v>
      </c>
    </row>
    <row r="2202" spans="1:3">
      <c r="A2202" s="61">
        <v>24929</v>
      </c>
      <c r="B2202">
        <v>0.59</v>
      </c>
      <c r="C2202" t="str">
        <f t="shared" si="39"/>
        <v>1968 q2</v>
      </c>
    </row>
    <row r="2203" spans="1:3">
      <c r="A2203" s="61">
        <v>24930</v>
      </c>
      <c r="B2203">
        <v>0.56999999999999995</v>
      </c>
      <c r="C2203" t="str">
        <f t="shared" si="39"/>
        <v>1968 q2</v>
      </c>
    </row>
    <row r="2204" spans="1:3">
      <c r="A2204" s="61">
        <v>24931</v>
      </c>
      <c r="B2204">
        <v>0.55000000000000004</v>
      </c>
      <c r="C2204" t="str">
        <f t="shared" si="39"/>
        <v>1968 q2</v>
      </c>
    </row>
    <row r="2205" spans="1:3">
      <c r="A2205" s="61">
        <v>24932</v>
      </c>
      <c r="B2205">
        <v>0.54949999999999999</v>
      </c>
      <c r="C2205" t="str">
        <f t="shared" si="39"/>
        <v>1968 q2</v>
      </c>
    </row>
    <row r="2206" spans="1:3">
      <c r="A2206" s="61">
        <v>24933</v>
      </c>
      <c r="B2206">
        <v>0.56000000000000005</v>
      </c>
      <c r="C2206" t="str">
        <f t="shared" si="39"/>
        <v>1968 q2</v>
      </c>
    </row>
    <row r="2207" spans="1:3">
      <c r="A2207" s="61">
        <v>24936</v>
      </c>
      <c r="B2207">
        <v>0.55300000000000005</v>
      </c>
      <c r="C2207" t="str">
        <f t="shared" si="39"/>
        <v>1968 q2</v>
      </c>
    </row>
    <row r="2208" spans="1:3">
      <c r="A2208" s="61">
        <v>24938</v>
      </c>
      <c r="B2208">
        <v>0.55249999999999999</v>
      </c>
      <c r="C2208" t="str">
        <f t="shared" si="39"/>
        <v>1968 q2</v>
      </c>
    </row>
    <row r="2209" spans="1:3">
      <c r="A2209" s="61">
        <v>24939</v>
      </c>
      <c r="B2209">
        <v>0.55000000000000004</v>
      </c>
      <c r="C2209" t="str">
        <f t="shared" si="39"/>
        <v>1968 q2</v>
      </c>
    </row>
    <row r="2210" spans="1:3">
      <c r="A2210" s="61">
        <v>24943</v>
      </c>
      <c r="B2210">
        <v>0.56000000000000005</v>
      </c>
      <c r="C2210" t="str">
        <f t="shared" si="39"/>
        <v>1968 q2</v>
      </c>
    </row>
    <row r="2211" spans="1:3">
      <c r="A2211" s="61">
        <v>24944</v>
      </c>
      <c r="B2211">
        <v>0.55100000000000005</v>
      </c>
      <c r="C2211" t="str">
        <f t="shared" si="39"/>
        <v>1968 q2</v>
      </c>
    </row>
    <row r="2212" spans="1:3">
      <c r="A2212" s="61">
        <v>24945</v>
      </c>
      <c r="B2212">
        <v>0.53100000000000003</v>
      </c>
      <c r="C2212" t="str">
        <f t="shared" si="39"/>
        <v>1968 q2</v>
      </c>
    </row>
    <row r="2213" spans="1:3">
      <c r="A2213" s="61">
        <v>24946</v>
      </c>
      <c r="B2213">
        <v>0.51100000000000001</v>
      </c>
      <c r="C2213" t="str">
        <f t="shared" si="39"/>
        <v>1968 q2</v>
      </c>
    </row>
    <row r="2214" spans="1:3">
      <c r="A2214" s="61">
        <v>24947</v>
      </c>
      <c r="B2214">
        <v>0.50249999999999995</v>
      </c>
      <c r="C2214" t="str">
        <f t="shared" si="39"/>
        <v>1968 q2</v>
      </c>
    </row>
    <row r="2215" spans="1:3">
      <c r="A2215" s="61">
        <v>24950</v>
      </c>
      <c r="B2215">
        <v>0.51249999999999996</v>
      </c>
      <c r="C2215" t="str">
        <f t="shared" si="39"/>
        <v>1968 q2</v>
      </c>
    </row>
    <row r="2216" spans="1:3">
      <c r="A2216" s="61">
        <v>24951</v>
      </c>
      <c r="B2216">
        <v>0.502</v>
      </c>
      <c r="C2216" t="str">
        <f t="shared" si="39"/>
        <v>1968 q2</v>
      </c>
    </row>
    <row r="2217" spans="1:3">
      <c r="A2217" s="61">
        <v>24952</v>
      </c>
      <c r="B2217">
        <v>0.496</v>
      </c>
      <c r="C2217" t="str">
        <f t="shared" si="39"/>
        <v>1968 q2</v>
      </c>
    </row>
    <row r="2218" spans="1:3">
      <c r="A2218" s="61">
        <v>24953</v>
      </c>
      <c r="B2218">
        <v>0.48149999999999998</v>
      </c>
      <c r="C2218" t="str">
        <f t="shared" si="39"/>
        <v>1968 q2</v>
      </c>
    </row>
    <row r="2219" spans="1:3">
      <c r="A2219" s="61">
        <v>24954</v>
      </c>
      <c r="B2219">
        <v>0.45960000000000001</v>
      </c>
      <c r="C2219" t="str">
        <f t="shared" si="39"/>
        <v>1968 q2</v>
      </c>
    </row>
    <row r="2220" spans="1:3">
      <c r="A2220" s="61">
        <v>24957</v>
      </c>
      <c r="B2220">
        <v>0.44519999999999998</v>
      </c>
      <c r="C2220" t="str">
        <f t="shared" si="39"/>
        <v>1968 q2</v>
      </c>
    </row>
    <row r="2221" spans="1:3">
      <c r="A2221" s="61">
        <v>24958</v>
      </c>
      <c r="B2221">
        <v>0.44590000000000002</v>
      </c>
      <c r="C2221" t="str">
        <f t="shared" si="39"/>
        <v>1968 q2</v>
      </c>
    </row>
    <row r="2222" spans="1:3">
      <c r="A2222" s="61">
        <v>24959</v>
      </c>
      <c r="B2222">
        <v>0.4395</v>
      </c>
      <c r="C2222" t="str">
        <f t="shared" si="39"/>
        <v>1968 q2</v>
      </c>
    </row>
    <row r="2223" spans="1:3">
      <c r="A2223" s="61">
        <v>24960</v>
      </c>
      <c r="B2223">
        <v>0.433</v>
      </c>
      <c r="C2223" t="str">
        <f t="shared" si="39"/>
        <v>1968 q2</v>
      </c>
    </row>
    <row r="2224" spans="1:3">
      <c r="A2224" s="61">
        <v>24961</v>
      </c>
      <c r="B2224">
        <v>0.434</v>
      </c>
      <c r="C2224" t="str">
        <f t="shared" si="39"/>
        <v>1968 q2</v>
      </c>
    </row>
    <row r="2225" spans="1:3">
      <c r="A2225" s="61">
        <v>24964</v>
      </c>
      <c r="B2225">
        <v>0.433</v>
      </c>
      <c r="C2225" t="str">
        <f t="shared" si="39"/>
        <v>1968 q2</v>
      </c>
    </row>
    <row r="2226" spans="1:3">
      <c r="A2226" s="61">
        <v>24965</v>
      </c>
      <c r="B2226">
        <v>0.4395</v>
      </c>
      <c r="C2226" t="str">
        <f t="shared" si="39"/>
        <v>1968 q2</v>
      </c>
    </row>
    <row r="2227" spans="1:3">
      <c r="A2227" s="61">
        <v>24966</v>
      </c>
      <c r="B2227">
        <v>0.439</v>
      </c>
      <c r="C2227" t="str">
        <f t="shared" si="39"/>
        <v>1968 q2</v>
      </c>
    </row>
    <row r="2228" spans="1:3">
      <c r="A2228" s="61">
        <v>24967</v>
      </c>
      <c r="B2228">
        <v>0.439</v>
      </c>
      <c r="C2228" t="str">
        <f t="shared" si="39"/>
        <v>1968 q2</v>
      </c>
    </row>
    <row r="2229" spans="1:3">
      <c r="A2229" s="61">
        <v>24968</v>
      </c>
      <c r="B2229">
        <v>0.4425</v>
      </c>
      <c r="C2229" t="str">
        <f t="shared" si="39"/>
        <v>1968 q2</v>
      </c>
    </row>
    <row r="2230" spans="1:3">
      <c r="A2230" s="61">
        <v>24971</v>
      </c>
      <c r="B2230">
        <v>0.44450000000000001</v>
      </c>
      <c r="C2230" t="str">
        <f t="shared" si="39"/>
        <v>1968 q2</v>
      </c>
    </row>
    <row r="2231" spans="1:3">
      <c r="A2231" s="61">
        <v>24972</v>
      </c>
      <c r="B2231">
        <v>0.442</v>
      </c>
      <c r="C2231" t="str">
        <f t="shared" si="39"/>
        <v>1968 q2</v>
      </c>
    </row>
    <row r="2232" spans="1:3">
      <c r="A2232" s="61">
        <v>24973</v>
      </c>
      <c r="B2232">
        <v>0.44</v>
      </c>
      <c r="C2232" t="str">
        <f t="shared" si="39"/>
        <v>1968 q2</v>
      </c>
    </row>
    <row r="2233" spans="1:3">
      <c r="A2233" s="61">
        <v>24974</v>
      </c>
      <c r="B2233">
        <v>0.44550000000000001</v>
      </c>
      <c r="C2233" t="str">
        <f t="shared" si="39"/>
        <v>1968 q2</v>
      </c>
    </row>
    <row r="2234" spans="1:3">
      <c r="A2234" s="61">
        <v>24975</v>
      </c>
      <c r="B2234">
        <v>0.44750000000000001</v>
      </c>
      <c r="C2234" t="str">
        <f t="shared" si="39"/>
        <v>1968 q2</v>
      </c>
    </row>
    <row r="2235" spans="1:3">
      <c r="A2235" s="61">
        <v>24978</v>
      </c>
      <c r="B2235">
        <v>0.45100000000000001</v>
      </c>
      <c r="C2235" t="str">
        <f t="shared" si="39"/>
        <v>1968 q2</v>
      </c>
    </row>
    <row r="2236" spans="1:3">
      <c r="A2236" s="61">
        <v>24979</v>
      </c>
      <c r="B2236">
        <v>0.44750000000000001</v>
      </c>
      <c r="C2236" t="str">
        <f t="shared" si="39"/>
        <v>1968 q2</v>
      </c>
    </row>
    <row r="2237" spans="1:3">
      <c r="A2237" s="61">
        <v>24980</v>
      </c>
      <c r="B2237">
        <v>0.44900000000000001</v>
      </c>
      <c r="C2237" t="str">
        <f t="shared" si="39"/>
        <v>1968 q2</v>
      </c>
    </row>
    <row r="2238" spans="1:3">
      <c r="A2238" s="61">
        <v>24981</v>
      </c>
      <c r="B2238">
        <v>0.44929999999999998</v>
      </c>
      <c r="C2238" t="str">
        <f t="shared" si="39"/>
        <v>1968 q2</v>
      </c>
    </row>
    <row r="2239" spans="1:3">
      <c r="A2239" s="61">
        <v>24982</v>
      </c>
      <c r="B2239">
        <v>0.46</v>
      </c>
      <c r="C2239" t="str">
        <f t="shared" si="39"/>
        <v>1968 q2</v>
      </c>
    </row>
    <row r="2240" spans="1:3">
      <c r="A2240" s="61">
        <v>24985</v>
      </c>
      <c r="B2240">
        <v>0.45750000000000002</v>
      </c>
      <c r="C2240" t="str">
        <f t="shared" si="39"/>
        <v>1968 q2</v>
      </c>
    </row>
    <row r="2241" spans="1:3">
      <c r="A2241" s="61">
        <v>24986</v>
      </c>
      <c r="B2241">
        <v>0.45350000000000001</v>
      </c>
      <c r="C2241" t="str">
        <f t="shared" si="39"/>
        <v>1968 q2</v>
      </c>
    </row>
    <row r="2242" spans="1:3">
      <c r="A2242" s="61">
        <v>24987</v>
      </c>
      <c r="B2242">
        <v>0.44800000000000001</v>
      </c>
      <c r="C2242" t="str">
        <f t="shared" si="39"/>
        <v>1968 q2</v>
      </c>
    </row>
    <row r="2243" spans="1:3">
      <c r="A2243" s="61">
        <v>24992</v>
      </c>
      <c r="B2243">
        <v>0.436</v>
      </c>
      <c r="C2243" t="str">
        <f t="shared" si="39"/>
        <v>1968 q2</v>
      </c>
    </row>
    <row r="2244" spans="1:3">
      <c r="A2244" s="61">
        <v>24993</v>
      </c>
      <c r="B2244">
        <v>0.4425</v>
      </c>
      <c r="C2244" t="str">
        <f t="shared" si="39"/>
        <v>1968 q2</v>
      </c>
    </row>
    <row r="2245" spans="1:3">
      <c r="A2245" s="61">
        <v>24994</v>
      </c>
      <c r="B2245">
        <v>0.442</v>
      </c>
      <c r="C2245" t="str">
        <f t="shared" si="39"/>
        <v>1968 q2</v>
      </c>
    </row>
    <row r="2246" spans="1:3">
      <c r="A2246" s="61">
        <v>24995</v>
      </c>
      <c r="B2246">
        <v>0.4425</v>
      </c>
      <c r="C2246" t="str">
        <f t="shared" si="39"/>
        <v>1968 q2</v>
      </c>
    </row>
    <row r="2247" spans="1:3">
      <c r="A2247" s="61">
        <v>24996</v>
      </c>
      <c r="B2247">
        <v>0.44350000000000001</v>
      </c>
      <c r="C2247" t="str">
        <f t="shared" si="39"/>
        <v>1968 q2</v>
      </c>
    </row>
    <row r="2248" spans="1:3">
      <c r="A2248" s="61">
        <v>24999</v>
      </c>
      <c r="B2248">
        <v>0.44600000000000001</v>
      </c>
      <c r="C2248" t="str">
        <f t="shared" si="39"/>
        <v>1968 q2</v>
      </c>
    </row>
    <row r="2249" spans="1:3">
      <c r="A2249" s="61">
        <v>25000</v>
      </c>
      <c r="B2249">
        <v>0.45</v>
      </c>
      <c r="C2249" t="str">
        <f t="shared" si="39"/>
        <v>1968 q2</v>
      </c>
    </row>
    <row r="2250" spans="1:3">
      <c r="A2250" s="61">
        <v>25001</v>
      </c>
      <c r="B2250">
        <v>0.46150000000000002</v>
      </c>
      <c r="C2250" t="str">
        <f t="shared" si="39"/>
        <v>1968 q2</v>
      </c>
    </row>
    <row r="2251" spans="1:3">
      <c r="A2251" s="61">
        <v>25002</v>
      </c>
      <c r="B2251">
        <v>0.45700000000000002</v>
      </c>
      <c r="C2251" t="str">
        <f t="shared" si="39"/>
        <v>1968 q2</v>
      </c>
    </row>
    <row r="2252" spans="1:3">
      <c r="A2252" s="61">
        <v>25003</v>
      </c>
      <c r="B2252">
        <v>0.45200000000000001</v>
      </c>
      <c r="C2252" t="str">
        <f t="shared" si="39"/>
        <v>1968 q2</v>
      </c>
    </row>
    <row r="2253" spans="1:3">
      <c r="A2253" s="61">
        <v>25006</v>
      </c>
      <c r="B2253">
        <v>0.46300000000000002</v>
      </c>
      <c r="C2253" t="str">
        <f t="shared" si="39"/>
        <v>1968 q2</v>
      </c>
    </row>
    <row r="2254" spans="1:3">
      <c r="A2254" s="61">
        <v>25007</v>
      </c>
      <c r="B2254">
        <v>0.45800000000000002</v>
      </c>
      <c r="C2254" t="str">
        <f t="shared" si="39"/>
        <v>1968 q2</v>
      </c>
    </row>
    <row r="2255" spans="1:3">
      <c r="A2255" s="61">
        <v>25008</v>
      </c>
      <c r="B2255">
        <v>0.45700000000000002</v>
      </c>
      <c r="C2255" t="str">
        <f t="shared" si="39"/>
        <v>1968 q2</v>
      </c>
    </row>
    <row r="2256" spans="1:3">
      <c r="A2256" s="61">
        <v>25009</v>
      </c>
      <c r="B2256">
        <v>0.45500000000000002</v>
      </c>
      <c r="C2256" t="str">
        <f t="shared" si="39"/>
        <v>1968 q2</v>
      </c>
    </row>
    <row r="2257" spans="1:3">
      <c r="A2257" s="61">
        <v>25010</v>
      </c>
      <c r="B2257">
        <v>0.45500000000000002</v>
      </c>
      <c r="C2257" t="str">
        <f t="shared" si="39"/>
        <v>1968 q2</v>
      </c>
    </row>
    <row r="2258" spans="1:3">
      <c r="A2258" s="61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61">
        <v>25014</v>
      </c>
      <c r="B2259">
        <v>0.44900000000000001</v>
      </c>
      <c r="C2259" t="str">
        <f t="shared" si="40"/>
        <v>1968 q2</v>
      </c>
    </row>
    <row r="2260" spans="1:3">
      <c r="A2260" s="61">
        <v>25015</v>
      </c>
      <c r="B2260">
        <v>0.4471</v>
      </c>
      <c r="C2260" t="str">
        <f t="shared" si="40"/>
        <v>1968 q2</v>
      </c>
    </row>
    <row r="2261" spans="1:3">
      <c r="A2261" s="61">
        <v>25016</v>
      </c>
      <c r="B2261">
        <v>0.4501</v>
      </c>
      <c r="C2261" t="str">
        <f t="shared" si="40"/>
        <v>1968 q2</v>
      </c>
    </row>
    <row r="2262" spans="1:3">
      <c r="A2262" s="61">
        <v>25017</v>
      </c>
      <c r="B2262">
        <v>0.44990000000000002</v>
      </c>
      <c r="C2262" t="str">
        <f t="shared" si="40"/>
        <v>1968 q2</v>
      </c>
    </row>
    <row r="2263" spans="1:3">
      <c r="A2263" s="61">
        <v>25020</v>
      </c>
      <c r="B2263">
        <v>0.44500000000000001</v>
      </c>
      <c r="C2263" t="str">
        <f t="shared" si="40"/>
        <v>1968 q3</v>
      </c>
    </row>
    <row r="2264" spans="1:3">
      <c r="A2264" s="61">
        <v>25021</v>
      </c>
      <c r="B2264">
        <v>0.4425</v>
      </c>
      <c r="C2264" t="str">
        <f t="shared" si="40"/>
        <v>1968 q3</v>
      </c>
    </row>
    <row r="2265" spans="1:3">
      <c r="A2265" s="61">
        <v>25022</v>
      </c>
      <c r="B2265">
        <v>0.4425</v>
      </c>
      <c r="C2265" t="str">
        <f t="shared" si="40"/>
        <v>1968 q3</v>
      </c>
    </row>
    <row r="2266" spans="1:3">
      <c r="A2266" s="61">
        <v>25027</v>
      </c>
      <c r="B2266">
        <v>0.438</v>
      </c>
      <c r="C2266" t="str">
        <f t="shared" si="40"/>
        <v>1968 q3</v>
      </c>
    </row>
    <row r="2267" spans="1:3">
      <c r="A2267" s="61">
        <v>25028</v>
      </c>
      <c r="B2267">
        <v>0.4425</v>
      </c>
      <c r="C2267" t="str">
        <f t="shared" si="40"/>
        <v>1968 q3</v>
      </c>
    </row>
    <row r="2268" spans="1:3">
      <c r="A2268" s="61">
        <v>25029</v>
      </c>
      <c r="B2268">
        <v>0.439</v>
      </c>
      <c r="C2268" t="str">
        <f t="shared" si="40"/>
        <v>1968 q3</v>
      </c>
    </row>
    <row r="2269" spans="1:3">
      <c r="A2269" s="61">
        <v>25030</v>
      </c>
      <c r="B2269">
        <v>0.4425</v>
      </c>
      <c r="C2269" t="str">
        <f t="shared" si="40"/>
        <v>1968 q3</v>
      </c>
    </row>
    <row r="2270" spans="1:3">
      <c r="A2270" s="61">
        <v>25031</v>
      </c>
      <c r="B2270">
        <v>0.44</v>
      </c>
      <c r="C2270" t="str">
        <f t="shared" si="40"/>
        <v>1968 q3</v>
      </c>
    </row>
    <row r="2271" spans="1:3">
      <c r="A2271" s="61">
        <v>25034</v>
      </c>
      <c r="B2271">
        <v>0.439</v>
      </c>
      <c r="C2271" t="str">
        <f t="shared" si="40"/>
        <v>1968 q3</v>
      </c>
    </row>
    <row r="2272" spans="1:3">
      <c r="A2272" s="61">
        <v>25035</v>
      </c>
      <c r="B2272">
        <v>0.44069999999999998</v>
      </c>
      <c r="C2272" t="str">
        <f t="shared" si="40"/>
        <v>1968 q3</v>
      </c>
    </row>
    <row r="2273" spans="1:3">
      <c r="A2273" s="61">
        <v>25036</v>
      </c>
      <c r="B2273">
        <v>0.4415</v>
      </c>
      <c r="C2273" t="str">
        <f t="shared" si="40"/>
        <v>1968 q3</v>
      </c>
    </row>
    <row r="2274" spans="1:3">
      <c r="A2274" s="61">
        <v>25037</v>
      </c>
      <c r="B2274">
        <v>0.442</v>
      </c>
      <c r="C2274" t="str">
        <f t="shared" si="40"/>
        <v>1968 q3</v>
      </c>
    </row>
    <row r="2275" spans="1:3">
      <c r="A2275" s="61">
        <v>25038</v>
      </c>
      <c r="B2275">
        <v>0.441</v>
      </c>
      <c r="C2275" t="str">
        <f t="shared" si="40"/>
        <v>1968 q3</v>
      </c>
    </row>
    <row r="2276" spans="1:3">
      <c r="A2276" s="61">
        <v>25041</v>
      </c>
      <c r="B2276">
        <v>0.439</v>
      </c>
      <c r="C2276" t="str">
        <f t="shared" si="40"/>
        <v>1968 q3</v>
      </c>
    </row>
    <row r="2277" spans="1:3">
      <c r="A2277" s="61">
        <v>25042</v>
      </c>
      <c r="B2277">
        <v>0.4405</v>
      </c>
      <c r="C2277" t="str">
        <f t="shared" si="40"/>
        <v>1968 q3</v>
      </c>
    </row>
    <row r="2278" spans="1:3">
      <c r="A2278" s="61">
        <v>25043</v>
      </c>
      <c r="B2278">
        <v>0.44650000000000001</v>
      </c>
      <c r="C2278" t="str">
        <f t="shared" si="40"/>
        <v>1968 q3</v>
      </c>
    </row>
    <row r="2279" spans="1:3">
      <c r="A2279" s="61">
        <v>25044</v>
      </c>
      <c r="B2279">
        <v>0.4415</v>
      </c>
      <c r="C2279" t="str">
        <f t="shared" si="40"/>
        <v>1968 q3</v>
      </c>
    </row>
    <row r="2280" spans="1:3">
      <c r="A2280" s="61">
        <v>25045</v>
      </c>
      <c r="B2280">
        <v>0.4415</v>
      </c>
      <c r="C2280" t="str">
        <f t="shared" si="40"/>
        <v>1968 q3</v>
      </c>
    </row>
    <row r="2281" spans="1:3">
      <c r="A2281" s="61">
        <v>25048</v>
      </c>
      <c r="B2281">
        <v>0.44400000000000001</v>
      </c>
      <c r="C2281" t="str">
        <f t="shared" si="40"/>
        <v>1968 q3</v>
      </c>
    </row>
    <row r="2282" spans="1:3">
      <c r="A2282" s="61">
        <v>25049</v>
      </c>
      <c r="B2282">
        <v>0.442</v>
      </c>
      <c r="C2282" t="str">
        <f t="shared" si="40"/>
        <v>1968 q3</v>
      </c>
    </row>
    <row r="2283" spans="1:3">
      <c r="A2283" s="61">
        <v>25050</v>
      </c>
      <c r="B2283">
        <v>0.442</v>
      </c>
      <c r="C2283" t="str">
        <f t="shared" si="40"/>
        <v>1968 q3</v>
      </c>
    </row>
    <row r="2284" spans="1:3">
      <c r="A2284" s="61">
        <v>25051</v>
      </c>
      <c r="B2284">
        <v>0.439</v>
      </c>
      <c r="C2284" t="str">
        <f t="shared" si="40"/>
        <v>1968 q3</v>
      </c>
    </row>
    <row r="2285" spans="1:3">
      <c r="A2285" s="61">
        <v>25052</v>
      </c>
      <c r="B2285">
        <v>0.441</v>
      </c>
      <c r="C2285" t="str">
        <f t="shared" si="40"/>
        <v>1968 q3</v>
      </c>
    </row>
    <row r="2286" spans="1:3">
      <c r="A2286" s="61">
        <v>25055</v>
      </c>
      <c r="B2286">
        <v>0.439</v>
      </c>
      <c r="C2286" t="str">
        <f t="shared" si="40"/>
        <v>1968 q3</v>
      </c>
    </row>
    <row r="2287" spans="1:3">
      <c r="A2287" s="61">
        <v>25056</v>
      </c>
      <c r="B2287">
        <v>0.441</v>
      </c>
      <c r="C2287" t="str">
        <f t="shared" si="40"/>
        <v>1968 q3</v>
      </c>
    </row>
    <row r="2288" spans="1:3">
      <c r="A2288" s="61">
        <v>25057</v>
      </c>
      <c r="B2288">
        <v>0.44</v>
      </c>
      <c r="C2288" t="str">
        <f t="shared" si="40"/>
        <v>1968 q3</v>
      </c>
    </row>
    <row r="2289" spans="1:3">
      <c r="A2289" s="61">
        <v>25058</v>
      </c>
      <c r="B2289">
        <v>0.44</v>
      </c>
      <c r="C2289" t="str">
        <f t="shared" si="40"/>
        <v>1968 q3</v>
      </c>
    </row>
    <row r="2290" spans="1:3">
      <c r="A2290" s="61">
        <v>25059</v>
      </c>
      <c r="B2290">
        <v>0.4425</v>
      </c>
      <c r="C2290" t="str">
        <f t="shared" si="40"/>
        <v>1968 q3</v>
      </c>
    </row>
    <row r="2291" spans="1:3">
      <c r="A2291" s="61">
        <v>25062</v>
      </c>
      <c r="B2291">
        <v>0.443</v>
      </c>
      <c r="C2291" t="str">
        <f t="shared" si="40"/>
        <v>1968 q3</v>
      </c>
    </row>
    <row r="2292" spans="1:3">
      <c r="A2292" s="61">
        <v>25063</v>
      </c>
      <c r="B2292">
        <v>0.44400000000000001</v>
      </c>
      <c r="C2292" t="str">
        <f t="shared" si="40"/>
        <v>1968 q3</v>
      </c>
    </row>
    <row r="2293" spans="1:3">
      <c r="A2293" s="61">
        <v>25064</v>
      </c>
      <c r="B2293">
        <v>0.44800000000000001</v>
      </c>
      <c r="C2293" t="str">
        <f t="shared" si="40"/>
        <v>1968 q3</v>
      </c>
    </row>
    <row r="2294" spans="1:3">
      <c r="A2294" s="61">
        <v>25065</v>
      </c>
      <c r="B2294">
        <v>0.44750000000000001</v>
      </c>
      <c r="C2294" t="str">
        <f t="shared" si="40"/>
        <v>1968 q3</v>
      </c>
    </row>
    <row r="2295" spans="1:3">
      <c r="A2295" s="61">
        <v>25066</v>
      </c>
      <c r="B2295">
        <v>0.44800000000000001</v>
      </c>
      <c r="C2295" t="str">
        <f t="shared" si="40"/>
        <v>1968 q3</v>
      </c>
    </row>
    <row r="2296" spans="1:3">
      <c r="A2296" s="61">
        <v>25069</v>
      </c>
      <c r="B2296">
        <v>0.44900000000000001</v>
      </c>
      <c r="C2296" t="str">
        <f t="shared" si="40"/>
        <v>1968 q3</v>
      </c>
    </row>
    <row r="2297" spans="1:3">
      <c r="A2297" s="61">
        <v>25070</v>
      </c>
      <c r="B2297">
        <v>0.45450000000000002</v>
      </c>
      <c r="C2297" t="str">
        <f t="shared" si="40"/>
        <v>1968 q3</v>
      </c>
    </row>
    <row r="2298" spans="1:3">
      <c r="A2298" s="61">
        <v>25071</v>
      </c>
      <c r="B2298">
        <v>0.45650000000000002</v>
      </c>
      <c r="C2298" t="str">
        <f t="shared" si="40"/>
        <v>1968 q3</v>
      </c>
    </row>
    <row r="2299" spans="1:3">
      <c r="A2299" s="61">
        <v>25072</v>
      </c>
      <c r="B2299">
        <v>0.45700000000000002</v>
      </c>
      <c r="C2299" t="str">
        <f t="shared" si="40"/>
        <v>1968 q3</v>
      </c>
    </row>
    <row r="2300" spans="1:3">
      <c r="A2300" s="61">
        <v>25073</v>
      </c>
      <c r="B2300">
        <v>0.45800000000000002</v>
      </c>
      <c r="C2300" t="str">
        <f t="shared" si="40"/>
        <v>1968 q3</v>
      </c>
    </row>
    <row r="2301" spans="1:3">
      <c r="A2301" s="61">
        <v>25076</v>
      </c>
      <c r="B2301">
        <v>0.45900000000000002</v>
      </c>
      <c r="C2301" t="str">
        <f t="shared" si="40"/>
        <v>1968 q3</v>
      </c>
    </row>
    <row r="2302" spans="1:3">
      <c r="A2302" s="61">
        <v>25077</v>
      </c>
      <c r="B2302">
        <v>0.4456</v>
      </c>
      <c r="C2302" t="str">
        <f t="shared" si="40"/>
        <v>1968 q3</v>
      </c>
    </row>
    <row r="2303" spans="1:3">
      <c r="A2303" s="61">
        <v>25078</v>
      </c>
      <c r="B2303">
        <v>0.44800000000000001</v>
      </c>
      <c r="C2303" t="str">
        <f t="shared" si="40"/>
        <v>1968 q3</v>
      </c>
    </row>
    <row r="2304" spans="1:3">
      <c r="A2304" s="61">
        <v>25079</v>
      </c>
      <c r="B2304">
        <v>0.44590000000000002</v>
      </c>
      <c r="C2304" t="str">
        <f t="shared" si="40"/>
        <v>1968 q3</v>
      </c>
    </row>
    <row r="2305" spans="1:3">
      <c r="A2305" s="61">
        <v>25080</v>
      </c>
      <c r="B2305">
        <v>0.44400000000000001</v>
      </c>
      <c r="C2305" t="str">
        <f t="shared" si="40"/>
        <v>1968 q3</v>
      </c>
    </row>
    <row r="2306" spans="1:3">
      <c r="A2306" s="61">
        <v>25084</v>
      </c>
      <c r="B2306">
        <v>0.442</v>
      </c>
      <c r="C2306" t="str">
        <f t="shared" si="40"/>
        <v>1968 q3</v>
      </c>
    </row>
    <row r="2307" spans="1:3">
      <c r="A2307" s="61">
        <v>25085</v>
      </c>
      <c r="B2307">
        <v>0.44800000000000001</v>
      </c>
      <c r="C2307" t="str">
        <f t="shared" si="40"/>
        <v>1968 q3</v>
      </c>
    </row>
    <row r="2308" spans="1:3">
      <c r="A2308" s="61">
        <v>25086</v>
      </c>
      <c r="B2308">
        <v>0.45250000000000001</v>
      </c>
      <c r="C2308" t="str">
        <f t="shared" si="40"/>
        <v>1968 q3</v>
      </c>
    </row>
    <row r="2309" spans="1:3">
      <c r="A2309" s="61">
        <v>25087</v>
      </c>
      <c r="B2309">
        <v>0.45100000000000001</v>
      </c>
      <c r="C2309" t="str">
        <f t="shared" si="40"/>
        <v>1968 q3</v>
      </c>
    </row>
    <row r="2310" spans="1:3">
      <c r="A2310" s="61">
        <v>25090</v>
      </c>
      <c r="B2310">
        <v>0.45200000000000001</v>
      </c>
      <c r="C2310" t="str">
        <f t="shared" si="40"/>
        <v>1968 q3</v>
      </c>
    </row>
    <row r="2311" spans="1:3">
      <c r="A2311" s="61">
        <v>25091</v>
      </c>
      <c r="B2311">
        <v>0.45400000000000001</v>
      </c>
      <c r="C2311" t="str">
        <f t="shared" si="40"/>
        <v>1968 q3</v>
      </c>
    </row>
    <row r="2312" spans="1:3">
      <c r="A2312" s="61">
        <v>25092</v>
      </c>
      <c r="B2312">
        <v>0.45600000000000002</v>
      </c>
      <c r="C2312" t="str">
        <f t="shared" si="40"/>
        <v>1968 q3</v>
      </c>
    </row>
    <row r="2313" spans="1:3">
      <c r="A2313" s="61">
        <v>25093</v>
      </c>
      <c r="B2313">
        <v>0.46</v>
      </c>
      <c r="C2313" t="str">
        <f t="shared" si="40"/>
        <v>1968 q3</v>
      </c>
    </row>
    <row r="2314" spans="1:3">
      <c r="A2314" s="61">
        <v>25094</v>
      </c>
      <c r="B2314">
        <v>0.46450000000000002</v>
      </c>
      <c r="C2314" t="str">
        <f t="shared" si="40"/>
        <v>1968 q3</v>
      </c>
    </row>
    <row r="2315" spans="1:3">
      <c r="A2315" s="61">
        <v>25097</v>
      </c>
      <c r="B2315">
        <v>0.47049999999999997</v>
      </c>
      <c r="C2315" t="str">
        <f t="shared" si="40"/>
        <v>1968 q3</v>
      </c>
    </row>
    <row r="2316" spans="1:3">
      <c r="A2316" s="61">
        <v>25098</v>
      </c>
      <c r="B2316">
        <v>0.47849999999999998</v>
      </c>
      <c r="C2316" t="str">
        <f t="shared" si="40"/>
        <v>1968 q3</v>
      </c>
    </row>
    <row r="2317" spans="1:3">
      <c r="A2317" s="61">
        <v>25099</v>
      </c>
      <c r="B2317">
        <v>0.47499999999999998</v>
      </c>
      <c r="C2317" t="str">
        <f t="shared" si="40"/>
        <v>1968 q3</v>
      </c>
    </row>
    <row r="2318" spans="1:3">
      <c r="A2318" s="61">
        <v>25100</v>
      </c>
      <c r="B2318">
        <v>0.46949999999999997</v>
      </c>
      <c r="C2318" t="str">
        <f t="shared" si="40"/>
        <v>1968 q3</v>
      </c>
    </row>
    <row r="2319" spans="1:3">
      <c r="A2319" s="61">
        <v>25101</v>
      </c>
      <c r="B2319">
        <v>0.47649999999999998</v>
      </c>
      <c r="C2319" t="str">
        <f t="shared" si="40"/>
        <v>1968 q3</v>
      </c>
    </row>
    <row r="2320" spans="1:3">
      <c r="A2320" s="61">
        <v>25104</v>
      </c>
      <c r="B2320">
        <v>0.47699999999999998</v>
      </c>
      <c r="C2320" t="str">
        <f t="shared" si="40"/>
        <v>1968 q3</v>
      </c>
    </row>
    <row r="2321" spans="1:3">
      <c r="A2321" s="61">
        <v>25105</v>
      </c>
      <c r="B2321">
        <v>0.47799999999999998</v>
      </c>
      <c r="C2321" t="str">
        <f t="shared" si="40"/>
        <v>1968 q3</v>
      </c>
    </row>
    <row r="2322" spans="1:3">
      <c r="A2322" s="61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61">
        <v>25107</v>
      </c>
      <c r="B2323">
        <v>0.47199999999999998</v>
      </c>
      <c r="C2323" t="str">
        <f t="shared" si="41"/>
        <v>1968 q3</v>
      </c>
    </row>
    <row r="2324" spans="1:3">
      <c r="A2324" s="61">
        <v>25108</v>
      </c>
      <c r="B2324">
        <v>0.47199999999999998</v>
      </c>
      <c r="C2324" t="str">
        <f t="shared" si="41"/>
        <v>1968 q3</v>
      </c>
    </row>
    <row r="2325" spans="1:3">
      <c r="A2325" s="61">
        <v>25111</v>
      </c>
      <c r="B2325">
        <v>0.46800000000000003</v>
      </c>
      <c r="C2325" t="str">
        <f t="shared" si="41"/>
        <v>1968 q3</v>
      </c>
    </row>
    <row r="2326" spans="1:3">
      <c r="A2326" s="61">
        <v>25112</v>
      </c>
      <c r="B2326">
        <v>0.46500000000000002</v>
      </c>
      <c r="C2326" t="str">
        <f t="shared" si="41"/>
        <v>1968 q4</v>
      </c>
    </row>
    <row r="2327" spans="1:3">
      <c r="A2327" s="61">
        <v>25113</v>
      </c>
      <c r="B2327">
        <v>0.46050000000000002</v>
      </c>
      <c r="C2327" t="str">
        <f t="shared" si="41"/>
        <v>1968 q4</v>
      </c>
    </row>
    <row r="2328" spans="1:3">
      <c r="A2328" s="61">
        <v>25114</v>
      </c>
      <c r="B2328">
        <v>0.46700000000000003</v>
      </c>
      <c r="C2328" t="str">
        <f t="shared" si="41"/>
        <v>1968 q4</v>
      </c>
    </row>
    <row r="2329" spans="1:3">
      <c r="A2329" s="61">
        <v>25115</v>
      </c>
      <c r="B2329">
        <v>0.46949999999999997</v>
      </c>
      <c r="C2329" t="str">
        <f t="shared" si="41"/>
        <v>1968 q4</v>
      </c>
    </row>
    <row r="2330" spans="1:3">
      <c r="A2330" s="61">
        <v>25118</v>
      </c>
      <c r="B2330">
        <v>0.47299999999999998</v>
      </c>
      <c r="C2330" t="str">
        <f t="shared" si="41"/>
        <v>1968 q4</v>
      </c>
    </row>
    <row r="2331" spans="1:3">
      <c r="A2331" s="61">
        <v>25119</v>
      </c>
      <c r="B2331">
        <v>0.46800000000000003</v>
      </c>
      <c r="C2331" t="str">
        <f t="shared" si="41"/>
        <v>1968 q4</v>
      </c>
    </row>
    <row r="2332" spans="1:3">
      <c r="A2332" s="61">
        <v>25120</v>
      </c>
      <c r="B2332">
        <v>0.46500000000000002</v>
      </c>
      <c r="C2332" t="str">
        <f t="shared" si="41"/>
        <v>1968 q4</v>
      </c>
    </row>
    <row r="2333" spans="1:3">
      <c r="A2333" s="61">
        <v>25121</v>
      </c>
      <c r="B2333">
        <v>0.46750000000000003</v>
      </c>
      <c r="C2333" t="str">
        <f t="shared" si="41"/>
        <v>1968 q4</v>
      </c>
    </row>
    <row r="2334" spans="1:3">
      <c r="A2334" s="61">
        <v>25122</v>
      </c>
      <c r="B2334">
        <v>0.47</v>
      </c>
      <c r="C2334" t="str">
        <f t="shared" si="41"/>
        <v>1968 q4</v>
      </c>
    </row>
    <row r="2335" spans="1:3">
      <c r="A2335" s="61">
        <v>25125</v>
      </c>
      <c r="B2335">
        <v>0.46949999999999997</v>
      </c>
      <c r="C2335" t="str">
        <f t="shared" si="41"/>
        <v>1968 q4</v>
      </c>
    </row>
    <row r="2336" spans="1:3">
      <c r="A2336" s="61">
        <v>25126</v>
      </c>
      <c r="B2336">
        <v>0.46600000000000003</v>
      </c>
      <c r="C2336" t="str">
        <f t="shared" si="41"/>
        <v>1968 q4</v>
      </c>
    </row>
    <row r="2337" spans="1:3">
      <c r="A2337" s="61">
        <v>25127</v>
      </c>
      <c r="B2337">
        <v>0.46300000000000002</v>
      </c>
      <c r="C2337" t="str">
        <f t="shared" si="41"/>
        <v>1968 q4</v>
      </c>
    </row>
    <row r="2338" spans="1:3">
      <c r="A2338" s="61">
        <v>25128</v>
      </c>
      <c r="B2338">
        <v>0.46110000000000001</v>
      </c>
      <c r="C2338" t="str">
        <f t="shared" si="41"/>
        <v>1968 q4</v>
      </c>
    </row>
    <row r="2339" spans="1:3">
      <c r="A2339" s="61">
        <v>25129</v>
      </c>
      <c r="B2339">
        <v>0.46250000000000002</v>
      </c>
      <c r="C2339" t="str">
        <f t="shared" si="41"/>
        <v>1968 q4</v>
      </c>
    </row>
    <row r="2340" spans="1:3">
      <c r="A2340" s="61">
        <v>25132</v>
      </c>
      <c r="B2340">
        <v>0.46150000000000002</v>
      </c>
      <c r="C2340" t="str">
        <f t="shared" si="41"/>
        <v>1968 q4</v>
      </c>
    </row>
    <row r="2341" spans="1:3">
      <c r="A2341" s="61">
        <v>25133</v>
      </c>
      <c r="B2341">
        <v>0.45550000000000002</v>
      </c>
      <c r="C2341" t="str">
        <f t="shared" si="41"/>
        <v>1968 q4</v>
      </c>
    </row>
    <row r="2342" spans="1:3">
      <c r="A2342" s="61">
        <v>25134</v>
      </c>
      <c r="B2342">
        <v>0.46100000000000002</v>
      </c>
      <c r="C2342" t="str">
        <f t="shared" si="41"/>
        <v>1968 q4</v>
      </c>
    </row>
    <row r="2343" spans="1:3">
      <c r="A2343" s="61">
        <v>25135</v>
      </c>
      <c r="B2343">
        <v>0.45950000000000002</v>
      </c>
      <c r="C2343" t="str">
        <f t="shared" si="41"/>
        <v>1968 q4</v>
      </c>
    </row>
    <row r="2344" spans="1:3">
      <c r="A2344" s="61">
        <v>25136</v>
      </c>
      <c r="B2344">
        <v>0.46100000000000002</v>
      </c>
      <c r="C2344" t="str">
        <f t="shared" si="41"/>
        <v>1968 q4</v>
      </c>
    </row>
    <row r="2345" spans="1:3">
      <c r="A2345" s="61">
        <v>25139</v>
      </c>
      <c r="B2345">
        <v>0.46</v>
      </c>
      <c r="C2345" t="str">
        <f t="shared" si="41"/>
        <v>1968 q4</v>
      </c>
    </row>
    <row r="2346" spans="1:3">
      <c r="A2346" s="61">
        <v>25140</v>
      </c>
      <c r="B2346">
        <v>0.46350000000000002</v>
      </c>
      <c r="C2346" t="str">
        <f t="shared" si="41"/>
        <v>1968 q4</v>
      </c>
    </row>
    <row r="2347" spans="1:3">
      <c r="A2347" s="61">
        <v>25141</v>
      </c>
      <c r="B2347">
        <v>0.46100000000000002</v>
      </c>
      <c r="C2347" t="str">
        <f t="shared" si="41"/>
        <v>1968 q4</v>
      </c>
    </row>
    <row r="2348" spans="1:3">
      <c r="A2348" s="61">
        <v>25142</v>
      </c>
      <c r="B2348">
        <v>0.46250000000000002</v>
      </c>
      <c r="C2348" t="str">
        <f t="shared" si="41"/>
        <v>1968 q4</v>
      </c>
    </row>
    <row r="2349" spans="1:3">
      <c r="A2349" s="61">
        <v>25143</v>
      </c>
      <c r="B2349">
        <v>0.46500000000000002</v>
      </c>
      <c r="C2349" t="str">
        <f t="shared" si="41"/>
        <v>1968 q4</v>
      </c>
    </row>
    <row r="2350" spans="1:3">
      <c r="A2350" s="61">
        <v>25146</v>
      </c>
      <c r="B2350">
        <v>0.47</v>
      </c>
      <c r="C2350" t="str">
        <f t="shared" si="41"/>
        <v>1968 q4</v>
      </c>
    </row>
    <row r="2351" spans="1:3">
      <c r="A2351" s="61">
        <v>25148</v>
      </c>
      <c r="B2351">
        <v>0.47599999999999998</v>
      </c>
      <c r="C2351" t="str">
        <f t="shared" si="41"/>
        <v>1968 q4</v>
      </c>
    </row>
    <row r="2352" spans="1:3">
      <c r="A2352" s="61">
        <v>25149</v>
      </c>
      <c r="B2352">
        <v>0.47249999999999998</v>
      </c>
      <c r="C2352" t="str">
        <f t="shared" si="41"/>
        <v>1968 q4</v>
      </c>
    </row>
    <row r="2353" spans="1:3">
      <c r="A2353" s="61">
        <v>25150</v>
      </c>
      <c r="B2353">
        <v>0.47499999999999998</v>
      </c>
      <c r="C2353" t="str">
        <f t="shared" si="41"/>
        <v>1968 q4</v>
      </c>
    </row>
    <row r="2354" spans="1:3">
      <c r="A2354" s="61">
        <v>25154</v>
      </c>
      <c r="B2354">
        <v>0.47749999999999998</v>
      </c>
      <c r="C2354" t="str">
        <f t="shared" si="41"/>
        <v>1968 q4</v>
      </c>
    </row>
    <row r="2355" spans="1:3">
      <c r="A2355" s="61">
        <v>25155</v>
      </c>
      <c r="B2355">
        <v>0.47599999999999998</v>
      </c>
      <c r="C2355" t="str">
        <f t="shared" si="41"/>
        <v>1968 q4</v>
      </c>
    </row>
    <row r="2356" spans="1:3">
      <c r="A2356" s="61">
        <v>25156</v>
      </c>
      <c r="B2356">
        <v>0.47199999999999998</v>
      </c>
      <c r="C2356" t="str">
        <f t="shared" si="41"/>
        <v>1968 q4</v>
      </c>
    </row>
    <row r="2357" spans="1:3">
      <c r="A2357" s="61">
        <v>25157</v>
      </c>
      <c r="B2357">
        <v>0.47599999999999998</v>
      </c>
      <c r="C2357" t="str">
        <f t="shared" si="41"/>
        <v>1968 q4</v>
      </c>
    </row>
    <row r="2358" spans="1:3">
      <c r="A2358" s="61">
        <v>25160</v>
      </c>
      <c r="B2358">
        <v>0.47549999999999998</v>
      </c>
      <c r="C2358" t="str">
        <f t="shared" si="41"/>
        <v>1968 q4</v>
      </c>
    </row>
    <row r="2359" spans="1:3">
      <c r="A2359" s="61">
        <v>25161</v>
      </c>
      <c r="B2359">
        <v>0.47499999999999998</v>
      </c>
      <c r="C2359" t="str">
        <f t="shared" si="41"/>
        <v>1968 q4</v>
      </c>
    </row>
    <row r="2360" spans="1:3">
      <c r="A2360" s="61">
        <v>25162</v>
      </c>
      <c r="B2360">
        <v>0.47499999999999998</v>
      </c>
      <c r="C2360" t="str">
        <f t="shared" si="41"/>
        <v>1968 q4</v>
      </c>
    </row>
    <row r="2361" spans="1:3">
      <c r="A2361" s="61">
        <v>25163</v>
      </c>
      <c r="B2361">
        <v>0.47449999999999998</v>
      </c>
      <c r="C2361" t="str">
        <f t="shared" si="41"/>
        <v>1968 q4</v>
      </c>
    </row>
    <row r="2362" spans="1:3">
      <c r="A2362" s="61">
        <v>25164</v>
      </c>
      <c r="B2362">
        <v>0.47349999999999998</v>
      </c>
      <c r="C2362" t="str">
        <f t="shared" si="41"/>
        <v>1968 q4</v>
      </c>
    </row>
    <row r="2363" spans="1:3">
      <c r="A2363" s="61">
        <v>25167</v>
      </c>
      <c r="B2363">
        <v>0.47089999999999999</v>
      </c>
      <c r="C2363" t="str">
        <f t="shared" si="41"/>
        <v>1968 q4</v>
      </c>
    </row>
    <row r="2364" spans="1:3">
      <c r="A2364" s="61">
        <v>25168</v>
      </c>
      <c r="B2364">
        <v>0.4728</v>
      </c>
      <c r="C2364" t="str">
        <f t="shared" si="41"/>
        <v>1968 q4</v>
      </c>
    </row>
    <row r="2365" spans="1:3">
      <c r="A2365" s="61">
        <v>25169</v>
      </c>
      <c r="B2365">
        <v>0.4758</v>
      </c>
      <c r="C2365" t="str">
        <f t="shared" si="41"/>
        <v>1968 q4</v>
      </c>
    </row>
    <row r="2366" spans="1:3">
      <c r="A2366" s="61">
        <v>25171</v>
      </c>
      <c r="B2366">
        <v>0.47689999999999999</v>
      </c>
      <c r="C2366" t="str">
        <f t="shared" si="41"/>
        <v>1968 q4</v>
      </c>
    </row>
    <row r="2367" spans="1:3">
      <c r="A2367" s="61">
        <v>25174</v>
      </c>
      <c r="B2367">
        <v>0.48099999999999998</v>
      </c>
      <c r="C2367" t="str">
        <f t="shared" si="41"/>
        <v>1968 q4</v>
      </c>
    </row>
    <row r="2368" spans="1:3">
      <c r="A2368" s="61">
        <v>25175</v>
      </c>
      <c r="B2368">
        <v>0.49099999999999999</v>
      </c>
      <c r="C2368" t="str">
        <f t="shared" si="41"/>
        <v>1968 q4</v>
      </c>
    </row>
    <row r="2369" spans="1:3">
      <c r="A2369" s="61">
        <v>25176</v>
      </c>
      <c r="B2369">
        <v>0.50449999999999995</v>
      </c>
      <c r="C2369" t="str">
        <f t="shared" si="41"/>
        <v>1968 q4</v>
      </c>
    </row>
    <row r="2370" spans="1:3">
      <c r="A2370" s="61">
        <v>25177</v>
      </c>
      <c r="B2370">
        <v>0.505</v>
      </c>
      <c r="C2370" t="str">
        <f t="shared" si="41"/>
        <v>1968 q4</v>
      </c>
    </row>
    <row r="2371" spans="1:3">
      <c r="A2371" s="61">
        <v>25178</v>
      </c>
      <c r="B2371">
        <v>0.51149999999999995</v>
      </c>
      <c r="C2371" t="str">
        <f t="shared" si="41"/>
        <v>1968 q4</v>
      </c>
    </row>
    <row r="2372" spans="1:3">
      <c r="A2372" s="61">
        <v>25181</v>
      </c>
      <c r="B2372">
        <v>0.51</v>
      </c>
      <c r="C2372" t="str">
        <f t="shared" si="41"/>
        <v>1968 q4</v>
      </c>
    </row>
    <row r="2373" spans="1:3">
      <c r="A2373" s="61">
        <v>25182</v>
      </c>
      <c r="B2373">
        <v>0.51249999999999996</v>
      </c>
      <c r="C2373" t="str">
        <f t="shared" si="41"/>
        <v>1968 q4</v>
      </c>
    </row>
    <row r="2374" spans="1:3">
      <c r="A2374" s="61">
        <v>25183</v>
      </c>
      <c r="B2374">
        <v>0.52349999999999997</v>
      </c>
      <c r="C2374" t="str">
        <f t="shared" si="41"/>
        <v>1968 q4</v>
      </c>
    </row>
    <row r="2375" spans="1:3">
      <c r="A2375" s="61">
        <v>25184</v>
      </c>
      <c r="B2375">
        <v>0.52249999999999996</v>
      </c>
      <c r="C2375" t="str">
        <f t="shared" si="41"/>
        <v>1968 q4</v>
      </c>
    </row>
    <row r="2376" spans="1:3">
      <c r="A2376" s="61">
        <v>25185</v>
      </c>
      <c r="B2376">
        <v>0.52449999999999997</v>
      </c>
      <c r="C2376" t="str">
        <f t="shared" si="41"/>
        <v>1968 q4</v>
      </c>
    </row>
    <row r="2377" spans="1:3">
      <c r="A2377" s="61">
        <v>25188</v>
      </c>
      <c r="B2377">
        <v>0.52049999999999996</v>
      </c>
      <c r="C2377" t="str">
        <f t="shared" si="41"/>
        <v>1968 q4</v>
      </c>
    </row>
    <row r="2378" spans="1:3">
      <c r="A2378" s="61">
        <v>25189</v>
      </c>
      <c r="B2378">
        <v>0.50749999999999995</v>
      </c>
      <c r="C2378" t="str">
        <f t="shared" si="41"/>
        <v>1968 q4</v>
      </c>
    </row>
    <row r="2379" spans="1:3">
      <c r="A2379" s="61">
        <v>25190</v>
      </c>
      <c r="B2379">
        <v>0.51500000000000001</v>
      </c>
      <c r="C2379" t="str">
        <f t="shared" si="41"/>
        <v>1968 q4</v>
      </c>
    </row>
    <row r="2380" spans="1:3">
      <c r="A2380" s="61">
        <v>25191</v>
      </c>
      <c r="B2380">
        <v>0.51049999999999995</v>
      </c>
      <c r="C2380" t="str">
        <f t="shared" si="41"/>
        <v>1968 q4</v>
      </c>
    </row>
    <row r="2381" spans="1:3">
      <c r="A2381" s="61">
        <v>25192</v>
      </c>
      <c r="B2381">
        <v>0.51200000000000001</v>
      </c>
      <c r="C2381" t="str">
        <f t="shared" si="41"/>
        <v>1968 q4</v>
      </c>
    </row>
    <row r="2382" spans="1:3">
      <c r="A2382" s="61">
        <v>25195</v>
      </c>
      <c r="B2382">
        <v>0.50900000000000001</v>
      </c>
      <c r="C2382" t="str">
        <f t="shared" si="41"/>
        <v>1968 q4</v>
      </c>
    </row>
    <row r="2383" spans="1:3">
      <c r="A2383" s="61">
        <v>25198</v>
      </c>
      <c r="B2383">
        <v>0.50819999999999999</v>
      </c>
      <c r="C2383" t="str">
        <f t="shared" si="41"/>
        <v>1968 q4</v>
      </c>
    </row>
    <row r="2384" spans="1:3">
      <c r="A2384" s="61">
        <v>25199</v>
      </c>
      <c r="B2384">
        <v>0.50180000000000002</v>
      </c>
      <c r="C2384" t="str">
        <f t="shared" si="41"/>
        <v>1968 q4</v>
      </c>
    </row>
    <row r="2385" spans="1:3">
      <c r="A2385" s="61">
        <v>25202</v>
      </c>
      <c r="B2385">
        <v>0.50290000000000001</v>
      </c>
      <c r="C2385" t="str">
        <f t="shared" si="41"/>
        <v>1968 q4</v>
      </c>
    </row>
    <row r="2386" spans="1:3">
      <c r="A2386" s="61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61">
        <v>25205</v>
      </c>
      <c r="B2387">
        <v>0.51449999999999996</v>
      </c>
      <c r="C2387" t="str">
        <f t="shared" si="42"/>
        <v>1969 q1</v>
      </c>
    </row>
    <row r="2388" spans="1:3">
      <c r="A2388" s="61">
        <v>25206</v>
      </c>
      <c r="B2388">
        <v>0.51700000000000002</v>
      </c>
      <c r="C2388" t="str">
        <f t="shared" si="42"/>
        <v>1969 q1</v>
      </c>
    </row>
    <row r="2389" spans="1:3">
      <c r="A2389" s="61">
        <v>25209</v>
      </c>
      <c r="B2389">
        <v>0.52400000000000002</v>
      </c>
      <c r="C2389" t="str">
        <f t="shared" si="42"/>
        <v>1969 q1</v>
      </c>
    </row>
    <row r="2390" spans="1:3">
      <c r="A2390" s="61">
        <v>25210</v>
      </c>
      <c r="B2390">
        <v>0.51549999999999996</v>
      </c>
      <c r="C2390" t="str">
        <f t="shared" si="42"/>
        <v>1969 q1</v>
      </c>
    </row>
    <row r="2391" spans="1:3">
      <c r="A2391" s="61">
        <v>25211</v>
      </c>
      <c r="B2391">
        <v>0.51900000000000002</v>
      </c>
      <c r="C2391" t="str">
        <f t="shared" si="42"/>
        <v>1969 q1</v>
      </c>
    </row>
    <row r="2392" spans="1:3">
      <c r="A2392" s="61">
        <v>25212</v>
      </c>
      <c r="B2392">
        <v>0.51600000000000001</v>
      </c>
      <c r="C2392" t="str">
        <f t="shared" si="42"/>
        <v>1969 q1</v>
      </c>
    </row>
    <row r="2393" spans="1:3">
      <c r="A2393" s="61">
        <v>25213</v>
      </c>
      <c r="B2393">
        <v>0.51149999999999995</v>
      </c>
      <c r="C2393" t="str">
        <f t="shared" si="42"/>
        <v>1969 q1</v>
      </c>
    </row>
    <row r="2394" spans="1:3">
      <c r="A2394" s="61">
        <v>25216</v>
      </c>
      <c r="B2394">
        <v>0.51849999999999996</v>
      </c>
      <c r="C2394" t="str">
        <f t="shared" si="42"/>
        <v>1969 q1</v>
      </c>
    </row>
    <row r="2395" spans="1:3">
      <c r="A2395" s="61">
        <v>25217</v>
      </c>
      <c r="B2395">
        <v>0.52900000000000003</v>
      </c>
      <c r="C2395" t="str">
        <f t="shared" si="42"/>
        <v>1969 q1</v>
      </c>
    </row>
    <row r="2396" spans="1:3">
      <c r="A2396" s="61">
        <v>25218</v>
      </c>
      <c r="B2396">
        <v>0.52649999999999997</v>
      </c>
      <c r="C2396" t="str">
        <f t="shared" si="42"/>
        <v>1969 q1</v>
      </c>
    </row>
    <row r="2397" spans="1:3">
      <c r="A2397" s="61">
        <v>25219</v>
      </c>
      <c r="B2397">
        <v>0.52149999999999996</v>
      </c>
      <c r="C2397" t="str">
        <f t="shared" si="42"/>
        <v>1969 q1</v>
      </c>
    </row>
    <row r="2398" spans="1:3">
      <c r="A2398" s="61">
        <v>25220</v>
      </c>
      <c r="B2398">
        <v>0.52700000000000002</v>
      </c>
      <c r="C2398" t="str">
        <f t="shared" si="42"/>
        <v>1969 q1</v>
      </c>
    </row>
    <row r="2399" spans="1:3">
      <c r="A2399" s="61">
        <v>25223</v>
      </c>
      <c r="B2399">
        <v>0.52900000000000003</v>
      </c>
      <c r="C2399" t="str">
        <f t="shared" si="42"/>
        <v>1969 q1</v>
      </c>
    </row>
    <row r="2400" spans="1:3">
      <c r="A2400" s="61">
        <v>25224</v>
      </c>
      <c r="B2400">
        <v>0.53549999999999998</v>
      </c>
      <c r="C2400" t="str">
        <f t="shared" si="42"/>
        <v>1969 q1</v>
      </c>
    </row>
    <row r="2401" spans="1:3">
      <c r="A2401" s="61">
        <v>25225</v>
      </c>
      <c r="B2401">
        <v>0.53349999999999997</v>
      </c>
      <c r="C2401" t="str">
        <f t="shared" si="42"/>
        <v>1969 q1</v>
      </c>
    </row>
    <row r="2402" spans="1:3">
      <c r="A2402" s="61">
        <v>25226</v>
      </c>
      <c r="B2402">
        <v>0.53649999999999998</v>
      </c>
      <c r="C2402" t="str">
        <f t="shared" si="42"/>
        <v>1969 q1</v>
      </c>
    </row>
    <row r="2403" spans="1:3">
      <c r="A2403" s="61">
        <v>25227</v>
      </c>
      <c r="B2403">
        <v>0.54200000000000004</v>
      </c>
      <c r="C2403" t="str">
        <f t="shared" si="42"/>
        <v>1969 q1</v>
      </c>
    </row>
    <row r="2404" spans="1:3">
      <c r="A2404" s="61">
        <v>25230</v>
      </c>
      <c r="B2404">
        <v>0.54549999999999998</v>
      </c>
      <c r="C2404" t="str">
        <f t="shared" si="42"/>
        <v>1969 q1</v>
      </c>
    </row>
    <row r="2405" spans="1:3">
      <c r="A2405" s="61">
        <v>25231</v>
      </c>
      <c r="B2405">
        <v>0.54249999999999998</v>
      </c>
      <c r="C2405" t="str">
        <f t="shared" si="42"/>
        <v>1969 q1</v>
      </c>
    </row>
    <row r="2406" spans="1:3">
      <c r="A2406" s="61">
        <v>25232</v>
      </c>
      <c r="B2406">
        <v>0.53249999999999997</v>
      </c>
      <c r="C2406" t="str">
        <f t="shared" si="42"/>
        <v>1969 q1</v>
      </c>
    </row>
    <row r="2407" spans="1:3">
      <c r="A2407" s="61">
        <v>25233</v>
      </c>
      <c r="B2407">
        <v>0.53300000000000003</v>
      </c>
      <c r="C2407" t="str">
        <f t="shared" si="42"/>
        <v>1969 q1</v>
      </c>
    </row>
    <row r="2408" spans="1:3">
      <c r="A2408" s="61">
        <v>25234</v>
      </c>
      <c r="B2408">
        <v>0.54400000000000004</v>
      </c>
      <c r="C2408" t="str">
        <f t="shared" si="42"/>
        <v>1969 q1</v>
      </c>
    </row>
    <row r="2409" spans="1:3">
      <c r="A2409" s="61">
        <v>25237</v>
      </c>
      <c r="B2409">
        <v>0.53800000000000003</v>
      </c>
      <c r="C2409" t="str">
        <f t="shared" si="42"/>
        <v>1969 q1</v>
      </c>
    </row>
    <row r="2410" spans="1:3">
      <c r="A2410" s="61">
        <v>25238</v>
      </c>
      <c r="B2410">
        <v>0.53300000000000003</v>
      </c>
      <c r="C2410" t="str">
        <f t="shared" si="42"/>
        <v>1969 q1</v>
      </c>
    </row>
    <row r="2411" spans="1:3">
      <c r="A2411" s="61">
        <v>25239</v>
      </c>
      <c r="B2411">
        <v>0.51649999999999996</v>
      </c>
      <c r="C2411" t="str">
        <f t="shared" si="42"/>
        <v>1969 q1</v>
      </c>
    </row>
    <row r="2412" spans="1:3">
      <c r="A2412" s="61">
        <v>25240</v>
      </c>
      <c r="B2412">
        <v>0.52149999999999996</v>
      </c>
      <c r="C2412" t="str">
        <f t="shared" si="42"/>
        <v>1969 q1</v>
      </c>
    </row>
    <row r="2413" spans="1:3">
      <c r="A2413" s="61">
        <v>25241</v>
      </c>
      <c r="B2413">
        <v>0.51100000000000001</v>
      </c>
      <c r="C2413" t="str">
        <f t="shared" si="42"/>
        <v>1969 q1</v>
      </c>
    </row>
    <row r="2414" spans="1:3">
      <c r="A2414" s="61">
        <v>25245</v>
      </c>
      <c r="B2414">
        <v>0.51800000000000002</v>
      </c>
      <c r="C2414" t="str">
        <f t="shared" si="42"/>
        <v>1969 q1</v>
      </c>
    </row>
    <row r="2415" spans="1:3">
      <c r="A2415" s="61">
        <v>25247</v>
      </c>
      <c r="B2415">
        <v>0.51749999999999996</v>
      </c>
      <c r="C2415" t="str">
        <f t="shared" si="42"/>
        <v>1969 q1</v>
      </c>
    </row>
    <row r="2416" spans="1:3">
      <c r="A2416" s="61">
        <v>25248</v>
      </c>
      <c r="B2416">
        <v>0.51800000000000002</v>
      </c>
      <c r="C2416" t="str">
        <f t="shared" si="42"/>
        <v>1969 q1</v>
      </c>
    </row>
    <row r="2417" spans="1:3">
      <c r="A2417" s="61">
        <v>25251</v>
      </c>
      <c r="B2417">
        <v>0.52800000000000002</v>
      </c>
      <c r="C2417" t="str">
        <f t="shared" si="42"/>
        <v>1969 q1</v>
      </c>
    </row>
    <row r="2418" spans="1:3">
      <c r="A2418" s="61">
        <v>25252</v>
      </c>
      <c r="B2418">
        <v>0.53849999999999998</v>
      </c>
      <c r="C2418" t="str">
        <f t="shared" si="42"/>
        <v>1969 q1</v>
      </c>
    </row>
    <row r="2419" spans="1:3">
      <c r="A2419" s="61">
        <v>25253</v>
      </c>
      <c r="B2419">
        <v>0.53600000000000003</v>
      </c>
      <c r="C2419" t="str">
        <f t="shared" si="42"/>
        <v>1969 q1</v>
      </c>
    </row>
    <row r="2420" spans="1:3">
      <c r="A2420" s="61">
        <v>25254</v>
      </c>
      <c r="B2420">
        <v>0.53349999999999997</v>
      </c>
      <c r="C2420" t="str">
        <f t="shared" si="42"/>
        <v>1969 q1</v>
      </c>
    </row>
    <row r="2421" spans="1:3">
      <c r="A2421" s="61">
        <v>25258</v>
      </c>
      <c r="B2421">
        <v>0.52649999999999997</v>
      </c>
      <c r="C2421" t="str">
        <f t="shared" si="42"/>
        <v>1969 q1</v>
      </c>
    </row>
    <row r="2422" spans="1:3">
      <c r="A2422" s="61">
        <v>25259</v>
      </c>
      <c r="B2422">
        <v>0.51380000000000003</v>
      </c>
      <c r="C2422" t="str">
        <f t="shared" si="42"/>
        <v>1969 q1</v>
      </c>
    </row>
    <row r="2423" spans="1:3">
      <c r="A2423" s="61">
        <v>25260</v>
      </c>
      <c r="B2423">
        <v>0.51719999999999999</v>
      </c>
      <c r="C2423" t="str">
        <f t="shared" si="42"/>
        <v>1969 q1</v>
      </c>
    </row>
    <row r="2424" spans="1:3">
      <c r="A2424" s="61">
        <v>25261</v>
      </c>
      <c r="B2424">
        <v>0.51449999999999996</v>
      </c>
      <c r="C2424" t="str">
        <f t="shared" si="42"/>
        <v>1969 q1</v>
      </c>
    </row>
    <row r="2425" spans="1:3">
      <c r="A2425" s="61">
        <v>25262</v>
      </c>
      <c r="B2425">
        <v>0.50819999999999999</v>
      </c>
      <c r="C2425" t="str">
        <f t="shared" si="42"/>
        <v>1969 q1</v>
      </c>
    </row>
    <row r="2426" spans="1:3">
      <c r="A2426" s="61">
        <v>25265</v>
      </c>
      <c r="B2426">
        <v>0.504</v>
      </c>
      <c r="C2426" t="str">
        <f t="shared" si="42"/>
        <v>1969 q1</v>
      </c>
    </row>
    <row r="2427" spans="1:3">
      <c r="A2427" s="61">
        <v>25266</v>
      </c>
      <c r="B2427">
        <v>0.51049999999999995</v>
      </c>
      <c r="C2427" t="str">
        <f t="shared" si="42"/>
        <v>1969 q1</v>
      </c>
    </row>
    <row r="2428" spans="1:3">
      <c r="A2428" s="61">
        <v>25267</v>
      </c>
      <c r="B2428">
        <v>0.51500000000000001</v>
      </c>
      <c r="C2428" t="str">
        <f t="shared" si="42"/>
        <v>1969 q1</v>
      </c>
    </row>
    <row r="2429" spans="1:3">
      <c r="A2429" s="61">
        <v>25268</v>
      </c>
      <c r="B2429">
        <v>0.51600000000000001</v>
      </c>
      <c r="C2429" t="str">
        <f t="shared" si="42"/>
        <v>1969 q1</v>
      </c>
    </row>
    <row r="2430" spans="1:3">
      <c r="A2430" s="61">
        <v>25269</v>
      </c>
      <c r="B2430">
        <v>0.51849999999999996</v>
      </c>
      <c r="C2430" t="str">
        <f t="shared" si="42"/>
        <v>1969 q1</v>
      </c>
    </row>
    <row r="2431" spans="1:3">
      <c r="A2431" s="61">
        <v>25272</v>
      </c>
      <c r="B2431">
        <v>0.52600000000000002</v>
      </c>
      <c r="C2431" t="str">
        <f t="shared" si="42"/>
        <v>1969 q1</v>
      </c>
    </row>
    <row r="2432" spans="1:3">
      <c r="A2432" s="61">
        <v>25273</v>
      </c>
      <c r="B2432">
        <v>0.52500000000000002</v>
      </c>
      <c r="C2432" t="str">
        <f t="shared" si="42"/>
        <v>1969 q1</v>
      </c>
    </row>
    <row r="2433" spans="1:3">
      <c r="A2433" s="61">
        <v>25274</v>
      </c>
      <c r="B2433">
        <v>0.53</v>
      </c>
      <c r="C2433" t="str">
        <f t="shared" si="42"/>
        <v>1969 q1</v>
      </c>
    </row>
    <row r="2434" spans="1:3">
      <c r="A2434" s="61">
        <v>25275</v>
      </c>
      <c r="B2434">
        <v>0.53249999999999997</v>
      </c>
      <c r="C2434" t="str">
        <f t="shared" si="42"/>
        <v>1969 q1</v>
      </c>
    </row>
    <row r="2435" spans="1:3">
      <c r="A2435" s="61">
        <v>25276</v>
      </c>
      <c r="B2435">
        <v>0.53900000000000003</v>
      </c>
      <c r="C2435" t="str">
        <f t="shared" si="42"/>
        <v>1969 q1</v>
      </c>
    </row>
    <row r="2436" spans="1:3">
      <c r="A2436" s="61">
        <v>25279</v>
      </c>
      <c r="B2436">
        <v>0.54749999999999999</v>
      </c>
      <c r="C2436" t="str">
        <f t="shared" si="42"/>
        <v>1969 q1</v>
      </c>
    </row>
    <row r="2437" spans="1:3">
      <c r="A2437" s="61">
        <v>25280</v>
      </c>
      <c r="B2437">
        <v>0.54300000000000004</v>
      </c>
      <c r="C2437" t="str">
        <f t="shared" si="42"/>
        <v>1969 q1</v>
      </c>
    </row>
    <row r="2438" spans="1:3">
      <c r="A2438" s="61">
        <v>25281</v>
      </c>
      <c r="B2438">
        <v>0.54249999999999998</v>
      </c>
      <c r="C2438" t="str">
        <f t="shared" si="42"/>
        <v>1969 q1</v>
      </c>
    </row>
    <row r="2439" spans="1:3">
      <c r="A2439" s="61">
        <v>25282</v>
      </c>
      <c r="B2439">
        <v>0.54800000000000004</v>
      </c>
      <c r="C2439" t="str">
        <f t="shared" si="42"/>
        <v>1969 q1</v>
      </c>
    </row>
    <row r="2440" spans="1:3">
      <c r="A2440" s="61">
        <v>25283</v>
      </c>
      <c r="B2440">
        <v>0.54800000000000004</v>
      </c>
      <c r="C2440" t="str">
        <f t="shared" si="42"/>
        <v>1969 q1</v>
      </c>
    </row>
    <row r="2441" spans="1:3">
      <c r="A2441" s="61">
        <v>25286</v>
      </c>
      <c r="B2441">
        <v>0.55000000000000004</v>
      </c>
      <c r="C2441" t="str">
        <f t="shared" si="42"/>
        <v>1969 q1</v>
      </c>
    </row>
    <row r="2442" spans="1:3">
      <c r="A2442" s="61">
        <v>25287</v>
      </c>
      <c r="B2442">
        <v>0.56000000000000005</v>
      </c>
      <c r="C2442" t="str">
        <f t="shared" si="42"/>
        <v>1969 q1</v>
      </c>
    </row>
    <row r="2443" spans="1:3">
      <c r="A2443" s="61">
        <v>25288</v>
      </c>
      <c r="B2443">
        <v>0.5675</v>
      </c>
      <c r="C2443" t="str">
        <f t="shared" si="42"/>
        <v>1969 q1</v>
      </c>
    </row>
    <row r="2444" spans="1:3">
      <c r="A2444" s="61">
        <v>25289</v>
      </c>
      <c r="B2444">
        <v>0.57050000000000001</v>
      </c>
      <c r="C2444" t="str">
        <f t="shared" si="42"/>
        <v>1969 q1</v>
      </c>
    </row>
    <row r="2445" spans="1:3">
      <c r="A2445" s="61">
        <v>25290</v>
      </c>
      <c r="B2445">
        <v>0.56899999999999995</v>
      </c>
      <c r="C2445" t="str">
        <f t="shared" si="42"/>
        <v>1969 q1</v>
      </c>
    </row>
    <row r="2446" spans="1:3">
      <c r="A2446" s="61">
        <v>25294</v>
      </c>
      <c r="B2446">
        <v>0.56100000000000005</v>
      </c>
      <c r="C2446" t="str">
        <f t="shared" si="42"/>
        <v>1969 q2</v>
      </c>
    </row>
    <row r="2447" spans="1:3">
      <c r="A2447" s="61">
        <v>25295</v>
      </c>
      <c r="B2447">
        <v>0.56599999999999995</v>
      </c>
      <c r="C2447" t="str">
        <f t="shared" si="42"/>
        <v>1969 q2</v>
      </c>
    </row>
    <row r="2448" spans="1:3">
      <c r="A2448" s="61">
        <v>25296</v>
      </c>
      <c r="B2448">
        <v>0.57250000000000001</v>
      </c>
      <c r="C2448" t="str">
        <f t="shared" si="42"/>
        <v>1969 q2</v>
      </c>
    </row>
    <row r="2449" spans="1:3">
      <c r="A2449" s="61">
        <v>25300</v>
      </c>
      <c r="B2449">
        <v>0.57250000000000001</v>
      </c>
      <c r="C2449" t="str">
        <f t="shared" si="42"/>
        <v>1969 q2</v>
      </c>
    </row>
    <row r="2450" spans="1:3">
      <c r="A2450" s="61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61">
        <v>25302</v>
      </c>
      <c r="B2451">
        <v>0.58599999999999997</v>
      </c>
      <c r="C2451" t="str">
        <f t="shared" si="43"/>
        <v>1969 q2</v>
      </c>
    </row>
    <row r="2452" spans="1:3">
      <c r="A2452" s="61">
        <v>25303</v>
      </c>
      <c r="B2452">
        <v>0.59450000000000003</v>
      </c>
      <c r="C2452" t="str">
        <f t="shared" si="43"/>
        <v>1969 q2</v>
      </c>
    </row>
    <row r="2453" spans="1:3">
      <c r="A2453" s="61">
        <v>25304</v>
      </c>
      <c r="B2453">
        <v>0.6</v>
      </c>
      <c r="C2453" t="str">
        <f t="shared" si="43"/>
        <v>1969 q2</v>
      </c>
    </row>
    <row r="2454" spans="1:3">
      <c r="A2454" s="61">
        <v>25307</v>
      </c>
      <c r="B2454">
        <v>0.59250000000000003</v>
      </c>
      <c r="C2454" t="str">
        <f t="shared" si="43"/>
        <v>1969 q2</v>
      </c>
    </row>
    <row r="2455" spans="1:3">
      <c r="A2455" s="61">
        <v>25308</v>
      </c>
      <c r="B2455">
        <v>0.59450000000000003</v>
      </c>
      <c r="C2455" t="str">
        <f t="shared" si="43"/>
        <v>1969 q2</v>
      </c>
    </row>
    <row r="2456" spans="1:3">
      <c r="A2456" s="61">
        <v>25309</v>
      </c>
      <c r="B2456">
        <v>0.61450000000000005</v>
      </c>
      <c r="C2456" t="str">
        <f t="shared" si="43"/>
        <v>1969 q2</v>
      </c>
    </row>
    <row r="2457" spans="1:3">
      <c r="A2457" s="61">
        <v>25310</v>
      </c>
      <c r="B2457">
        <v>0.61499999999999999</v>
      </c>
      <c r="C2457" t="str">
        <f t="shared" si="43"/>
        <v>1969 q2</v>
      </c>
    </row>
    <row r="2458" spans="1:3">
      <c r="A2458" s="61">
        <v>25311</v>
      </c>
      <c r="B2458">
        <v>0.627</v>
      </c>
      <c r="C2458" t="str">
        <f t="shared" si="43"/>
        <v>1969 q2</v>
      </c>
    </row>
    <row r="2459" spans="1:3">
      <c r="A2459" s="61">
        <v>25314</v>
      </c>
      <c r="B2459">
        <v>0.63</v>
      </c>
      <c r="C2459" t="str">
        <f t="shared" si="43"/>
        <v>1969 q2</v>
      </c>
    </row>
    <row r="2460" spans="1:3">
      <c r="A2460" s="61">
        <v>25315</v>
      </c>
      <c r="B2460">
        <v>0.63749999999999996</v>
      </c>
      <c r="C2460" t="str">
        <f t="shared" si="43"/>
        <v>1969 q2</v>
      </c>
    </row>
    <row r="2461" spans="1:3">
      <c r="A2461" s="61">
        <v>25316</v>
      </c>
      <c r="B2461">
        <v>0.64700000000000002</v>
      </c>
      <c r="C2461" t="str">
        <f t="shared" si="43"/>
        <v>1969 q2</v>
      </c>
    </row>
    <row r="2462" spans="1:3">
      <c r="A2462" s="61">
        <v>25317</v>
      </c>
      <c r="B2462">
        <v>0.63900000000000001</v>
      </c>
      <c r="C2462" t="str">
        <f t="shared" si="43"/>
        <v>1969 q2</v>
      </c>
    </row>
    <row r="2463" spans="1:3">
      <c r="A2463" s="61">
        <v>25318</v>
      </c>
      <c r="B2463">
        <v>0.6321</v>
      </c>
      <c r="C2463" t="str">
        <f t="shared" si="43"/>
        <v>1969 q2</v>
      </c>
    </row>
    <row r="2464" spans="1:3">
      <c r="A2464" s="61">
        <v>25321</v>
      </c>
      <c r="B2464">
        <v>0.62919999999999998</v>
      </c>
      <c r="C2464" t="str">
        <f t="shared" si="43"/>
        <v>1969 q2</v>
      </c>
    </row>
    <row r="2465" spans="1:3">
      <c r="A2465" s="61">
        <v>25322</v>
      </c>
      <c r="B2465">
        <v>0.60629999999999995</v>
      </c>
      <c r="C2465" t="str">
        <f t="shared" si="43"/>
        <v>1969 q2</v>
      </c>
    </row>
    <row r="2466" spans="1:3">
      <c r="A2466" s="61">
        <v>25323</v>
      </c>
      <c r="B2466">
        <v>0.57840000000000003</v>
      </c>
      <c r="C2466" t="str">
        <f t="shared" si="43"/>
        <v>1969 q2</v>
      </c>
    </row>
    <row r="2467" spans="1:3">
      <c r="A2467" s="61">
        <v>25324</v>
      </c>
      <c r="B2467">
        <v>0.57499999999999996</v>
      </c>
      <c r="C2467" t="str">
        <f t="shared" si="43"/>
        <v>1969 q2</v>
      </c>
    </row>
    <row r="2468" spans="1:3">
      <c r="A2468" s="61">
        <v>25325</v>
      </c>
      <c r="B2468">
        <v>0.57850000000000001</v>
      </c>
      <c r="C2468" t="str">
        <f t="shared" si="43"/>
        <v>1969 q2</v>
      </c>
    </row>
    <row r="2469" spans="1:3">
      <c r="A2469" s="61">
        <v>25328</v>
      </c>
      <c r="B2469">
        <v>0.56499999999999995</v>
      </c>
      <c r="C2469" t="str">
        <f t="shared" si="43"/>
        <v>1969 q2</v>
      </c>
    </row>
    <row r="2470" spans="1:3">
      <c r="A2470" s="61">
        <v>25329</v>
      </c>
      <c r="B2470">
        <v>0.5625</v>
      </c>
      <c r="C2470" t="str">
        <f t="shared" si="43"/>
        <v>1969 q2</v>
      </c>
    </row>
    <row r="2471" spans="1:3">
      <c r="A2471" s="61">
        <v>25330</v>
      </c>
      <c r="B2471">
        <v>0.57199999999999995</v>
      </c>
      <c r="C2471" t="str">
        <f t="shared" si="43"/>
        <v>1969 q2</v>
      </c>
    </row>
    <row r="2472" spans="1:3">
      <c r="A2472" s="61">
        <v>25331</v>
      </c>
      <c r="B2472">
        <v>0.56799999999999995</v>
      </c>
      <c r="C2472" t="str">
        <f t="shared" si="43"/>
        <v>1969 q2</v>
      </c>
    </row>
    <row r="2473" spans="1:3">
      <c r="A2473" s="61">
        <v>25332</v>
      </c>
      <c r="B2473">
        <v>0.56499999999999995</v>
      </c>
      <c r="C2473" t="str">
        <f t="shared" si="43"/>
        <v>1969 q2</v>
      </c>
    </row>
    <row r="2474" spans="1:3">
      <c r="A2474" s="61">
        <v>25335</v>
      </c>
      <c r="B2474">
        <v>0.56000000000000005</v>
      </c>
      <c r="C2474" t="str">
        <f t="shared" si="43"/>
        <v>1969 q2</v>
      </c>
    </row>
    <row r="2475" spans="1:3">
      <c r="A2475" s="61">
        <v>25336</v>
      </c>
      <c r="B2475">
        <v>0.5665</v>
      </c>
      <c r="C2475" t="str">
        <f t="shared" si="43"/>
        <v>1969 q2</v>
      </c>
    </row>
    <row r="2476" spans="1:3">
      <c r="A2476" s="61">
        <v>25337</v>
      </c>
      <c r="B2476">
        <v>0.56100000000000005</v>
      </c>
      <c r="C2476" t="str">
        <f t="shared" si="43"/>
        <v>1969 q2</v>
      </c>
    </row>
    <row r="2477" spans="1:3">
      <c r="A2477" s="61">
        <v>25338</v>
      </c>
      <c r="B2477">
        <v>0.57099999999999995</v>
      </c>
      <c r="C2477" t="str">
        <f t="shared" si="43"/>
        <v>1969 q2</v>
      </c>
    </row>
    <row r="2478" spans="1:3">
      <c r="A2478" s="61">
        <v>25339</v>
      </c>
      <c r="B2478">
        <v>0.57850000000000001</v>
      </c>
      <c r="C2478" t="str">
        <f t="shared" si="43"/>
        <v>1969 q2</v>
      </c>
    </row>
    <row r="2479" spans="1:3">
      <c r="A2479" s="61">
        <v>25342</v>
      </c>
      <c r="B2479">
        <v>0.57450000000000001</v>
      </c>
      <c r="C2479" t="str">
        <f t="shared" si="43"/>
        <v>1969 q2</v>
      </c>
    </row>
    <row r="2480" spans="1:3">
      <c r="A2480" s="61">
        <v>25343</v>
      </c>
      <c r="B2480">
        <v>0.57999999999999996</v>
      </c>
      <c r="C2480" t="str">
        <f t="shared" si="43"/>
        <v>1969 q2</v>
      </c>
    </row>
    <row r="2481" spans="1:3">
      <c r="A2481" s="61">
        <v>25344</v>
      </c>
      <c r="B2481">
        <v>0.5786</v>
      </c>
      <c r="C2481" t="str">
        <f t="shared" si="43"/>
        <v>1969 q2</v>
      </c>
    </row>
    <row r="2482" spans="1:3">
      <c r="A2482" s="61">
        <v>25345</v>
      </c>
      <c r="B2482">
        <v>0.57699999999999996</v>
      </c>
      <c r="C2482" t="str">
        <f t="shared" si="43"/>
        <v>1969 q2</v>
      </c>
    </row>
    <row r="2483" spans="1:3">
      <c r="A2483" s="61">
        <v>25346</v>
      </c>
      <c r="B2483">
        <v>0.58089999999999997</v>
      </c>
      <c r="C2483" t="str">
        <f t="shared" si="43"/>
        <v>1969 q2</v>
      </c>
    </row>
    <row r="2484" spans="1:3">
      <c r="A2484" s="61">
        <v>25349</v>
      </c>
      <c r="B2484">
        <v>0.58650000000000002</v>
      </c>
      <c r="C2484" t="str">
        <f t="shared" si="43"/>
        <v>1969 q2</v>
      </c>
    </row>
    <row r="2485" spans="1:3">
      <c r="A2485" s="61">
        <v>25350</v>
      </c>
      <c r="B2485">
        <v>0.59050000000000002</v>
      </c>
      <c r="C2485" t="str">
        <f t="shared" si="43"/>
        <v>1969 q2</v>
      </c>
    </row>
    <row r="2486" spans="1:3">
      <c r="A2486" s="61">
        <v>25351</v>
      </c>
      <c r="B2486">
        <v>0.59950000000000003</v>
      </c>
      <c r="C2486" t="str">
        <f t="shared" si="43"/>
        <v>1969 q2</v>
      </c>
    </row>
    <row r="2487" spans="1:3">
      <c r="A2487" s="61">
        <v>25352</v>
      </c>
      <c r="B2487">
        <v>0.59450000000000003</v>
      </c>
      <c r="C2487" t="str">
        <f t="shared" si="43"/>
        <v>1969 q2</v>
      </c>
    </row>
    <row r="2488" spans="1:3">
      <c r="A2488" s="61">
        <v>25356</v>
      </c>
      <c r="B2488">
        <v>0.61199999999999999</v>
      </c>
      <c r="C2488" t="str">
        <f t="shared" si="43"/>
        <v>1969 q2</v>
      </c>
    </row>
    <row r="2489" spans="1:3">
      <c r="A2489" s="61">
        <v>25357</v>
      </c>
      <c r="B2489">
        <v>0.61750000000000005</v>
      </c>
      <c r="C2489" t="str">
        <f t="shared" si="43"/>
        <v>1969 q2</v>
      </c>
    </row>
    <row r="2490" spans="1:3">
      <c r="A2490" s="61">
        <v>25358</v>
      </c>
      <c r="B2490">
        <v>0.60599999999999998</v>
      </c>
      <c r="C2490" t="str">
        <f t="shared" si="43"/>
        <v>1969 q2</v>
      </c>
    </row>
    <row r="2491" spans="1:3">
      <c r="A2491" s="61">
        <v>25359</v>
      </c>
      <c r="B2491">
        <v>0.59299999999999997</v>
      </c>
      <c r="C2491" t="str">
        <f t="shared" si="43"/>
        <v>1969 q2</v>
      </c>
    </row>
    <row r="2492" spans="1:3">
      <c r="A2492" s="61">
        <v>25360</v>
      </c>
      <c r="B2492">
        <v>0.59899999999999998</v>
      </c>
      <c r="C2492" t="str">
        <f t="shared" si="43"/>
        <v>1969 q2</v>
      </c>
    </row>
    <row r="2493" spans="1:3">
      <c r="A2493" s="61">
        <v>25363</v>
      </c>
      <c r="B2493">
        <v>0.60899999999999999</v>
      </c>
      <c r="C2493" t="str">
        <f t="shared" si="43"/>
        <v>1969 q2</v>
      </c>
    </row>
    <row r="2494" spans="1:3">
      <c r="A2494" s="61">
        <v>25364</v>
      </c>
      <c r="B2494">
        <v>0.60150000000000003</v>
      </c>
      <c r="C2494" t="str">
        <f t="shared" si="43"/>
        <v>1969 q2</v>
      </c>
    </row>
    <row r="2495" spans="1:3">
      <c r="A2495" s="61">
        <v>25365</v>
      </c>
      <c r="B2495">
        <v>0.61599999999999999</v>
      </c>
      <c r="C2495" t="str">
        <f t="shared" si="43"/>
        <v>1969 q2</v>
      </c>
    </row>
    <row r="2496" spans="1:3">
      <c r="A2496" s="61">
        <v>25366</v>
      </c>
      <c r="B2496">
        <v>0.61250000000000004</v>
      </c>
      <c r="C2496" t="str">
        <f t="shared" si="43"/>
        <v>1969 q2</v>
      </c>
    </row>
    <row r="2497" spans="1:3">
      <c r="A2497" s="61">
        <v>25367</v>
      </c>
      <c r="B2497">
        <v>0.60799999999999998</v>
      </c>
      <c r="C2497" t="str">
        <f t="shared" si="43"/>
        <v>1969 q2</v>
      </c>
    </row>
    <row r="2498" spans="1:3">
      <c r="A2498" s="61">
        <v>25370</v>
      </c>
      <c r="B2498">
        <v>0.61529999999999996</v>
      </c>
      <c r="C2498" t="str">
        <f t="shared" si="43"/>
        <v>1969 q2</v>
      </c>
    </row>
    <row r="2499" spans="1:3">
      <c r="A2499" s="61">
        <v>25371</v>
      </c>
      <c r="B2499">
        <v>0.61150000000000004</v>
      </c>
      <c r="C2499" t="str">
        <f t="shared" si="43"/>
        <v>1969 q2</v>
      </c>
    </row>
    <row r="2500" spans="1:3">
      <c r="A2500" s="61">
        <v>25372</v>
      </c>
      <c r="B2500">
        <v>0.61299999999999999</v>
      </c>
      <c r="C2500" t="str">
        <f t="shared" si="43"/>
        <v>1969 q2</v>
      </c>
    </row>
    <row r="2501" spans="1:3">
      <c r="A2501" s="61">
        <v>25373</v>
      </c>
      <c r="B2501">
        <v>0.60950000000000004</v>
      </c>
      <c r="C2501" t="str">
        <f t="shared" si="43"/>
        <v>1969 q2</v>
      </c>
    </row>
    <row r="2502" spans="1:3">
      <c r="A2502" s="61">
        <v>25374</v>
      </c>
      <c r="B2502">
        <v>0.60699999999999998</v>
      </c>
      <c r="C2502" t="str">
        <f t="shared" si="43"/>
        <v>1969 q2</v>
      </c>
    </row>
    <row r="2503" spans="1:3">
      <c r="A2503" s="61">
        <v>25377</v>
      </c>
      <c r="B2503">
        <v>0.60750000000000004</v>
      </c>
      <c r="C2503" t="str">
        <f t="shared" si="43"/>
        <v>1969 q2</v>
      </c>
    </row>
    <row r="2504" spans="1:3">
      <c r="A2504" s="61">
        <v>25378</v>
      </c>
      <c r="B2504">
        <v>0.60099999999999998</v>
      </c>
      <c r="C2504" t="str">
        <f t="shared" si="43"/>
        <v>1969 q2</v>
      </c>
    </row>
    <row r="2505" spans="1:3">
      <c r="A2505" s="61">
        <v>25379</v>
      </c>
      <c r="B2505">
        <v>0.5867</v>
      </c>
      <c r="C2505" t="str">
        <f t="shared" si="43"/>
        <v>1969 q2</v>
      </c>
    </row>
    <row r="2506" spans="1:3">
      <c r="A2506" s="61">
        <v>25380</v>
      </c>
      <c r="B2506">
        <v>0.57679999999999998</v>
      </c>
      <c r="C2506" t="str">
        <f t="shared" si="43"/>
        <v>1969 q2</v>
      </c>
    </row>
    <row r="2507" spans="1:3">
      <c r="A2507" s="61">
        <v>25381</v>
      </c>
      <c r="B2507">
        <v>0.57440000000000002</v>
      </c>
      <c r="C2507" t="str">
        <f t="shared" si="43"/>
        <v>1969 q2</v>
      </c>
    </row>
    <row r="2508" spans="1:3">
      <c r="A2508" s="61">
        <v>25384</v>
      </c>
      <c r="B2508">
        <v>0.5927</v>
      </c>
      <c r="C2508" t="str">
        <f t="shared" si="43"/>
        <v>1969 q2</v>
      </c>
    </row>
    <row r="2509" spans="1:3">
      <c r="A2509" s="61">
        <v>25385</v>
      </c>
      <c r="B2509">
        <v>0.57850000000000001</v>
      </c>
      <c r="C2509" t="str">
        <f t="shared" si="43"/>
        <v>1969 q3</v>
      </c>
    </row>
    <row r="2510" spans="1:3">
      <c r="A2510" s="61">
        <v>25386</v>
      </c>
      <c r="B2510">
        <v>0.58399999999999996</v>
      </c>
      <c r="C2510" t="str">
        <f t="shared" si="43"/>
        <v>1969 q3</v>
      </c>
    </row>
    <row r="2511" spans="1:3">
      <c r="A2511" s="61">
        <v>25387</v>
      </c>
      <c r="B2511">
        <v>0.59599999999999997</v>
      </c>
      <c r="C2511" t="str">
        <f t="shared" si="43"/>
        <v>1969 q3</v>
      </c>
    </row>
    <row r="2512" spans="1:3">
      <c r="A2512" s="61">
        <v>25391</v>
      </c>
      <c r="B2512">
        <v>0.59050000000000002</v>
      </c>
      <c r="C2512" t="str">
        <f t="shared" si="43"/>
        <v>1969 q3</v>
      </c>
    </row>
    <row r="2513" spans="1:3">
      <c r="A2513" s="61">
        <v>25392</v>
      </c>
      <c r="B2513">
        <v>0.59</v>
      </c>
      <c r="C2513" t="str">
        <f t="shared" si="43"/>
        <v>1969 q3</v>
      </c>
    </row>
    <row r="2514" spans="1:3">
      <c r="A2514" s="61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61">
        <v>25394</v>
      </c>
      <c r="B2515">
        <v>0.59050000000000002</v>
      </c>
      <c r="C2515" t="str">
        <f t="shared" si="44"/>
        <v>1969 q3</v>
      </c>
    </row>
    <row r="2516" spans="1:3">
      <c r="A2516" s="61">
        <v>25395</v>
      </c>
      <c r="B2516">
        <v>0.59</v>
      </c>
      <c r="C2516" t="str">
        <f t="shared" si="44"/>
        <v>1969 q3</v>
      </c>
    </row>
    <row r="2517" spans="1:3">
      <c r="A2517" s="61">
        <v>25398</v>
      </c>
      <c r="B2517">
        <v>0.58599999999999997</v>
      </c>
      <c r="C2517" t="str">
        <f t="shared" si="44"/>
        <v>1969 q3</v>
      </c>
    </row>
    <row r="2518" spans="1:3">
      <c r="A2518" s="61">
        <v>25399</v>
      </c>
      <c r="B2518">
        <v>0.59350000000000003</v>
      </c>
      <c r="C2518" t="str">
        <f t="shared" si="44"/>
        <v>1969 q3</v>
      </c>
    </row>
    <row r="2519" spans="1:3">
      <c r="A2519" s="61">
        <v>25400</v>
      </c>
      <c r="B2519">
        <v>0.60950000000000004</v>
      </c>
      <c r="C2519" t="str">
        <f t="shared" si="44"/>
        <v>1969 q3</v>
      </c>
    </row>
    <row r="2520" spans="1:3">
      <c r="A2520" s="61">
        <v>25401</v>
      </c>
      <c r="B2520">
        <v>0.61050000000000004</v>
      </c>
      <c r="C2520" t="str">
        <f t="shared" si="44"/>
        <v>1969 q3</v>
      </c>
    </row>
    <row r="2521" spans="1:3">
      <c r="A2521" s="61">
        <v>25402</v>
      </c>
      <c r="B2521">
        <v>0.61750000000000005</v>
      </c>
      <c r="C2521" t="str">
        <f t="shared" si="44"/>
        <v>1969 q3</v>
      </c>
    </row>
    <row r="2522" spans="1:3">
      <c r="A2522" s="61">
        <v>25406</v>
      </c>
      <c r="B2522">
        <v>0.61699999999999999</v>
      </c>
      <c r="C2522" t="str">
        <f t="shared" si="44"/>
        <v>1969 q3</v>
      </c>
    </row>
    <row r="2523" spans="1:3">
      <c r="A2523" s="61">
        <v>25407</v>
      </c>
      <c r="B2523">
        <v>0.61050000000000004</v>
      </c>
      <c r="C2523" t="str">
        <f t="shared" si="44"/>
        <v>1969 q3</v>
      </c>
    </row>
    <row r="2524" spans="1:3">
      <c r="A2524" s="61">
        <v>25408</v>
      </c>
      <c r="B2524">
        <v>0.622</v>
      </c>
      <c r="C2524" t="str">
        <f t="shared" si="44"/>
        <v>1969 q3</v>
      </c>
    </row>
    <row r="2525" spans="1:3">
      <c r="A2525" s="61">
        <v>25409</v>
      </c>
      <c r="B2525">
        <v>0.61899999999999999</v>
      </c>
      <c r="C2525" t="str">
        <f t="shared" si="44"/>
        <v>1969 q3</v>
      </c>
    </row>
    <row r="2526" spans="1:3">
      <c r="A2526" s="61">
        <v>25412</v>
      </c>
      <c r="B2526">
        <v>0.63400000000000001</v>
      </c>
      <c r="C2526" t="str">
        <f t="shared" si="44"/>
        <v>1969 q3</v>
      </c>
    </row>
    <row r="2527" spans="1:3">
      <c r="A2527" s="61">
        <v>25413</v>
      </c>
      <c r="B2527">
        <v>0.65</v>
      </c>
      <c r="C2527" t="str">
        <f t="shared" si="44"/>
        <v>1969 q3</v>
      </c>
    </row>
    <row r="2528" spans="1:3">
      <c r="A2528" s="61">
        <v>25414</v>
      </c>
      <c r="B2528">
        <v>0.63949999999999996</v>
      </c>
      <c r="C2528" t="str">
        <f t="shared" si="44"/>
        <v>1969 q3</v>
      </c>
    </row>
    <row r="2529" spans="1:3">
      <c r="A2529" s="61">
        <v>25415</v>
      </c>
      <c r="B2529">
        <v>0.64100000000000001</v>
      </c>
      <c r="C2529" t="str">
        <f t="shared" si="44"/>
        <v>1969 q3</v>
      </c>
    </row>
    <row r="2530" spans="1:3">
      <c r="A2530" s="61">
        <v>25416</v>
      </c>
      <c r="B2530">
        <v>0.63549999999999995</v>
      </c>
      <c r="C2530" t="str">
        <f t="shared" si="44"/>
        <v>1969 q3</v>
      </c>
    </row>
    <row r="2531" spans="1:3">
      <c r="A2531" s="61">
        <v>25419</v>
      </c>
      <c r="B2531">
        <v>0.65349999999999997</v>
      </c>
      <c r="C2531" t="str">
        <f t="shared" si="44"/>
        <v>1969 q3</v>
      </c>
    </row>
    <row r="2532" spans="1:3">
      <c r="A2532" s="61">
        <v>25420</v>
      </c>
      <c r="B2532">
        <v>0.64600000000000002</v>
      </c>
      <c r="C2532" t="str">
        <f t="shared" si="44"/>
        <v>1969 q3</v>
      </c>
    </row>
    <row r="2533" spans="1:3">
      <c r="A2533" s="61">
        <v>25421</v>
      </c>
      <c r="B2533">
        <v>0.65249999999999997</v>
      </c>
      <c r="C2533" t="str">
        <f t="shared" si="44"/>
        <v>1969 q3</v>
      </c>
    </row>
    <row r="2534" spans="1:3">
      <c r="A2534" s="61">
        <v>25422</v>
      </c>
      <c r="B2534">
        <v>0.64549999999999996</v>
      </c>
      <c r="C2534" t="str">
        <f t="shared" si="44"/>
        <v>1969 q3</v>
      </c>
    </row>
    <row r="2535" spans="1:3">
      <c r="A2535" s="61">
        <v>25423</v>
      </c>
      <c r="B2535">
        <v>0.65349999999999997</v>
      </c>
      <c r="C2535" t="str">
        <f t="shared" si="44"/>
        <v>1969 q3</v>
      </c>
    </row>
    <row r="2536" spans="1:3">
      <c r="A2536" s="61">
        <v>25426</v>
      </c>
      <c r="B2536">
        <v>0.66149999999999998</v>
      </c>
      <c r="C2536" t="str">
        <f t="shared" si="44"/>
        <v>1969 q3</v>
      </c>
    </row>
    <row r="2537" spans="1:3">
      <c r="A2537" s="61">
        <v>25427</v>
      </c>
      <c r="B2537">
        <v>0.67700000000000005</v>
      </c>
      <c r="C2537" t="str">
        <f t="shared" si="44"/>
        <v>1969 q3</v>
      </c>
    </row>
    <row r="2538" spans="1:3">
      <c r="A2538" s="61">
        <v>25428</v>
      </c>
      <c r="B2538">
        <v>0.68149999999999999</v>
      </c>
      <c r="C2538" t="str">
        <f t="shared" si="44"/>
        <v>1969 q3</v>
      </c>
    </row>
    <row r="2539" spans="1:3">
      <c r="A2539" s="61">
        <v>25429</v>
      </c>
      <c r="B2539">
        <v>0.67400000000000004</v>
      </c>
      <c r="C2539" t="str">
        <f t="shared" si="44"/>
        <v>1969 q3</v>
      </c>
    </row>
    <row r="2540" spans="1:3">
      <c r="A2540" s="61">
        <v>25430</v>
      </c>
      <c r="B2540">
        <v>0.68300000000000005</v>
      </c>
      <c r="C2540" t="str">
        <f t="shared" si="44"/>
        <v>1969 q3</v>
      </c>
    </row>
    <row r="2541" spans="1:3">
      <c r="A2541" s="61">
        <v>25433</v>
      </c>
      <c r="B2541">
        <v>0.67100000000000004</v>
      </c>
      <c r="C2541" t="str">
        <f t="shared" si="44"/>
        <v>1969 q3</v>
      </c>
    </row>
    <row r="2542" spans="1:3">
      <c r="A2542" s="61">
        <v>25434</v>
      </c>
      <c r="B2542">
        <v>0.66100000000000003</v>
      </c>
      <c r="C2542" t="str">
        <f t="shared" si="44"/>
        <v>1969 q3</v>
      </c>
    </row>
    <row r="2543" spans="1:3">
      <c r="A2543" s="61">
        <v>25435</v>
      </c>
      <c r="B2543">
        <v>0.66949999999999998</v>
      </c>
      <c r="C2543" t="str">
        <f t="shared" si="44"/>
        <v>1969 q3</v>
      </c>
    </row>
    <row r="2544" spans="1:3">
      <c r="A2544" s="61">
        <v>25436</v>
      </c>
      <c r="B2544">
        <v>0.68400000000000005</v>
      </c>
      <c r="C2544" t="str">
        <f t="shared" si="44"/>
        <v>1969 q3</v>
      </c>
    </row>
    <row r="2545" spans="1:3">
      <c r="A2545" s="61">
        <v>25437</v>
      </c>
      <c r="B2545">
        <v>0.67849999999999999</v>
      </c>
      <c r="C2545" t="str">
        <f t="shared" si="44"/>
        <v>1969 q3</v>
      </c>
    </row>
    <row r="2546" spans="1:3">
      <c r="A2546" s="61">
        <v>25440</v>
      </c>
      <c r="B2546">
        <v>0.67900000000000005</v>
      </c>
      <c r="C2546" t="str">
        <f t="shared" si="44"/>
        <v>1969 q3</v>
      </c>
    </row>
    <row r="2547" spans="1:3">
      <c r="A2547" s="61">
        <v>25441</v>
      </c>
      <c r="B2547">
        <v>0.67110000000000003</v>
      </c>
      <c r="C2547" t="str">
        <f t="shared" si="44"/>
        <v>1969 q3</v>
      </c>
    </row>
    <row r="2548" spans="1:3">
      <c r="A2548" s="61">
        <v>25442</v>
      </c>
      <c r="B2548">
        <v>0.66900000000000004</v>
      </c>
      <c r="C2548" t="str">
        <f t="shared" si="44"/>
        <v>1969 q3</v>
      </c>
    </row>
    <row r="2549" spans="1:3">
      <c r="A2549" s="61">
        <v>25443</v>
      </c>
      <c r="B2549">
        <v>0.6744</v>
      </c>
      <c r="C2549" t="str">
        <f t="shared" si="44"/>
        <v>1969 q3</v>
      </c>
    </row>
    <row r="2550" spans="1:3">
      <c r="A2550" s="61">
        <v>25444</v>
      </c>
      <c r="B2550">
        <v>0.6784</v>
      </c>
      <c r="C2550" t="str">
        <f t="shared" si="44"/>
        <v>1969 q3</v>
      </c>
    </row>
    <row r="2551" spans="1:3">
      <c r="A2551" s="61">
        <v>25448</v>
      </c>
      <c r="B2551">
        <v>0.68</v>
      </c>
      <c r="C2551" t="str">
        <f t="shared" si="44"/>
        <v>1969 q3</v>
      </c>
    </row>
    <row r="2552" spans="1:3">
      <c r="A2552" s="61">
        <v>25449</v>
      </c>
      <c r="B2552">
        <v>0.67700000000000005</v>
      </c>
      <c r="C2552" t="str">
        <f t="shared" si="44"/>
        <v>1969 q3</v>
      </c>
    </row>
    <row r="2553" spans="1:3">
      <c r="A2553" s="61">
        <v>25450</v>
      </c>
      <c r="B2553">
        <v>0.68200000000000005</v>
      </c>
      <c r="C2553" t="str">
        <f t="shared" si="44"/>
        <v>1969 q3</v>
      </c>
    </row>
    <row r="2554" spans="1:3">
      <c r="A2554" s="61">
        <v>25451</v>
      </c>
      <c r="B2554">
        <v>0.6865</v>
      </c>
      <c r="C2554" t="str">
        <f t="shared" si="44"/>
        <v>1969 q3</v>
      </c>
    </row>
    <row r="2555" spans="1:3">
      <c r="A2555" s="61">
        <v>25454</v>
      </c>
      <c r="B2555">
        <v>0.68600000000000005</v>
      </c>
      <c r="C2555" t="str">
        <f t="shared" si="44"/>
        <v>1969 q3</v>
      </c>
    </row>
    <row r="2556" spans="1:3">
      <c r="A2556" s="61">
        <v>25455</v>
      </c>
      <c r="B2556">
        <v>0.6845</v>
      </c>
      <c r="C2556" t="str">
        <f t="shared" si="44"/>
        <v>1969 q3</v>
      </c>
    </row>
    <row r="2557" spans="1:3">
      <c r="A2557" s="61">
        <v>25456</v>
      </c>
      <c r="B2557">
        <v>0.67600000000000005</v>
      </c>
      <c r="C2557" t="str">
        <f t="shared" si="44"/>
        <v>1969 q3</v>
      </c>
    </row>
    <row r="2558" spans="1:3">
      <c r="A2558" s="61">
        <v>25457</v>
      </c>
      <c r="B2558">
        <v>0.65600000000000003</v>
      </c>
      <c r="C2558" t="str">
        <f t="shared" si="44"/>
        <v>1969 q3</v>
      </c>
    </row>
    <row r="2559" spans="1:3">
      <c r="A2559" s="61">
        <v>25458</v>
      </c>
      <c r="B2559">
        <v>0.66249999999999998</v>
      </c>
      <c r="C2559" t="str">
        <f t="shared" si="44"/>
        <v>1969 q3</v>
      </c>
    </row>
    <row r="2560" spans="1:3">
      <c r="A2560" s="61">
        <v>25461</v>
      </c>
      <c r="B2560">
        <v>0.66149999999999998</v>
      </c>
      <c r="C2560" t="str">
        <f t="shared" si="44"/>
        <v>1969 q3</v>
      </c>
    </row>
    <row r="2561" spans="1:3">
      <c r="A2561" s="61">
        <v>25462</v>
      </c>
      <c r="B2561">
        <v>0.65149999999999997</v>
      </c>
      <c r="C2561" t="str">
        <f t="shared" si="44"/>
        <v>1969 q3</v>
      </c>
    </row>
    <row r="2562" spans="1:3">
      <c r="A2562" s="61">
        <v>25463</v>
      </c>
      <c r="B2562">
        <v>0.63900000000000001</v>
      </c>
      <c r="C2562" t="str">
        <f t="shared" si="44"/>
        <v>1969 q3</v>
      </c>
    </row>
    <row r="2563" spans="1:3">
      <c r="A2563" s="61">
        <v>25464</v>
      </c>
      <c r="B2563">
        <v>0.64600000000000002</v>
      </c>
      <c r="C2563" t="str">
        <f t="shared" si="44"/>
        <v>1969 q3</v>
      </c>
    </row>
    <row r="2564" spans="1:3">
      <c r="A2564" s="61">
        <v>25465</v>
      </c>
      <c r="B2564">
        <v>0.64700000000000002</v>
      </c>
      <c r="C2564" t="str">
        <f t="shared" si="44"/>
        <v>1969 q3</v>
      </c>
    </row>
    <row r="2565" spans="1:3">
      <c r="A2565" s="61">
        <v>25468</v>
      </c>
      <c r="B2565">
        <v>0.64100000000000001</v>
      </c>
      <c r="C2565" t="str">
        <f t="shared" si="44"/>
        <v>1969 q3</v>
      </c>
    </row>
    <row r="2566" spans="1:3">
      <c r="A2566" s="61">
        <v>25469</v>
      </c>
      <c r="B2566">
        <v>0.64900000000000002</v>
      </c>
      <c r="C2566" t="str">
        <f t="shared" si="44"/>
        <v>1969 q3</v>
      </c>
    </row>
    <row r="2567" spans="1:3">
      <c r="A2567" s="61">
        <v>25470</v>
      </c>
      <c r="B2567">
        <v>0.65349999999999997</v>
      </c>
      <c r="C2567" t="str">
        <f t="shared" si="44"/>
        <v>1969 q3</v>
      </c>
    </row>
    <row r="2568" spans="1:3">
      <c r="A2568" s="61">
        <v>25471</v>
      </c>
      <c r="B2568">
        <v>0.66100000000000003</v>
      </c>
      <c r="C2568" t="str">
        <f t="shared" si="44"/>
        <v>1969 q3</v>
      </c>
    </row>
    <row r="2569" spans="1:3">
      <c r="A2569" s="61">
        <v>25472</v>
      </c>
      <c r="B2569">
        <v>0.65949999999999998</v>
      </c>
      <c r="C2569" t="str">
        <f t="shared" si="44"/>
        <v>1969 q3</v>
      </c>
    </row>
    <row r="2570" spans="1:3">
      <c r="A2570" s="61">
        <v>25475</v>
      </c>
      <c r="B2570">
        <v>0.65800000000000003</v>
      </c>
      <c r="C2570" t="str">
        <f t="shared" si="44"/>
        <v>1969 q3</v>
      </c>
    </row>
    <row r="2571" spans="1:3">
      <c r="A2571" s="61">
        <v>25476</v>
      </c>
      <c r="B2571">
        <v>0.67600000000000005</v>
      </c>
      <c r="C2571" t="str">
        <f t="shared" si="44"/>
        <v>1969 q3</v>
      </c>
    </row>
    <row r="2572" spans="1:3">
      <c r="A2572" s="61">
        <v>25477</v>
      </c>
      <c r="B2572">
        <v>0.68300000000000005</v>
      </c>
      <c r="C2572" t="str">
        <f t="shared" si="44"/>
        <v>1969 q4</v>
      </c>
    </row>
    <row r="2573" spans="1:3">
      <c r="A2573" s="61">
        <v>25478</v>
      </c>
      <c r="B2573">
        <v>0.67</v>
      </c>
      <c r="C2573" t="str">
        <f t="shared" si="44"/>
        <v>1969 q4</v>
      </c>
    </row>
    <row r="2574" spans="1:3">
      <c r="A2574" s="61">
        <v>25479</v>
      </c>
      <c r="B2574">
        <v>0.67400000000000004</v>
      </c>
      <c r="C2574" t="str">
        <f t="shared" si="44"/>
        <v>1969 q4</v>
      </c>
    </row>
    <row r="2575" spans="1:3">
      <c r="A2575" s="61">
        <v>25482</v>
      </c>
      <c r="B2575">
        <v>0.67849999999999999</v>
      </c>
      <c r="C2575" t="str">
        <f t="shared" si="44"/>
        <v>1969 q4</v>
      </c>
    </row>
    <row r="2576" spans="1:3">
      <c r="A2576" s="61">
        <v>25483</v>
      </c>
      <c r="B2576">
        <v>0.67</v>
      </c>
      <c r="C2576" t="str">
        <f t="shared" si="44"/>
        <v>1969 q4</v>
      </c>
    </row>
    <row r="2577" spans="1:3">
      <c r="A2577" s="61">
        <v>25484</v>
      </c>
      <c r="B2577">
        <v>0.66810000000000003</v>
      </c>
      <c r="C2577" t="str">
        <f t="shared" si="44"/>
        <v>1969 q4</v>
      </c>
    </row>
    <row r="2578" spans="1:3">
      <c r="A2578" s="61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61">
        <v>25486</v>
      </c>
      <c r="B2579">
        <v>0.67649999999999999</v>
      </c>
      <c r="C2579" t="str">
        <f t="shared" si="45"/>
        <v>1969 q4</v>
      </c>
    </row>
    <row r="2580" spans="1:3">
      <c r="A2580" s="61">
        <v>25490</v>
      </c>
      <c r="B2580">
        <v>0.66900000000000004</v>
      </c>
      <c r="C2580" t="str">
        <f t="shared" si="45"/>
        <v>1969 q4</v>
      </c>
    </row>
    <row r="2581" spans="1:3">
      <c r="A2581" s="61">
        <v>25491</v>
      </c>
      <c r="B2581">
        <v>0.65749999999999997</v>
      </c>
      <c r="C2581" t="str">
        <f t="shared" si="45"/>
        <v>1969 q4</v>
      </c>
    </row>
    <row r="2582" spans="1:3">
      <c r="A2582" s="61">
        <v>25492</v>
      </c>
      <c r="B2582">
        <v>0.65500000000000003</v>
      </c>
      <c r="C2582" t="str">
        <f t="shared" si="45"/>
        <v>1969 q4</v>
      </c>
    </row>
    <row r="2583" spans="1:3">
      <c r="A2583" s="61">
        <v>25493</v>
      </c>
      <c r="B2583">
        <v>0.66449999999999998</v>
      </c>
      <c r="C2583" t="str">
        <f t="shared" si="45"/>
        <v>1969 q4</v>
      </c>
    </row>
    <row r="2584" spans="1:3">
      <c r="A2584" s="61">
        <v>25496</v>
      </c>
      <c r="B2584">
        <v>0.66100000000000003</v>
      </c>
      <c r="C2584" t="str">
        <f t="shared" si="45"/>
        <v>1969 q4</v>
      </c>
    </row>
    <row r="2585" spans="1:3">
      <c r="A2585" s="61">
        <v>25497</v>
      </c>
      <c r="B2585">
        <v>0.67249999999999999</v>
      </c>
      <c r="C2585" t="str">
        <f t="shared" si="45"/>
        <v>1969 q4</v>
      </c>
    </row>
    <row r="2586" spans="1:3">
      <c r="A2586" s="61">
        <v>25498</v>
      </c>
      <c r="B2586">
        <v>0.6825</v>
      </c>
      <c r="C2586" t="str">
        <f t="shared" si="45"/>
        <v>1969 q4</v>
      </c>
    </row>
    <row r="2587" spans="1:3">
      <c r="A2587" s="61">
        <v>25499</v>
      </c>
      <c r="B2587">
        <v>0.70099999999999996</v>
      </c>
      <c r="C2587" t="str">
        <f t="shared" si="45"/>
        <v>1969 q4</v>
      </c>
    </row>
    <row r="2588" spans="1:3">
      <c r="A2588" s="61">
        <v>25500</v>
      </c>
      <c r="B2588">
        <v>0.69499999999999995</v>
      </c>
      <c r="C2588" t="str">
        <f t="shared" si="45"/>
        <v>1969 q4</v>
      </c>
    </row>
    <row r="2589" spans="1:3">
      <c r="A2589" s="61">
        <v>25503</v>
      </c>
      <c r="B2589">
        <v>0.69650000000000001</v>
      </c>
      <c r="C2589" t="str">
        <f t="shared" si="45"/>
        <v>1969 q4</v>
      </c>
    </row>
    <row r="2590" spans="1:3">
      <c r="A2590" s="61">
        <v>25504</v>
      </c>
      <c r="B2590">
        <v>0.6925</v>
      </c>
      <c r="C2590" t="str">
        <f t="shared" si="45"/>
        <v>1969 q4</v>
      </c>
    </row>
    <row r="2591" spans="1:3">
      <c r="A2591" s="61">
        <v>25505</v>
      </c>
      <c r="B2591">
        <v>0.69299999999999995</v>
      </c>
      <c r="C2591" t="str">
        <f t="shared" si="45"/>
        <v>1969 q4</v>
      </c>
    </row>
    <row r="2592" spans="1:3">
      <c r="A2592" s="61">
        <v>25506</v>
      </c>
      <c r="B2592">
        <v>0.69199999999999995</v>
      </c>
      <c r="C2592" t="str">
        <f t="shared" si="45"/>
        <v>1969 q4</v>
      </c>
    </row>
    <row r="2593" spans="1:3">
      <c r="A2593" s="61">
        <v>25507</v>
      </c>
      <c r="B2593">
        <v>0.69850000000000001</v>
      </c>
      <c r="C2593" t="str">
        <f t="shared" si="45"/>
        <v>1969 q4</v>
      </c>
    </row>
    <row r="2594" spans="1:3">
      <c r="A2594" s="61">
        <v>25510</v>
      </c>
      <c r="B2594">
        <v>0.70799999999999996</v>
      </c>
      <c r="C2594" t="str">
        <f t="shared" si="45"/>
        <v>1969 q4</v>
      </c>
    </row>
    <row r="2595" spans="1:3">
      <c r="A2595" s="61">
        <v>25512</v>
      </c>
      <c r="B2595">
        <v>0.71599999999999997</v>
      </c>
      <c r="C2595" t="str">
        <f t="shared" si="45"/>
        <v>1969 q4</v>
      </c>
    </row>
    <row r="2596" spans="1:3">
      <c r="A2596" s="61">
        <v>25513</v>
      </c>
      <c r="B2596">
        <v>0.71450000000000002</v>
      </c>
      <c r="C2596" t="str">
        <f t="shared" si="45"/>
        <v>1969 q4</v>
      </c>
    </row>
    <row r="2597" spans="1:3">
      <c r="A2597" s="61">
        <v>25514</v>
      </c>
      <c r="B2597">
        <v>0.71</v>
      </c>
      <c r="C2597" t="str">
        <f t="shared" si="45"/>
        <v>1969 q4</v>
      </c>
    </row>
    <row r="2598" spans="1:3">
      <c r="A2598" s="61">
        <v>25517</v>
      </c>
      <c r="B2598">
        <v>0.71299999999999997</v>
      </c>
      <c r="C2598" t="str">
        <f t="shared" si="45"/>
        <v>1969 q4</v>
      </c>
    </row>
    <row r="2599" spans="1:3">
      <c r="A2599" s="61">
        <v>25519</v>
      </c>
      <c r="B2599">
        <v>0.73199999999999998</v>
      </c>
      <c r="C2599" t="str">
        <f t="shared" si="45"/>
        <v>1969 q4</v>
      </c>
    </row>
    <row r="2600" spans="1:3">
      <c r="A2600" s="61">
        <v>25520</v>
      </c>
      <c r="B2600">
        <v>0.72599999999999998</v>
      </c>
      <c r="C2600" t="str">
        <f t="shared" si="45"/>
        <v>1969 q4</v>
      </c>
    </row>
    <row r="2601" spans="1:3">
      <c r="A2601" s="61">
        <v>25521</v>
      </c>
      <c r="B2601">
        <v>0.71499999999999997</v>
      </c>
      <c r="C2601" t="str">
        <f t="shared" si="45"/>
        <v>1969 q4</v>
      </c>
    </row>
    <row r="2602" spans="1:3">
      <c r="A2602" s="61">
        <v>25524</v>
      </c>
      <c r="B2602">
        <v>0.72399999999999998</v>
      </c>
      <c r="C2602" t="str">
        <f t="shared" si="45"/>
        <v>1969 q4</v>
      </c>
    </row>
    <row r="2603" spans="1:3">
      <c r="A2603" s="61">
        <v>25525</v>
      </c>
      <c r="B2603">
        <v>0.71150000000000002</v>
      </c>
      <c r="C2603" t="str">
        <f t="shared" si="45"/>
        <v>1969 q4</v>
      </c>
    </row>
    <row r="2604" spans="1:3">
      <c r="A2604" s="61">
        <v>25526</v>
      </c>
      <c r="B2604">
        <v>0.71350000000000002</v>
      </c>
      <c r="C2604" t="str">
        <f t="shared" si="45"/>
        <v>1969 q4</v>
      </c>
    </row>
    <row r="2605" spans="1:3">
      <c r="A2605" s="61">
        <v>25527</v>
      </c>
      <c r="B2605">
        <v>0.72399999999999998</v>
      </c>
      <c r="C2605" t="str">
        <f t="shared" si="45"/>
        <v>1969 q4</v>
      </c>
    </row>
    <row r="2606" spans="1:3">
      <c r="A2606" s="61">
        <v>25528</v>
      </c>
      <c r="B2606">
        <v>0.73699999999999999</v>
      </c>
      <c r="C2606" t="str">
        <f t="shared" si="45"/>
        <v>1969 q4</v>
      </c>
    </row>
    <row r="2607" spans="1:3">
      <c r="A2607" s="61">
        <v>25531</v>
      </c>
      <c r="B2607">
        <v>0.73360000000000003</v>
      </c>
      <c r="C2607" t="str">
        <f t="shared" si="45"/>
        <v>1969 q4</v>
      </c>
    </row>
    <row r="2608" spans="1:3">
      <c r="A2608" s="61">
        <v>25532</v>
      </c>
      <c r="B2608">
        <v>0.72399999999999998</v>
      </c>
      <c r="C2608" t="str">
        <f t="shared" si="45"/>
        <v>1969 q4</v>
      </c>
    </row>
    <row r="2609" spans="1:3">
      <c r="A2609" s="61">
        <v>25533</v>
      </c>
      <c r="B2609">
        <v>0.72640000000000005</v>
      </c>
      <c r="C2609" t="str">
        <f t="shared" si="45"/>
        <v>1969 q4</v>
      </c>
    </row>
    <row r="2610" spans="1:3">
      <c r="A2610" s="61">
        <v>25535</v>
      </c>
      <c r="B2610">
        <v>0.73219999999999996</v>
      </c>
      <c r="C2610" t="str">
        <f t="shared" si="45"/>
        <v>1969 q4</v>
      </c>
    </row>
    <row r="2611" spans="1:3">
      <c r="A2611" s="61">
        <v>25538</v>
      </c>
      <c r="B2611">
        <v>0.73699999999999999</v>
      </c>
      <c r="C2611" t="str">
        <f t="shared" si="45"/>
        <v>1969 q4</v>
      </c>
    </row>
    <row r="2612" spans="1:3">
      <c r="A2612" s="61">
        <v>25539</v>
      </c>
      <c r="B2612">
        <v>0.72950000000000004</v>
      </c>
      <c r="C2612" t="str">
        <f t="shared" si="45"/>
        <v>1969 q4</v>
      </c>
    </row>
    <row r="2613" spans="1:3">
      <c r="A2613" s="61">
        <v>25540</v>
      </c>
      <c r="B2613">
        <v>0.73899999999999999</v>
      </c>
      <c r="C2613" t="str">
        <f t="shared" si="45"/>
        <v>1969 q4</v>
      </c>
    </row>
    <row r="2614" spans="1:3">
      <c r="A2614" s="61">
        <v>25541</v>
      </c>
      <c r="B2614">
        <v>0.73750000000000004</v>
      </c>
      <c r="C2614" t="str">
        <f t="shared" si="45"/>
        <v>1969 q4</v>
      </c>
    </row>
    <row r="2615" spans="1:3">
      <c r="A2615" s="61">
        <v>25542</v>
      </c>
      <c r="B2615">
        <v>0.74399999999999999</v>
      </c>
      <c r="C2615" t="str">
        <f t="shared" si="45"/>
        <v>1969 q4</v>
      </c>
    </row>
    <row r="2616" spans="1:3">
      <c r="A2616" s="61">
        <v>25545</v>
      </c>
      <c r="B2616">
        <v>0.74399999999999999</v>
      </c>
      <c r="C2616" t="str">
        <f t="shared" si="45"/>
        <v>1969 q4</v>
      </c>
    </row>
    <row r="2617" spans="1:3">
      <c r="A2617" s="61">
        <v>25546</v>
      </c>
      <c r="B2617">
        <v>0.72399999999999998</v>
      </c>
      <c r="C2617" t="str">
        <f t="shared" si="45"/>
        <v>1969 q4</v>
      </c>
    </row>
    <row r="2618" spans="1:3">
      <c r="A2618" s="61">
        <v>25547</v>
      </c>
      <c r="B2618">
        <v>0.70399999999999996</v>
      </c>
      <c r="C2618" t="str">
        <f t="shared" si="45"/>
        <v>1969 q4</v>
      </c>
    </row>
    <row r="2619" spans="1:3">
      <c r="A2619" s="61">
        <v>25548</v>
      </c>
      <c r="B2619">
        <v>0.71050000000000002</v>
      </c>
      <c r="C2619" t="str">
        <f t="shared" si="45"/>
        <v>1969 q4</v>
      </c>
    </row>
    <row r="2620" spans="1:3">
      <c r="A2620" s="61">
        <v>25549</v>
      </c>
      <c r="B2620">
        <v>0.70350000000000001</v>
      </c>
      <c r="C2620" t="str">
        <f t="shared" si="45"/>
        <v>1969 q4</v>
      </c>
    </row>
    <row r="2621" spans="1:3">
      <c r="A2621" s="61">
        <v>25552</v>
      </c>
      <c r="B2621">
        <v>0.70699999999999996</v>
      </c>
      <c r="C2621" t="str">
        <f t="shared" si="45"/>
        <v>1969 q4</v>
      </c>
    </row>
    <row r="2622" spans="1:3">
      <c r="A2622" s="61">
        <v>25553</v>
      </c>
      <c r="B2622">
        <v>0.72050000000000003</v>
      </c>
      <c r="C2622" t="str">
        <f t="shared" si="45"/>
        <v>1969 q4</v>
      </c>
    </row>
    <row r="2623" spans="1:3">
      <c r="A2623" s="61">
        <v>25554</v>
      </c>
      <c r="B2623">
        <v>0.71399999999999997</v>
      </c>
      <c r="C2623" t="str">
        <f t="shared" si="45"/>
        <v>1969 q4</v>
      </c>
    </row>
    <row r="2624" spans="1:3">
      <c r="A2624" s="61">
        <v>25555</v>
      </c>
      <c r="B2624">
        <v>0.71299999999999997</v>
      </c>
      <c r="C2624" t="str">
        <f t="shared" si="45"/>
        <v>1969 q4</v>
      </c>
    </row>
    <row r="2625" spans="1:3">
      <c r="A2625" s="61">
        <v>25556</v>
      </c>
      <c r="B2625">
        <v>0.71</v>
      </c>
      <c r="C2625" t="str">
        <f t="shared" si="45"/>
        <v>1969 q4</v>
      </c>
    </row>
    <row r="2626" spans="1:3">
      <c r="A2626" s="61">
        <v>25559</v>
      </c>
      <c r="B2626">
        <v>0.71950000000000003</v>
      </c>
      <c r="C2626" t="str">
        <f t="shared" si="45"/>
        <v>1969 q4</v>
      </c>
    </row>
    <row r="2627" spans="1:3">
      <c r="A2627" s="61">
        <v>25560</v>
      </c>
      <c r="B2627">
        <v>0.72750000000000004</v>
      </c>
      <c r="C2627" t="str">
        <f t="shared" si="45"/>
        <v>1969 q4</v>
      </c>
    </row>
    <row r="2628" spans="1:3">
      <c r="A2628" s="61">
        <v>25561</v>
      </c>
      <c r="B2628">
        <v>0.7298</v>
      </c>
      <c r="C2628" t="str">
        <f t="shared" si="45"/>
        <v>1969 q4</v>
      </c>
    </row>
    <row r="2629" spans="1:3">
      <c r="A2629" s="61">
        <v>25566</v>
      </c>
      <c r="B2629">
        <v>0.7238</v>
      </c>
      <c r="C2629" t="str">
        <f t="shared" si="45"/>
        <v>1969 q4</v>
      </c>
    </row>
    <row r="2630" spans="1:3">
      <c r="A2630" s="61">
        <v>25567</v>
      </c>
      <c r="B2630">
        <v>0.73060000000000003</v>
      </c>
      <c r="C2630" t="str">
        <f t="shared" si="45"/>
        <v>1969 q4</v>
      </c>
    </row>
    <row r="2631" spans="1:3">
      <c r="A2631" s="61">
        <v>25568</v>
      </c>
      <c r="B2631">
        <v>0.73029999999999995</v>
      </c>
      <c r="C2631" t="str">
        <f t="shared" si="45"/>
        <v>1969 q4</v>
      </c>
    </row>
    <row r="2632" spans="1:3">
      <c r="A2632" s="61">
        <v>25573</v>
      </c>
      <c r="B2632">
        <v>0.71799999999999997</v>
      </c>
      <c r="C2632" t="str">
        <f t="shared" si="45"/>
        <v>1970 q1</v>
      </c>
    </row>
    <row r="2633" spans="1:3">
      <c r="A2633" s="61">
        <v>25574</v>
      </c>
      <c r="B2633">
        <v>0.71399999999999997</v>
      </c>
      <c r="C2633" t="str">
        <f t="shared" si="45"/>
        <v>1970 q1</v>
      </c>
    </row>
    <row r="2634" spans="1:3">
      <c r="A2634" s="61">
        <v>25575</v>
      </c>
      <c r="B2634">
        <v>0.71150000000000002</v>
      </c>
      <c r="C2634" t="str">
        <f t="shared" si="45"/>
        <v>1970 q1</v>
      </c>
    </row>
    <row r="2635" spans="1:3">
      <c r="A2635" s="61">
        <v>25576</v>
      </c>
      <c r="B2635">
        <v>0.70950000000000002</v>
      </c>
      <c r="C2635" t="str">
        <f t="shared" si="45"/>
        <v>1970 q1</v>
      </c>
    </row>
    <row r="2636" spans="1:3">
      <c r="A2636" s="61">
        <v>25577</v>
      </c>
      <c r="B2636">
        <v>0.71750000000000003</v>
      </c>
      <c r="C2636" t="str">
        <f t="shared" si="45"/>
        <v>1970 q1</v>
      </c>
    </row>
    <row r="2637" spans="1:3">
      <c r="A2637" s="61">
        <v>25580</v>
      </c>
      <c r="B2637">
        <v>0.69550000000000001</v>
      </c>
      <c r="C2637" t="str">
        <f t="shared" si="45"/>
        <v>1970 q1</v>
      </c>
    </row>
    <row r="2638" spans="1:3">
      <c r="A2638" s="61">
        <v>25581</v>
      </c>
      <c r="B2638">
        <v>0.70499999999999996</v>
      </c>
      <c r="C2638" t="str">
        <f t="shared" si="45"/>
        <v>1970 q1</v>
      </c>
    </row>
    <row r="2639" spans="1:3">
      <c r="A2639" s="61">
        <v>25582</v>
      </c>
      <c r="B2639">
        <v>0.6855</v>
      </c>
      <c r="C2639" t="str">
        <f t="shared" si="45"/>
        <v>1970 q1</v>
      </c>
    </row>
    <row r="2640" spans="1:3">
      <c r="A2640" s="61">
        <v>25583</v>
      </c>
      <c r="B2640">
        <v>0.67300000000000004</v>
      </c>
      <c r="C2640" t="str">
        <f t="shared" si="45"/>
        <v>1970 q1</v>
      </c>
    </row>
    <row r="2641" spans="1:3">
      <c r="A2641" s="61">
        <v>25584</v>
      </c>
      <c r="B2641">
        <v>0.67500000000000004</v>
      </c>
      <c r="C2641" t="str">
        <f t="shared" si="45"/>
        <v>1970 q1</v>
      </c>
    </row>
    <row r="2642" spans="1:3">
      <c r="A2642" s="61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61">
        <v>25588</v>
      </c>
      <c r="B2643">
        <v>0.67349999999999999</v>
      </c>
      <c r="C2643" t="str">
        <f t="shared" si="46"/>
        <v>1970 q1</v>
      </c>
    </row>
    <row r="2644" spans="1:3">
      <c r="A2644" s="61">
        <v>25589</v>
      </c>
      <c r="B2644">
        <v>0.6845</v>
      </c>
      <c r="C2644" t="str">
        <f t="shared" si="46"/>
        <v>1970 q1</v>
      </c>
    </row>
    <row r="2645" spans="1:3">
      <c r="A2645" s="61">
        <v>25590</v>
      </c>
      <c r="B2645">
        <v>0.67700000000000005</v>
      </c>
      <c r="C2645" t="str">
        <f t="shared" si="46"/>
        <v>1970 q1</v>
      </c>
    </row>
    <row r="2646" spans="1:3">
      <c r="A2646" s="61">
        <v>25591</v>
      </c>
      <c r="B2646">
        <v>0.67600000000000005</v>
      </c>
      <c r="C2646" t="str">
        <f t="shared" si="46"/>
        <v>1970 q1</v>
      </c>
    </row>
    <row r="2647" spans="1:3">
      <c r="A2647" s="61">
        <v>25594</v>
      </c>
      <c r="B2647">
        <v>0.67149999999999999</v>
      </c>
      <c r="C2647" t="str">
        <f t="shared" si="46"/>
        <v>1970 q1</v>
      </c>
    </row>
    <row r="2648" spans="1:3">
      <c r="A2648" s="61">
        <v>25595</v>
      </c>
      <c r="B2648">
        <v>0.67700000000000005</v>
      </c>
      <c r="C2648" t="str">
        <f t="shared" si="46"/>
        <v>1970 q1</v>
      </c>
    </row>
    <row r="2649" spans="1:3">
      <c r="A2649" s="61">
        <v>25596</v>
      </c>
      <c r="B2649">
        <v>0.6925</v>
      </c>
      <c r="C2649" t="str">
        <f t="shared" si="46"/>
        <v>1970 q1</v>
      </c>
    </row>
    <row r="2650" spans="1:3">
      <c r="A2650" s="61">
        <v>25597</v>
      </c>
      <c r="B2650">
        <v>0.6865</v>
      </c>
      <c r="C2650" t="str">
        <f t="shared" si="46"/>
        <v>1970 q1</v>
      </c>
    </row>
    <row r="2651" spans="1:3">
      <c r="A2651" s="61">
        <v>25598</v>
      </c>
      <c r="B2651">
        <v>0.6925</v>
      </c>
      <c r="C2651" t="str">
        <f t="shared" si="46"/>
        <v>1970 q1</v>
      </c>
    </row>
    <row r="2652" spans="1:3">
      <c r="A2652" s="61">
        <v>25601</v>
      </c>
      <c r="B2652">
        <v>0.6915</v>
      </c>
      <c r="C2652" t="str">
        <f t="shared" si="46"/>
        <v>1970 q1</v>
      </c>
    </row>
    <row r="2653" spans="1:3">
      <c r="A2653" s="61">
        <v>25602</v>
      </c>
      <c r="B2653">
        <v>0.70450000000000002</v>
      </c>
      <c r="C2653" t="str">
        <f t="shared" si="46"/>
        <v>1970 q1</v>
      </c>
    </row>
    <row r="2654" spans="1:3">
      <c r="A2654" s="61">
        <v>25603</v>
      </c>
      <c r="B2654">
        <v>0.70199999999999996</v>
      </c>
      <c r="C2654" t="str">
        <f t="shared" si="46"/>
        <v>1970 q1</v>
      </c>
    </row>
    <row r="2655" spans="1:3">
      <c r="A2655" s="61">
        <v>25604</v>
      </c>
      <c r="B2655">
        <v>0.70350000000000001</v>
      </c>
      <c r="C2655" t="str">
        <f t="shared" si="46"/>
        <v>1970 q1</v>
      </c>
    </row>
    <row r="2656" spans="1:3">
      <c r="A2656" s="61">
        <v>25605</v>
      </c>
      <c r="B2656">
        <v>0.72</v>
      </c>
      <c r="C2656" t="str">
        <f t="shared" si="46"/>
        <v>1970 q1</v>
      </c>
    </row>
    <row r="2657" spans="1:3">
      <c r="A2657" s="61">
        <v>25608</v>
      </c>
      <c r="B2657">
        <v>0.71550000000000002</v>
      </c>
      <c r="C2657" t="str">
        <f t="shared" si="46"/>
        <v>1970 q1</v>
      </c>
    </row>
    <row r="2658" spans="1:3">
      <c r="A2658" s="61">
        <v>25609</v>
      </c>
      <c r="B2658">
        <v>0.70899999999999996</v>
      </c>
      <c r="C2658" t="str">
        <f t="shared" si="46"/>
        <v>1970 q1</v>
      </c>
    </row>
    <row r="2659" spans="1:3">
      <c r="A2659" s="61">
        <v>25610</v>
      </c>
      <c r="B2659">
        <v>0.72050000000000003</v>
      </c>
      <c r="C2659" t="str">
        <f t="shared" si="46"/>
        <v>1970 q1</v>
      </c>
    </row>
    <row r="2660" spans="1:3">
      <c r="A2660" s="61">
        <v>25612</v>
      </c>
      <c r="B2660">
        <v>0.72950000000000004</v>
      </c>
      <c r="C2660" t="str">
        <f t="shared" si="46"/>
        <v>1970 q1</v>
      </c>
    </row>
    <row r="2661" spans="1:3">
      <c r="A2661" s="61">
        <v>25615</v>
      </c>
      <c r="B2661">
        <v>0.72499999999999998</v>
      </c>
      <c r="C2661" t="str">
        <f t="shared" si="46"/>
        <v>1970 q1</v>
      </c>
    </row>
    <row r="2662" spans="1:3">
      <c r="A2662" s="61">
        <v>25616</v>
      </c>
      <c r="B2662">
        <v>0.71050000000000002</v>
      </c>
      <c r="C2662" t="str">
        <f t="shared" si="46"/>
        <v>1970 q1</v>
      </c>
    </row>
    <row r="2663" spans="1:3">
      <c r="A2663" s="61">
        <v>25617</v>
      </c>
      <c r="B2663">
        <v>0.70350000000000001</v>
      </c>
      <c r="C2663" t="str">
        <f t="shared" si="46"/>
        <v>1970 q1</v>
      </c>
    </row>
    <row r="2664" spans="1:3">
      <c r="A2664" s="61">
        <v>25618</v>
      </c>
      <c r="B2664">
        <v>0.71</v>
      </c>
      <c r="C2664" t="str">
        <f t="shared" si="46"/>
        <v>1970 q1</v>
      </c>
    </row>
    <row r="2665" spans="1:3">
      <c r="A2665" s="61">
        <v>25619</v>
      </c>
      <c r="B2665">
        <v>0.70899999999999996</v>
      </c>
      <c r="C2665" t="str">
        <f t="shared" si="46"/>
        <v>1970 q1</v>
      </c>
    </row>
    <row r="2666" spans="1:3">
      <c r="A2666" s="61">
        <v>25623</v>
      </c>
      <c r="B2666">
        <v>0.70240000000000002</v>
      </c>
      <c r="C2666" t="str">
        <f t="shared" si="46"/>
        <v>1970 q1</v>
      </c>
    </row>
    <row r="2667" spans="1:3">
      <c r="A2667" s="61">
        <v>25624</v>
      </c>
      <c r="B2667">
        <v>0.70840000000000003</v>
      </c>
      <c r="C2667" t="str">
        <f t="shared" si="46"/>
        <v>1970 q1</v>
      </c>
    </row>
    <row r="2668" spans="1:3">
      <c r="A2668" s="61">
        <v>25625</v>
      </c>
      <c r="B2668">
        <v>0.72389999999999999</v>
      </c>
      <c r="C2668" t="str">
        <f t="shared" si="46"/>
        <v>1970 q1</v>
      </c>
    </row>
    <row r="2669" spans="1:3">
      <c r="A2669" s="61">
        <v>25626</v>
      </c>
      <c r="B2669">
        <v>0.73480000000000001</v>
      </c>
      <c r="C2669" t="str">
        <f t="shared" si="46"/>
        <v>1970 q1</v>
      </c>
    </row>
    <row r="2670" spans="1:3">
      <c r="A2670" s="61">
        <v>25629</v>
      </c>
      <c r="B2670">
        <v>0.72850000000000004</v>
      </c>
      <c r="C2670" t="str">
        <f t="shared" si="46"/>
        <v>1970 q1</v>
      </c>
    </row>
    <row r="2671" spans="1:3">
      <c r="A2671" s="61">
        <v>25630</v>
      </c>
      <c r="B2671">
        <v>0.72399999999999998</v>
      </c>
      <c r="C2671" t="str">
        <f t="shared" si="46"/>
        <v>1970 q1</v>
      </c>
    </row>
    <row r="2672" spans="1:3">
      <c r="A2672" s="61">
        <v>25631</v>
      </c>
      <c r="B2672">
        <v>0.72650000000000003</v>
      </c>
      <c r="C2672" t="str">
        <f t="shared" si="46"/>
        <v>1970 q1</v>
      </c>
    </row>
    <row r="2673" spans="1:3">
      <c r="A2673" s="61">
        <v>25632</v>
      </c>
      <c r="B2673">
        <v>0.72899999999999998</v>
      </c>
      <c r="C2673" t="str">
        <f t="shared" si="46"/>
        <v>1970 q1</v>
      </c>
    </row>
    <row r="2674" spans="1:3">
      <c r="A2674" s="61">
        <v>25633</v>
      </c>
      <c r="B2674">
        <v>0.72399999999999998</v>
      </c>
      <c r="C2674" t="str">
        <f t="shared" si="46"/>
        <v>1970 q1</v>
      </c>
    </row>
    <row r="2675" spans="1:3">
      <c r="A2675" s="61">
        <v>25636</v>
      </c>
      <c r="B2675">
        <v>0.71</v>
      </c>
      <c r="C2675" t="str">
        <f t="shared" si="46"/>
        <v>1970 q1</v>
      </c>
    </row>
    <row r="2676" spans="1:3">
      <c r="A2676" s="61">
        <v>25637</v>
      </c>
      <c r="B2676">
        <v>0.71599999999999997</v>
      </c>
      <c r="C2676" t="str">
        <f t="shared" si="46"/>
        <v>1970 q1</v>
      </c>
    </row>
    <row r="2677" spans="1:3">
      <c r="A2677" s="61">
        <v>25638</v>
      </c>
      <c r="B2677">
        <v>0.73550000000000004</v>
      </c>
      <c r="C2677" t="str">
        <f t="shared" si="46"/>
        <v>1970 q1</v>
      </c>
    </row>
    <row r="2678" spans="1:3">
      <c r="A2678" s="61">
        <v>25639</v>
      </c>
      <c r="B2678">
        <v>0.73150000000000004</v>
      </c>
      <c r="C2678" t="str">
        <f t="shared" si="46"/>
        <v>1970 q1</v>
      </c>
    </row>
    <row r="2679" spans="1:3">
      <c r="A2679" s="61">
        <v>25640</v>
      </c>
      <c r="B2679">
        <v>0.74150000000000005</v>
      </c>
      <c r="C2679" t="str">
        <f t="shared" si="46"/>
        <v>1970 q1</v>
      </c>
    </row>
    <row r="2680" spans="1:3">
      <c r="A2680" s="61">
        <v>25643</v>
      </c>
      <c r="B2680">
        <v>0.73850000000000005</v>
      </c>
      <c r="C2680" t="str">
        <f t="shared" si="46"/>
        <v>1970 q1</v>
      </c>
    </row>
    <row r="2681" spans="1:3">
      <c r="A2681" s="61">
        <v>25644</v>
      </c>
      <c r="B2681">
        <v>0.74150000000000005</v>
      </c>
      <c r="C2681" t="str">
        <f t="shared" si="46"/>
        <v>1970 q1</v>
      </c>
    </row>
    <row r="2682" spans="1:3">
      <c r="A2682" s="61">
        <v>25645</v>
      </c>
      <c r="B2682">
        <v>0.73550000000000004</v>
      </c>
      <c r="C2682" t="str">
        <f t="shared" si="46"/>
        <v>1970 q1</v>
      </c>
    </row>
    <row r="2683" spans="1:3">
      <c r="A2683" s="61">
        <v>25646</v>
      </c>
      <c r="B2683">
        <v>0.74</v>
      </c>
      <c r="C2683" t="str">
        <f t="shared" si="46"/>
        <v>1970 q1</v>
      </c>
    </row>
    <row r="2684" spans="1:3">
      <c r="A2684" s="61">
        <v>25647</v>
      </c>
      <c r="B2684">
        <v>0.73699999999999999</v>
      </c>
      <c r="C2684" t="str">
        <f t="shared" si="46"/>
        <v>1970 q1</v>
      </c>
    </row>
    <row r="2685" spans="1:3">
      <c r="A2685" s="61">
        <v>25650</v>
      </c>
      <c r="B2685">
        <v>0.73550000000000004</v>
      </c>
      <c r="C2685" t="str">
        <f t="shared" si="46"/>
        <v>1970 q1</v>
      </c>
    </row>
    <row r="2686" spans="1:3">
      <c r="A2686" s="61">
        <v>25651</v>
      </c>
      <c r="B2686">
        <v>0.72650000000000003</v>
      </c>
      <c r="C2686" t="str">
        <f t="shared" si="46"/>
        <v>1970 q1</v>
      </c>
    </row>
    <row r="2687" spans="1:3">
      <c r="A2687" s="61">
        <v>25652</v>
      </c>
      <c r="B2687">
        <v>0.746</v>
      </c>
      <c r="C2687" t="str">
        <f t="shared" si="46"/>
        <v>1970 q1</v>
      </c>
    </row>
    <row r="2688" spans="1:3">
      <c r="A2688" s="61">
        <v>25653</v>
      </c>
      <c r="B2688">
        <v>0.74299999999999999</v>
      </c>
      <c r="C2688" t="str">
        <f t="shared" si="46"/>
        <v>1970 q1</v>
      </c>
    </row>
    <row r="2689" spans="1:3">
      <c r="A2689" s="61">
        <v>25657</v>
      </c>
      <c r="B2689">
        <v>0.73950000000000005</v>
      </c>
      <c r="C2689" t="str">
        <f t="shared" si="46"/>
        <v>1970 q1</v>
      </c>
    </row>
    <row r="2690" spans="1:3">
      <c r="A2690" s="61">
        <v>25658</v>
      </c>
      <c r="B2690">
        <v>0.73450000000000004</v>
      </c>
      <c r="C2690" t="str">
        <f t="shared" si="46"/>
        <v>1970 q1</v>
      </c>
    </row>
    <row r="2691" spans="1:3">
      <c r="A2691" s="61">
        <v>25659</v>
      </c>
      <c r="B2691">
        <v>0.749</v>
      </c>
      <c r="C2691" t="str">
        <f t="shared" si="46"/>
        <v>1970 q2</v>
      </c>
    </row>
    <row r="2692" spans="1:3">
      <c r="A2692" s="61">
        <v>25660</v>
      </c>
      <c r="B2692">
        <v>0.74399999999999999</v>
      </c>
      <c r="C2692" t="str">
        <f t="shared" si="46"/>
        <v>1970 q2</v>
      </c>
    </row>
    <row r="2693" spans="1:3">
      <c r="A2693" s="61">
        <v>25661</v>
      </c>
      <c r="B2693">
        <v>0.752</v>
      </c>
      <c r="C2693" t="str">
        <f t="shared" si="46"/>
        <v>1970 q2</v>
      </c>
    </row>
    <row r="2694" spans="1:3">
      <c r="A2694" s="61">
        <v>25664</v>
      </c>
      <c r="B2694">
        <v>0.76049999999999995</v>
      </c>
      <c r="C2694" t="str">
        <f t="shared" si="46"/>
        <v>1970 q2</v>
      </c>
    </row>
    <row r="2695" spans="1:3">
      <c r="A2695" s="61">
        <v>25665</v>
      </c>
      <c r="B2695">
        <v>0.76649999999999996</v>
      </c>
      <c r="C2695" t="str">
        <f t="shared" si="46"/>
        <v>1970 q2</v>
      </c>
    </row>
    <row r="2696" spans="1:3">
      <c r="A2696" s="61">
        <v>25666</v>
      </c>
      <c r="B2696">
        <v>0.76500000000000001</v>
      </c>
      <c r="C2696" t="str">
        <f t="shared" si="46"/>
        <v>1970 q2</v>
      </c>
    </row>
    <row r="2697" spans="1:3">
      <c r="A2697" s="61">
        <v>25667</v>
      </c>
      <c r="B2697">
        <v>0.76049999999999995</v>
      </c>
      <c r="C2697" t="str">
        <f t="shared" si="46"/>
        <v>1970 q2</v>
      </c>
    </row>
    <row r="2698" spans="1:3">
      <c r="A2698" s="61">
        <v>25668</v>
      </c>
      <c r="B2698">
        <v>0.76500000000000001</v>
      </c>
      <c r="C2698" t="str">
        <f t="shared" si="46"/>
        <v>1970 q2</v>
      </c>
    </row>
    <row r="2699" spans="1:3">
      <c r="A2699" s="61">
        <v>25671</v>
      </c>
      <c r="B2699">
        <v>0.76500000000000001</v>
      </c>
      <c r="C2699" t="str">
        <f t="shared" si="46"/>
        <v>1970 q2</v>
      </c>
    </row>
    <row r="2700" spans="1:3">
      <c r="A2700" s="61">
        <v>25672</v>
      </c>
      <c r="B2700">
        <v>0.77</v>
      </c>
      <c r="C2700" t="str">
        <f t="shared" si="46"/>
        <v>1970 q2</v>
      </c>
    </row>
    <row r="2701" spans="1:3">
      <c r="A2701" s="61">
        <v>25673</v>
      </c>
      <c r="B2701">
        <v>0.77100000000000002</v>
      </c>
      <c r="C2701" t="str">
        <f t="shared" si="46"/>
        <v>1970 q2</v>
      </c>
    </row>
    <row r="2702" spans="1:3">
      <c r="A2702" s="61">
        <v>25674</v>
      </c>
      <c r="B2702">
        <v>0.76600000000000001</v>
      </c>
      <c r="C2702" t="str">
        <f t="shared" si="46"/>
        <v>1970 q2</v>
      </c>
    </row>
    <row r="2703" spans="1:3">
      <c r="A2703" s="61">
        <v>25675</v>
      </c>
      <c r="B2703">
        <v>0.75900000000000001</v>
      </c>
      <c r="C2703" t="str">
        <f t="shared" si="46"/>
        <v>1970 q2</v>
      </c>
    </row>
    <row r="2704" spans="1:3">
      <c r="A2704" s="61">
        <v>25678</v>
      </c>
      <c r="B2704">
        <v>0.76100000000000001</v>
      </c>
      <c r="C2704" t="str">
        <f t="shared" si="46"/>
        <v>1970 q2</v>
      </c>
    </row>
    <row r="2705" spans="1:3">
      <c r="A2705" s="61">
        <v>25679</v>
      </c>
      <c r="B2705">
        <v>0.75649999999999995</v>
      </c>
      <c r="C2705" t="str">
        <f t="shared" si="46"/>
        <v>1970 q2</v>
      </c>
    </row>
    <row r="2706" spans="1:3">
      <c r="A2706" s="61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61">
        <v>25681</v>
      </c>
      <c r="B2707">
        <v>0.75600000000000001</v>
      </c>
      <c r="C2707" t="str">
        <f t="shared" si="47"/>
        <v>1970 q2</v>
      </c>
    </row>
    <row r="2708" spans="1:3">
      <c r="A2708" s="61">
        <v>25682</v>
      </c>
      <c r="B2708">
        <v>0.75900000000000001</v>
      </c>
      <c r="C2708" t="str">
        <f t="shared" si="47"/>
        <v>1970 q2</v>
      </c>
    </row>
    <row r="2709" spans="1:3">
      <c r="A2709" s="61">
        <v>25685</v>
      </c>
      <c r="B2709">
        <v>0.73529999999999995</v>
      </c>
      <c r="C2709" t="str">
        <f t="shared" si="47"/>
        <v>1970 q2</v>
      </c>
    </row>
    <row r="2710" spans="1:3">
      <c r="A2710" s="61">
        <v>25686</v>
      </c>
      <c r="B2710">
        <v>0.73270000000000002</v>
      </c>
      <c r="C2710" t="str">
        <f t="shared" si="47"/>
        <v>1970 q2</v>
      </c>
    </row>
    <row r="2711" spans="1:3">
      <c r="A2711" s="61">
        <v>25687</v>
      </c>
      <c r="B2711">
        <v>0.72750000000000004</v>
      </c>
      <c r="C2711" t="str">
        <f t="shared" si="47"/>
        <v>1970 q2</v>
      </c>
    </row>
    <row r="2712" spans="1:3">
      <c r="A2712" s="61">
        <v>25688</v>
      </c>
      <c r="B2712">
        <v>0.73499999999999999</v>
      </c>
      <c r="C2712" t="str">
        <f t="shared" si="47"/>
        <v>1970 q2</v>
      </c>
    </row>
    <row r="2713" spans="1:3">
      <c r="A2713" s="61">
        <v>25689</v>
      </c>
      <c r="B2713">
        <v>0.72699999999999998</v>
      </c>
      <c r="C2713" t="str">
        <f t="shared" si="47"/>
        <v>1970 q2</v>
      </c>
    </row>
    <row r="2714" spans="1:3">
      <c r="A2714" s="61">
        <v>25692</v>
      </c>
      <c r="B2714">
        <v>0.72050000000000003</v>
      </c>
      <c r="C2714" t="str">
        <f t="shared" si="47"/>
        <v>1970 q2</v>
      </c>
    </row>
    <row r="2715" spans="1:3">
      <c r="A2715" s="61">
        <v>25693</v>
      </c>
      <c r="B2715">
        <v>0.71450000000000002</v>
      </c>
      <c r="C2715" t="str">
        <f t="shared" si="47"/>
        <v>1970 q2</v>
      </c>
    </row>
    <row r="2716" spans="1:3">
      <c r="A2716" s="61">
        <v>25694</v>
      </c>
      <c r="B2716">
        <v>0.72050000000000003</v>
      </c>
      <c r="C2716" t="str">
        <f t="shared" si="47"/>
        <v>1970 q2</v>
      </c>
    </row>
    <row r="2717" spans="1:3">
      <c r="A2717" s="61">
        <v>25695</v>
      </c>
      <c r="B2717">
        <v>0.71899999999999997</v>
      </c>
      <c r="C2717" t="str">
        <f t="shared" si="47"/>
        <v>1970 q2</v>
      </c>
    </row>
    <row r="2718" spans="1:3">
      <c r="A2718" s="61">
        <v>25696</v>
      </c>
      <c r="B2718">
        <v>0.72050000000000003</v>
      </c>
      <c r="C2718" t="str">
        <f t="shared" si="47"/>
        <v>1970 q2</v>
      </c>
    </row>
    <row r="2719" spans="1:3">
      <c r="A2719" s="61">
        <v>25699</v>
      </c>
      <c r="B2719">
        <v>0.70750000000000002</v>
      </c>
      <c r="C2719" t="str">
        <f t="shared" si="47"/>
        <v>1970 q2</v>
      </c>
    </row>
    <row r="2720" spans="1:3">
      <c r="A2720" s="61">
        <v>25700</v>
      </c>
      <c r="B2720">
        <v>0.71050000000000002</v>
      </c>
      <c r="C2720" t="str">
        <f t="shared" si="47"/>
        <v>1970 q2</v>
      </c>
    </row>
    <row r="2721" spans="1:3">
      <c r="A2721" s="61">
        <v>25701</v>
      </c>
      <c r="B2721">
        <v>0.69750000000000001</v>
      </c>
      <c r="C2721" t="str">
        <f t="shared" si="47"/>
        <v>1970 q2</v>
      </c>
    </row>
    <row r="2722" spans="1:3">
      <c r="A2722" s="61">
        <v>25702</v>
      </c>
      <c r="B2722">
        <v>0.69799999999999995</v>
      </c>
      <c r="C2722" t="str">
        <f t="shared" si="47"/>
        <v>1970 q2</v>
      </c>
    </row>
    <row r="2723" spans="1:3">
      <c r="A2723" s="61">
        <v>25703</v>
      </c>
      <c r="B2723">
        <v>0.70099999999999996</v>
      </c>
      <c r="C2723" t="str">
        <f t="shared" si="47"/>
        <v>1970 q2</v>
      </c>
    </row>
    <row r="2724" spans="1:3">
      <c r="A2724" s="61">
        <v>25706</v>
      </c>
      <c r="B2724">
        <v>0.6895</v>
      </c>
      <c r="C2724" t="str">
        <f t="shared" si="47"/>
        <v>1970 q2</v>
      </c>
    </row>
    <row r="2725" spans="1:3">
      <c r="A2725" s="61">
        <v>25707</v>
      </c>
      <c r="B2725">
        <v>0.69199999999999995</v>
      </c>
      <c r="C2725" t="str">
        <f t="shared" si="47"/>
        <v>1970 q2</v>
      </c>
    </row>
    <row r="2726" spans="1:3">
      <c r="A2726" s="61">
        <v>25708</v>
      </c>
      <c r="B2726">
        <v>0.67949999999999999</v>
      </c>
      <c r="C2726" t="str">
        <f t="shared" si="47"/>
        <v>1970 q2</v>
      </c>
    </row>
    <row r="2727" spans="1:3">
      <c r="A2727" s="61">
        <v>25709</v>
      </c>
      <c r="B2727">
        <v>0.67</v>
      </c>
      <c r="C2727" t="str">
        <f t="shared" si="47"/>
        <v>1970 q2</v>
      </c>
    </row>
    <row r="2728" spans="1:3">
      <c r="A2728" s="61">
        <v>25710</v>
      </c>
      <c r="B2728">
        <v>0.67249999999999999</v>
      </c>
      <c r="C2728" t="str">
        <f t="shared" si="47"/>
        <v>1970 q2</v>
      </c>
    </row>
    <row r="2729" spans="1:3">
      <c r="A2729" s="61">
        <v>25713</v>
      </c>
      <c r="B2729">
        <v>0.65800000000000003</v>
      </c>
      <c r="C2729" t="str">
        <f t="shared" si="47"/>
        <v>1970 q2</v>
      </c>
    </row>
    <row r="2730" spans="1:3">
      <c r="A2730" s="61">
        <v>25714</v>
      </c>
      <c r="B2730">
        <v>0.65400000000000003</v>
      </c>
      <c r="C2730" t="str">
        <f t="shared" si="47"/>
        <v>1970 q2</v>
      </c>
    </row>
    <row r="2731" spans="1:3">
      <c r="A2731" s="61">
        <v>25715</v>
      </c>
      <c r="B2731">
        <v>0.67</v>
      </c>
      <c r="C2731" t="str">
        <f t="shared" si="47"/>
        <v>1970 q2</v>
      </c>
    </row>
    <row r="2732" spans="1:3">
      <c r="A2732" s="61">
        <v>25716</v>
      </c>
      <c r="B2732">
        <v>0.66449999999999998</v>
      </c>
      <c r="C2732" t="str">
        <f t="shared" si="47"/>
        <v>1970 q2</v>
      </c>
    </row>
    <row r="2733" spans="1:3">
      <c r="A2733" s="61">
        <v>25720</v>
      </c>
      <c r="B2733">
        <v>0.65800000000000003</v>
      </c>
      <c r="C2733" t="str">
        <f t="shared" si="47"/>
        <v>1970 q2</v>
      </c>
    </row>
    <row r="2734" spans="1:3">
      <c r="A2734" s="61">
        <v>25721</v>
      </c>
      <c r="B2734">
        <v>0.65649999999999997</v>
      </c>
      <c r="C2734" t="str">
        <f t="shared" si="47"/>
        <v>1970 q2</v>
      </c>
    </row>
    <row r="2735" spans="1:3">
      <c r="A2735" s="61">
        <v>25722</v>
      </c>
      <c r="B2735">
        <v>0.67349999999999999</v>
      </c>
      <c r="C2735" t="str">
        <f t="shared" si="47"/>
        <v>1970 q2</v>
      </c>
    </row>
    <row r="2736" spans="1:3">
      <c r="A2736" s="61">
        <v>25723</v>
      </c>
      <c r="B2736">
        <v>0.66549999999999998</v>
      </c>
      <c r="C2736" t="str">
        <f t="shared" si="47"/>
        <v>1970 q2</v>
      </c>
    </row>
    <row r="2737" spans="1:3">
      <c r="A2737" s="61">
        <v>25724</v>
      </c>
      <c r="B2737">
        <v>0.66</v>
      </c>
      <c r="C2737" t="str">
        <f t="shared" si="47"/>
        <v>1970 q2</v>
      </c>
    </row>
    <row r="2738" spans="1:3">
      <c r="A2738" s="61">
        <v>25727</v>
      </c>
      <c r="B2738">
        <v>0.65600000000000003</v>
      </c>
      <c r="C2738" t="str">
        <f t="shared" si="47"/>
        <v>1970 q2</v>
      </c>
    </row>
    <row r="2739" spans="1:3">
      <c r="A2739" s="61">
        <v>25728</v>
      </c>
      <c r="B2739">
        <v>0.66249999999999998</v>
      </c>
      <c r="C2739" t="str">
        <f t="shared" si="47"/>
        <v>1970 q2</v>
      </c>
    </row>
    <row r="2740" spans="1:3">
      <c r="A2740" s="61">
        <v>25729</v>
      </c>
      <c r="B2740">
        <v>0.64600000000000002</v>
      </c>
      <c r="C2740" t="str">
        <f t="shared" si="47"/>
        <v>1970 q2</v>
      </c>
    </row>
    <row r="2741" spans="1:3">
      <c r="A2741" s="61">
        <v>25730</v>
      </c>
      <c r="B2741">
        <v>0.63900000000000001</v>
      </c>
      <c r="C2741" t="str">
        <f t="shared" si="47"/>
        <v>1970 q2</v>
      </c>
    </row>
    <row r="2742" spans="1:3">
      <c r="A2742" s="61">
        <v>25731</v>
      </c>
      <c r="B2742">
        <v>0.64949999999999997</v>
      </c>
      <c r="C2742" t="str">
        <f t="shared" si="47"/>
        <v>1970 q2</v>
      </c>
    </row>
    <row r="2743" spans="1:3">
      <c r="A2743" s="61">
        <v>25734</v>
      </c>
      <c r="B2743">
        <v>0.64700000000000002</v>
      </c>
      <c r="C2743" t="str">
        <f t="shared" si="47"/>
        <v>1970 q2</v>
      </c>
    </row>
    <row r="2744" spans="1:3">
      <c r="A2744" s="61">
        <v>25735</v>
      </c>
      <c r="B2744">
        <v>0.66049999999999998</v>
      </c>
      <c r="C2744" t="str">
        <f t="shared" si="47"/>
        <v>1970 q2</v>
      </c>
    </row>
    <row r="2745" spans="1:3">
      <c r="A2745" s="61">
        <v>25736</v>
      </c>
      <c r="B2745">
        <v>0.66600000000000004</v>
      </c>
      <c r="C2745" t="str">
        <f t="shared" si="47"/>
        <v>1970 q2</v>
      </c>
    </row>
    <row r="2746" spans="1:3">
      <c r="A2746" s="61">
        <v>25737</v>
      </c>
      <c r="B2746">
        <v>0.66349999999999998</v>
      </c>
      <c r="C2746" t="str">
        <f t="shared" si="47"/>
        <v>1970 q2</v>
      </c>
    </row>
    <row r="2747" spans="1:3">
      <c r="A2747" s="61">
        <v>25738</v>
      </c>
      <c r="B2747">
        <v>0.66149999999999998</v>
      </c>
      <c r="C2747" t="str">
        <f t="shared" si="47"/>
        <v>1970 q2</v>
      </c>
    </row>
    <row r="2748" spans="1:3">
      <c r="A2748" s="61">
        <v>25741</v>
      </c>
      <c r="B2748">
        <v>0.65249999999999997</v>
      </c>
      <c r="C2748" t="str">
        <f t="shared" si="47"/>
        <v>1970 q2</v>
      </c>
    </row>
    <row r="2749" spans="1:3">
      <c r="A2749" s="61">
        <v>25742</v>
      </c>
      <c r="B2749">
        <v>0.64749999999999996</v>
      </c>
      <c r="C2749" t="str">
        <f t="shared" si="47"/>
        <v>1970 q2</v>
      </c>
    </row>
    <row r="2750" spans="1:3">
      <c r="A2750" s="61">
        <v>25743</v>
      </c>
      <c r="B2750">
        <v>0.64549999999999996</v>
      </c>
      <c r="C2750" t="str">
        <f t="shared" si="47"/>
        <v>1970 q2</v>
      </c>
    </row>
    <row r="2751" spans="1:3">
      <c r="A2751" s="61">
        <v>25744</v>
      </c>
      <c r="B2751">
        <v>0.63870000000000005</v>
      </c>
      <c r="C2751" t="str">
        <f t="shared" si="47"/>
        <v>1970 q2</v>
      </c>
    </row>
    <row r="2752" spans="1:3">
      <c r="A2752" s="61">
        <v>25745</v>
      </c>
      <c r="B2752">
        <v>0.63619999999999999</v>
      </c>
      <c r="C2752" t="str">
        <f t="shared" si="47"/>
        <v>1970 q2</v>
      </c>
    </row>
    <row r="2753" spans="1:3">
      <c r="A2753" s="61">
        <v>25748</v>
      </c>
      <c r="B2753">
        <v>0.62260000000000004</v>
      </c>
      <c r="C2753" t="str">
        <f t="shared" si="47"/>
        <v>1970 q2</v>
      </c>
    </row>
    <row r="2754" spans="1:3">
      <c r="A2754" s="61">
        <v>25749</v>
      </c>
      <c r="B2754">
        <v>0.61570000000000003</v>
      </c>
      <c r="C2754" t="str">
        <f t="shared" si="47"/>
        <v>1970 q2</v>
      </c>
    </row>
    <row r="2755" spans="1:3">
      <c r="A2755" s="61">
        <v>25750</v>
      </c>
      <c r="B2755">
        <v>0.62</v>
      </c>
      <c r="C2755" t="str">
        <f t="shared" si="47"/>
        <v>1970 q3</v>
      </c>
    </row>
    <row r="2756" spans="1:3">
      <c r="A2756" s="61">
        <v>25751</v>
      </c>
      <c r="B2756">
        <v>0.61499999999999999</v>
      </c>
      <c r="C2756" t="str">
        <f t="shared" si="47"/>
        <v>1970 q3</v>
      </c>
    </row>
    <row r="2757" spans="1:3">
      <c r="A2757" s="61">
        <v>25755</v>
      </c>
      <c r="B2757">
        <v>0.60899999999999999</v>
      </c>
      <c r="C2757" t="str">
        <f t="shared" si="47"/>
        <v>1970 q3</v>
      </c>
    </row>
    <row r="2758" spans="1:3">
      <c r="A2758" s="61">
        <v>25756</v>
      </c>
      <c r="B2758">
        <v>0.61199999999999999</v>
      </c>
      <c r="C2758" t="str">
        <f t="shared" si="47"/>
        <v>1970 q3</v>
      </c>
    </row>
    <row r="2759" spans="1:3">
      <c r="A2759" s="61">
        <v>25757</v>
      </c>
      <c r="B2759">
        <v>0.60850000000000004</v>
      </c>
      <c r="C2759" t="str">
        <f t="shared" si="47"/>
        <v>1970 q3</v>
      </c>
    </row>
    <row r="2760" spans="1:3">
      <c r="A2760" s="61">
        <v>25758</v>
      </c>
      <c r="B2760">
        <v>0.61350000000000005</v>
      </c>
      <c r="C2760" t="str">
        <f t="shared" si="47"/>
        <v>1970 q3</v>
      </c>
    </row>
    <row r="2761" spans="1:3">
      <c r="A2761" s="61">
        <v>25759</v>
      </c>
      <c r="B2761">
        <v>0.61750000000000005</v>
      </c>
      <c r="C2761" t="str">
        <f t="shared" si="47"/>
        <v>1970 q3</v>
      </c>
    </row>
    <row r="2762" spans="1:3">
      <c r="A2762" s="61">
        <v>25762</v>
      </c>
      <c r="B2762">
        <v>0.624</v>
      </c>
      <c r="C2762" t="str">
        <f t="shared" si="47"/>
        <v>1970 q3</v>
      </c>
    </row>
    <row r="2763" spans="1:3">
      <c r="A2763" s="61">
        <v>25763</v>
      </c>
      <c r="B2763">
        <v>0.61050000000000004</v>
      </c>
      <c r="C2763" t="str">
        <f t="shared" si="47"/>
        <v>1970 q3</v>
      </c>
    </row>
    <row r="2764" spans="1:3">
      <c r="A2764" s="61">
        <v>25764</v>
      </c>
      <c r="B2764">
        <v>0.60850000000000004</v>
      </c>
      <c r="C2764" t="str">
        <f t="shared" si="47"/>
        <v>1970 q3</v>
      </c>
    </row>
    <row r="2765" spans="1:3">
      <c r="A2765" s="61">
        <v>25765</v>
      </c>
      <c r="B2765">
        <v>0.61250000000000004</v>
      </c>
      <c r="C2765" t="str">
        <f t="shared" si="47"/>
        <v>1970 q3</v>
      </c>
    </row>
    <row r="2766" spans="1:3">
      <c r="A2766" s="61">
        <v>25766</v>
      </c>
      <c r="B2766">
        <v>0.61299999999999999</v>
      </c>
      <c r="C2766" t="str">
        <f t="shared" si="47"/>
        <v>1970 q3</v>
      </c>
    </row>
    <row r="2767" spans="1:3">
      <c r="A2767" s="61">
        <v>25769</v>
      </c>
      <c r="B2767">
        <v>0.61650000000000005</v>
      </c>
      <c r="C2767" t="str">
        <f t="shared" si="47"/>
        <v>1970 q3</v>
      </c>
    </row>
    <row r="2768" spans="1:3">
      <c r="A2768" s="61">
        <v>25770</v>
      </c>
      <c r="B2768">
        <v>0.62549999999999994</v>
      </c>
      <c r="C2768" t="str">
        <f t="shared" si="47"/>
        <v>1970 q3</v>
      </c>
    </row>
    <row r="2769" spans="1:3">
      <c r="A2769" s="61">
        <v>25771</v>
      </c>
      <c r="B2769">
        <v>0.627</v>
      </c>
      <c r="C2769" t="str">
        <f t="shared" si="47"/>
        <v>1970 q3</v>
      </c>
    </row>
    <row r="2770" spans="1:3">
      <c r="A2770" s="61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61">
        <v>25773</v>
      </c>
      <c r="B2771">
        <v>0.61250000000000004</v>
      </c>
      <c r="C2771" t="str">
        <f t="shared" si="48"/>
        <v>1970 q3</v>
      </c>
    </row>
    <row r="2772" spans="1:3">
      <c r="A2772" s="61">
        <v>25776</v>
      </c>
      <c r="B2772">
        <v>0.60950000000000004</v>
      </c>
      <c r="C2772" t="str">
        <f t="shared" si="48"/>
        <v>1970 q3</v>
      </c>
    </row>
    <row r="2773" spans="1:3">
      <c r="A2773" s="61">
        <v>25777</v>
      </c>
      <c r="B2773">
        <v>0.62050000000000005</v>
      </c>
      <c r="C2773" t="str">
        <f t="shared" si="48"/>
        <v>1970 q3</v>
      </c>
    </row>
    <row r="2774" spans="1:3">
      <c r="A2774" s="61">
        <v>25778</v>
      </c>
      <c r="B2774">
        <v>0.61350000000000005</v>
      </c>
      <c r="C2774" t="str">
        <f t="shared" si="48"/>
        <v>1970 q3</v>
      </c>
    </row>
    <row r="2775" spans="1:3">
      <c r="A2775" s="61">
        <v>25779</v>
      </c>
      <c r="B2775">
        <v>0.60150000000000003</v>
      </c>
      <c r="C2775" t="str">
        <f t="shared" si="48"/>
        <v>1970 q3</v>
      </c>
    </row>
    <row r="2776" spans="1:3">
      <c r="A2776" s="61">
        <v>25780</v>
      </c>
      <c r="B2776">
        <v>0.59550000000000003</v>
      </c>
      <c r="C2776" t="str">
        <f t="shared" si="48"/>
        <v>1970 q3</v>
      </c>
    </row>
    <row r="2777" spans="1:3">
      <c r="A2777" s="61">
        <v>25783</v>
      </c>
      <c r="B2777">
        <v>0.59299999999999997</v>
      </c>
      <c r="C2777" t="str">
        <f t="shared" si="48"/>
        <v>1970 q3</v>
      </c>
    </row>
    <row r="2778" spans="1:3">
      <c r="A2778" s="61">
        <v>25784</v>
      </c>
      <c r="B2778">
        <v>0.59099999999999997</v>
      </c>
      <c r="C2778" t="str">
        <f t="shared" si="48"/>
        <v>1970 q3</v>
      </c>
    </row>
    <row r="2779" spans="1:3">
      <c r="A2779" s="61">
        <v>25785</v>
      </c>
      <c r="B2779">
        <v>0.58299999999999996</v>
      </c>
      <c r="C2779" t="str">
        <f t="shared" si="48"/>
        <v>1970 q3</v>
      </c>
    </row>
    <row r="2780" spans="1:3">
      <c r="A2780" s="61">
        <v>25786</v>
      </c>
      <c r="B2780">
        <v>0.58750000000000002</v>
      </c>
      <c r="C2780" t="str">
        <f t="shared" si="48"/>
        <v>1970 q3</v>
      </c>
    </row>
    <row r="2781" spans="1:3">
      <c r="A2781" s="61">
        <v>25787</v>
      </c>
      <c r="B2781">
        <v>0.58850000000000002</v>
      </c>
      <c r="C2781" t="str">
        <f t="shared" si="48"/>
        <v>1970 q3</v>
      </c>
    </row>
    <row r="2782" spans="1:3">
      <c r="A2782" s="61">
        <v>25790</v>
      </c>
      <c r="B2782">
        <v>0.57499999999999996</v>
      </c>
      <c r="C2782" t="str">
        <f t="shared" si="48"/>
        <v>1970 q3</v>
      </c>
    </row>
    <row r="2783" spans="1:3">
      <c r="A2783" s="61">
        <v>25791</v>
      </c>
      <c r="B2783">
        <v>0.57750000000000001</v>
      </c>
      <c r="C2783" t="str">
        <f t="shared" si="48"/>
        <v>1970 q3</v>
      </c>
    </row>
    <row r="2784" spans="1:3">
      <c r="A2784" s="61">
        <v>25792</v>
      </c>
      <c r="B2784">
        <v>0.56299999999999994</v>
      </c>
      <c r="C2784" t="str">
        <f t="shared" si="48"/>
        <v>1970 q3</v>
      </c>
    </row>
    <row r="2785" spans="1:3">
      <c r="A2785" s="61">
        <v>25793</v>
      </c>
      <c r="B2785">
        <v>0.56799999999999995</v>
      </c>
      <c r="C2785" t="str">
        <f t="shared" si="48"/>
        <v>1970 q3</v>
      </c>
    </row>
    <row r="2786" spans="1:3">
      <c r="A2786" s="61">
        <v>25794</v>
      </c>
      <c r="B2786">
        <v>0.57050000000000001</v>
      </c>
      <c r="C2786" t="str">
        <f t="shared" si="48"/>
        <v>1970 q3</v>
      </c>
    </row>
    <row r="2787" spans="1:3">
      <c r="A2787" s="61">
        <v>25797</v>
      </c>
      <c r="B2787">
        <v>0.57899999999999996</v>
      </c>
      <c r="C2787" t="str">
        <f t="shared" si="48"/>
        <v>1970 q3</v>
      </c>
    </row>
    <row r="2788" spans="1:3">
      <c r="A2788" s="61">
        <v>25798</v>
      </c>
      <c r="B2788">
        <v>0.5665</v>
      </c>
      <c r="C2788" t="str">
        <f t="shared" si="48"/>
        <v>1970 q3</v>
      </c>
    </row>
    <row r="2789" spans="1:3">
      <c r="A2789" s="61">
        <v>25799</v>
      </c>
      <c r="B2789">
        <v>0.56000000000000005</v>
      </c>
      <c r="C2789" t="str">
        <f t="shared" si="48"/>
        <v>1970 q3</v>
      </c>
    </row>
    <row r="2790" spans="1:3">
      <c r="A2790" s="61">
        <v>25800</v>
      </c>
      <c r="B2790">
        <v>0.56000000000000005</v>
      </c>
      <c r="C2790" t="str">
        <f t="shared" si="48"/>
        <v>1970 q3</v>
      </c>
    </row>
    <row r="2791" spans="1:3">
      <c r="A2791" s="61">
        <v>25801</v>
      </c>
      <c r="B2791">
        <v>0.55500000000000005</v>
      </c>
      <c r="C2791" t="str">
        <f t="shared" si="48"/>
        <v>1970 q3</v>
      </c>
    </row>
    <row r="2792" spans="1:3">
      <c r="A2792" s="61">
        <v>25804</v>
      </c>
      <c r="B2792">
        <v>0.55200000000000005</v>
      </c>
      <c r="C2792" t="str">
        <f t="shared" si="48"/>
        <v>1970 q3</v>
      </c>
    </row>
    <row r="2793" spans="1:3">
      <c r="A2793" s="61">
        <v>25805</v>
      </c>
      <c r="B2793">
        <v>0.56200000000000006</v>
      </c>
      <c r="C2793" t="str">
        <f t="shared" si="48"/>
        <v>1970 q3</v>
      </c>
    </row>
    <row r="2794" spans="1:3">
      <c r="A2794" s="61">
        <v>25806</v>
      </c>
      <c r="B2794">
        <v>0.56259999999999999</v>
      </c>
      <c r="C2794" t="str">
        <f t="shared" si="48"/>
        <v>1970 q3</v>
      </c>
    </row>
    <row r="2795" spans="1:3">
      <c r="A2795" s="61">
        <v>25807</v>
      </c>
      <c r="B2795">
        <v>0.56499999999999995</v>
      </c>
      <c r="C2795" t="str">
        <f t="shared" si="48"/>
        <v>1970 q3</v>
      </c>
    </row>
    <row r="2796" spans="1:3">
      <c r="A2796" s="61">
        <v>25808</v>
      </c>
      <c r="B2796">
        <v>0.56720000000000004</v>
      </c>
      <c r="C2796" t="str">
        <f t="shared" si="48"/>
        <v>1970 q3</v>
      </c>
    </row>
    <row r="2797" spans="1:3">
      <c r="A2797" s="61">
        <v>25811</v>
      </c>
      <c r="B2797">
        <v>0.56979999999999997</v>
      </c>
      <c r="C2797" t="str">
        <f t="shared" si="48"/>
        <v>1970 q3</v>
      </c>
    </row>
    <row r="2798" spans="1:3">
      <c r="A2798" s="61">
        <v>25812</v>
      </c>
      <c r="B2798">
        <v>0.56999999999999995</v>
      </c>
      <c r="C2798" t="str">
        <f t="shared" si="48"/>
        <v>1970 q3</v>
      </c>
    </row>
    <row r="2799" spans="1:3">
      <c r="A2799" s="61">
        <v>25813</v>
      </c>
      <c r="B2799">
        <v>0.57199999999999995</v>
      </c>
      <c r="C2799" t="str">
        <f t="shared" si="48"/>
        <v>1970 q3</v>
      </c>
    </row>
    <row r="2800" spans="1:3">
      <c r="A2800" s="61">
        <v>25814</v>
      </c>
      <c r="B2800">
        <v>0.57450000000000001</v>
      </c>
      <c r="C2800" t="str">
        <f t="shared" si="48"/>
        <v>1970 q3</v>
      </c>
    </row>
    <row r="2801" spans="1:3">
      <c r="A2801" s="61">
        <v>25815</v>
      </c>
      <c r="B2801">
        <v>0.5585</v>
      </c>
      <c r="C2801" t="str">
        <f t="shared" si="48"/>
        <v>1970 q3</v>
      </c>
    </row>
    <row r="2802" spans="1:3">
      <c r="A2802" s="61">
        <v>25819</v>
      </c>
      <c r="B2802">
        <v>0.57099999999999995</v>
      </c>
      <c r="C2802" t="str">
        <f t="shared" si="48"/>
        <v>1970 q3</v>
      </c>
    </row>
    <row r="2803" spans="1:3">
      <c r="A2803" s="61">
        <v>25820</v>
      </c>
      <c r="B2803">
        <v>0.57150000000000001</v>
      </c>
      <c r="C2803" t="str">
        <f t="shared" si="48"/>
        <v>1970 q3</v>
      </c>
    </row>
    <row r="2804" spans="1:3">
      <c r="A2804" s="61">
        <v>25821</v>
      </c>
      <c r="B2804">
        <v>0.57050000000000001</v>
      </c>
      <c r="C2804" t="str">
        <f t="shared" si="48"/>
        <v>1970 q3</v>
      </c>
    </row>
    <row r="2805" spans="1:3">
      <c r="A2805" s="61">
        <v>25822</v>
      </c>
      <c r="B2805">
        <v>0.57050000000000001</v>
      </c>
      <c r="C2805" t="str">
        <f t="shared" si="48"/>
        <v>1970 q3</v>
      </c>
    </row>
    <row r="2806" spans="1:3">
      <c r="A2806" s="61">
        <v>25825</v>
      </c>
      <c r="B2806">
        <v>0.56499999999999995</v>
      </c>
      <c r="C2806" t="str">
        <f t="shared" si="48"/>
        <v>1970 q3</v>
      </c>
    </row>
    <row r="2807" spans="1:3">
      <c r="A2807" s="61">
        <v>25826</v>
      </c>
      <c r="B2807">
        <v>0.56899999999999995</v>
      </c>
      <c r="C2807" t="str">
        <f t="shared" si="48"/>
        <v>1970 q3</v>
      </c>
    </row>
    <row r="2808" spans="1:3">
      <c r="A2808" s="61">
        <v>25827</v>
      </c>
      <c r="B2808">
        <v>0.57299999999999995</v>
      </c>
      <c r="C2808" t="str">
        <f t="shared" si="48"/>
        <v>1970 q3</v>
      </c>
    </row>
    <row r="2809" spans="1:3">
      <c r="A2809" s="61">
        <v>25828</v>
      </c>
      <c r="B2809">
        <v>0.57299999999999995</v>
      </c>
      <c r="C2809" t="str">
        <f t="shared" si="48"/>
        <v>1970 q3</v>
      </c>
    </row>
    <row r="2810" spans="1:3">
      <c r="A2810" s="61">
        <v>25829</v>
      </c>
      <c r="B2810">
        <v>0.57499999999999996</v>
      </c>
      <c r="C2810" t="str">
        <f t="shared" si="48"/>
        <v>1970 q3</v>
      </c>
    </row>
    <row r="2811" spans="1:3">
      <c r="A2811" s="61">
        <v>25832</v>
      </c>
      <c r="B2811">
        <v>0.58250000000000002</v>
      </c>
      <c r="C2811" t="str">
        <f t="shared" si="48"/>
        <v>1970 q3</v>
      </c>
    </row>
    <row r="2812" spans="1:3">
      <c r="A2812" s="61">
        <v>25833</v>
      </c>
      <c r="B2812">
        <v>0.56999999999999995</v>
      </c>
      <c r="C2812" t="str">
        <f t="shared" si="48"/>
        <v>1970 q3</v>
      </c>
    </row>
    <row r="2813" spans="1:3">
      <c r="A2813" s="61">
        <v>25834</v>
      </c>
      <c r="B2813">
        <v>0.57199999999999995</v>
      </c>
      <c r="C2813" t="str">
        <f t="shared" si="48"/>
        <v>1970 q3</v>
      </c>
    </row>
    <row r="2814" spans="1:3">
      <c r="A2814" s="61">
        <v>25835</v>
      </c>
      <c r="B2814">
        <v>0.55500000000000005</v>
      </c>
      <c r="C2814" t="str">
        <f t="shared" si="48"/>
        <v>1970 q3</v>
      </c>
    </row>
    <row r="2815" spans="1:3">
      <c r="A2815" s="61">
        <v>25836</v>
      </c>
      <c r="B2815">
        <v>0.55600000000000005</v>
      </c>
      <c r="C2815" t="str">
        <f t="shared" si="48"/>
        <v>1970 q3</v>
      </c>
    </row>
    <row r="2816" spans="1:3">
      <c r="A2816" s="61">
        <v>25839</v>
      </c>
      <c r="B2816">
        <v>0.56799999999999995</v>
      </c>
      <c r="C2816" t="str">
        <f t="shared" si="48"/>
        <v>1970 q3</v>
      </c>
    </row>
    <row r="2817" spans="1:3">
      <c r="A2817" s="61">
        <v>25840</v>
      </c>
      <c r="B2817">
        <v>0.56399999999999995</v>
      </c>
      <c r="C2817" t="str">
        <f t="shared" si="48"/>
        <v>1970 q3</v>
      </c>
    </row>
    <row r="2818" spans="1:3">
      <c r="A2818" s="61">
        <v>25841</v>
      </c>
      <c r="B2818">
        <v>0.55700000000000005</v>
      </c>
      <c r="C2818" t="str">
        <f t="shared" si="48"/>
        <v>1970 q3</v>
      </c>
    </row>
    <row r="2819" spans="1:3">
      <c r="A2819" s="61">
        <v>25842</v>
      </c>
      <c r="B2819">
        <v>0.5575</v>
      </c>
      <c r="C2819" t="str">
        <f t="shared" si="48"/>
        <v>1970 q4</v>
      </c>
    </row>
    <row r="2820" spans="1:3">
      <c r="A2820" s="61">
        <v>25843</v>
      </c>
      <c r="B2820">
        <v>0.54600000000000004</v>
      </c>
      <c r="C2820" t="str">
        <f t="shared" si="48"/>
        <v>1970 q4</v>
      </c>
    </row>
    <row r="2821" spans="1:3">
      <c r="A2821" s="61">
        <v>25846</v>
      </c>
      <c r="B2821">
        <v>0.53849999999999998</v>
      </c>
      <c r="C2821" t="str">
        <f t="shared" si="48"/>
        <v>1970 q4</v>
      </c>
    </row>
    <row r="2822" spans="1:3">
      <c r="A2822" s="61">
        <v>25847</v>
      </c>
      <c r="B2822">
        <v>0.53400000000000003</v>
      </c>
      <c r="C2822" t="str">
        <f t="shared" si="48"/>
        <v>1970 q4</v>
      </c>
    </row>
    <row r="2823" spans="1:3">
      <c r="A2823" s="61">
        <v>25848</v>
      </c>
      <c r="B2823">
        <v>0.53</v>
      </c>
      <c r="C2823" t="str">
        <f t="shared" si="48"/>
        <v>1970 q4</v>
      </c>
    </row>
    <row r="2824" spans="1:3">
      <c r="A2824" s="61">
        <v>25849</v>
      </c>
      <c r="B2824">
        <v>0.54</v>
      </c>
      <c r="C2824" t="str">
        <f t="shared" si="48"/>
        <v>1970 q4</v>
      </c>
    </row>
    <row r="2825" spans="1:3">
      <c r="A2825" s="61">
        <v>25850</v>
      </c>
      <c r="B2825">
        <v>0.53400000000000003</v>
      </c>
      <c r="C2825" t="str">
        <f t="shared" si="48"/>
        <v>1970 q4</v>
      </c>
    </row>
    <row r="2826" spans="1:3">
      <c r="A2826" s="61">
        <v>25854</v>
      </c>
      <c r="B2826">
        <v>0.52249999999999996</v>
      </c>
      <c r="C2826" t="str">
        <f t="shared" si="48"/>
        <v>1970 q4</v>
      </c>
    </row>
    <row r="2827" spans="1:3">
      <c r="A2827" s="61">
        <v>25855</v>
      </c>
      <c r="B2827">
        <v>0.51849999999999996</v>
      </c>
      <c r="C2827" t="str">
        <f t="shared" si="48"/>
        <v>1970 q4</v>
      </c>
    </row>
    <row r="2828" spans="1:3">
      <c r="A2828" s="61">
        <v>25856</v>
      </c>
      <c r="B2828">
        <v>0.51749999999999996</v>
      </c>
      <c r="C2828" t="str">
        <f t="shared" si="48"/>
        <v>1970 q4</v>
      </c>
    </row>
    <row r="2829" spans="1:3">
      <c r="A2829" s="61">
        <v>25857</v>
      </c>
      <c r="B2829">
        <v>0.50900000000000001</v>
      </c>
      <c r="C2829" t="str">
        <f t="shared" si="48"/>
        <v>1970 q4</v>
      </c>
    </row>
    <row r="2830" spans="1:3">
      <c r="A2830" s="61">
        <v>25860</v>
      </c>
      <c r="B2830">
        <v>0.498</v>
      </c>
      <c r="C2830" t="str">
        <f t="shared" si="48"/>
        <v>1970 q4</v>
      </c>
    </row>
    <row r="2831" spans="1:3">
      <c r="A2831" s="61">
        <v>25861</v>
      </c>
      <c r="B2831">
        <v>0.48399999999999999</v>
      </c>
      <c r="C2831" t="str">
        <f t="shared" si="48"/>
        <v>1970 q4</v>
      </c>
    </row>
    <row r="2832" spans="1:3">
      <c r="A2832" s="61">
        <v>25862</v>
      </c>
      <c r="B2832">
        <v>0.49049999999999999</v>
      </c>
      <c r="C2832" t="str">
        <f t="shared" si="48"/>
        <v>1970 q4</v>
      </c>
    </row>
    <row r="2833" spans="1:3">
      <c r="A2833" s="61">
        <v>25863</v>
      </c>
      <c r="B2833">
        <v>0.50849999999999995</v>
      </c>
      <c r="C2833" t="str">
        <f t="shared" si="48"/>
        <v>1970 q4</v>
      </c>
    </row>
    <row r="2834" spans="1:3">
      <c r="A2834" s="61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61">
        <v>25867</v>
      </c>
      <c r="B2835">
        <v>0.48649999999999999</v>
      </c>
      <c r="C2835" t="str">
        <f t="shared" si="49"/>
        <v>1970 q4</v>
      </c>
    </row>
    <row r="2836" spans="1:3">
      <c r="A2836" s="61">
        <v>25868</v>
      </c>
      <c r="B2836">
        <v>0.48649999999999999</v>
      </c>
      <c r="C2836" t="str">
        <f t="shared" si="49"/>
        <v>1970 q4</v>
      </c>
    </row>
    <row r="2837" spans="1:3">
      <c r="A2837" s="61">
        <v>25869</v>
      </c>
      <c r="B2837">
        <v>0.48899999999999999</v>
      </c>
      <c r="C2837" t="str">
        <f t="shared" si="49"/>
        <v>1970 q4</v>
      </c>
    </row>
    <row r="2838" spans="1:3">
      <c r="A2838" s="61">
        <v>25870</v>
      </c>
      <c r="B2838">
        <v>0.49349999999999999</v>
      </c>
      <c r="C2838" t="str">
        <f t="shared" si="49"/>
        <v>1970 q4</v>
      </c>
    </row>
    <row r="2839" spans="1:3">
      <c r="A2839" s="61">
        <v>25871</v>
      </c>
      <c r="B2839">
        <v>0.496</v>
      </c>
      <c r="C2839" t="str">
        <f t="shared" si="49"/>
        <v>1970 q4</v>
      </c>
    </row>
    <row r="2840" spans="1:3">
      <c r="A2840" s="61">
        <v>25874</v>
      </c>
      <c r="B2840">
        <v>0.50849999999999995</v>
      </c>
      <c r="C2840" t="str">
        <f t="shared" si="49"/>
        <v>1970 q4</v>
      </c>
    </row>
    <row r="2841" spans="1:3">
      <c r="A2841" s="61">
        <v>25876</v>
      </c>
      <c r="B2841">
        <v>0.4965</v>
      </c>
      <c r="C2841" t="str">
        <f t="shared" si="49"/>
        <v>1970 q4</v>
      </c>
    </row>
    <row r="2842" spans="1:3">
      <c r="A2842" s="61">
        <v>25877</v>
      </c>
      <c r="B2842">
        <v>0.49049999999999999</v>
      </c>
      <c r="C2842" t="str">
        <f t="shared" si="49"/>
        <v>1970 q4</v>
      </c>
    </row>
    <row r="2843" spans="1:3">
      <c r="A2843" s="61">
        <v>25878</v>
      </c>
      <c r="B2843">
        <v>0.49349999999999999</v>
      </c>
      <c r="C2843" t="str">
        <f t="shared" si="49"/>
        <v>1970 q4</v>
      </c>
    </row>
    <row r="2844" spans="1:3">
      <c r="A2844" s="61">
        <v>25881</v>
      </c>
      <c r="B2844">
        <v>0.504</v>
      </c>
      <c r="C2844" t="str">
        <f t="shared" si="49"/>
        <v>1970 q4</v>
      </c>
    </row>
    <row r="2845" spans="1:3">
      <c r="A2845" s="61">
        <v>25882</v>
      </c>
      <c r="B2845">
        <v>0.4955</v>
      </c>
      <c r="C2845" t="str">
        <f t="shared" si="49"/>
        <v>1970 q4</v>
      </c>
    </row>
    <row r="2846" spans="1:3">
      <c r="A2846" s="61">
        <v>25884</v>
      </c>
      <c r="B2846">
        <v>0.48449999999999999</v>
      </c>
      <c r="C2846" t="str">
        <f t="shared" si="49"/>
        <v>1970 q4</v>
      </c>
    </row>
    <row r="2847" spans="1:3">
      <c r="A2847" s="61">
        <v>25885</v>
      </c>
      <c r="B2847">
        <v>0.48299999999999998</v>
      </c>
      <c r="C2847" t="str">
        <f t="shared" si="49"/>
        <v>1970 q4</v>
      </c>
    </row>
    <row r="2848" spans="1:3">
      <c r="A2848" s="61">
        <v>25888</v>
      </c>
      <c r="B2848">
        <v>0.47449999999999998</v>
      </c>
      <c r="C2848" t="str">
        <f t="shared" si="49"/>
        <v>1970 q4</v>
      </c>
    </row>
    <row r="2849" spans="1:3">
      <c r="A2849" s="61">
        <v>25889</v>
      </c>
      <c r="B2849">
        <v>0.46800000000000003</v>
      </c>
      <c r="C2849" t="str">
        <f t="shared" si="49"/>
        <v>1970 q4</v>
      </c>
    </row>
    <row r="2850" spans="1:3">
      <c r="A2850" s="61">
        <v>25890</v>
      </c>
      <c r="B2850">
        <v>0.47099999999999997</v>
      </c>
      <c r="C2850" t="str">
        <f t="shared" si="49"/>
        <v>1970 q4</v>
      </c>
    </row>
    <row r="2851" spans="1:3">
      <c r="A2851" s="61">
        <v>25891</v>
      </c>
      <c r="B2851">
        <v>0.47149999999999997</v>
      </c>
      <c r="C2851" t="str">
        <f t="shared" si="49"/>
        <v>1970 q4</v>
      </c>
    </row>
    <row r="2852" spans="1:3">
      <c r="A2852" s="61">
        <v>25892</v>
      </c>
      <c r="B2852">
        <v>0.47199999999999998</v>
      </c>
      <c r="C2852" t="str">
        <f t="shared" si="49"/>
        <v>1970 q4</v>
      </c>
    </row>
    <row r="2853" spans="1:3">
      <c r="A2853" s="61">
        <v>25895</v>
      </c>
      <c r="B2853">
        <v>0.48249999999999998</v>
      </c>
      <c r="C2853" t="str">
        <f t="shared" si="49"/>
        <v>1970 q4</v>
      </c>
    </row>
    <row r="2854" spans="1:3">
      <c r="A2854" s="61">
        <v>25896</v>
      </c>
      <c r="B2854">
        <v>0.46600000000000003</v>
      </c>
      <c r="C2854" t="str">
        <f t="shared" si="49"/>
        <v>1970 q4</v>
      </c>
    </row>
    <row r="2855" spans="1:3">
      <c r="A2855" s="61">
        <v>25897</v>
      </c>
      <c r="B2855">
        <v>0.47299999999999998</v>
      </c>
      <c r="C2855" t="str">
        <f t="shared" si="49"/>
        <v>1970 q4</v>
      </c>
    </row>
    <row r="2856" spans="1:3">
      <c r="A2856" s="61">
        <v>25899</v>
      </c>
      <c r="B2856">
        <v>0.47470000000000001</v>
      </c>
      <c r="C2856" t="str">
        <f t="shared" si="49"/>
        <v>1970 q4</v>
      </c>
    </row>
    <row r="2857" spans="1:3">
      <c r="A2857" s="61">
        <v>25902</v>
      </c>
      <c r="B2857">
        <v>0.47460000000000002</v>
      </c>
      <c r="C2857" t="str">
        <f t="shared" si="49"/>
        <v>1970 q4</v>
      </c>
    </row>
    <row r="2858" spans="1:3">
      <c r="A2858" s="61">
        <v>25903</v>
      </c>
      <c r="B2858">
        <v>0.46800000000000003</v>
      </c>
      <c r="C2858" t="str">
        <f t="shared" si="49"/>
        <v>1970 q4</v>
      </c>
    </row>
    <row r="2859" spans="1:3">
      <c r="A2859" s="61">
        <v>25904</v>
      </c>
      <c r="B2859">
        <v>0.45900000000000002</v>
      </c>
      <c r="C2859" t="str">
        <f t="shared" si="49"/>
        <v>1970 q4</v>
      </c>
    </row>
    <row r="2860" spans="1:3">
      <c r="A2860" s="61">
        <v>25905</v>
      </c>
      <c r="B2860">
        <v>0.46250000000000002</v>
      </c>
      <c r="C2860" t="str">
        <f t="shared" si="49"/>
        <v>1970 q4</v>
      </c>
    </row>
    <row r="2861" spans="1:3">
      <c r="A2861" s="61">
        <v>25906</v>
      </c>
      <c r="B2861">
        <v>0.45750000000000002</v>
      </c>
      <c r="C2861" t="str">
        <f t="shared" si="49"/>
        <v>1970 q4</v>
      </c>
    </row>
    <row r="2862" spans="1:3">
      <c r="A2862" s="61">
        <v>25909</v>
      </c>
      <c r="B2862">
        <v>0.45450000000000002</v>
      </c>
      <c r="C2862" t="str">
        <f t="shared" si="49"/>
        <v>1970 q4</v>
      </c>
    </row>
    <row r="2863" spans="1:3">
      <c r="A2863" s="61">
        <v>25910</v>
      </c>
      <c r="B2863">
        <v>0.45750000000000002</v>
      </c>
      <c r="C2863" t="str">
        <f t="shared" si="49"/>
        <v>1970 q4</v>
      </c>
    </row>
    <row r="2864" spans="1:3">
      <c r="A2864" s="61">
        <v>25911</v>
      </c>
      <c r="B2864">
        <v>0.45950000000000002</v>
      </c>
      <c r="C2864" t="str">
        <f t="shared" si="49"/>
        <v>1970 q4</v>
      </c>
    </row>
    <row r="2865" spans="1:3">
      <c r="A2865" s="61">
        <v>25912</v>
      </c>
      <c r="B2865">
        <v>0.46800000000000003</v>
      </c>
      <c r="C2865" t="str">
        <f t="shared" si="49"/>
        <v>1970 q4</v>
      </c>
    </row>
    <row r="2866" spans="1:3">
      <c r="A2866" s="61">
        <v>25913</v>
      </c>
      <c r="B2866">
        <v>0.47499999999999998</v>
      </c>
      <c r="C2866" t="str">
        <f t="shared" si="49"/>
        <v>1970 q4</v>
      </c>
    </row>
    <row r="2867" spans="1:3">
      <c r="A2867" s="61">
        <v>25916</v>
      </c>
      <c r="B2867">
        <v>0.47349999999999998</v>
      </c>
      <c r="C2867" t="str">
        <f t="shared" si="49"/>
        <v>1970 q4</v>
      </c>
    </row>
    <row r="2868" spans="1:3">
      <c r="A2868" s="61">
        <v>25917</v>
      </c>
      <c r="B2868">
        <v>0.47</v>
      </c>
      <c r="C2868" t="str">
        <f t="shared" si="49"/>
        <v>1970 q4</v>
      </c>
    </row>
    <row r="2869" spans="1:3">
      <c r="A2869" s="61">
        <v>25918</v>
      </c>
      <c r="B2869">
        <v>0.47749999999999998</v>
      </c>
      <c r="C2869" t="str">
        <f t="shared" si="49"/>
        <v>1970 q4</v>
      </c>
    </row>
    <row r="2870" spans="1:3">
      <c r="A2870" s="61">
        <v>25919</v>
      </c>
      <c r="B2870">
        <v>0.47199999999999998</v>
      </c>
      <c r="C2870" t="str">
        <f t="shared" si="49"/>
        <v>1970 q4</v>
      </c>
    </row>
    <row r="2871" spans="1:3">
      <c r="A2871" s="61">
        <v>25920</v>
      </c>
      <c r="B2871">
        <v>0.47449999999999998</v>
      </c>
      <c r="C2871" t="str">
        <f t="shared" si="49"/>
        <v>1970 q4</v>
      </c>
    </row>
    <row r="2872" spans="1:3">
      <c r="A2872" s="61">
        <v>25923</v>
      </c>
      <c r="B2872">
        <v>0.47</v>
      </c>
      <c r="C2872" t="str">
        <f t="shared" si="49"/>
        <v>1970 q4</v>
      </c>
    </row>
    <row r="2873" spans="1:3">
      <c r="A2873" s="61">
        <v>25924</v>
      </c>
      <c r="B2873">
        <v>0.46600000000000003</v>
      </c>
      <c r="C2873" t="str">
        <f t="shared" si="49"/>
        <v>1970 q4</v>
      </c>
    </row>
    <row r="2874" spans="1:3">
      <c r="A2874" s="61">
        <v>25925</v>
      </c>
      <c r="B2874">
        <v>0.47899999999999998</v>
      </c>
      <c r="C2874" t="str">
        <f t="shared" si="49"/>
        <v>1970 q4</v>
      </c>
    </row>
    <row r="2875" spans="1:3">
      <c r="A2875" s="61">
        <v>25926</v>
      </c>
      <c r="B2875">
        <v>0.47249999999999998</v>
      </c>
      <c r="C2875" t="str">
        <f t="shared" si="49"/>
        <v>1970 q4</v>
      </c>
    </row>
    <row r="2876" spans="1:3">
      <c r="A2876" s="61">
        <v>25930</v>
      </c>
      <c r="B2876">
        <v>0.4703</v>
      </c>
      <c r="C2876" t="str">
        <f t="shared" si="49"/>
        <v>1970 q4</v>
      </c>
    </row>
    <row r="2877" spans="1:3">
      <c r="A2877" s="61">
        <v>25931</v>
      </c>
      <c r="B2877">
        <v>0.46460000000000001</v>
      </c>
      <c r="C2877" t="str">
        <f t="shared" si="49"/>
        <v>1970 q4</v>
      </c>
    </row>
    <row r="2878" spans="1:3">
      <c r="A2878" s="61">
        <v>25932</v>
      </c>
      <c r="B2878">
        <v>0.4652</v>
      </c>
      <c r="C2878" t="str">
        <f t="shared" si="49"/>
        <v>1970 q4</v>
      </c>
    </row>
    <row r="2879" spans="1:3">
      <c r="A2879" s="61">
        <v>25933</v>
      </c>
      <c r="B2879">
        <v>0.46460000000000001</v>
      </c>
      <c r="C2879" t="str">
        <f t="shared" si="49"/>
        <v>1970 q4</v>
      </c>
    </row>
    <row r="2880" spans="1:3">
      <c r="A2880" s="61">
        <v>25937</v>
      </c>
      <c r="B2880">
        <v>0.46850000000000003</v>
      </c>
      <c r="C2880" t="str">
        <f t="shared" si="49"/>
        <v>1971 q1</v>
      </c>
    </row>
    <row r="2881" spans="1:3">
      <c r="A2881" s="61">
        <v>25938</v>
      </c>
      <c r="B2881">
        <v>0.46450000000000002</v>
      </c>
      <c r="C2881" t="str">
        <f t="shared" si="49"/>
        <v>1971 q1</v>
      </c>
    </row>
    <row r="2882" spans="1:3">
      <c r="A2882" s="61">
        <v>25939</v>
      </c>
      <c r="B2882">
        <v>0.45350000000000001</v>
      </c>
      <c r="C2882" t="str">
        <f t="shared" si="49"/>
        <v>1971 q1</v>
      </c>
    </row>
    <row r="2883" spans="1:3">
      <c r="A2883" s="61">
        <v>25940</v>
      </c>
      <c r="B2883">
        <v>0.45300000000000001</v>
      </c>
      <c r="C2883" t="str">
        <f t="shared" si="49"/>
        <v>1971 q1</v>
      </c>
    </row>
    <row r="2884" spans="1:3">
      <c r="A2884" s="61">
        <v>25941</v>
      </c>
      <c r="B2884">
        <v>0.45350000000000001</v>
      </c>
      <c r="C2884" t="str">
        <f t="shared" si="49"/>
        <v>1971 q1</v>
      </c>
    </row>
    <row r="2885" spans="1:3">
      <c r="A2885" s="61">
        <v>25944</v>
      </c>
      <c r="B2885">
        <v>0.44350000000000001</v>
      </c>
      <c r="C2885" t="str">
        <f t="shared" si="49"/>
        <v>1971 q1</v>
      </c>
    </row>
    <row r="2886" spans="1:3">
      <c r="A2886" s="61">
        <v>25945</v>
      </c>
      <c r="B2886">
        <v>0.45300000000000001</v>
      </c>
      <c r="C2886" t="str">
        <f t="shared" si="49"/>
        <v>1971 q1</v>
      </c>
    </row>
    <row r="2887" spans="1:3">
      <c r="A2887" s="61">
        <v>25946</v>
      </c>
      <c r="B2887">
        <v>0.45</v>
      </c>
      <c r="C2887" t="str">
        <f t="shared" si="49"/>
        <v>1971 q1</v>
      </c>
    </row>
    <row r="2888" spans="1:3">
      <c r="A2888" s="61">
        <v>25947</v>
      </c>
      <c r="B2888">
        <v>0.45250000000000001</v>
      </c>
      <c r="C2888" t="str">
        <f t="shared" si="49"/>
        <v>1971 q1</v>
      </c>
    </row>
    <row r="2889" spans="1:3">
      <c r="A2889" s="61">
        <v>25948</v>
      </c>
      <c r="B2889">
        <v>0.44600000000000001</v>
      </c>
      <c r="C2889" t="str">
        <f t="shared" si="49"/>
        <v>1971 q1</v>
      </c>
    </row>
    <row r="2890" spans="1:3">
      <c r="A2890" s="61">
        <v>25951</v>
      </c>
      <c r="B2890">
        <v>0.44700000000000001</v>
      </c>
      <c r="C2890" t="str">
        <f t="shared" si="49"/>
        <v>1971 q1</v>
      </c>
    </row>
    <row r="2891" spans="1:3">
      <c r="A2891" s="61">
        <v>25952</v>
      </c>
      <c r="B2891">
        <v>0.45100000000000001</v>
      </c>
      <c r="C2891" t="str">
        <f t="shared" si="49"/>
        <v>1971 q1</v>
      </c>
    </row>
    <row r="2892" spans="1:3">
      <c r="A2892" s="61">
        <v>25953</v>
      </c>
      <c r="B2892">
        <v>0.44750000000000001</v>
      </c>
      <c r="C2892" t="str">
        <f t="shared" si="49"/>
        <v>1971 q1</v>
      </c>
    </row>
    <row r="2893" spans="1:3">
      <c r="A2893" s="61">
        <v>25954</v>
      </c>
      <c r="B2893">
        <v>0.44450000000000001</v>
      </c>
      <c r="C2893" t="str">
        <f t="shared" si="49"/>
        <v>1971 q1</v>
      </c>
    </row>
    <row r="2894" spans="1:3">
      <c r="A2894" s="61">
        <v>25955</v>
      </c>
      <c r="B2894">
        <v>0.44750000000000001</v>
      </c>
      <c r="C2894" t="str">
        <f t="shared" si="49"/>
        <v>1971 q1</v>
      </c>
    </row>
    <row r="2895" spans="1:3">
      <c r="A2895" s="61">
        <v>25958</v>
      </c>
      <c r="B2895">
        <v>0.45550000000000002</v>
      </c>
      <c r="C2895" t="str">
        <f t="shared" si="49"/>
        <v>1971 q1</v>
      </c>
    </row>
    <row r="2896" spans="1:3">
      <c r="A2896" s="61">
        <v>25959</v>
      </c>
      <c r="B2896">
        <v>0.45200000000000001</v>
      </c>
      <c r="C2896" t="str">
        <f t="shared" si="49"/>
        <v>1971 q1</v>
      </c>
    </row>
    <row r="2897" spans="1:3">
      <c r="A2897" s="61">
        <v>25960</v>
      </c>
      <c r="B2897">
        <v>0.45700000000000002</v>
      </c>
      <c r="C2897" t="str">
        <f t="shared" si="49"/>
        <v>1971 q1</v>
      </c>
    </row>
    <row r="2898" spans="1:3">
      <c r="A2898" s="61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61">
        <v>25962</v>
      </c>
      <c r="B2899">
        <v>0.47249999999999998</v>
      </c>
      <c r="C2899" t="str">
        <f t="shared" si="50"/>
        <v>1971 q1</v>
      </c>
    </row>
    <row r="2900" spans="1:3">
      <c r="A2900" s="61">
        <v>25965</v>
      </c>
      <c r="B2900">
        <v>0.46750000000000003</v>
      </c>
      <c r="C2900" t="str">
        <f t="shared" si="50"/>
        <v>1971 q1</v>
      </c>
    </row>
    <row r="2901" spans="1:3">
      <c r="A2901" s="61">
        <v>25966</v>
      </c>
      <c r="B2901">
        <v>0.46450000000000002</v>
      </c>
      <c r="C2901" t="str">
        <f t="shared" si="50"/>
        <v>1971 q1</v>
      </c>
    </row>
    <row r="2902" spans="1:3">
      <c r="A2902" s="61">
        <v>25967</v>
      </c>
      <c r="B2902">
        <v>0.46</v>
      </c>
      <c r="C2902" t="str">
        <f t="shared" si="50"/>
        <v>1971 q1</v>
      </c>
    </row>
    <row r="2903" spans="1:3">
      <c r="A2903" s="61">
        <v>25968</v>
      </c>
      <c r="B2903">
        <v>0.46150000000000002</v>
      </c>
      <c r="C2903" t="str">
        <f t="shared" si="50"/>
        <v>1971 q1</v>
      </c>
    </row>
    <row r="2904" spans="1:3">
      <c r="A2904" s="61">
        <v>25969</v>
      </c>
      <c r="B2904">
        <v>0.46100000000000002</v>
      </c>
      <c r="C2904" t="str">
        <f t="shared" si="50"/>
        <v>1971 q1</v>
      </c>
    </row>
    <row r="2905" spans="1:3">
      <c r="A2905" s="61">
        <v>25972</v>
      </c>
      <c r="B2905">
        <v>0.45800000000000002</v>
      </c>
      <c r="C2905" t="str">
        <f t="shared" si="50"/>
        <v>1971 q1</v>
      </c>
    </row>
    <row r="2906" spans="1:3">
      <c r="A2906" s="61">
        <v>25973</v>
      </c>
      <c r="B2906">
        <v>0.46</v>
      </c>
      <c r="C2906" t="str">
        <f t="shared" si="50"/>
        <v>1971 q1</v>
      </c>
    </row>
    <row r="2907" spans="1:3">
      <c r="A2907" s="61">
        <v>25974</v>
      </c>
      <c r="B2907">
        <v>0.45950000000000002</v>
      </c>
      <c r="C2907" t="str">
        <f t="shared" si="50"/>
        <v>1971 q1</v>
      </c>
    </row>
    <row r="2908" spans="1:3">
      <c r="A2908" s="61">
        <v>25975</v>
      </c>
      <c r="B2908">
        <v>0.46050000000000002</v>
      </c>
      <c r="C2908" t="str">
        <f t="shared" si="50"/>
        <v>1971 q1</v>
      </c>
    </row>
    <row r="2909" spans="1:3">
      <c r="A2909" s="61">
        <v>25980</v>
      </c>
      <c r="B2909">
        <v>0.47599999999999998</v>
      </c>
      <c r="C2909" t="str">
        <f t="shared" si="50"/>
        <v>1971 q1</v>
      </c>
    </row>
    <row r="2910" spans="1:3">
      <c r="A2910" s="61">
        <v>25981</v>
      </c>
      <c r="B2910">
        <v>0.47499999999999998</v>
      </c>
      <c r="C2910" t="str">
        <f t="shared" si="50"/>
        <v>1971 q1</v>
      </c>
    </row>
    <row r="2911" spans="1:3">
      <c r="A2911" s="61">
        <v>25982</v>
      </c>
      <c r="B2911">
        <v>0.47499999999999998</v>
      </c>
      <c r="C2911" t="str">
        <f t="shared" si="50"/>
        <v>1971 q1</v>
      </c>
    </row>
    <row r="2912" spans="1:3">
      <c r="A2912" s="61">
        <v>25983</v>
      </c>
      <c r="B2912">
        <v>0.47349999999999998</v>
      </c>
      <c r="C2912" t="str">
        <f t="shared" si="50"/>
        <v>1971 q1</v>
      </c>
    </row>
    <row r="2913" spans="1:3">
      <c r="A2913" s="61">
        <v>25986</v>
      </c>
      <c r="B2913">
        <v>0.47849999999999998</v>
      </c>
      <c r="C2913" t="str">
        <f t="shared" si="50"/>
        <v>1971 q1</v>
      </c>
    </row>
    <row r="2914" spans="1:3">
      <c r="A2914" s="61">
        <v>25987</v>
      </c>
      <c r="B2914">
        <v>0.48120000000000002</v>
      </c>
      <c r="C2914" t="str">
        <f t="shared" si="50"/>
        <v>1971 q1</v>
      </c>
    </row>
    <row r="2915" spans="1:3">
      <c r="A2915" s="61">
        <v>25988</v>
      </c>
      <c r="B2915">
        <v>0.4773</v>
      </c>
      <c r="C2915" t="str">
        <f t="shared" si="50"/>
        <v>1971 q1</v>
      </c>
    </row>
    <row r="2916" spans="1:3">
      <c r="A2916" s="61">
        <v>25989</v>
      </c>
      <c r="B2916">
        <v>0.47770000000000001</v>
      </c>
      <c r="C2916" t="str">
        <f t="shared" si="50"/>
        <v>1971 q1</v>
      </c>
    </row>
    <row r="2917" spans="1:3">
      <c r="A2917" s="61">
        <v>25990</v>
      </c>
      <c r="B2917">
        <v>0.48159999999999997</v>
      </c>
      <c r="C2917" t="str">
        <f t="shared" si="50"/>
        <v>1971 q1</v>
      </c>
    </row>
    <row r="2918" spans="1:3">
      <c r="A2918" s="61">
        <v>25993</v>
      </c>
      <c r="B2918">
        <v>0.48949999999999999</v>
      </c>
      <c r="C2918" t="str">
        <f t="shared" si="50"/>
        <v>1971 q1</v>
      </c>
    </row>
    <row r="2919" spans="1:3">
      <c r="A2919" s="61">
        <v>25994</v>
      </c>
      <c r="B2919">
        <v>0.48899999999999999</v>
      </c>
      <c r="C2919" t="str">
        <f t="shared" si="50"/>
        <v>1971 q1</v>
      </c>
    </row>
    <row r="2920" spans="1:3">
      <c r="A2920" s="61">
        <v>25995</v>
      </c>
      <c r="B2920">
        <v>0.49149999999999999</v>
      </c>
      <c r="C2920" t="str">
        <f t="shared" si="50"/>
        <v>1971 q1</v>
      </c>
    </row>
    <row r="2921" spans="1:3">
      <c r="A2921" s="61">
        <v>25996</v>
      </c>
      <c r="B2921">
        <v>0.49299999999999999</v>
      </c>
      <c r="C2921" t="str">
        <f t="shared" si="50"/>
        <v>1971 q1</v>
      </c>
    </row>
    <row r="2922" spans="1:3">
      <c r="A2922" s="61">
        <v>25997</v>
      </c>
      <c r="B2922">
        <v>0.499</v>
      </c>
      <c r="C2922" t="str">
        <f t="shared" si="50"/>
        <v>1971 q1</v>
      </c>
    </row>
    <row r="2923" spans="1:3">
      <c r="A2923" s="61">
        <v>26000</v>
      </c>
      <c r="B2923">
        <v>0.51100000000000001</v>
      </c>
      <c r="C2923" t="str">
        <f t="shared" si="50"/>
        <v>1971 q1</v>
      </c>
    </row>
    <row r="2924" spans="1:3">
      <c r="A2924" s="61">
        <v>26001</v>
      </c>
      <c r="B2924">
        <v>0.51549999999999996</v>
      </c>
      <c r="C2924" t="str">
        <f t="shared" si="50"/>
        <v>1971 q1</v>
      </c>
    </row>
    <row r="2925" spans="1:3">
      <c r="A2925" s="61">
        <v>26002</v>
      </c>
      <c r="B2925">
        <v>0.50700000000000001</v>
      </c>
      <c r="C2925" t="str">
        <f t="shared" si="50"/>
        <v>1971 q1</v>
      </c>
    </row>
    <row r="2926" spans="1:3">
      <c r="A2926" s="61">
        <v>26003</v>
      </c>
      <c r="B2926">
        <v>0.50649999999999995</v>
      </c>
      <c r="C2926" t="str">
        <f t="shared" si="50"/>
        <v>1971 q1</v>
      </c>
    </row>
    <row r="2927" spans="1:3">
      <c r="A2927" s="61">
        <v>26004</v>
      </c>
      <c r="B2927">
        <v>0.51600000000000001</v>
      </c>
      <c r="C2927" t="str">
        <f t="shared" si="50"/>
        <v>1971 q1</v>
      </c>
    </row>
    <row r="2928" spans="1:3">
      <c r="A2928" s="61">
        <v>26007</v>
      </c>
      <c r="B2928">
        <v>0.52300000000000002</v>
      </c>
      <c r="C2928" t="str">
        <f t="shared" si="50"/>
        <v>1971 q1</v>
      </c>
    </row>
    <row r="2929" spans="1:3">
      <c r="A2929" s="61">
        <v>26008</v>
      </c>
      <c r="B2929">
        <v>0.54249999999999998</v>
      </c>
      <c r="C2929" t="str">
        <f t="shared" si="50"/>
        <v>1971 q1</v>
      </c>
    </row>
    <row r="2930" spans="1:3">
      <c r="A2930" s="61">
        <v>26009</v>
      </c>
      <c r="B2930">
        <v>0.53649999999999998</v>
      </c>
      <c r="C2930" t="str">
        <f t="shared" si="50"/>
        <v>1971 q1</v>
      </c>
    </row>
    <row r="2931" spans="1:3">
      <c r="A2931" s="61">
        <v>26010</v>
      </c>
      <c r="B2931">
        <v>0.54300000000000004</v>
      </c>
      <c r="C2931" t="str">
        <f t="shared" si="50"/>
        <v>1971 q1</v>
      </c>
    </row>
    <row r="2932" spans="1:3">
      <c r="A2932" s="61">
        <v>26011</v>
      </c>
      <c r="B2932">
        <v>0.54600000000000004</v>
      </c>
      <c r="C2932" t="str">
        <f t="shared" si="50"/>
        <v>1971 q1</v>
      </c>
    </row>
    <row r="2933" spans="1:3">
      <c r="A2933" s="61">
        <v>26014</v>
      </c>
      <c r="B2933">
        <v>0.53600000000000003</v>
      </c>
      <c r="C2933" t="str">
        <f t="shared" si="50"/>
        <v>1971 q1</v>
      </c>
    </row>
    <row r="2934" spans="1:3">
      <c r="A2934" s="61">
        <v>26015</v>
      </c>
      <c r="B2934">
        <v>0.54500000000000004</v>
      </c>
      <c r="C2934" t="str">
        <f t="shared" si="50"/>
        <v>1971 q1</v>
      </c>
    </row>
    <row r="2935" spans="1:3">
      <c r="A2935" s="61">
        <v>26016</v>
      </c>
      <c r="B2935">
        <v>0.53949999999999998</v>
      </c>
      <c r="C2935" t="str">
        <f t="shared" si="50"/>
        <v>1971 q1</v>
      </c>
    </row>
    <row r="2936" spans="1:3">
      <c r="A2936" s="61">
        <v>26017</v>
      </c>
      <c r="B2936">
        <v>0.53849999999999998</v>
      </c>
      <c r="C2936" t="str">
        <f t="shared" si="50"/>
        <v>1971 q1</v>
      </c>
    </row>
    <row r="2937" spans="1:3">
      <c r="A2937" s="61">
        <v>26018</v>
      </c>
      <c r="B2937">
        <v>0.54200000000000004</v>
      </c>
      <c r="C2937" t="str">
        <f t="shared" si="50"/>
        <v>1971 q1</v>
      </c>
    </row>
    <row r="2938" spans="1:3">
      <c r="A2938" s="61">
        <v>26021</v>
      </c>
      <c r="B2938">
        <v>0.56200000000000006</v>
      </c>
      <c r="C2938" t="str">
        <f t="shared" si="50"/>
        <v>1971 q1</v>
      </c>
    </row>
    <row r="2939" spans="1:3">
      <c r="A2939" s="61">
        <v>26022</v>
      </c>
      <c r="B2939">
        <v>0.56799999999999995</v>
      </c>
      <c r="C2939" t="str">
        <f t="shared" si="50"/>
        <v>1971 q1</v>
      </c>
    </row>
    <row r="2940" spans="1:3">
      <c r="A2940" s="61">
        <v>26023</v>
      </c>
      <c r="B2940">
        <v>0.57099999999999995</v>
      </c>
      <c r="C2940" t="str">
        <f t="shared" si="50"/>
        <v>1971 q1</v>
      </c>
    </row>
    <row r="2941" spans="1:3">
      <c r="A2941" s="61">
        <v>26024</v>
      </c>
      <c r="B2941">
        <v>0.56799999999999995</v>
      </c>
      <c r="C2941" t="str">
        <f t="shared" si="50"/>
        <v>1971 q2</v>
      </c>
    </row>
    <row r="2942" spans="1:3">
      <c r="A2942" s="61">
        <v>26025</v>
      </c>
      <c r="B2942">
        <v>0.58599999999999997</v>
      </c>
      <c r="C2942" t="str">
        <f t="shared" si="50"/>
        <v>1971 q2</v>
      </c>
    </row>
    <row r="2943" spans="1:3">
      <c r="A2943" s="61">
        <v>26028</v>
      </c>
      <c r="B2943">
        <v>0.57399999999999995</v>
      </c>
      <c r="C2943" t="str">
        <f t="shared" si="50"/>
        <v>1971 q2</v>
      </c>
    </row>
    <row r="2944" spans="1:3">
      <c r="A2944" s="61">
        <v>26029</v>
      </c>
      <c r="B2944">
        <v>0.57699999999999996</v>
      </c>
      <c r="C2944" t="str">
        <f t="shared" si="50"/>
        <v>1971 q2</v>
      </c>
    </row>
    <row r="2945" spans="1:3">
      <c r="A2945" s="61">
        <v>26030</v>
      </c>
      <c r="B2945">
        <v>0.57399999999999995</v>
      </c>
      <c r="C2945" t="str">
        <f t="shared" si="50"/>
        <v>1971 q2</v>
      </c>
    </row>
    <row r="2946" spans="1:3">
      <c r="A2946" s="61">
        <v>26031</v>
      </c>
      <c r="B2946">
        <v>0.57999999999999996</v>
      </c>
      <c r="C2946" t="str">
        <f t="shared" si="50"/>
        <v>1971 q2</v>
      </c>
    </row>
    <row r="2947" spans="1:3">
      <c r="A2947" s="61">
        <v>26035</v>
      </c>
      <c r="B2947">
        <v>0.57450000000000001</v>
      </c>
      <c r="C2947" t="str">
        <f t="shared" si="50"/>
        <v>1971 q2</v>
      </c>
    </row>
    <row r="2948" spans="1:3">
      <c r="A2948" s="61">
        <v>26036</v>
      </c>
      <c r="B2948">
        <v>0.55600000000000005</v>
      </c>
      <c r="C2948" t="str">
        <f t="shared" si="50"/>
        <v>1971 q2</v>
      </c>
    </row>
    <row r="2949" spans="1:3">
      <c r="A2949" s="61">
        <v>26037</v>
      </c>
      <c r="B2949">
        <v>0.55800000000000005</v>
      </c>
      <c r="C2949" t="str">
        <f t="shared" si="50"/>
        <v>1971 q2</v>
      </c>
    </row>
    <row r="2950" spans="1:3">
      <c r="A2950" s="61">
        <v>26038</v>
      </c>
      <c r="B2950">
        <v>0.55349999999999999</v>
      </c>
      <c r="C2950" t="str">
        <f t="shared" si="50"/>
        <v>1971 q2</v>
      </c>
    </row>
    <row r="2951" spans="1:3">
      <c r="A2951" s="61">
        <v>26039</v>
      </c>
      <c r="B2951">
        <v>0.5665</v>
      </c>
      <c r="C2951" t="str">
        <f t="shared" si="50"/>
        <v>1971 q2</v>
      </c>
    </row>
    <row r="2952" spans="1:3">
      <c r="A2952" s="61">
        <v>26042</v>
      </c>
      <c r="B2952">
        <v>0.5665</v>
      </c>
      <c r="C2952" t="str">
        <f t="shared" si="50"/>
        <v>1971 q2</v>
      </c>
    </row>
    <row r="2953" spans="1:3">
      <c r="A2953" s="61">
        <v>26043</v>
      </c>
      <c r="B2953">
        <v>0.56899999999999995</v>
      </c>
      <c r="C2953" t="str">
        <f t="shared" si="50"/>
        <v>1971 q2</v>
      </c>
    </row>
    <row r="2954" spans="1:3">
      <c r="A2954" s="61">
        <v>26044</v>
      </c>
      <c r="B2954">
        <v>0.57199999999999995</v>
      </c>
      <c r="C2954" t="str">
        <f t="shared" si="50"/>
        <v>1971 q2</v>
      </c>
    </row>
    <row r="2955" spans="1:3">
      <c r="A2955" s="61">
        <v>26045</v>
      </c>
      <c r="B2955">
        <v>0.57550000000000001</v>
      </c>
      <c r="C2955" t="str">
        <f t="shared" si="50"/>
        <v>1971 q2</v>
      </c>
    </row>
    <row r="2956" spans="1:3">
      <c r="A2956" s="61">
        <v>26046</v>
      </c>
      <c r="B2956">
        <v>0.56599999999999995</v>
      </c>
      <c r="C2956" t="str">
        <f t="shared" si="50"/>
        <v>1971 q2</v>
      </c>
    </row>
    <row r="2957" spans="1:3">
      <c r="A2957" s="61">
        <v>26049</v>
      </c>
      <c r="B2957">
        <v>0.55500000000000005</v>
      </c>
      <c r="C2957" t="str">
        <f t="shared" si="50"/>
        <v>1971 q2</v>
      </c>
    </row>
    <row r="2958" spans="1:3">
      <c r="A2958" s="61">
        <v>26050</v>
      </c>
      <c r="B2958">
        <v>0.53639999999999999</v>
      </c>
      <c r="C2958" t="str">
        <f t="shared" si="50"/>
        <v>1971 q2</v>
      </c>
    </row>
    <row r="2959" spans="1:3">
      <c r="A2959" s="61">
        <v>26051</v>
      </c>
      <c r="B2959">
        <v>0.54210000000000003</v>
      </c>
      <c r="C2959" t="str">
        <f t="shared" si="50"/>
        <v>1971 q2</v>
      </c>
    </row>
    <row r="2960" spans="1:3">
      <c r="A2960" s="61">
        <v>26052</v>
      </c>
      <c r="B2960">
        <v>0.53180000000000005</v>
      </c>
      <c r="C2960" t="str">
        <f t="shared" si="50"/>
        <v>1971 q2</v>
      </c>
    </row>
    <row r="2961" spans="1:3">
      <c r="A2961" s="61">
        <v>26053</v>
      </c>
      <c r="B2961">
        <v>0.53959999999999997</v>
      </c>
      <c r="C2961" t="str">
        <f t="shared" si="50"/>
        <v>1971 q2</v>
      </c>
    </row>
    <row r="2962" spans="1:3">
      <c r="A2962" s="61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61">
        <v>26057</v>
      </c>
      <c r="B2963">
        <v>0.52600000000000002</v>
      </c>
      <c r="C2963" t="str">
        <f t="shared" si="51"/>
        <v>1971 q2</v>
      </c>
    </row>
    <row r="2964" spans="1:3">
      <c r="A2964" s="61">
        <v>26058</v>
      </c>
      <c r="B2964">
        <v>0.53</v>
      </c>
      <c r="C2964" t="str">
        <f t="shared" si="51"/>
        <v>1971 q2</v>
      </c>
    </row>
    <row r="2965" spans="1:3">
      <c r="A2965" s="61">
        <v>26059</v>
      </c>
      <c r="B2965">
        <v>0.52649999999999997</v>
      </c>
      <c r="C2965" t="str">
        <f t="shared" si="51"/>
        <v>1971 q2</v>
      </c>
    </row>
    <row r="2966" spans="1:3">
      <c r="A2966" s="61">
        <v>26060</v>
      </c>
      <c r="B2966">
        <v>0.53049999999999997</v>
      </c>
      <c r="C2966" t="str">
        <f t="shared" si="51"/>
        <v>1971 q2</v>
      </c>
    </row>
    <row r="2967" spans="1:3">
      <c r="A2967" s="61">
        <v>26063</v>
      </c>
      <c r="B2967">
        <v>0.52149999999999996</v>
      </c>
      <c r="C2967" t="str">
        <f t="shared" si="51"/>
        <v>1971 q2</v>
      </c>
    </row>
    <row r="2968" spans="1:3">
      <c r="A2968" s="61">
        <v>26064</v>
      </c>
      <c r="B2968">
        <v>0.505</v>
      </c>
      <c r="C2968" t="str">
        <f t="shared" si="51"/>
        <v>1971 q2</v>
      </c>
    </row>
    <row r="2969" spans="1:3">
      <c r="A2969" s="61">
        <v>26065</v>
      </c>
      <c r="B2969">
        <v>0.50900000000000001</v>
      </c>
      <c r="C2969" t="str">
        <f t="shared" si="51"/>
        <v>1971 q2</v>
      </c>
    </row>
    <row r="2970" spans="1:3">
      <c r="A2970" s="61">
        <v>26066</v>
      </c>
      <c r="B2970">
        <v>0.505</v>
      </c>
      <c r="C2970" t="str">
        <f t="shared" si="51"/>
        <v>1971 q2</v>
      </c>
    </row>
    <row r="2971" spans="1:3">
      <c r="A2971" s="61">
        <v>26067</v>
      </c>
      <c r="B2971">
        <v>0.51049999999999995</v>
      </c>
      <c r="C2971" t="str">
        <f t="shared" si="51"/>
        <v>1971 q2</v>
      </c>
    </row>
    <row r="2972" spans="1:3">
      <c r="A2972" s="61">
        <v>26070</v>
      </c>
      <c r="B2972">
        <v>0.51849999999999996</v>
      </c>
      <c r="C2972" t="str">
        <f t="shared" si="51"/>
        <v>1971 q2</v>
      </c>
    </row>
    <row r="2973" spans="1:3">
      <c r="A2973" s="61">
        <v>26071</v>
      </c>
      <c r="B2973">
        <v>0.51549999999999996</v>
      </c>
      <c r="C2973" t="str">
        <f t="shared" si="51"/>
        <v>1971 q2</v>
      </c>
    </row>
    <row r="2974" spans="1:3">
      <c r="A2974" s="61">
        <v>26072</v>
      </c>
      <c r="B2974">
        <v>0.50800000000000001</v>
      </c>
      <c r="C2974" t="str">
        <f t="shared" si="51"/>
        <v>1971 q2</v>
      </c>
    </row>
    <row r="2975" spans="1:3">
      <c r="A2975" s="61">
        <v>26073</v>
      </c>
      <c r="B2975">
        <v>0.51400000000000001</v>
      </c>
      <c r="C2975" t="str">
        <f t="shared" si="51"/>
        <v>1971 q2</v>
      </c>
    </row>
    <row r="2976" spans="1:3">
      <c r="A2976" s="61">
        <v>26074</v>
      </c>
      <c r="B2976">
        <v>0.50649999999999995</v>
      </c>
      <c r="C2976" t="str">
        <f t="shared" si="51"/>
        <v>1971 q2</v>
      </c>
    </row>
    <row r="2977" spans="1:3">
      <c r="A2977" s="61">
        <v>26077</v>
      </c>
      <c r="B2977">
        <v>0.49199999999999999</v>
      </c>
      <c r="C2977" t="str">
        <f t="shared" si="51"/>
        <v>1971 q2</v>
      </c>
    </row>
    <row r="2978" spans="1:3">
      <c r="A2978" s="61">
        <v>26078</v>
      </c>
      <c r="B2978">
        <v>0.48799999999999999</v>
      </c>
      <c r="C2978" t="str">
        <f t="shared" si="51"/>
        <v>1971 q2</v>
      </c>
    </row>
    <row r="2979" spans="1:3">
      <c r="A2979" s="61">
        <v>26079</v>
      </c>
      <c r="B2979">
        <v>0.49249999999999999</v>
      </c>
      <c r="C2979" t="str">
        <f t="shared" si="51"/>
        <v>1971 q2</v>
      </c>
    </row>
    <row r="2980" spans="1:3">
      <c r="A2980" s="61">
        <v>26080</v>
      </c>
      <c r="B2980">
        <v>0.48499999999999999</v>
      </c>
      <c r="C2980" t="str">
        <f t="shared" si="51"/>
        <v>1971 q2</v>
      </c>
    </row>
    <row r="2981" spans="1:3">
      <c r="A2981" s="61">
        <v>26081</v>
      </c>
      <c r="B2981">
        <v>0.48149999999999998</v>
      </c>
      <c r="C2981" t="str">
        <f t="shared" si="51"/>
        <v>1971 q2</v>
      </c>
    </row>
    <row r="2982" spans="1:3">
      <c r="A2982" s="61">
        <v>26085</v>
      </c>
      <c r="B2982">
        <v>0.47599999999999998</v>
      </c>
      <c r="C2982" t="str">
        <f t="shared" si="51"/>
        <v>1971 q2</v>
      </c>
    </row>
    <row r="2983" spans="1:3">
      <c r="A2983" s="61">
        <v>26086</v>
      </c>
      <c r="B2983">
        <v>0.47149999999999997</v>
      </c>
      <c r="C2983" t="str">
        <f t="shared" si="51"/>
        <v>1971 q2</v>
      </c>
    </row>
    <row r="2984" spans="1:3">
      <c r="A2984" s="61">
        <v>26087</v>
      </c>
      <c r="B2984">
        <v>0.46650000000000003</v>
      </c>
      <c r="C2984" t="str">
        <f t="shared" si="51"/>
        <v>1971 q2</v>
      </c>
    </row>
    <row r="2985" spans="1:3">
      <c r="A2985" s="61">
        <v>26088</v>
      </c>
      <c r="B2985">
        <v>0.46550000000000002</v>
      </c>
      <c r="C2985" t="str">
        <f t="shared" si="51"/>
        <v>1971 q2</v>
      </c>
    </row>
    <row r="2986" spans="1:3">
      <c r="A2986" s="61">
        <v>26091</v>
      </c>
      <c r="B2986">
        <v>0.48349999999999999</v>
      </c>
      <c r="C2986" t="str">
        <f t="shared" si="51"/>
        <v>1971 q2</v>
      </c>
    </row>
    <row r="2987" spans="1:3">
      <c r="A2987" s="61">
        <v>26092</v>
      </c>
      <c r="B2987">
        <v>0.503</v>
      </c>
      <c r="C2987" t="str">
        <f t="shared" si="51"/>
        <v>1971 q2</v>
      </c>
    </row>
    <row r="2988" spans="1:3">
      <c r="A2988" s="61">
        <v>26093</v>
      </c>
      <c r="B2988">
        <v>0.51700000000000002</v>
      </c>
      <c r="C2988" t="str">
        <f t="shared" si="51"/>
        <v>1971 q2</v>
      </c>
    </row>
    <row r="2989" spans="1:3">
      <c r="A2989" s="61">
        <v>26094</v>
      </c>
      <c r="B2989">
        <v>0.51349999999999996</v>
      </c>
      <c r="C2989" t="str">
        <f t="shared" si="51"/>
        <v>1971 q2</v>
      </c>
    </row>
    <row r="2990" spans="1:3">
      <c r="A2990" s="61">
        <v>26095</v>
      </c>
      <c r="B2990">
        <v>0.52100000000000002</v>
      </c>
      <c r="C2990" t="str">
        <f t="shared" si="51"/>
        <v>1971 q2</v>
      </c>
    </row>
    <row r="2991" spans="1:3">
      <c r="A2991" s="61">
        <v>26098</v>
      </c>
      <c r="B2991">
        <v>0.52300000000000002</v>
      </c>
      <c r="C2991" t="str">
        <f t="shared" si="51"/>
        <v>1971 q2</v>
      </c>
    </row>
    <row r="2992" spans="1:3">
      <c r="A2992" s="61">
        <v>26099</v>
      </c>
      <c r="B2992">
        <v>0.50749999999999995</v>
      </c>
      <c r="C2992" t="str">
        <f t="shared" si="51"/>
        <v>1971 q2</v>
      </c>
    </row>
    <row r="2993" spans="1:3">
      <c r="A2993" s="61">
        <v>26100</v>
      </c>
      <c r="B2993">
        <v>0.51249999999999996</v>
      </c>
      <c r="C2993" t="str">
        <f t="shared" si="51"/>
        <v>1971 q2</v>
      </c>
    </row>
    <row r="2994" spans="1:3">
      <c r="A2994" s="61">
        <v>26101</v>
      </c>
      <c r="B2994">
        <v>0.51400000000000001</v>
      </c>
      <c r="C2994" t="str">
        <f t="shared" si="51"/>
        <v>1971 q2</v>
      </c>
    </row>
    <row r="2995" spans="1:3">
      <c r="A2995" s="61">
        <v>26102</v>
      </c>
      <c r="B2995">
        <v>0.497</v>
      </c>
      <c r="C2995" t="str">
        <f t="shared" si="51"/>
        <v>1971 q2</v>
      </c>
    </row>
    <row r="2996" spans="1:3">
      <c r="A2996" s="61">
        <v>26105</v>
      </c>
      <c r="B2996">
        <v>0.49299999999999999</v>
      </c>
      <c r="C2996" t="str">
        <f t="shared" si="51"/>
        <v>1971 q2</v>
      </c>
    </row>
    <row r="2997" spans="1:3">
      <c r="A2997" s="61">
        <v>26106</v>
      </c>
      <c r="B2997">
        <v>0.502</v>
      </c>
      <c r="C2997" t="str">
        <f t="shared" si="51"/>
        <v>1971 q2</v>
      </c>
    </row>
    <row r="2998" spans="1:3">
      <c r="A2998" s="61">
        <v>26107</v>
      </c>
      <c r="B2998">
        <v>0.505</v>
      </c>
      <c r="C2998" t="str">
        <f t="shared" si="51"/>
        <v>1971 q2</v>
      </c>
    </row>
    <row r="2999" spans="1:3">
      <c r="A2999" s="61">
        <v>26108</v>
      </c>
      <c r="B2999">
        <v>0.4955</v>
      </c>
      <c r="C2999" t="str">
        <f t="shared" si="51"/>
        <v>1971 q2</v>
      </c>
    </row>
    <row r="3000" spans="1:3">
      <c r="A3000" s="61">
        <v>26109</v>
      </c>
      <c r="B3000">
        <v>0.4995</v>
      </c>
      <c r="C3000" t="str">
        <f t="shared" si="51"/>
        <v>1971 q2</v>
      </c>
    </row>
    <row r="3001" spans="1:3">
      <c r="A3001" s="61">
        <v>26112</v>
      </c>
      <c r="B3001">
        <v>0.48120000000000002</v>
      </c>
      <c r="C3001" t="str">
        <f t="shared" si="51"/>
        <v>1971 q2</v>
      </c>
    </row>
    <row r="3002" spans="1:3">
      <c r="A3002" s="61">
        <v>26113</v>
      </c>
      <c r="B3002">
        <v>0.4728</v>
      </c>
      <c r="C3002" t="str">
        <f t="shared" si="51"/>
        <v>1971 q2</v>
      </c>
    </row>
    <row r="3003" spans="1:3">
      <c r="A3003" s="61">
        <v>26114</v>
      </c>
      <c r="B3003">
        <v>0.4793</v>
      </c>
      <c r="C3003" t="str">
        <f t="shared" si="51"/>
        <v>1971 q2</v>
      </c>
    </row>
    <row r="3004" spans="1:3">
      <c r="A3004" s="61">
        <v>26115</v>
      </c>
      <c r="B3004">
        <v>0.50049999999999994</v>
      </c>
      <c r="C3004" t="str">
        <f t="shared" si="51"/>
        <v>1971 q3</v>
      </c>
    </row>
    <row r="3005" spans="1:3">
      <c r="A3005" s="61">
        <v>26116</v>
      </c>
      <c r="B3005">
        <v>0.51849999999999996</v>
      </c>
      <c r="C3005" t="str">
        <f t="shared" si="51"/>
        <v>1971 q3</v>
      </c>
    </row>
    <row r="3006" spans="1:3">
      <c r="A3006" s="61">
        <v>26120</v>
      </c>
      <c r="B3006">
        <v>0.52300000000000002</v>
      </c>
      <c r="C3006" t="str">
        <f t="shared" si="51"/>
        <v>1971 q3</v>
      </c>
    </row>
    <row r="3007" spans="1:3">
      <c r="A3007" s="61">
        <v>26121</v>
      </c>
      <c r="B3007">
        <v>0.52700000000000002</v>
      </c>
      <c r="C3007" t="str">
        <f t="shared" si="51"/>
        <v>1971 q3</v>
      </c>
    </row>
    <row r="3008" spans="1:3">
      <c r="A3008" s="61">
        <v>26122</v>
      </c>
      <c r="B3008">
        <v>0.54200000000000004</v>
      </c>
      <c r="C3008" t="str">
        <f t="shared" si="51"/>
        <v>1971 q3</v>
      </c>
    </row>
    <row r="3009" spans="1:3">
      <c r="A3009" s="61">
        <v>26123</v>
      </c>
      <c r="B3009">
        <v>0.56000000000000005</v>
      </c>
      <c r="C3009" t="str">
        <f t="shared" si="51"/>
        <v>1971 q3</v>
      </c>
    </row>
    <row r="3010" spans="1:3">
      <c r="A3010" s="61">
        <v>26126</v>
      </c>
      <c r="B3010">
        <v>0.54649999999999999</v>
      </c>
      <c r="C3010" t="str">
        <f t="shared" si="51"/>
        <v>1971 q3</v>
      </c>
    </row>
    <row r="3011" spans="1:3">
      <c r="A3011" s="61">
        <v>26127</v>
      </c>
      <c r="B3011">
        <v>0.53900000000000003</v>
      </c>
      <c r="C3011" t="str">
        <f t="shared" si="51"/>
        <v>1971 q3</v>
      </c>
    </row>
    <row r="3012" spans="1:3">
      <c r="A3012" s="61">
        <v>26128</v>
      </c>
      <c r="B3012">
        <v>0.54100000000000004</v>
      </c>
      <c r="C3012" t="str">
        <f t="shared" si="51"/>
        <v>1971 q3</v>
      </c>
    </row>
    <row r="3013" spans="1:3">
      <c r="A3013" s="61">
        <v>26129</v>
      </c>
      <c r="B3013">
        <v>0.52200000000000002</v>
      </c>
      <c r="C3013" t="str">
        <f t="shared" si="51"/>
        <v>1971 q3</v>
      </c>
    </row>
    <row r="3014" spans="1:3">
      <c r="A3014" s="61">
        <v>26130</v>
      </c>
      <c r="B3014">
        <v>0.52849999999999997</v>
      </c>
      <c r="C3014" t="str">
        <f t="shared" si="51"/>
        <v>1971 q3</v>
      </c>
    </row>
    <row r="3015" spans="1:3">
      <c r="A3015" s="61">
        <v>26133</v>
      </c>
      <c r="B3015">
        <v>0.50849999999999995</v>
      </c>
      <c r="C3015" t="str">
        <f t="shared" si="51"/>
        <v>1971 q3</v>
      </c>
    </row>
    <row r="3016" spans="1:3">
      <c r="A3016" s="61">
        <v>26134</v>
      </c>
      <c r="B3016">
        <v>0.48849999999999999</v>
      </c>
      <c r="C3016" t="str">
        <f t="shared" si="51"/>
        <v>1971 q3</v>
      </c>
    </row>
    <row r="3017" spans="1:3">
      <c r="A3017" s="61">
        <v>26135</v>
      </c>
      <c r="B3017">
        <v>0.49349999999999999</v>
      </c>
      <c r="C3017" t="str">
        <f t="shared" si="51"/>
        <v>1971 q3</v>
      </c>
    </row>
    <row r="3018" spans="1:3">
      <c r="A3018" s="61">
        <v>26136</v>
      </c>
      <c r="B3018">
        <v>0.4965</v>
      </c>
      <c r="C3018" t="str">
        <f t="shared" si="51"/>
        <v>1971 q3</v>
      </c>
    </row>
    <row r="3019" spans="1:3">
      <c r="A3019" s="61">
        <v>26137</v>
      </c>
      <c r="B3019">
        <v>0.48799999999999999</v>
      </c>
      <c r="C3019" t="str">
        <f t="shared" si="51"/>
        <v>1971 q3</v>
      </c>
    </row>
    <row r="3020" spans="1:3">
      <c r="A3020" s="61">
        <v>26140</v>
      </c>
      <c r="B3020">
        <v>0.49249999999999999</v>
      </c>
      <c r="C3020" t="str">
        <f t="shared" si="51"/>
        <v>1971 q3</v>
      </c>
    </row>
    <row r="3021" spans="1:3">
      <c r="A3021" s="61">
        <v>26141</v>
      </c>
      <c r="B3021">
        <v>0.501</v>
      </c>
      <c r="C3021" t="str">
        <f t="shared" si="51"/>
        <v>1971 q3</v>
      </c>
    </row>
    <row r="3022" spans="1:3">
      <c r="A3022" s="61">
        <v>26142</v>
      </c>
      <c r="B3022">
        <v>0.501</v>
      </c>
      <c r="C3022" t="str">
        <f t="shared" si="51"/>
        <v>1971 q3</v>
      </c>
    </row>
    <row r="3023" spans="1:3">
      <c r="A3023" s="61">
        <v>26143</v>
      </c>
      <c r="B3023">
        <v>0.50749999999999995</v>
      </c>
      <c r="C3023" t="str">
        <f t="shared" si="51"/>
        <v>1971 q3</v>
      </c>
    </row>
    <row r="3024" spans="1:3">
      <c r="A3024" s="61">
        <v>26144</v>
      </c>
      <c r="B3024">
        <v>0.4945</v>
      </c>
      <c r="C3024" t="str">
        <f t="shared" si="51"/>
        <v>1971 q3</v>
      </c>
    </row>
    <row r="3025" spans="1:3">
      <c r="A3025" s="61">
        <v>26147</v>
      </c>
      <c r="B3025">
        <v>0.505</v>
      </c>
      <c r="C3025" t="str">
        <f t="shared" si="51"/>
        <v>1971 q3</v>
      </c>
    </row>
    <row r="3026" spans="1:3">
      <c r="A3026" s="61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61">
        <v>26149</v>
      </c>
      <c r="B3027">
        <v>0.5</v>
      </c>
      <c r="C3027" t="str">
        <f t="shared" si="52"/>
        <v>1971 q3</v>
      </c>
    </row>
    <row r="3028" spans="1:3">
      <c r="A3028" s="61">
        <v>26150</v>
      </c>
      <c r="B3028">
        <v>0.498</v>
      </c>
      <c r="C3028" t="str">
        <f t="shared" si="52"/>
        <v>1971 q3</v>
      </c>
    </row>
    <row r="3029" spans="1:3">
      <c r="A3029" s="61">
        <v>26151</v>
      </c>
      <c r="B3029">
        <v>0.49199999999999999</v>
      </c>
      <c r="C3029" t="str">
        <f t="shared" si="52"/>
        <v>1971 q3</v>
      </c>
    </row>
    <row r="3030" spans="1:3">
      <c r="A3030" s="61">
        <v>26154</v>
      </c>
      <c r="B3030">
        <v>0.501</v>
      </c>
      <c r="C3030" t="str">
        <f t="shared" si="52"/>
        <v>1971 q3</v>
      </c>
    </row>
    <row r="3031" spans="1:3">
      <c r="A3031" s="61">
        <v>26155</v>
      </c>
      <c r="B3031">
        <v>0.4995</v>
      </c>
      <c r="C3031" t="str">
        <f t="shared" si="52"/>
        <v>1971 q3</v>
      </c>
    </row>
    <row r="3032" spans="1:3">
      <c r="A3032" s="61">
        <v>26156</v>
      </c>
      <c r="B3032">
        <v>0.4965</v>
      </c>
      <c r="C3032" t="str">
        <f t="shared" si="52"/>
        <v>1971 q3</v>
      </c>
    </row>
    <row r="3033" spans="1:3">
      <c r="A3033" s="61">
        <v>26157</v>
      </c>
      <c r="B3033">
        <v>0.497</v>
      </c>
      <c r="C3033" t="str">
        <f t="shared" si="52"/>
        <v>1971 q3</v>
      </c>
    </row>
    <row r="3034" spans="1:3">
      <c r="A3034" s="61">
        <v>26158</v>
      </c>
      <c r="B3034">
        <v>0.50600000000000001</v>
      </c>
      <c r="C3034" t="str">
        <f t="shared" si="52"/>
        <v>1971 q3</v>
      </c>
    </row>
    <row r="3035" spans="1:3">
      <c r="A3035" s="61">
        <v>26164</v>
      </c>
      <c r="B3035">
        <v>0.51900000000000002</v>
      </c>
      <c r="C3035" t="str">
        <f t="shared" si="52"/>
        <v>1971 q3</v>
      </c>
    </row>
    <row r="3036" spans="1:3">
      <c r="A3036" s="61">
        <v>26165</v>
      </c>
      <c r="B3036">
        <v>0.51800000000000002</v>
      </c>
      <c r="C3036" t="str">
        <f t="shared" si="52"/>
        <v>1971 q3</v>
      </c>
    </row>
    <row r="3037" spans="1:3">
      <c r="A3037" s="61">
        <v>26168</v>
      </c>
      <c r="B3037">
        <v>0.50849999999999995</v>
      </c>
      <c r="C3037" t="str">
        <f t="shared" si="52"/>
        <v>1971 q3</v>
      </c>
    </row>
    <row r="3038" spans="1:3">
      <c r="A3038" s="61">
        <v>26169</v>
      </c>
      <c r="B3038">
        <v>0.505</v>
      </c>
      <c r="C3038" t="str">
        <f t="shared" si="52"/>
        <v>1971 q3</v>
      </c>
    </row>
    <row r="3039" spans="1:3">
      <c r="A3039" s="61">
        <v>26170</v>
      </c>
      <c r="B3039">
        <v>0.504</v>
      </c>
      <c r="C3039" t="str">
        <f t="shared" si="52"/>
        <v>1971 q3</v>
      </c>
    </row>
    <row r="3040" spans="1:3">
      <c r="A3040" s="61">
        <v>26171</v>
      </c>
      <c r="B3040">
        <v>0.50819999999999999</v>
      </c>
      <c r="C3040" t="str">
        <f t="shared" si="52"/>
        <v>1971 q3</v>
      </c>
    </row>
    <row r="3041" spans="1:3">
      <c r="A3041" s="61">
        <v>26172</v>
      </c>
      <c r="B3041">
        <v>0.49380000000000002</v>
      </c>
      <c r="C3041" t="str">
        <f t="shared" si="52"/>
        <v>1971 q3</v>
      </c>
    </row>
    <row r="3042" spans="1:3">
      <c r="A3042" s="61">
        <v>26175</v>
      </c>
      <c r="B3042">
        <v>0.50170000000000003</v>
      </c>
      <c r="C3042" t="str">
        <f t="shared" si="52"/>
        <v>1971 q3</v>
      </c>
    </row>
    <row r="3043" spans="1:3">
      <c r="A3043" s="61">
        <v>26176</v>
      </c>
      <c r="B3043">
        <v>0.50660000000000005</v>
      </c>
      <c r="C3043" t="str">
        <f t="shared" si="52"/>
        <v>1971 q3</v>
      </c>
    </row>
    <row r="3044" spans="1:3">
      <c r="A3044" s="61">
        <v>26177</v>
      </c>
      <c r="B3044">
        <v>0.50700000000000001</v>
      </c>
      <c r="C3044" t="str">
        <f t="shared" si="52"/>
        <v>1971 q3</v>
      </c>
    </row>
    <row r="3045" spans="1:3">
      <c r="A3045" s="61">
        <v>26178</v>
      </c>
      <c r="B3045">
        <v>0.51249999999999996</v>
      </c>
      <c r="C3045" t="str">
        <f t="shared" si="52"/>
        <v>1971 q3</v>
      </c>
    </row>
    <row r="3046" spans="1:3">
      <c r="A3046" s="61">
        <v>26179</v>
      </c>
      <c r="B3046">
        <v>0.51200000000000001</v>
      </c>
      <c r="C3046" t="str">
        <f t="shared" si="52"/>
        <v>1971 q3</v>
      </c>
    </row>
    <row r="3047" spans="1:3">
      <c r="A3047" s="61">
        <v>26183</v>
      </c>
      <c r="B3047">
        <v>0.50600000000000001</v>
      </c>
      <c r="C3047" t="str">
        <f t="shared" si="52"/>
        <v>1971 q3</v>
      </c>
    </row>
    <row r="3048" spans="1:3">
      <c r="A3048" s="61">
        <v>26184</v>
      </c>
      <c r="B3048">
        <v>0.5</v>
      </c>
      <c r="C3048" t="str">
        <f t="shared" si="52"/>
        <v>1971 q3</v>
      </c>
    </row>
    <row r="3049" spans="1:3">
      <c r="A3049" s="61">
        <v>26185</v>
      </c>
      <c r="B3049">
        <v>0.50249999999999995</v>
      </c>
      <c r="C3049" t="str">
        <f t="shared" si="52"/>
        <v>1971 q3</v>
      </c>
    </row>
    <row r="3050" spans="1:3">
      <c r="A3050" s="61">
        <v>26186</v>
      </c>
      <c r="B3050">
        <v>0.49149999999999999</v>
      </c>
      <c r="C3050" t="str">
        <f t="shared" si="52"/>
        <v>1971 q3</v>
      </c>
    </row>
    <row r="3051" spans="1:3">
      <c r="A3051" s="61">
        <v>26189</v>
      </c>
      <c r="B3051">
        <v>0.47599999999999998</v>
      </c>
      <c r="C3051" t="str">
        <f t="shared" si="52"/>
        <v>1971 q3</v>
      </c>
    </row>
    <row r="3052" spans="1:3">
      <c r="A3052" s="61">
        <v>26190</v>
      </c>
      <c r="B3052">
        <v>0.48199999999999998</v>
      </c>
      <c r="C3052" t="str">
        <f t="shared" si="52"/>
        <v>1971 q3</v>
      </c>
    </row>
    <row r="3053" spans="1:3">
      <c r="A3053" s="61">
        <v>26191</v>
      </c>
      <c r="B3053">
        <v>0.49349999999999999</v>
      </c>
      <c r="C3053" t="str">
        <f t="shared" si="52"/>
        <v>1971 q3</v>
      </c>
    </row>
    <row r="3054" spans="1:3">
      <c r="A3054" s="61">
        <v>26192</v>
      </c>
      <c r="B3054">
        <v>0.48499999999999999</v>
      </c>
      <c r="C3054" t="str">
        <f t="shared" si="52"/>
        <v>1971 q3</v>
      </c>
    </row>
    <row r="3055" spans="1:3">
      <c r="A3055" s="61">
        <v>26193</v>
      </c>
      <c r="B3055">
        <v>0.48399999999999999</v>
      </c>
      <c r="C3055" t="str">
        <f t="shared" si="52"/>
        <v>1971 q3</v>
      </c>
    </row>
    <row r="3056" spans="1:3">
      <c r="A3056" s="61">
        <v>26196</v>
      </c>
      <c r="B3056">
        <v>0.48599999999999999</v>
      </c>
      <c r="C3056" t="str">
        <f t="shared" si="52"/>
        <v>1971 q3</v>
      </c>
    </row>
    <row r="3057" spans="1:3">
      <c r="A3057" s="61">
        <v>26197</v>
      </c>
      <c r="B3057">
        <v>0.48249999999999998</v>
      </c>
      <c r="C3057" t="str">
        <f t="shared" si="52"/>
        <v>1971 q3</v>
      </c>
    </row>
    <row r="3058" spans="1:3">
      <c r="A3058" s="61">
        <v>26198</v>
      </c>
      <c r="B3058">
        <v>0.47349999999999998</v>
      </c>
      <c r="C3058" t="str">
        <f t="shared" si="52"/>
        <v>1971 q3</v>
      </c>
    </row>
    <row r="3059" spans="1:3">
      <c r="A3059" s="61">
        <v>26199</v>
      </c>
      <c r="B3059">
        <v>0.48049999999999998</v>
      </c>
      <c r="C3059" t="str">
        <f t="shared" si="52"/>
        <v>1971 q3</v>
      </c>
    </row>
    <row r="3060" spans="1:3">
      <c r="A3060" s="61">
        <v>26200</v>
      </c>
      <c r="B3060">
        <v>0.48349999999999999</v>
      </c>
      <c r="C3060" t="str">
        <f t="shared" si="52"/>
        <v>1971 q3</v>
      </c>
    </row>
    <row r="3061" spans="1:3">
      <c r="A3061" s="61">
        <v>26203</v>
      </c>
      <c r="B3061">
        <v>0.47749999999999998</v>
      </c>
      <c r="C3061" t="str">
        <f t="shared" si="52"/>
        <v>1971 q3</v>
      </c>
    </row>
    <row r="3062" spans="1:3">
      <c r="A3062" s="61">
        <v>26204</v>
      </c>
      <c r="B3062">
        <v>0.47249999999999998</v>
      </c>
      <c r="C3062" t="str">
        <f t="shared" si="52"/>
        <v>1971 q3</v>
      </c>
    </row>
    <row r="3063" spans="1:3">
      <c r="A3063" s="61">
        <v>26205</v>
      </c>
      <c r="B3063">
        <v>0.47399999999999998</v>
      </c>
      <c r="C3063" t="str">
        <f t="shared" si="52"/>
        <v>1971 q3</v>
      </c>
    </row>
    <row r="3064" spans="1:3">
      <c r="A3064" s="61">
        <v>26206</v>
      </c>
      <c r="B3064">
        <v>0.47549999999999998</v>
      </c>
      <c r="C3064" t="str">
        <f t="shared" si="52"/>
        <v>1971 q3</v>
      </c>
    </row>
    <row r="3065" spans="1:3">
      <c r="A3065" s="61">
        <v>26207</v>
      </c>
      <c r="B3065">
        <v>0.47299999999999998</v>
      </c>
      <c r="C3065" t="str">
        <f t="shared" si="52"/>
        <v>1971 q4</v>
      </c>
    </row>
    <row r="3066" spans="1:3">
      <c r="A3066" s="61">
        <v>26210</v>
      </c>
      <c r="B3066">
        <v>0.46350000000000002</v>
      </c>
      <c r="C3066" t="str">
        <f t="shared" si="52"/>
        <v>1971 q4</v>
      </c>
    </row>
    <row r="3067" spans="1:3">
      <c r="A3067" s="61">
        <v>26211</v>
      </c>
      <c r="B3067">
        <v>0.46550000000000002</v>
      </c>
      <c r="C3067" t="str">
        <f t="shared" si="52"/>
        <v>1971 q4</v>
      </c>
    </row>
    <row r="3068" spans="1:3">
      <c r="A3068" s="61">
        <v>26212</v>
      </c>
      <c r="B3068">
        <v>0.47199999999999998</v>
      </c>
      <c r="C3068" t="str">
        <f t="shared" si="52"/>
        <v>1971 q4</v>
      </c>
    </row>
    <row r="3069" spans="1:3">
      <c r="A3069" s="61">
        <v>26213</v>
      </c>
      <c r="B3069">
        <v>0.48399999999999999</v>
      </c>
      <c r="C3069" t="str">
        <f t="shared" si="52"/>
        <v>1971 q4</v>
      </c>
    </row>
    <row r="3070" spans="1:3">
      <c r="A3070" s="61">
        <v>26214</v>
      </c>
      <c r="B3070">
        <v>0.48099999999999998</v>
      </c>
      <c r="C3070" t="str">
        <f t="shared" si="52"/>
        <v>1971 q4</v>
      </c>
    </row>
    <row r="3071" spans="1:3">
      <c r="A3071" s="61">
        <v>26218</v>
      </c>
      <c r="B3071">
        <v>0.49099999999999999</v>
      </c>
      <c r="C3071" t="str">
        <f t="shared" si="52"/>
        <v>1971 q4</v>
      </c>
    </row>
    <row r="3072" spans="1:3">
      <c r="A3072" s="61">
        <v>26219</v>
      </c>
      <c r="B3072">
        <v>0.48649999999999999</v>
      </c>
      <c r="C3072" t="str">
        <f t="shared" si="52"/>
        <v>1971 q4</v>
      </c>
    </row>
    <row r="3073" spans="1:3">
      <c r="A3073" s="61">
        <v>26220</v>
      </c>
      <c r="B3073">
        <v>0.48599999999999999</v>
      </c>
      <c r="C3073" t="str">
        <f t="shared" si="52"/>
        <v>1971 q4</v>
      </c>
    </row>
    <row r="3074" spans="1:3">
      <c r="A3074" s="61">
        <v>26221</v>
      </c>
      <c r="B3074">
        <v>0.49349999999999999</v>
      </c>
      <c r="C3074" t="str">
        <f t="shared" si="52"/>
        <v>1971 q4</v>
      </c>
    </row>
    <row r="3075" spans="1:3">
      <c r="A3075" s="61">
        <v>26224</v>
      </c>
      <c r="B3075">
        <v>0.49149999999999999</v>
      </c>
      <c r="C3075" t="str">
        <f t="shared" si="52"/>
        <v>1971 q4</v>
      </c>
    </row>
    <row r="3076" spans="1:3">
      <c r="A3076" s="61">
        <v>26225</v>
      </c>
      <c r="B3076">
        <v>0.48199999999999998</v>
      </c>
      <c r="C3076" t="str">
        <f t="shared" si="52"/>
        <v>1971 q4</v>
      </c>
    </row>
    <row r="3077" spans="1:3">
      <c r="A3077" s="61">
        <v>26226</v>
      </c>
      <c r="B3077">
        <v>0.47799999999999998</v>
      </c>
      <c r="C3077" t="str">
        <f t="shared" si="52"/>
        <v>1971 q4</v>
      </c>
    </row>
    <row r="3078" spans="1:3">
      <c r="A3078" s="61">
        <v>26227</v>
      </c>
      <c r="B3078">
        <v>0.48199999999999998</v>
      </c>
      <c r="C3078" t="str">
        <f t="shared" si="52"/>
        <v>1971 q4</v>
      </c>
    </row>
    <row r="3079" spans="1:3">
      <c r="A3079" s="61">
        <v>26228</v>
      </c>
      <c r="B3079">
        <v>0.48049999999999998</v>
      </c>
      <c r="C3079" t="str">
        <f t="shared" si="52"/>
        <v>1971 q4</v>
      </c>
    </row>
    <row r="3080" spans="1:3">
      <c r="A3080" s="61">
        <v>26232</v>
      </c>
      <c r="B3080">
        <v>0.48049999999999998</v>
      </c>
      <c r="C3080" t="str">
        <f t="shared" si="52"/>
        <v>1971 q4</v>
      </c>
    </row>
    <row r="3081" spans="1:3">
      <c r="A3081" s="61">
        <v>26233</v>
      </c>
      <c r="B3081">
        <v>0.47</v>
      </c>
      <c r="C3081" t="str">
        <f t="shared" si="52"/>
        <v>1971 q4</v>
      </c>
    </row>
    <row r="3082" spans="1:3">
      <c r="A3082" s="61">
        <v>26234</v>
      </c>
      <c r="B3082">
        <v>0.47549999999999998</v>
      </c>
      <c r="C3082" t="str">
        <f t="shared" si="52"/>
        <v>1971 q4</v>
      </c>
    </row>
    <row r="3083" spans="1:3">
      <c r="A3083" s="61">
        <v>26235</v>
      </c>
      <c r="B3083">
        <v>0.47549999999999998</v>
      </c>
      <c r="C3083" t="str">
        <f t="shared" si="52"/>
        <v>1971 q4</v>
      </c>
    </row>
    <row r="3084" spans="1:3">
      <c r="A3084" s="61">
        <v>26238</v>
      </c>
      <c r="B3084">
        <v>0.47299999999999998</v>
      </c>
      <c r="C3084" t="str">
        <f t="shared" si="52"/>
        <v>1971 q4</v>
      </c>
    </row>
    <row r="3085" spans="1:3">
      <c r="A3085" s="61">
        <v>26240</v>
      </c>
      <c r="B3085">
        <v>0.47949999999999998</v>
      </c>
      <c r="C3085" t="str">
        <f t="shared" si="52"/>
        <v>1971 q4</v>
      </c>
    </row>
    <row r="3086" spans="1:3">
      <c r="A3086" s="61">
        <v>26241</v>
      </c>
      <c r="B3086">
        <v>0.47649999999999998</v>
      </c>
      <c r="C3086" t="str">
        <f t="shared" si="52"/>
        <v>1971 q4</v>
      </c>
    </row>
    <row r="3087" spans="1:3">
      <c r="A3087" s="61">
        <v>26242</v>
      </c>
      <c r="B3087">
        <v>0.47849999999999998</v>
      </c>
      <c r="C3087" t="str">
        <f t="shared" si="52"/>
        <v>1971 q4</v>
      </c>
    </row>
    <row r="3088" spans="1:3">
      <c r="A3088" s="61">
        <v>26245</v>
      </c>
      <c r="B3088">
        <v>0.47549999999999998</v>
      </c>
      <c r="C3088" t="str">
        <f t="shared" si="52"/>
        <v>1971 q4</v>
      </c>
    </row>
    <row r="3089" spans="1:3">
      <c r="A3089" s="61">
        <v>26246</v>
      </c>
      <c r="B3089">
        <v>0.47299999999999998</v>
      </c>
      <c r="C3089" t="str">
        <f t="shared" si="52"/>
        <v>1971 q4</v>
      </c>
    </row>
    <row r="3090" spans="1:3">
      <c r="A3090" s="61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61">
        <v>26248</v>
      </c>
      <c r="B3091">
        <v>0.47349999999999998</v>
      </c>
      <c r="C3091" t="str">
        <f t="shared" si="53"/>
        <v>1971 q4</v>
      </c>
    </row>
    <row r="3092" spans="1:3">
      <c r="A3092" s="61">
        <v>26249</v>
      </c>
      <c r="B3092">
        <v>0.46600000000000003</v>
      </c>
      <c r="C3092" t="str">
        <f t="shared" si="53"/>
        <v>1971 q4</v>
      </c>
    </row>
    <row r="3093" spans="1:3">
      <c r="A3093" s="61">
        <v>26252</v>
      </c>
      <c r="B3093">
        <v>0.45750000000000002</v>
      </c>
      <c r="C3093" t="str">
        <f t="shared" si="53"/>
        <v>1971 q4</v>
      </c>
    </row>
    <row r="3094" spans="1:3">
      <c r="A3094" s="61">
        <v>26253</v>
      </c>
      <c r="B3094">
        <v>0.45200000000000001</v>
      </c>
      <c r="C3094" t="str">
        <f t="shared" si="53"/>
        <v>1971 q4</v>
      </c>
    </row>
    <row r="3095" spans="1:3">
      <c r="A3095" s="61">
        <v>26254</v>
      </c>
      <c r="B3095">
        <v>0.45550000000000002</v>
      </c>
      <c r="C3095" t="str">
        <f t="shared" si="53"/>
        <v>1971 q4</v>
      </c>
    </row>
    <row r="3096" spans="1:3">
      <c r="A3096" s="61">
        <v>26255</v>
      </c>
      <c r="B3096">
        <v>0.45500000000000002</v>
      </c>
      <c r="C3096" t="str">
        <f t="shared" si="53"/>
        <v>1971 q4</v>
      </c>
    </row>
    <row r="3097" spans="1:3">
      <c r="A3097" s="61">
        <v>26256</v>
      </c>
      <c r="B3097">
        <v>0.45250000000000001</v>
      </c>
      <c r="C3097" t="str">
        <f t="shared" si="53"/>
        <v>1971 q4</v>
      </c>
    </row>
    <row r="3098" spans="1:3">
      <c r="A3098" s="61">
        <v>26259</v>
      </c>
      <c r="B3098">
        <v>0.45350000000000001</v>
      </c>
      <c r="C3098" t="str">
        <f t="shared" si="53"/>
        <v>1971 q4</v>
      </c>
    </row>
    <row r="3099" spans="1:3">
      <c r="A3099" s="61">
        <v>26260</v>
      </c>
      <c r="B3099">
        <v>0.44750000000000001</v>
      </c>
      <c r="C3099" t="str">
        <f t="shared" si="53"/>
        <v>1971 q4</v>
      </c>
    </row>
    <row r="3100" spans="1:3">
      <c r="A3100" s="61">
        <v>26261</v>
      </c>
      <c r="B3100">
        <v>0.44900000000000001</v>
      </c>
      <c r="C3100" t="str">
        <f t="shared" si="53"/>
        <v>1971 q4</v>
      </c>
    </row>
    <row r="3101" spans="1:3">
      <c r="A3101" s="61">
        <v>26263</v>
      </c>
      <c r="B3101">
        <v>0.44519999999999998</v>
      </c>
      <c r="C3101" t="str">
        <f t="shared" si="53"/>
        <v>1971 q4</v>
      </c>
    </row>
    <row r="3102" spans="1:3">
      <c r="A3102" s="61">
        <v>26266</v>
      </c>
      <c r="B3102">
        <v>0.45379999999999998</v>
      </c>
      <c r="C3102" t="str">
        <f t="shared" si="53"/>
        <v>1971 q4</v>
      </c>
    </row>
    <row r="3103" spans="1:3">
      <c r="A3103" s="61">
        <v>26267</v>
      </c>
      <c r="B3103">
        <v>0.45490000000000003</v>
      </c>
      <c r="C3103" t="str">
        <f t="shared" si="53"/>
        <v>1971 q4</v>
      </c>
    </row>
    <row r="3104" spans="1:3">
      <c r="A3104" s="61">
        <v>26268</v>
      </c>
      <c r="B3104">
        <v>0.46050000000000002</v>
      </c>
      <c r="C3104" t="str">
        <f t="shared" si="53"/>
        <v>1971 q4</v>
      </c>
    </row>
    <row r="3105" spans="1:3">
      <c r="A3105" s="61">
        <v>26269</v>
      </c>
      <c r="B3105">
        <v>0.46450000000000002</v>
      </c>
      <c r="C3105" t="str">
        <f t="shared" si="53"/>
        <v>1971 q4</v>
      </c>
    </row>
    <row r="3106" spans="1:3">
      <c r="A3106" s="61">
        <v>26270</v>
      </c>
      <c r="B3106">
        <v>0.47199999999999998</v>
      </c>
      <c r="C3106" t="str">
        <f t="shared" si="53"/>
        <v>1971 q4</v>
      </c>
    </row>
    <row r="3107" spans="1:3">
      <c r="A3107" s="61">
        <v>26273</v>
      </c>
      <c r="B3107">
        <v>0.46600000000000003</v>
      </c>
      <c r="C3107" t="str">
        <f t="shared" si="53"/>
        <v>1971 q4</v>
      </c>
    </row>
    <row r="3108" spans="1:3">
      <c r="A3108" s="61">
        <v>26274</v>
      </c>
      <c r="B3108">
        <v>0.46700000000000003</v>
      </c>
      <c r="C3108" t="str">
        <f t="shared" si="53"/>
        <v>1971 q4</v>
      </c>
    </row>
    <row r="3109" spans="1:3">
      <c r="A3109" s="61">
        <v>26275</v>
      </c>
      <c r="B3109">
        <v>0.46899999999999997</v>
      </c>
      <c r="C3109" t="str">
        <f t="shared" si="53"/>
        <v>1971 q4</v>
      </c>
    </row>
    <row r="3110" spans="1:3">
      <c r="A3110" s="61">
        <v>26276</v>
      </c>
      <c r="B3110">
        <v>0.47349999999999998</v>
      </c>
      <c r="C3110" t="str">
        <f t="shared" si="53"/>
        <v>1971 q4</v>
      </c>
    </row>
    <row r="3111" spans="1:3">
      <c r="A3111" s="61">
        <v>26277</v>
      </c>
      <c r="B3111">
        <v>0.48099999999999998</v>
      </c>
      <c r="C3111" t="str">
        <f t="shared" si="53"/>
        <v>1971 q4</v>
      </c>
    </row>
    <row r="3112" spans="1:3">
      <c r="A3112" s="61">
        <v>26280</v>
      </c>
      <c r="B3112">
        <v>0.47699999999999998</v>
      </c>
      <c r="C3112" t="str">
        <f t="shared" si="53"/>
        <v>1971 q4</v>
      </c>
    </row>
    <row r="3113" spans="1:3">
      <c r="A3113" s="61">
        <v>26281</v>
      </c>
      <c r="B3113">
        <v>0.47649999999999998</v>
      </c>
      <c r="C3113" t="str">
        <f t="shared" si="53"/>
        <v>1971 q4</v>
      </c>
    </row>
    <row r="3114" spans="1:3">
      <c r="A3114" s="61">
        <v>26282</v>
      </c>
      <c r="B3114">
        <v>0.47499999999999998</v>
      </c>
      <c r="C3114" t="str">
        <f t="shared" si="53"/>
        <v>1971 q4</v>
      </c>
    </row>
    <row r="3115" spans="1:3">
      <c r="A3115" s="61">
        <v>26283</v>
      </c>
      <c r="B3115">
        <v>0.48299999999999998</v>
      </c>
      <c r="C3115" t="str">
        <f t="shared" si="53"/>
        <v>1971 q4</v>
      </c>
    </row>
    <row r="3116" spans="1:3">
      <c r="A3116" s="61">
        <v>26284</v>
      </c>
      <c r="B3116">
        <v>0.48099999999999998</v>
      </c>
      <c r="C3116" t="str">
        <f t="shared" si="53"/>
        <v>1971 q4</v>
      </c>
    </row>
    <row r="3117" spans="1:3">
      <c r="A3117" s="61">
        <v>26287</v>
      </c>
      <c r="B3117">
        <v>0.47849999999999998</v>
      </c>
      <c r="C3117" t="str">
        <f t="shared" si="53"/>
        <v>1971 q4</v>
      </c>
    </row>
    <row r="3118" spans="1:3">
      <c r="A3118" s="61">
        <v>26288</v>
      </c>
      <c r="B3118">
        <v>0.47699999999999998</v>
      </c>
      <c r="C3118" t="str">
        <f t="shared" si="53"/>
        <v>1971 q4</v>
      </c>
    </row>
    <row r="3119" spans="1:3">
      <c r="A3119" s="61">
        <v>26289</v>
      </c>
      <c r="B3119">
        <v>0.46850000000000003</v>
      </c>
      <c r="C3119" t="str">
        <f t="shared" si="53"/>
        <v>1971 q4</v>
      </c>
    </row>
    <row r="3120" spans="1:3">
      <c r="A3120" s="61">
        <v>26290</v>
      </c>
      <c r="B3120">
        <v>0.47199999999999998</v>
      </c>
      <c r="C3120" t="str">
        <f t="shared" si="53"/>
        <v>1971 q4</v>
      </c>
    </row>
    <row r="3121" spans="1:3">
      <c r="A3121" s="61">
        <v>26294</v>
      </c>
      <c r="B3121">
        <v>0.47499999999999998</v>
      </c>
      <c r="C3121" t="str">
        <f t="shared" si="53"/>
        <v>1971 q4</v>
      </c>
    </row>
    <row r="3122" spans="1:3">
      <c r="A3122" s="61">
        <v>26295</v>
      </c>
      <c r="B3122">
        <v>0.47149999999999997</v>
      </c>
      <c r="C3122" t="str">
        <f t="shared" si="53"/>
        <v>1971 q4</v>
      </c>
    </row>
    <row r="3123" spans="1:3">
      <c r="A3123" s="61">
        <v>26296</v>
      </c>
      <c r="B3123">
        <v>0.48359999999999997</v>
      </c>
      <c r="C3123" t="str">
        <f t="shared" si="53"/>
        <v>1971 q4</v>
      </c>
    </row>
    <row r="3124" spans="1:3">
      <c r="A3124" s="61">
        <v>26297</v>
      </c>
      <c r="B3124">
        <v>0.48609999999999998</v>
      </c>
      <c r="C3124" t="str">
        <f t="shared" si="53"/>
        <v>1971 q4</v>
      </c>
    </row>
    <row r="3125" spans="1:3">
      <c r="A3125" s="61">
        <v>26301</v>
      </c>
      <c r="B3125">
        <v>0.48649999999999999</v>
      </c>
      <c r="C3125" t="str">
        <f t="shared" si="53"/>
        <v>1972 q1</v>
      </c>
    </row>
    <row r="3126" spans="1:3">
      <c r="A3126" s="61">
        <v>26302</v>
      </c>
      <c r="B3126">
        <v>0.495</v>
      </c>
      <c r="C3126" t="str">
        <f t="shared" si="53"/>
        <v>1972 q1</v>
      </c>
    </row>
    <row r="3127" spans="1:3">
      <c r="A3127" s="61">
        <v>26303</v>
      </c>
      <c r="B3127">
        <v>0.49049999999999999</v>
      </c>
      <c r="C3127" t="str">
        <f t="shared" si="53"/>
        <v>1972 q1</v>
      </c>
    </row>
    <row r="3128" spans="1:3">
      <c r="A3128" s="61">
        <v>26304</v>
      </c>
      <c r="B3128">
        <v>0.48849999999999999</v>
      </c>
      <c r="C3128" t="str">
        <f t="shared" si="53"/>
        <v>1972 q1</v>
      </c>
    </row>
    <row r="3129" spans="1:3">
      <c r="A3129" s="61">
        <v>26305</v>
      </c>
      <c r="B3129">
        <v>0.48649999999999999</v>
      </c>
      <c r="C3129" t="str">
        <f t="shared" si="53"/>
        <v>1972 q1</v>
      </c>
    </row>
    <row r="3130" spans="1:3">
      <c r="A3130" s="61">
        <v>26308</v>
      </c>
      <c r="B3130">
        <v>0.5</v>
      </c>
      <c r="C3130" t="str">
        <f t="shared" si="53"/>
        <v>1972 q1</v>
      </c>
    </row>
    <row r="3131" spans="1:3">
      <c r="A3131" s="61">
        <v>26309</v>
      </c>
      <c r="B3131">
        <v>0.4965</v>
      </c>
      <c r="C3131" t="str">
        <f t="shared" si="53"/>
        <v>1972 q1</v>
      </c>
    </row>
    <row r="3132" spans="1:3">
      <c r="A3132" s="61">
        <v>26310</v>
      </c>
      <c r="B3132">
        <v>0.50249999999999995</v>
      </c>
      <c r="C3132" t="str">
        <f t="shared" si="53"/>
        <v>1972 q1</v>
      </c>
    </row>
    <row r="3133" spans="1:3">
      <c r="A3133" s="61">
        <v>26311</v>
      </c>
      <c r="B3133">
        <v>0.4965</v>
      </c>
      <c r="C3133" t="str">
        <f t="shared" si="53"/>
        <v>1972 q1</v>
      </c>
    </row>
    <row r="3134" spans="1:3">
      <c r="A3134" s="61">
        <v>26312</v>
      </c>
      <c r="B3134">
        <v>0.502</v>
      </c>
      <c r="C3134" t="str">
        <f t="shared" si="53"/>
        <v>1972 q1</v>
      </c>
    </row>
    <row r="3135" spans="1:3">
      <c r="A3135" s="61">
        <v>26315</v>
      </c>
      <c r="B3135">
        <v>0.51</v>
      </c>
      <c r="C3135" t="str">
        <f t="shared" si="53"/>
        <v>1972 q1</v>
      </c>
    </row>
    <row r="3136" spans="1:3">
      <c r="A3136" s="61">
        <v>26316</v>
      </c>
      <c r="B3136">
        <v>0.50449999999999995</v>
      </c>
      <c r="C3136" t="str">
        <f t="shared" si="53"/>
        <v>1972 q1</v>
      </c>
    </row>
    <row r="3137" spans="1:3">
      <c r="A3137" s="61">
        <v>26317</v>
      </c>
      <c r="B3137">
        <v>0.48449999999999999</v>
      </c>
      <c r="C3137" t="str">
        <f t="shared" si="53"/>
        <v>1972 q1</v>
      </c>
    </row>
    <row r="3138" spans="1:3">
      <c r="A3138" s="61">
        <v>26318</v>
      </c>
      <c r="B3138">
        <v>0.49099999999999999</v>
      </c>
      <c r="C3138" t="str">
        <f t="shared" si="53"/>
        <v>1972 q1</v>
      </c>
    </row>
    <row r="3139" spans="1:3">
      <c r="A3139" s="61">
        <v>26319</v>
      </c>
      <c r="B3139">
        <v>0.48199999999999998</v>
      </c>
      <c r="C3139" t="str">
        <f t="shared" si="53"/>
        <v>1972 q1</v>
      </c>
    </row>
    <row r="3140" spans="1:3">
      <c r="A3140" s="61">
        <v>26322</v>
      </c>
      <c r="B3140">
        <v>0.48249999999999998</v>
      </c>
      <c r="C3140" t="str">
        <f t="shared" si="53"/>
        <v>1972 q1</v>
      </c>
    </row>
    <row r="3141" spans="1:3">
      <c r="A3141" s="61">
        <v>26323</v>
      </c>
      <c r="B3141">
        <v>0.48199999999999998</v>
      </c>
      <c r="C3141" t="str">
        <f t="shared" si="53"/>
        <v>1972 q1</v>
      </c>
    </row>
    <row r="3142" spans="1:3">
      <c r="A3142" s="61">
        <v>26324</v>
      </c>
      <c r="B3142">
        <v>0.48449999999999999</v>
      </c>
      <c r="C3142" t="str">
        <f t="shared" si="53"/>
        <v>1972 q1</v>
      </c>
    </row>
    <row r="3143" spans="1:3">
      <c r="A3143" s="61">
        <v>26325</v>
      </c>
      <c r="B3143">
        <v>0.49299999999999999</v>
      </c>
      <c r="C3143" t="str">
        <f t="shared" si="53"/>
        <v>1972 q1</v>
      </c>
    </row>
    <row r="3144" spans="1:3">
      <c r="A3144" s="61">
        <v>26326</v>
      </c>
      <c r="B3144">
        <v>0.496</v>
      </c>
      <c r="C3144" t="str">
        <f t="shared" si="53"/>
        <v>1972 q1</v>
      </c>
    </row>
    <row r="3145" spans="1:3">
      <c r="A3145" s="61">
        <v>26329</v>
      </c>
      <c r="B3145">
        <v>0.4955</v>
      </c>
      <c r="C3145" t="str">
        <f t="shared" si="53"/>
        <v>1972 q1</v>
      </c>
    </row>
    <row r="3146" spans="1:3">
      <c r="A3146" s="61">
        <v>26330</v>
      </c>
      <c r="B3146">
        <v>0.4975</v>
      </c>
      <c r="C3146" t="str">
        <f t="shared" si="53"/>
        <v>1972 q1</v>
      </c>
    </row>
    <row r="3147" spans="1:3">
      <c r="A3147" s="61">
        <v>26331</v>
      </c>
      <c r="B3147">
        <v>0.49199999999999999</v>
      </c>
      <c r="C3147" t="str">
        <f t="shared" si="53"/>
        <v>1972 q1</v>
      </c>
    </row>
    <row r="3148" spans="1:3">
      <c r="A3148" s="61">
        <v>26332</v>
      </c>
      <c r="B3148">
        <v>0.495</v>
      </c>
      <c r="C3148" t="str">
        <f t="shared" si="53"/>
        <v>1972 q1</v>
      </c>
    </row>
    <row r="3149" spans="1:3">
      <c r="A3149" s="61">
        <v>26333</v>
      </c>
      <c r="B3149">
        <v>0.496</v>
      </c>
      <c r="C3149" t="str">
        <f t="shared" si="53"/>
        <v>1972 q1</v>
      </c>
    </row>
    <row r="3150" spans="1:3">
      <c r="A3150" s="61">
        <v>26336</v>
      </c>
      <c r="B3150">
        <v>0.497</v>
      </c>
      <c r="C3150" t="str">
        <f t="shared" si="53"/>
        <v>1972 q1</v>
      </c>
    </row>
    <row r="3151" spans="1:3">
      <c r="A3151" s="61">
        <v>26337</v>
      </c>
      <c r="B3151">
        <v>0.4965</v>
      </c>
      <c r="C3151" t="str">
        <f t="shared" si="53"/>
        <v>1972 q1</v>
      </c>
    </row>
    <row r="3152" spans="1:3">
      <c r="A3152" s="61">
        <v>26338</v>
      </c>
      <c r="B3152">
        <v>0.496</v>
      </c>
      <c r="C3152" t="str">
        <f t="shared" si="53"/>
        <v>1972 q1</v>
      </c>
    </row>
    <row r="3153" spans="1:3">
      <c r="A3153" s="61">
        <v>26339</v>
      </c>
      <c r="B3153">
        <v>0.50600000000000001</v>
      </c>
      <c r="C3153" t="str">
        <f t="shared" si="53"/>
        <v>1972 q1</v>
      </c>
    </row>
    <row r="3154" spans="1:3">
      <c r="A3154" s="61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61">
        <v>26343</v>
      </c>
      <c r="B3155">
        <v>0.50349999999999995</v>
      </c>
      <c r="C3155" t="str">
        <f t="shared" si="54"/>
        <v>1972 q1</v>
      </c>
    </row>
    <row r="3156" spans="1:3">
      <c r="A3156" s="61">
        <v>26344</v>
      </c>
      <c r="B3156">
        <v>0.499</v>
      </c>
      <c r="C3156" t="str">
        <f t="shared" si="54"/>
        <v>1972 q1</v>
      </c>
    </row>
    <row r="3157" spans="1:3">
      <c r="A3157" s="61">
        <v>26345</v>
      </c>
      <c r="B3157">
        <v>0.50449999999999995</v>
      </c>
      <c r="C3157" t="str">
        <f t="shared" si="54"/>
        <v>1972 q1</v>
      </c>
    </row>
    <row r="3158" spans="1:3">
      <c r="A3158" s="61">
        <v>26346</v>
      </c>
      <c r="B3158">
        <v>0.50849999999999995</v>
      </c>
      <c r="C3158" t="str">
        <f t="shared" si="54"/>
        <v>1972 q1</v>
      </c>
    </row>
    <row r="3159" spans="1:3">
      <c r="A3159" s="61">
        <v>26347</v>
      </c>
      <c r="B3159">
        <v>0.50700000000000001</v>
      </c>
      <c r="C3159" t="str">
        <f t="shared" si="54"/>
        <v>1972 q1</v>
      </c>
    </row>
    <row r="3160" spans="1:3">
      <c r="A3160" s="61">
        <v>26351</v>
      </c>
      <c r="B3160">
        <v>0.51100000000000001</v>
      </c>
      <c r="C3160" t="str">
        <f t="shared" si="54"/>
        <v>1972 q1</v>
      </c>
    </row>
    <row r="3161" spans="1:3">
      <c r="A3161" s="61">
        <v>26352</v>
      </c>
      <c r="B3161">
        <v>0.50800000000000001</v>
      </c>
      <c r="C3161" t="str">
        <f t="shared" si="54"/>
        <v>1972 q1</v>
      </c>
    </row>
    <row r="3162" spans="1:3">
      <c r="A3162" s="61">
        <v>26353</v>
      </c>
      <c r="B3162">
        <v>0.51749999999999996</v>
      </c>
      <c r="C3162" t="str">
        <f t="shared" si="54"/>
        <v>1972 q1</v>
      </c>
    </row>
    <row r="3163" spans="1:3">
      <c r="A3163" s="61">
        <v>26354</v>
      </c>
      <c r="B3163">
        <v>0.51759999999999995</v>
      </c>
      <c r="C3163" t="str">
        <f t="shared" si="54"/>
        <v>1972 q1</v>
      </c>
    </row>
    <row r="3164" spans="1:3">
      <c r="A3164" s="61">
        <v>26357</v>
      </c>
      <c r="B3164">
        <v>0.51539999999999997</v>
      </c>
      <c r="C3164" t="str">
        <f t="shared" si="54"/>
        <v>1972 q1</v>
      </c>
    </row>
    <row r="3165" spans="1:3">
      <c r="A3165" s="61">
        <v>26358</v>
      </c>
      <c r="B3165">
        <v>0.52429999999999999</v>
      </c>
      <c r="C3165" t="str">
        <f t="shared" si="54"/>
        <v>1972 q1</v>
      </c>
    </row>
    <row r="3166" spans="1:3">
      <c r="A3166" s="61">
        <v>26359</v>
      </c>
      <c r="B3166">
        <v>0.52649999999999997</v>
      </c>
      <c r="C3166" t="str">
        <f t="shared" si="54"/>
        <v>1972 q1</v>
      </c>
    </row>
    <row r="3167" spans="1:3">
      <c r="A3167" s="61">
        <v>26360</v>
      </c>
      <c r="B3167">
        <v>0.53</v>
      </c>
      <c r="C3167" t="str">
        <f t="shared" si="54"/>
        <v>1972 q1</v>
      </c>
    </row>
    <row r="3168" spans="1:3">
      <c r="A3168" s="61">
        <v>26361</v>
      </c>
      <c r="B3168">
        <v>0.53300000000000003</v>
      </c>
      <c r="C3168" t="str">
        <f t="shared" si="54"/>
        <v>1972 q1</v>
      </c>
    </row>
    <row r="3169" spans="1:3">
      <c r="A3169" s="61">
        <v>26364</v>
      </c>
      <c r="B3169">
        <v>0.53249999999999997</v>
      </c>
      <c r="C3169" t="str">
        <f t="shared" si="54"/>
        <v>1972 q1</v>
      </c>
    </row>
    <row r="3170" spans="1:3">
      <c r="A3170" s="61">
        <v>26365</v>
      </c>
      <c r="B3170">
        <v>0.52700000000000002</v>
      </c>
      <c r="C3170" t="str">
        <f t="shared" si="54"/>
        <v>1972 q1</v>
      </c>
    </row>
    <row r="3171" spans="1:3">
      <c r="A3171" s="61">
        <v>26366</v>
      </c>
      <c r="B3171">
        <v>0.53049999999999997</v>
      </c>
      <c r="C3171" t="str">
        <f t="shared" si="54"/>
        <v>1972 q1</v>
      </c>
    </row>
    <row r="3172" spans="1:3">
      <c r="A3172" s="61">
        <v>26367</v>
      </c>
      <c r="B3172">
        <v>0.52949999999999997</v>
      </c>
      <c r="C3172" t="str">
        <f t="shared" si="54"/>
        <v>1972 q1</v>
      </c>
    </row>
    <row r="3173" spans="1:3">
      <c r="A3173" s="61">
        <v>26368</v>
      </c>
      <c r="B3173">
        <v>0.52800000000000002</v>
      </c>
      <c r="C3173" t="str">
        <f t="shared" si="54"/>
        <v>1972 q1</v>
      </c>
    </row>
    <row r="3174" spans="1:3">
      <c r="A3174" s="61">
        <v>26371</v>
      </c>
      <c r="B3174">
        <v>0.52849999999999997</v>
      </c>
      <c r="C3174" t="str">
        <f t="shared" si="54"/>
        <v>1972 q1</v>
      </c>
    </row>
    <row r="3175" spans="1:3">
      <c r="A3175" s="61">
        <v>26372</v>
      </c>
      <c r="B3175">
        <v>0.52300000000000002</v>
      </c>
      <c r="C3175" t="str">
        <f t="shared" si="54"/>
        <v>1972 q1</v>
      </c>
    </row>
    <row r="3176" spans="1:3">
      <c r="A3176" s="61">
        <v>26373</v>
      </c>
      <c r="B3176">
        <v>0.52600000000000002</v>
      </c>
      <c r="C3176" t="str">
        <f t="shared" si="54"/>
        <v>1972 q1</v>
      </c>
    </row>
    <row r="3177" spans="1:3">
      <c r="A3177" s="61">
        <v>26374</v>
      </c>
      <c r="B3177">
        <v>0.53100000000000003</v>
      </c>
      <c r="C3177" t="str">
        <f t="shared" si="54"/>
        <v>1972 q1</v>
      </c>
    </row>
    <row r="3178" spans="1:3">
      <c r="A3178" s="61">
        <v>26375</v>
      </c>
      <c r="B3178">
        <v>0.53200000000000003</v>
      </c>
      <c r="C3178" t="str">
        <f t="shared" si="54"/>
        <v>1972 q1</v>
      </c>
    </row>
    <row r="3179" spans="1:3">
      <c r="A3179" s="61">
        <v>26378</v>
      </c>
      <c r="B3179">
        <v>0.53200000000000003</v>
      </c>
      <c r="C3179" t="str">
        <f t="shared" si="54"/>
        <v>1972 q1</v>
      </c>
    </row>
    <row r="3180" spans="1:3">
      <c r="A3180" s="61">
        <v>26379</v>
      </c>
      <c r="B3180">
        <v>0.52900000000000003</v>
      </c>
      <c r="C3180" t="str">
        <f t="shared" si="54"/>
        <v>1972 q1</v>
      </c>
    </row>
    <row r="3181" spans="1:3">
      <c r="A3181" s="61">
        <v>26380</v>
      </c>
      <c r="B3181">
        <v>0.52549999999999997</v>
      </c>
      <c r="C3181" t="str">
        <f t="shared" si="54"/>
        <v>1972 q1</v>
      </c>
    </row>
    <row r="3182" spans="1:3">
      <c r="A3182" s="61">
        <v>26381</v>
      </c>
      <c r="B3182">
        <v>0.52300000000000002</v>
      </c>
      <c r="C3182" t="str">
        <f t="shared" si="54"/>
        <v>1972 q1</v>
      </c>
    </row>
    <row r="3183" spans="1:3">
      <c r="A3183" s="61">
        <v>26382</v>
      </c>
      <c r="B3183">
        <v>0.51749999999999996</v>
      </c>
      <c r="C3183" t="str">
        <f t="shared" si="54"/>
        <v>1972 q1</v>
      </c>
    </row>
    <row r="3184" spans="1:3">
      <c r="A3184" s="61">
        <v>26385</v>
      </c>
      <c r="B3184">
        <v>0.52100000000000002</v>
      </c>
      <c r="C3184" t="str">
        <f t="shared" si="54"/>
        <v>1972 q1</v>
      </c>
    </row>
    <row r="3185" spans="1:3">
      <c r="A3185" s="61">
        <v>26386</v>
      </c>
      <c r="B3185">
        <v>0.52549999999999997</v>
      </c>
      <c r="C3185" t="str">
        <f t="shared" si="54"/>
        <v>1972 q1</v>
      </c>
    </row>
    <row r="3186" spans="1:3">
      <c r="A3186" s="61">
        <v>26387</v>
      </c>
      <c r="B3186">
        <v>0.52449999999999997</v>
      </c>
      <c r="C3186" t="str">
        <f t="shared" si="54"/>
        <v>1972 q1</v>
      </c>
    </row>
    <row r="3187" spans="1:3">
      <c r="A3187" s="61">
        <v>26392</v>
      </c>
      <c r="B3187">
        <v>0.52900000000000003</v>
      </c>
      <c r="C3187" t="str">
        <f t="shared" si="54"/>
        <v>1972 q2</v>
      </c>
    </row>
    <row r="3188" spans="1:3">
      <c r="A3188" s="61">
        <v>26393</v>
      </c>
      <c r="B3188">
        <v>0.52800000000000002</v>
      </c>
      <c r="C3188" t="str">
        <f t="shared" si="54"/>
        <v>1972 q2</v>
      </c>
    </row>
    <row r="3189" spans="1:3">
      <c r="A3189" s="61">
        <v>26394</v>
      </c>
      <c r="B3189">
        <v>0.52649999999999997</v>
      </c>
      <c r="C3189" t="str">
        <f t="shared" si="54"/>
        <v>1972 q2</v>
      </c>
    </row>
    <row r="3190" spans="1:3">
      <c r="A3190" s="61">
        <v>26395</v>
      </c>
      <c r="B3190">
        <v>0.52300000000000002</v>
      </c>
      <c r="C3190" t="str">
        <f t="shared" si="54"/>
        <v>1972 q2</v>
      </c>
    </row>
    <row r="3191" spans="1:3">
      <c r="A3191" s="61">
        <v>26396</v>
      </c>
      <c r="B3191">
        <v>0.52549999999999997</v>
      </c>
      <c r="C3191" t="str">
        <f t="shared" si="54"/>
        <v>1972 q2</v>
      </c>
    </row>
    <row r="3192" spans="1:3">
      <c r="A3192" s="61">
        <v>26399</v>
      </c>
      <c r="B3192">
        <v>0.52549999999999997</v>
      </c>
      <c r="C3192" t="str">
        <f t="shared" si="54"/>
        <v>1972 q2</v>
      </c>
    </row>
    <row r="3193" spans="1:3">
      <c r="A3193" s="61">
        <v>26400</v>
      </c>
      <c r="B3193">
        <v>0.52349999999999997</v>
      </c>
      <c r="C3193" t="str">
        <f t="shared" si="54"/>
        <v>1972 q2</v>
      </c>
    </row>
    <row r="3194" spans="1:3">
      <c r="A3194" s="61">
        <v>26401</v>
      </c>
      <c r="B3194">
        <v>0.52149999999999996</v>
      </c>
      <c r="C3194" t="str">
        <f t="shared" si="54"/>
        <v>1972 q2</v>
      </c>
    </row>
    <row r="3195" spans="1:3">
      <c r="A3195" s="61">
        <v>26402</v>
      </c>
      <c r="B3195">
        <v>0.51649999999999996</v>
      </c>
      <c r="C3195" t="str">
        <f t="shared" si="54"/>
        <v>1972 q2</v>
      </c>
    </row>
    <row r="3196" spans="1:3">
      <c r="A3196" s="61">
        <v>26403</v>
      </c>
      <c r="B3196">
        <v>0.51749999999999996</v>
      </c>
      <c r="C3196" t="str">
        <f t="shared" si="54"/>
        <v>1972 q2</v>
      </c>
    </row>
    <row r="3197" spans="1:3">
      <c r="A3197" s="61">
        <v>26406</v>
      </c>
      <c r="B3197">
        <v>0.50900000000000001</v>
      </c>
      <c r="C3197" t="str">
        <f t="shared" si="54"/>
        <v>1972 q2</v>
      </c>
    </row>
    <row r="3198" spans="1:3">
      <c r="A3198" s="61">
        <v>26407</v>
      </c>
      <c r="B3198">
        <v>0.50749999999999995</v>
      </c>
      <c r="C3198" t="str">
        <f t="shared" si="54"/>
        <v>1972 q2</v>
      </c>
    </row>
    <row r="3199" spans="1:3">
      <c r="A3199" s="61">
        <v>26408</v>
      </c>
      <c r="B3199">
        <v>0.50800000000000001</v>
      </c>
      <c r="C3199" t="str">
        <f t="shared" si="54"/>
        <v>1972 q2</v>
      </c>
    </row>
    <row r="3200" spans="1:3">
      <c r="A3200" s="61">
        <v>26409</v>
      </c>
      <c r="B3200">
        <v>0.505</v>
      </c>
      <c r="C3200" t="str">
        <f t="shared" si="54"/>
        <v>1972 q2</v>
      </c>
    </row>
    <row r="3201" spans="1:3">
      <c r="A3201" s="61">
        <v>26410</v>
      </c>
      <c r="B3201">
        <v>0.51100000000000001</v>
      </c>
      <c r="C3201" t="str">
        <f t="shared" si="54"/>
        <v>1972 q2</v>
      </c>
    </row>
    <row r="3202" spans="1:3">
      <c r="A3202" s="61">
        <v>26413</v>
      </c>
      <c r="B3202">
        <v>0.51049999999999995</v>
      </c>
      <c r="C3202" t="str">
        <f t="shared" si="54"/>
        <v>1972 q2</v>
      </c>
    </row>
    <row r="3203" spans="1:3">
      <c r="A3203" s="61">
        <v>26414</v>
      </c>
      <c r="B3203">
        <v>0.50619999999999998</v>
      </c>
      <c r="C3203" t="str">
        <f t="shared" si="54"/>
        <v>1972 q2</v>
      </c>
    </row>
    <row r="3204" spans="1:3">
      <c r="A3204" s="61">
        <v>26415</v>
      </c>
      <c r="B3204">
        <v>0.50690000000000002</v>
      </c>
      <c r="C3204" t="str">
        <f t="shared" si="54"/>
        <v>1972 q2</v>
      </c>
    </row>
    <row r="3205" spans="1:3">
      <c r="A3205" s="61">
        <v>26416</v>
      </c>
      <c r="B3205">
        <v>0.5101</v>
      </c>
      <c r="C3205" t="str">
        <f t="shared" si="54"/>
        <v>1972 q2</v>
      </c>
    </row>
    <row r="3206" spans="1:3">
      <c r="A3206" s="61">
        <v>26417</v>
      </c>
      <c r="B3206">
        <v>0.50849999999999995</v>
      </c>
      <c r="C3206" t="str">
        <f t="shared" si="54"/>
        <v>1972 q2</v>
      </c>
    </row>
    <row r="3207" spans="1:3">
      <c r="A3207" s="61">
        <v>26420</v>
      </c>
      <c r="B3207">
        <v>0.50600000000000001</v>
      </c>
      <c r="C3207" t="str">
        <f t="shared" si="54"/>
        <v>1972 q2</v>
      </c>
    </row>
    <row r="3208" spans="1:3">
      <c r="A3208" s="61">
        <v>26421</v>
      </c>
      <c r="B3208">
        <v>0.51</v>
      </c>
      <c r="C3208" t="str">
        <f t="shared" si="54"/>
        <v>1972 q2</v>
      </c>
    </row>
    <row r="3209" spans="1:3">
      <c r="A3209" s="61">
        <v>26422</v>
      </c>
      <c r="B3209">
        <v>0.50900000000000001</v>
      </c>
      <c r="C3209" t="str">
        <f t="shared" si="54"/>
        <v>1972 q2</v>
      </c>
    </row>
    <row r="3210" spans="1:3">
      <c r="A3210" s="61">
        <v>26423</v>
      </c>
      <c r="B3210">
        <v>0.50900000000000001</v>
      </c>
      <c r="C3210" t="str">
        <f t="shared" si="54"/>
        <v>1972 q2</v>
      </c>
    </row>
    <row r="3211" spans="1:3">
      <c r="A3211" s="61">
        <v>26424</v>
      </c>
      <c r="B3211">
        <v>0.50949999999999995</v>
      </c>
      <c r="C3211" t="str">
        <f t="shared" si="54"/>
        <v>1972 q2</v>
      </c>
    </row>
    <row r="3212" spans="1:3">
      <c r="A3212" s="61">
        <v>26427</v>
      </c>
      <c r="B3212">
        <v>0.50449999999999995</v>
      </c>
      <c r="C3212" t="str">
        <f t="shared" si="54"/>
        <v>1972 q2</v>
      </c>
    </row>
    <row r="3213" spans="1:3">
      <c r="A3213" s="61">
        <v>26428</v>
      </c>
      <c r="B3213">
        <v>0.50800000000000001</v>
      </c>
      <c r="C3213" t="str">
        <f t="shared" si="54"/>
        <v>1972 q2</v>
      </c>
    </row>
    <row r="3214" spans="1:3">
      <c r="A3214" s="61">
        <v>26429</v>
      </c>
      <c r="B3214">
        <v>0.50700000000000001</v>
      </c>
      <c r="C3214" t="str">
        <f t="shared" si="54"/>
        <v>1972 q2</v>
      </c>
    </row>
    <row r="3215" spans="1:3">
      <c r="A3215" s="61">
        <v>26430</v>
      </c>
      <c r="B3215">
        <v>0.50949999999999995</v>
      </c>
      <c r="C3215" t="str">
        <f t="shared" si="54"/>
        <v>1972 q2</v>
      </c>
    </row>
    <row r="3216" spans="1:3">
      <c r="A3216" s="61">
        <v>26431</v>
      </c>
      <c r="B3216">
        <v>0.51500000000000001</v>
      </c>
      <c r="C3216" t="str">
        <f t="shared" si="54"/>
        <v>1972 q2</v>
      </c>
    </row>
    <row r="3217" spans="1:3">
      <c r="A3217" s="61">
        <v>26434</v>
      </c>
      <c r="B3217">
        <v>0.51549999999999996</v>
      </c>
      <c r="C3217" t="str">
        <f t="shared" si="54"/>
        <v>1972 q2</v>
      </c>
    </row>
    <row r="3218" spans="1:3">
      <c r="A3218" s="61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61">
        <v>26436</v>
      </c>
      <c r="B3219">
        <v>0.51200000000000001</v>
      </c>
      <c r="C3219" t="str">
        <f t="shared" si="55"/>
        <v>1972 q2</v>
      </c>
    </row>
    <row r="3220" spans="1:3">
      <c r="A3220" s="61">
        <v>26437</v>
      </c>
      <c r="B3220">
        <v>0.503</v>
      </c>
      <c r="C3220" t="str">
        <f t="shared" si="55"/>
        <v>1972 q2</v>
      </c>
    </row>
    <row r="3221" spans="1:3">
      <c r="A3221" s="61">
        <v>26438</v>
      </c>
      <c r="B3221">
        <v>0.50449999999999995</v>
      </c>
      <c r="C3221" t="str">
        <f t="shared" si="55"/>
        <v>1972 q2</v>
      </c>
    </row>
    <row r="3222" spans="1:3">
      <c r="A3222" s="61">
        <v>26441</v>
      </c>
      <c r="B3222">
        <v>0.50049999999999994</v>
      </c>
      <c r="C3222" t="str">
        <f t="shared" si="55"/>
        <v>1972 q2</v>
      </c>
    </row>
    <row r="3223" spans="1:3">
      <c r="A3223" s="61">
        <v>26442</v>
      </c>
      <c r="B3223">
        <v>0.499</v>
      </c>
      <c r="C3223" t="str">
        <f t="shared" si="55"/>
        <v>1972 q2</v>
      </c>
    </row>
    <row r="3224" spans="1:3">
      <c r="A3224" s="61">
        <v>26443</v>
      </c>
      <c r="B3224">
        <v>0.4995</v>
      </c>
      <c r="C3224" t="str">
        <f t="shared" si="55"/>
        <v>1972 q2</v>
      </c>
    </row>
    <row r="3225" spans="1:3">
      <c r="A3225" s="61">
        <v>26444</v>
      </c>
      <c r="B3225">
        <v>0.495</v>
      </c>
      <c r="C3225" t="str">
        <f t="shared" si="55"/>
        <v>1972 q2</v>
      </c>
    </row>
    <row r="3226" spans="1:3">
      <c r="A3226" s="61">
        <v>26445</v>
      </c>
      <c r="B3226">
        <v>0.498</v>
      </c>
      <c r="C3226" t="str">
        <f t="shared" si="55"/>
        <v>1972 q2</v>
      </c>
    </row>
    <row r="3227" spans="1:3">
      <c r="A3227" s="61">
        <v>26449</v>
      </c>
      <c r="B3227">
        <v>0.49049999999999999</v>
      </c>
      <c r="C3227" t="str">
        <f t="shared" si="55"/>
        <v>1972 q2</v>
      </c>
    </row>
    <row r="3228" spans="1:3">
      <c r="A3228" s="61">
        <v>26450</v>
      </c>
      <c r="B3228">
        <v>0.49199999999999999</v>
      </c>
      <c r="C3228" t="str">
        <f t="shared" si="55"/>
        <v>1972 q2</v>
      </c>
    </row>
    <row r="3229" spans="1:3">
      <c r="A3229" s="61">
        <v>26451</v>
      </c>
      <c r="B3229">
        <v>0.4945</v>
      </c>
      <c r="C3229" t="str">
        <f t="shared" si="55"/>
        <v>1972 q2</v>
      </c>
    </row>
    <row r="3230" spans="1:3">
      <c r="A3230" s="61">
        <v>26452</v>
      </c>
      <c r="B3230">
        <v>0.49249999999999999</v>
      </c>
      <c r="C3230" t="str">
        <f t="shared" si="55"/>
        <v>1972 q2</v>
      </c>
    </row>
    <row r="3231" spans="1:3">
      <c r="A3231" s="61">
        <v>26455</v>
      </c>
      <c r="B3231">
        <v>0.48699999999999999</v>
      </c>
      <c r="C3231" t="str">
        <f t="shared" si="55"/>
        <v>1972 q2</v>
      </c>
    </row>
    <row r="3232" spans="1:3">
      <c r="A3232" s="61">
        <v>26456</v>
      </c>
      <c r="B3232">
        <v>0.48949999999999999</v>
      </c>
      <c r="C3232" t="str">
        <f t="shared" si="55"/>
        <v>1972 q2</v>
      </c>
    </row>
    <row r="3233" spans="1:3">
      <c r="A3233" s="61">
        <v>26457</v>
      </c>
      <c r="B3233">
        <v>0.49299999999999999</v>
      </c>
      <c r="C3233" t="str">
        <f t="shared" si="55"/>
        <v>1972 q2</v>
      </c>
    </row>
    <row r="3234" spans="1:3">
      <c r="A3234" s="61">
        <v>26458</v>
      </c>
      <c r="B3234">
        <v>0.48799999999999999</v>
      </c>
      <c r="C3234" t="str">
        <f t="shared" si="55"/>
        <v>1972 q2</v>
      </c>
    </row>
    <row r="3235" spans="1:3">
      <c r="A3235" s="61">
        <v>26459</v>
      </c>
      <c r="B3235">
        <v>0.48949999999999999</v>
      </c>
      <c r="C3235" t="str">
        <f t="shared" si="55"/>
        <v>1972 q2</v>
      </c>
    </row>
    <row r="3236" spans="1:3">
      <c r="A3236" s="61">
        <v>26462</v>
      </c>
      <c r="B3236">
        <v>0.48899999999999999</v>
      </c>
      <c r="C3236" t="str">
        <f t="shared" si="55"/>
        <v>1972 q2</v>
      </c>
    </row>
    <row r="3237" spans="1:3">
      <c r="A3237" s="61">
        <v>26463</v>
      </c>
      <c r="B3237">
        <v>0.49249999999999999</v>
      </c>
      <c r="C3237" t="str">
        <f t="shared" si="55"/>
        <v>1972 q2</v>
      </c>
    </row>
    <row r="3238" spans="1:3">
      <c r="A3238" s="61">
        <v>26464</v>
      </c>
      <c r="B3238">
        <v>0.4955</v>
      </c>
      <c r="C3238" t="str">
        <f t="shared" si="55"/>
        <v>1972 q2</v>
      </c>
    </row>
    <row r="3239" spans="1:3">
      <c r="A3239" s="61">
        <v>26465</v>
      </c>
      <c r="B3239">
        <v>0.49299999999999999</v>
      </c>
      <c r="C3239" t="str">
        <f t="shared" si="55"/>
        <v>1972 q2</v>
      </c>
    </row>
    <row r="3240" spans="1:3">
      <c r="A3240" s="61">
        <v>26466</v>
      </c>
      <c r="B3240">
        <v>0.49099999999999999</v>
      </c>
      <c r="C3240" t="str">
        <f t="shared" si="55"/>
        <v>1972 q2</v>
      </c>
    </row>
    <row r="3241" spans="1:3">
      <c r="A3241" s="61">
        <v>26469</v>
      </c>
      <c r="B3241">
        <v>0.49</v>
      </c>
      <c r="C3241" t="str">
        <f t="shared" si="55"/>
        <v>1972 q2</v>
      </c>
    </row>
    <row r="3242" spans="1:3">
      <c r="A3242" s="61">
        <v>26470</v>
      </c>
      <c r="B3242">
        <v>0.48649999999999999</v>
      </c>
      <c r="C3242" t="str">
        <f t="shared" si="55"/>
        <v>1972 q2</v>
      </c>
    </row>
    <row r="3243" spans="1:3">
      <c r="A3243" s="61">
        <v>26471</v>
      </c>
      <c r="B3243">
        <v>0.47849999999999998</v>
      </c>
      <c r="C3243" t="str">
        <f t="shared" si="55"/>
        <v>1972 q2</v>
      </c>
    </row>
    <row r="3244" spans="1:3">
      <c r="A3244" s="61">
        <v>26472</v>
      </c>
      <c r="B3244">
        <v>0.47549999999999998</v>
      </c>
      <c r="C3244" t="str">
        <f t="shared" si="55"/>
        <v>1972 q2</v>
      </c>
    </row>
    <row r="3245" spans="1:3">
      <c r="A3245" s="61">
        <v>26473</v>
      </c>
      <c r="B3245">
        <v>0.47699999999999998</v>
      </c>
      <c r="C3245" t="str">
        <f t="shared" si="55"/>
        <v>1972 q2</v>
      </c>
    </row>
    <row r="3246" spans="1:3">
      <c r="A3246" s="61">
        <v>26476</v>
      </c>
      <c r="B3246">
        <v>0.47449999999999998</v>
      </c>
      <c r="C3246" t="str">
        <f t="shared" si="55"/>
        <v>1972 q2</v>
      </c>
    </row>
    <row r="3247" spans="1:3">
      <c r="A3247" s="61">
        <v>26477</v>
      </c>
      <c r="B3247">
        <v>0.46829999999999999</v>
      </c>
      <c r="C3247" t="str">
        <f t="shared" si="55"/>
        <v>1972 q2</v>
      </c>
    </row>
    <row r="3248" spans="1:3">
      <c r="A3248" s="61">
        <v>26478</v>
      </c>
      <c r="B3248">
        <v>0.4672</v>
      </c>
      <c r="C3248" t="str">
        <f t="shared" si="55"/>
        <v>1972 q2</v>
      </c>
    </row>
    <row r="3249" spans="1:3">
      <c r="A3249" s="61">
        <v>26479</v>
      </c>
      <c r="B3249">
        <v>0.47420000000000001</v>
      </c>
      <c r="C3249" t="str">
        <f t="shared" si="55"/>
        <v>1972 q2</v>
      </c>
    </row>
    <row r="3250" spans="1:3">
      <c r="A3250" s="61">
        <v>26480</v>
      </c>
      <c r="B3250">
        <v>0.47560000000000002</v>
      </c>
      <c r="C3250" t="str">
        <f t="shared" si="55"/>
        <v>1972 q2</v>
      </c>
    </row>
    <row r="3251" spans="1:3">
      <c r="A3251" s="61">
        <v>26485</v>
      </c>
      <c r="B3251">
        <v>0.47549999999999998</v>
      </c>
      <c r="C3251" t="str">
        <f t="shared" si="55"/>
        <v>1972 q3</v>
      </c>
    </row>
    <row r="3252" spans="1:3">
      <c r="A3252" s="61">
        <v>26486</v>
      </c>
      <c r="B3252">
        <v>0.48249999999999998</v>
      </c>
      <c r="C3252" t="str">
        <f t="shared" si="55"/>
        <v>1972 q3</v>
      </c>
    </row>
    <row r="3253" spans="1:3">
      <c r="A3253" s="61">
        <v>26487</v>
      </c>
      <c r="B3253">
        <v>0.49</v>
      </c>
      <c r="C3253" t="str">
        <f t="shared" si="55"/>
        <v>1972 q3</v>
      </c>
    </row>
    <row r="3254" spans="1:3">
      <c r="A3254" s="61">
        <v>26490</v>
      </c>
      <c r="B3254">
        <v>0.48599999999999999</v>
      </c>
      <c r="C3254" t="str">
        <f t="shared" si="55"/>
        <v>1972 q3</v>
      </c>
    </row>
    <row r="3255" spans="1:3">
      <c r="A3255" s="61">
        <v>26491</v>
      </c>
      <c r="B3255">
        <v>0.48399999999999999</v>
      </c>
      <c r="C3255" t="str">
        <f t="shared" si="55"/>
        <v>1972 q3</v>
      </c>
    </row>
    <row r="3256" spans="1:3">
      <c r="A3256" s="61">
        <v>26492</v>
      </c>
      <c r="B3256">
        <v>0.48699999999999999</v>
      </c>
      <c r="C3256" t="str">
        <f t="shared" si="55"/>
        <v>1972 q3</v>
      </c>
    </row>
    <row r="3257" spans="1:3">
      <c r="A3257" s="61">
        <v>26493</v>
      </c>
      <c r="B3257">
        <v>0.48849999999999999</v>
      </c>
      <c r="C3257" t="str">
        <f t="shared" si="55"/>
        <v>1972 q3</v>
      </c>
    </row>
    <row r="3258" spans="1:3">
      <c r="A3258" s="61">
        <v>26494</v>
      </c>
      <c r="B3258">
        <v>0.48899999999999999</v>
      </c>
      <c r="C3258" t="str">
        <f t="shared" si="55"/>
        <v>1972 q3</v>
      </c>
    </row>
    <row r="3259" spans="1:3">
      <c r="A3259" s="61">
        <v>26497</v>
      </c>
      <c r="B3259">
        <v>0.48749999999999999</v>
      </c>
      <c r="C3259" t="str">
        <f t="shared" si="55"/>
        <v>1972 q3</v>
      </c>
    </row>
    <row r="3260" spans="1:3">
      <c r="A3260" s="61">
        <v>26498</v>
      </c>
      <c r="B3260">
        <v>0.47799999999999998</v>
      </c>
      <c r="C3260" t="str">
        <f t="shared" si="55"/>
        <v>1972 q3</v>
      </c>
    </row>
    <row r="3261" spans="1:3">
      <c r="A3261" s="61">
        <v>26499</v>
      </c>
      <c r="B3261">
        <v>0.48149999999999998</v>
      </c>
      <c r="C3261" t="str">
        <f t="shared" si="55"/>
        <v>1972 q3</v>
      </c>
    </row>
    <row r="3262" spans="1:3">
      <c r="A3262" s="61">
        <v>26500</v>
      </c>
      <c r="B3262">
        <v>0.48099999999999998</v>
      </c>
      <c r="C3262" t="str">
        <f t="shared" si="55"/>
        <v>1972 q3</v>
      </c>
    </row>
    <row r="3263" spans="1:3">
      <c r="A3263" s="61">
        <v>26501</v>
      </c>
      <c r="B3263">
        <v>0.47499999999999998</v>
      </c>
      <c r="C3263" t="str">
        <f t="shared" si="55"/>
        <v>1972 q3</v>
      </c>
    </row>
    <row r="3264" spans="1:3">
      <c r="A3264" s="61">
        <v>26504</v>
      </c>
      <c r="B3264">
        <v>0.47849999999999998</v>
      </c>
      <c r="C3264" t="str">
        <f t="shared" si="55"/>
        <v>1972 q3</v>
      </c>
    </row>
    <row r="3265" spans="1:3">
      <c r="A3265" s="61">
        <v>26505</v>
      </c>
      <c r="B3265">
        <v>0.48149999999999998</v>
      </c>
      <c r="C3265" t="str">
        <f t="shared" si="55"/>
        <v>1972 q3</v>
      </c>
    </row>
    <row r="3266" spans="1:3">
      <c r="A3266" s="61">
        <v>26506</v>
      </c>
      <c r="B3266">
        <v>0.47849999999999998</v>
      </c>
      <c r="C3266" t="str">
        <f t="shared" si="55"/>
        <v>1972 q3</v>
      </c>
    </row>
    <row r="3267" spans="1:3">
      <c r="A3267" s="61">
        <v>26507</v>
      </c>
      <c r="B3267">
        <v>0.47849999999999998</v>
      </c>
      <c r="C3267" t="str">
        <f t="shared" si="55"/>
        <v>1972 q3</v>
      </c>
    </row>
    <row r="3268" spans="1:3">
      <c r="A3268" s="61">
        <v>26508</v>
      </c>
      <c r="B3268">
        <v>0.48299999999999998</v>
      </c>
      <c r="C3268" t="str">
        <f t="shared" si="55"/>
        <v>1972 q3</v>
      </c>
    </row>
    <row r="3269" spans="1:3">
      <c r="A3269" s="61">
        <v>26511</v>
      </c>
      <c r="B3269">
        <v>0.48449999999999999</v>
      </c>
      <c r="C3269" t="str">
        <f t="shared" si="55"/>
        <v>1972 q3</v>
      </c>
    </row>
    <row r="3270" spans="1:3">
      <c r="A3270" s="61">
        <v>26512</v>
      </c>
      <c r="B3270">
        <v>0.48199999999999998</v>
      </c>
      <c r="C3270" t="str">
        <f t="shared" si="55"/>
        <v>1972 q3</v>
      </c>
    </row>
    <row r="3271" spans="1:3">
      <c r="A3271" s="61">
        <v>26513</v>
      </c>
      <c r="B3271">
        <v>0.47849999999999998</v>
      </c>
      <c r="C3271" t="str">
        <f t="shared" si="55"/>
        <v>1972 q3</v>
      </c>
    </row>
    <row r="3272" spans="1:3">
      <c r="A3272" s="61">
        <v>26514</v>
      </c>
      <c r="B3272">
        <v>0.47449999999999998</v>
      </c>
      <c r="C3272" t="str">
        <f t="shared" si="55"/>
        <v>1972 q3</v>
      </c>
    </row>
    <row r="3273" spans="1:3">
      <c r="A3273" s="61">
        <v>26515</v>
      </c>
      <c r="B3273">
        <v>0.47949999999999998</v>
      </c>
      <c r="C3273" t="str">
        <f t="shared" si="55"/>
        <v>1972 q3</v>
      </c>
    </row>
    <row r="3274" spans="1:3">
      <c r="A3274" s="61">
        <v>26518</v>
      </c>
      <c r="B3274">
        <v>0.48649999999999999</v>
      </c>
      <c r="C3274" t="str">
        <f t="shared" si="55"/>
        <v>1972 q3</v>
      </c>
    </row>
    <row r="3275" spans="1:3">
      <c r="A3275" s="61">
        <v>26519</v>
      </c>
      <c r="B3275">
        <v>0.48399999999999999</v>
      </c>
      <c r="C3275" t="str">
        <f t="shared" si="55"/>
        <v>1972 q3</v>
      </c>
    </row>
    <row r="3276" spans="1:3">
      <c r="A3276" s="61">
        <v>26520</v>
      </c>
      <c r="B3276">
        <v>0.48249999999999998</v>
      </c>
      <c r="C3276" t="str">
        <f t="shared" si="55"/>
        <v>1972 q3</v>
      </c>
    </row>
    <row r="3277" spans="1:3">
      <c r="A3277" s="61">
        <v>26521</v>
      </c>
      <c r="B3277">
        <v>0.48349999999999999</v>
      </c>
      <c r="C3277" t="str">
        <f t="shared" si="55"/>
        <v>1972 q3</v>
      </c>
    </row>
    <row r="3278" spans="1:3">
      <c r="A3278" s="61">
        <v>26522</v>
      </c>
      <c r="B3278">
        <v>0.47899999999999998</v>
      </c>
      <c r="C3278" t="str">
        <f t="shared" si="55"/>
        <v>1972 q3</v>
      </c>
    </row>
    <row r="3279" spans="1:3">
      <c r="A3279" s="61">
        <v>26525</v>
      </c>
      <c r="B3279">
        <v>0.48299999999999998</v>
      </c>
      <c r="C3279" t="str">
        <f t="shared" si="55"/>
        <v>1972 q3</v>
      </c>
    </row>
    <row r="3280" spans="1:3">
      <c r="A3280" s="61">
        <v>26526</v>
      </c>
      <c r="B3280">
        <v>0.48149999999999998</v>
      </c>
      <c r="C3280" t="str">
        <f t="shared" si="55"/>
        <v>1972 q3</v>
      </c>
    </row>
    <row r="3281" spans="1:3">
      <c r="A3281" s="61">
        <v>26527</v>
      </c>
      <c r="B3281">
        <v>0.47899999999999998</v>
      </c>
      <c r="C3281" t="str">
        <f t="shared" si="55"/>
        <v>1972 q3</v>
      </c>
    </row>
    <row r="3282" spans="1:3">
      <c r="A3282" s="61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61">
        <v>26529</v>
      </c>
      <c r="B3283">
        <v>0.47949999999999998</v>
      </c>
      <c r="C3283" t="str">
        <f t="shared" si="56"/>
        <v>1972 q3</v>
      </c>
    </row>
    <row r="3284" spans="1:3">
      <c r="A3284" s="61">
        <v>26532</v>
      </c>
      <c r="B3284">
        <v>0.49299999999999999</v>
      </c>
      <c r="C3284" t="str">
        <f t="shared" si="56"/>
        <v>1972 q3</v>
      </c>
    </row>
    <row r="3285" spans="1:3">
      <c r="A3285" s="61">
        <v>26533</v>
      </c>
      <c r="B3285">
        <v>0.4965</v>
      </c>
      <c r="C3285" t="str">
        <f t="shared" si="56"/>
        <v>1972 q3</v>
      </c>
    </row>
    <row r="3286" spans="1:3">
      <c r="A3286" s="61">
        <v>26534</v>
      </c>
      <c r="B3286">
        <v>0.4945</v>
      </c>
      <c r="C3286" t="str">
        <f t="shared" si="56"/>
        <v>1972 q3</v>
      </c>
    </row>
    <row r="3287" spans="1:3">
      <c r="A3287" s="61">
        <v>26535</v>
      </c>
      <c r="B3287">
        <v>0.498</v>
      </c>
      <c r="C3287" t="str">
        <f t="shared" si="56"/>
        <v>1972 q3</v>
      </c>
    </row>
    <row r="3288" spans="1:3">
      <c r="A3288" s="61">
        <v>26536</v>
      </c>
      <c r="B3288">
        <v>0.50049999999999994</v>
      </c>
      <c r="C3288" t="str">
        <f t="shared" si="56"/>
        <v>1972 q3</v>
      </c>
    </row>
    <row r="3289" spans="1:3">
      <c r="A3289" s="61">
        <v>26539</v>
      </c>
      <c r="B3289">
        <v>0.50609999999999999</v>
      </c>
      <c r="C3289" t="str">
        <f t="shared" si="56"/>
        <v>1972 q3</v>
      </c>
    </row>
    <row r="3290" spans="1:3">
      <c r="A3290" s="61">
        <v>26540</v>
      </c>
      <c r="B3290">
        <v>0.50390000000000001</v>
      </c>
      <c r="C3290" t="str">
        <f t="shared" si="56"/>
        <v>1972 q3</v>
      </c>
    </row>
    <row r="3291" spans="1:3">
      <c r="A3291" s="61">
        <v>26541</v>
      </c>
      <c r="B3291">
        <v>0.51280000000000003</v>
      </c>
      <c r="C3291" t="str">
        <f t="shared" si="56"/>
        <v>1972 q3</v>
      </c>
    </row>
    <row r="3292" spans="1:3">
      <c r="A3292" s="61">
        <v>26542</v>
      </c>
      <c r="B3292">
        <v>0.51639999999999997</v>
      </c>
      <c r="C3292" t="str">
        <f t="shared" si="56"/>
        <v>1972 q3</v>
      </c>
    </row>
    <row r="3293" spans="1:3">
      <c r="A3293" s="61">
        <v>26543</v>
      </c>
      <c r="B3293">
        <v>0.51749999999999996</v>
      </c>
      <c r="C3293" t="str">
        <f t="shared" si="56"/>
        <v>1972 q3</v>
      </c>
    </row>
    <row r="3294" spans="1:3">
      <c r="A3294" s="61">
        <v>26547</v>
      </c>
      <c r="B3294">
        <v>0.52100000000000002</v>
      </c>
      <c r="C3294" t="str">
        <f t="shared" si="56"/>
        <v>1972 q3</v>
      </c>
    </row>
    <row r="3295" spans="1:3">
      <c r="A3295" s="61">
        <v>26548</v>
      </c>
      <c r="B3295">
        <v>0.51349999999999996</v>
      </c>
      <c r="C3295" t="str">
        <f t="shared" si="56"/>
        <v>1972 q3</v>
      </c>
    </row>
    <row r="3296" spans="1:3">
      <c r="A3296" s="61">
        <v>26549</v>
      </c>
      <c r="B3296">
        <v>0.51449999999999996</v>
      </c>
      <c r="C3296" t="str">
        <f t="shared" si="56"/>
        <v>1972 q3</v>
      </c>
    </row>
    <row r="3297" spans="1:3">
      <c r="A3297" s="61">
        <v>26550</v>
      </c>
      <c r="B3297">
        <v>0.505</v>
      </c>
      <c r="C3297" t="str">
        <f t="shared" si="56"/>
        <v>1972 q3</v>
      </c>
    </row>
    <row r="3298" spans="1:3">
      <c r="A3298" s="61">
        <v>26553</v>
      </c>
      <c r="B3298">
        <v>0.499</v>
      </c>
      <c r="C3298" t="str">
        <f t="shared" si="56"/>
        <v>1972 q3</v>
      </c>
    </row>
    <row r="3299" spans="1:3">
      <c r="A3299" s="61">
        <v>26554</v>
      </c>
      <c r="B3299">
        <v>0.49399999999999999</v>
      </c>
      <c r="C3299" t="str">
        <f t="shared" si="56"/>
        <v>1972 q3</v>
      </c>
    </row>
    <row r="3300" spans="1:3">
      <c r="A3300" s="61">
        <v>26555</v>
      </c>
      <c r="B3300">
        <v>0.4945</v>
      </c>
      <c r="C3300" t="str">
        <f t="shared" si="56"/>
        <v>1972 q3</v>
      </c>
    </row>
    <row r="3301" spans="1:3">
      <c r="A3301" s="61">
        <v>26556</v>
      </c>
      <c r="B3301">
        <v>0.497</v>
      </c>
      <c r="C3301" t="str">
        <f t="shared" si="56"/>
        <v>1972 q3</v>
      </c>
    </row>
    <row r="3302" spans="1:3">
      <c r="A3302" s="61">
        <v>26557</v>
      </c>
      <c r="B3302">
        <v>0.48849999999999999</v>
      </c>
      <c r="C3302" t="str">
        <f t="shared" si="56"/>
        <v>1972 q3</v>
      </c>
    </row>
    <row r="3303" spans="1:3">
      <c r="A3303" s="61">
        <v>26560</v>
      </c>
      <c r="B3303">
        <v>0.47799999999999998</v>
      </c>
      <c r="C3303" t="str">
        <f t="shared" si="56"/>
        <v>1972 q3</v>
      </c>
    </row>
    <row r="3304" spans="1:3">
      <c r="A3304" s="61">
        <v>26561</v>
      </c>
      <c r="B3304">
        <v>0.48199999999999998</v>
      </c>
      <c r="C3304" t="str">
        <f t="shared" si="56"/>
        <v>1972 q3</v>
      </c>
    </row>
    <row r="3305" spans="1:3">
      <c r="A3305" s="61">
        <v>26562</v>
      </c>
      <c r="B3305">
        <v>0.48649999999999999</v>
      </c>
      <c r="C3305" t="str">
        <f t="shared" si="56"/>
        <v>1972 q3</v>
      </c>
    </row>
    <row r="3306" spans="1:3">
      <c r="A3306" s="61">
        <v>26563</v>
      </c>
      <c r="B3306">
        <v>0.48499999999999999</v>
      </c>
      <c r="C3306" t="str">
        <f t="shared" si="56"/>
        <v>1972 q3</v>
      </c>
    </row>
    <row r="3307" spans="1:3">
      <c r="A3307" s="61">
        <v>26564</v>
      </c>
      <c r="B3307">
        <v>0.48749999999999999</v>
      </c>
      <c r="C3307" t="str">
        <f t="shared" si="56"/>
        <v>1972 q3</v>
      </c>
    </row>
    <row r="3308" spans="1:3">
      <c r="A3308" s="61">
        <v>26567</v>
      </c>
      <c r="B3308">
        <v>0.47949999999999998</v>
      </c>
      <c r="C3308" t="str">
        <f t="shared" si="56"/>
        <v>1972 q3</v>
      </c>
    </row>
    <row r="3309" spans="1:3">
      <c r="A3309" s="61">
        <v>26568</v>
      </c>
      <c r="B3309">
        <v>0.48499999999999999</v>
      </c>
      <c r="C3309" t="str">
        <f t="shared" si="56"/>
        <v>1972 q3</v>
      </c>
    </row>
    <row r="3310" spans="1:3">
      <c r="A3310" s="61">
        <v>26569</v>
      </c>
      <c r="B3310">
        <v>0.48399999999999999</v>
      </c>
      <c r="C3310" t="str">
        <f t="shared" si="56"/>
        <v>1972 q3</v>
      </c>
    </row>
    <row r="3311" spans="1:3">
      <c r="A3311" s="61">
        <v>26570</v>
      </c>
      <c r="B3311">
        <v>0.48699999999999999</v>
      </c>
      <c r="C3311" t="str">
        <f t="shared" si="56"/>
        <v>1972 q3</v>
      </c>
    </row>
    <row r="3312" spans="1:3">
      <c r="A3312" s="61">
        <v>26571</v>
      </c>
      <c r="B3312">
        <v>0.48099999999999998</v>
      </c>
      <c r="C3312" t="str">
        <f t="shared" si="56"/>
        <v>1972 q3</v>
      </c>
    </row>
    <row r="3313" spans="1:3">
      <c r="A3313" s="61">
        <v>26574</v>
      </c>
      <c r="B3313">
        <v>0.47549999999999998</v>
      </c>
      <c r="C3313" t="str">
        <f t="shared" si="56"/>
        <v>1972 q4</v>
      </c>
    </row>
    <row r="3314" spans="1:3">
      <c r="A3314" s="61">
        <v>26575</v>
      </c>
      <c r="B3314">
        <v>0.47899999999999998</v>
      </c>
      <c r="C3314" t="str">
        <f t="shared" si="56"/>
        <v>1972 q4</v>
      </c>
    </row>
    <row r="3315" spans="1:3">
      <c r="A3315" s="61">
        <v>26576</v>
      </c>
      <c r="B3315">
        <v>0.48149999999999998</v>
      </c>
      <c r="C3315" t="str">
        <f t="shared" si="56"/>
        <v>1972 q4</v>
      </c>
    </row>
    <row r="3316" spans="1:3">
      <c r="A3316" s="61">
        <v>26577</v>
      </c>
      <c r="B3316">
        <v>0.47799999999999998</v>
      </c>
      <c r="C3316" t="str">
        <f t="shared" si="56"/>
        <v>1972 q4</v>
      </c>
    </row>
    <row r="3317" spans="1:3">
      <c r="A3317" s="61">
        <v>26578</v>
      </c>
      <c r="B3317">
        <v>0.48199999999999998</v>
      </c>
      <c r="C3317" t="str">
        <f t="shared" si="56"/>
        <v>1972 q4</v>
      </c>
    </row>
    <row r="3318" spans="1:3">
      <c r="A3318" s="61">
        <v>26582</v>
      </c>
      <c r="B3318">
        <v>0.47899999999999998</v>
      </c>
      <c r="C3318" t="str">
        <f t="shared" si="56"/>
        <v>1972 q4</v>
      </c>
    </row>
    <row r="3319" spans="1:3">
      <c r="A3319" s="61">
        <v>26583</v>
      </c>
      <c r="B3319">
        <v>0.47349999999999998</v>
      </c>
      <c r="C3319" t="str">
        <f t="shared" si="56"/>
        <v>1972 q4</v>
      </c>
    </row>
    <row r="3320" spans="1:3">
      <c r="A3320" s="61">
        <v>26584</v>
      </c>
      <c r="B3320">
        <v>0.47199999999999998</v>
      </c>
      <c r="C3320" t="str">
        <f t="shared" si="56"/>
        <v>1972 q4</v>
      </c>
    </row>
    <row r="3321" spans="1:3">
      <c r="A3321" s="61">
        <v>26585</v>
      </c>
      <c r="B3321">
        <v>0.47549999999999998</v>
      </c>
      <c r="C3321" t="str">
        <f t="shared" si="56"/>
        <v>1972 q4</v>
      </c>
    </row>
    <row r="3322" spans="1:3">
      <c r="A3322" s="61">
        <v>26588</v>
      </c>
      <c r="B3322">
        <v>0.48249999999999998</v>
      </c>
      <c r="C3322" t="str">
        <f t="shared" si="56"/>
        <v>1972 q4</v>
      </c>
    </row>
    <row r="3323" spans="1:3">
      <c r="A3323" s="61">
        <v>26589</v>
      </c>
      <c r="B3323">
        <v>0.48549999999999999</v>
      </c>
      <c r="C3323" t="str">
        <f t="shared" si="56"/>
        <v>1972 q4</v>
      </c>
    </row>
    <row r="3324" spans="1:3">
      <c r="A3324" s="61">
        <v>26590</v>
      </c>
      <c r="B3324">
        <v>0.49399999999999999</v>
      </c>
      <c r="C3324" t="str">
        <f t="shared" si="56"/>
        <v>1972 q4</v>
      </c>
    </row>
    <row r="3325" spans="1:3">
      <c r="A3325" s="61">
        <v>26591</v>
      </c>
      <c r="B3325">
        <v>0.48699999999999999</v>
      </c>
      <c r="C3325" t="str">
        <f t="shared" si="56"/>
        <v>1972 q4</v>
      </c>
    </row>
    <row r="3326" spans="1:3">
      <c r="A3326" s="61">
        <v>26592</v>
      </c>
      <c r="B3326">
        <v>0.48799999999999999</v>
      </c>
      <c r="C3326" t="str">
        <f t="shared" si="56"/>
        <v>1972 q4</v>
      </c>
    </row>
    <row r="3327" spans="1:3">
      <c r="A3327" s="61">
        <v>26596</v>
      </c>
      <c r="B3327">
        <v>0.48099999999999998</v>
      </c>
      <c r="C3327" t="str">
        <f t="shared" si="56"/>
        <v>1972 q4</v>
      </c>
    </row>
    <row r="3328" spans="1:3">
      <c r="A3328" s="61">
        <v>26597</v>
      </c>
      <c r="B3328">
        <v>0.47649999999999998</v>
      </c>
      <c r="C3328" t="str">
        <f t="shared" si="56"/>
        <v>1972 q4</v>
      </c>
    </row>
    <row r="3329" spans="1:3">
      <c r="A3329" s="61">
        <v>26598</v>
      </c>
      <c r="B3329">
        <v>0.47949999999999998</v>
      </c>
      <c r="C3329" t="str">
        <f t="shared" si="56"/>
        <v>1972 q4</v>
      </c>
    </row>
    <row r="3330" spans="1:3">
      <c r="A3330" s="61">
        <v>26599</v>
      </c>
      <c r="B3330">
        <v>0.47599999999999998</v>
      </c>
      <c r="C3330" t="str">
        <f t="shared" si="56"/>
        <v>1972 q4</v>
      </c>
    </row>
    <row r="3331" spans="1:3">
      <c r="A3331" s="61">
        <v>26602</v>
      </c>
      <c r="B3331">
        <v>0.47649999999999998</v>
      </c>
      <c r="C3331" t="str">
        <f t="shared" si="56"/>
        <v>1972 q4</v>
      </c>
    </row>
    <row r="3332" spans="1:3">
      <c r="A3332" s="61">
        <v>26603</v>
      </c>
      <c r="B3332">
        <v>0.48</v>
      </c>
      <c r="C3332" t="str">
        <f t="shared" si="56"/>
        <v>1972 q4</v>
      </c>
    </row>
    <row r="3333" spans="1:3">
      <c r="A3333" s="61">
        <v>26604</v>
      </c>
      <c r="B3333">
        <v>0.47949999999999998</v>
      </c>
      <c r="C3333" t="str">
        <f t="shared" si="56"/>
        <v>1972 q4</v>
      </c>
    </row>
    <row r="3334" spans="1:3">
      <c r="A3334" s="61">
        <v>26605</v>
      </c>
      <c r="B3334">
        <v>0.47699999999999998</v>
      </c>
      <c r="C3334" t="str">
        <f t="shared" si="56"/>
        <v>1972 q4</v>
      </c>
    </row>
    <row r="3335" spans="1:3">
      <c r="A3335" s="61">
        <v>26606</v>
      </c>
      <c r="B3335">
        <v>0.47299999999999998</v>
      </c>
      <c r="C3335" t="str">
        <f t="shared" si="56"/>
        <v>1972 q4</v>
      </c>
    </row>
    <row r="3336" spans="1:3">
      <c r="A3336" s="61">
        <v>26609</v>
      </c>
      <c r="B3336">
        <v>0.47149999999999997</v>
      </c>
      <c r="C3336" t="str">
        <f t="shared" si="56"/>
        <v>1972 q4</v>
      </c>
    </row>
    <row r="3337" spans="1:3">
      <c r="A3337" s="61">
        <v>26611</v>
      </c>
      <c r="B3337">
        <v>0.46500000000000002</v>
      </c>
      <c r="C3337" t="str">
        <f t="shared" si="56"/>
        <v>1972 q4</v>
      </c>
    </row>
    <row r="3338" spans="1:3">
      <c r="A3338" s="61">
        <v>26612</v>
      </c>
      <c r="B3338">
        <v>0.46300000000000002</v>
      </c>
      <c r="C3338" t="str">
        <f t="shared" si="56"/>
        <v>1972 q4</v>
      </c>
    </row>
    <row r="3339" spans="1:3">
      <c r="A3339" s="61">
        <v>26613</v>
      </c>
      <c r="B3339">
        <v>0.46500000000000002</v>
      </c>
      <c r="C3339" t="str">
        <f t="shared" si="56"/>
        <v>1972 q4</v>
      </c>
    </row>
    <row r="3340" spans="1:3">
      <c r="A3340" s="61">
        <v>26616</v>
      </c>
      <c r="B3340">
        <v>0.46600000000000003</v>
      </c>
      <c r="C3340" t="str">
        <f t="shared" si="56"/>
        <v>1972 q4</v>
      </c>
    </row>
    <row r="3341" spans="1:3">
      <c r="A3341" s="61">
        <v>26617</v>
      </c>
      <c r="B3341">
        <v>0.46800000000000003</v>
      </c>
      <c r="C3341" t="str">
        <f t="shared" si="56"/>
        <v>1972 q4</v>
      </c>
    </row>
    <row r="3342" spans="1:3">
      <c r="A3342" s="61">
        <v>26618</v>
      </c>
      <c r="B3342">
        <v>0.47</v>
      </c>
      <c r="C3342" t="str">
        <f t="shared" si="56"/>
        <v>1972 q4</v>
      </c>
    </row>
    <row r="3343" spans="1:3">
      <c r="A3343" s="61">
        <v>26619</v>
      </c>
      <c r="B3343">
        <v>0.46450000000000002</v>
      </c>
      <c r="C3343" t="str">
        <f t="shared" si="56"/>
        <v>1972 q4</v>
      </c>
    </row>
    <row r="3344" spans="1:3">
      <c r="A3344" s="61">
        <v>26620</v>
      </c>
      <c r="B3344">
        <v>0.46250000000000002</v>
      </c>
      <c r="C3344" t="str">
        <f t="shared" si="56"/>
        <v>1972 q4</v>
      </c>
    </row>
    <row r="3345" spans="1:3">
      <c r="A3345" s="61">
        <v>26623</v>
      </c>
      <c r="B3345">
        <v>0.46100000000000002</v>
      </c>
      <c r="C3345" t="str">
        <f t="shared" si="56"/>
        <v>1972 q4</v>
      </c>
    </row>
    <row r="3346" spans="1:3">
      <c r="A3346" s="61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61">
        <v>26625</v>
      </c>
      <c r="B3347">
        <v>0.46700000000000003</v>
      </c>
      <c r="C3347" t="str">
        <f t="shared" si="57"/>
        <v>1972 q4</v>
      </c>
    </row>
    <row r="3348" spans="1:3">
      <c r="A3348" s="61">
        <v>26627</v>
      </c>
      <c r="B3348">
        <v>0.46800000000000003</v>
      </c>
      <c r="C3348" t="str">
        <f t="shared" si="57"/>
        <v>1972 q4</v>
      </c>
    </row>
    <row r="3349" spans="1:3">
      <c r="A3349" s="61">
        <v>26630</v>
      </c>
      <c r="B3349">
        <v>0.46489999999999998</v>
      </c>
      <c r="C3349" t="str">
        <f t="shared" si="57"/>
        <v>1972 q4</v>
      </c>
    </row>
    <row r="3350" spans="1:3">
      <c r="A3350" s="61">
        <v>26631</v>
      </c>
      <c r="B3350">
        <v>0.46479999999999999</v>
      </c>
      <c r="C3350" t="str">
        <f t="shared" si="57"/>
        <v>1972 q4</v>
      </c>
    </row>
    <row r="3351" spans="1:3">
      <c r="A3351" s="61">
        <v>26632</v>
      </c>
      <c r="B3351">
        <v>0.4672</v>
      </c>
      <c r="C3351" t="str">
        <f t="shared" si="57"/>
        <v>1972 q4</v>
      </c>
    </row>
    <row r="3352" spans="1:3">
      <c r="A3352" s="61">
        <v>26633</v>
      </c>
      <c r="B3352">
        <v>0.4783</v>
      </c>
      <c r="C3352" t="str">
        <f t="shared" si="57"/>
        <v>1972 q4</v>
      </c>
    </row>
    <row r="3353" spans="1:3">
      <c r="A3353" s="61">
        <v>26634</v>
      </c>
      <c r="B3353">
        <v>0.47899999999999998</v>
      </c>
      <c r="C3353" t="str">
        <f t="shared" si="57"/>
        <v>1972 q4</v>
      </c>
    </row>
    <row r="3354" spans="1:3">
      <c r="A3354" s="61">
        <v>26637</v>
      </c>
      <c r="B3354">
        <v>0.47449999999999998</v>
      </c>
      <c r="C3354" t="str">
        <f t="shared" si="57"/>
        <v>1972 q4</v>
      </c>
    </row>
    <row r="3355" spans="1:3">
      <c r="A3355" s="61">
        <v>26638</v>
      </c>
      <c r="B3355">
        <v>0.47599999999999998</v>
      </c>
      <c r="C3355" t="str">
        <f t="shared" si="57"/>
        <v>1972 q4</v>
      </c>
    </row>
    <row r="3356" spans="1:3">
      <c r="A3356" s="61">
        <v>26639</v>
      </c>
      <c r="B3356">
        <v>0.48349999999999999</v>
      </c>
      <c r="C3356" t="str">
        <f t="shared" si="57"/>
        <v>1972 q4</v>
      </c>
    </row>
    <row r="3357" spans="1:3">
      <c r="A3357" s="61">
        <v>26640</v>
      </c>
      <c r="B3357">
        <v>0.47399999999999998</v>
      </c>
      <c r="C3357" t="str">
        <f t="shared" si="57"/>
        <v>1972 q4</v>
      </c>
    </row>
    <row r="3358" spans="1:3">
      <c r="A3358" s="61">
        <v>26641</v>
      </c>
      <c r="B3358">
        <v>0.47899999999999998</v>
      </c>
      <c r="C3358" t="str">
        <f t="shared" si="57"/>
        <v>1972 q4</v>
      </c>
    </row>
    <row r="3359" spans="1:3">
      <c r="A3359" s="61">
        <v>26644</v>
      </c>
      <c r="B3359">
        <v>0.48649999999999999</v>
      </c>
      <c r="C3359" t="str">
        <f t="shared" si="57"/>
        <v>1972 q4</v>
      </c>
    </row>
    <row r="3360" spans="1:3">
      <c r="A3360" s="61">
        <v>26645</v>
      </c>
      <c r="B3360">
        <v>0.48399999999999999</v>
      </c>
      <c r="C3360" t="str">
        <f t="shared" si="57"/>
        <v>1972 q4</v>
      </c>
    </row>
    <row r="3361" spans="1:3">
      <c r="A3361" s="61">
        <v>26646</v>
      </c>
      <c r="B3361">
        <v>0.47949999999999998</v>
      </c>
      <c r="C3361" t="str">
        <f t="shared" si="57"/>
        <v>1972 q4</v>
      </c>
    </row>
    <row r="3362" spans="1:3">
      <c r="A3362" s="61">
        <v>26647</v>
      </c>
      <c r="B3362">
        <v>0.48149999999999998</v>
      </c>
      <c r="C3362" t="str">
        <f t="shared" si="57"/>
        <v>1972 q4</v>
      </c>
    </row>
    <row r="3363" spans="1:3">
      <c r="A3363" s="61">
        <v>26648</v>
      </c>
      <c r="B3363">
        <v>0.48199999999999998</v>
      </c>
      <c r="C3363" t="str">
        <f t="shared" si="57"/>
        <v>1972 q4</v>
      </c>
    </row>
    <row r="3364" spans="1:3">
      <c r="A3364" s="61">
        <v>26651</v>
      </c>
      <c r="B3364">
        <v>0.47599999999999998</v>
      </c>
      <c r="C3364" t="str">
        <f t="shared" si="57"/>
        <v>1972 q4</v>
      </c>
    </row>
    <row r="3365" spans="1:3">
      <c r="A3365" s="61">
        <v>26652</v>
      </c>
      <c r="B3365">
        <v>0.47899999999999998</v>
      </c>
      <c r="C3365" t="str">
        <f t="shared" si="57"/>
        <v>1972 q4</v>
      </c>
    </row>
    <row r="3366" spans="1:3">
      <c r="A3366" s="61">
        <v>26653</v>
      </c>
      <c r="B3366">
        <v>0.48</v>
      </c>
      <c r="C3366" t="str">
        <f t="shared" si="57"/>
        <v>1972 q4</v>
      </c>
    </row>
    <row r="3367" spans="1:3">
      <c r="A3367" s="61">
        <v>26654</v>
      </c>
      <c r="B3367">
        <v>0.48399999999999999</v>
      </c>
      <c r="C3367" t="str">
        <f t="shared" si="57"/>
        <v>1972 q4</v>
      </c>
    </row>
    <row r="3368" spans="1:3">
      <c r="A3368" s="61">
        <v>26655</v>
      </c>
      <c r="B3368">
        <v>0.49009999999999998</v>
      </c>
      <c r="C3368" t="str">
        <f t="shared" si="57"/>
        <v>1972 q4</v>
      </c>
    </row>
    <row r="3369" spans="1:3">
      <c r="A3369" s="61">
        <v>26659</v>
      </c>
      <c r="B3369">
        <v>0.49740000000000001</v>
      </c>
      <c r="C3369" t="str">
        <f t="shared" si="57"/>
        <v>1972 q4</v>
      </c>
    </row>
    <row r="3370" spans="1:3">
      <c r="A3370" s="61">
        <v>26660</v>
      </c>
      <c r="B3370">
        <v>0.49609999999999999</v>
      </c>
      <c r="C3370" t="str">
        <f t="shared" si="57"/>
        <v>1972 q4</v>
      </c>
    </row>
    <row r="3371" spans="1:3">
      <c r="A3371" s="61">
        <v>26662</v>
      </c>
      <c r="B3371">
        <v>0.50080000000000002</v>
      </c>
      <c r="C3371" t="str">
        <f t="shared" si="57"/>
        <v>1972 q4</v>
      </c>
    </row>
    <row r="3372" spans="1:3">
      <c r="A3372" s="61">
        <v>26666</v>
      </c>
      <c r="B3372">
        <v>0.502</v>
      </c>
      <c r="C3372" t="str">
        <f t="shared" si="57"/>
        <v>1973 q1</v>
      </c>
    </row>
    <row r="3373" spans="1:3">
      <c r="A3373" s="61">
        <v>26667</v>
      </c>
      <c r="B3373">
        <v>0.50349999999999995</v>
      </c>
      <c r="C3373" t="str">
        <f t="shared" si="57"/>
        <v>1973 q1</v>
      </c>
    </row>
    <row r="3374" spans="1:3">
      <c r="A3374" s="61">
        <v>26668</v>
      </c>
      <c r="B3374">
        <v>0.51</v>
      </c>
      <c r="C3374" t="str">
        <f t="shared" si="57"/>
        <v>1973 q1</v>
      </c>
    </row>
    <row r="3375" spans="1:3">
      <c r="A3375" s="61">
        <v>26669</v>
      </c>
      <c r="B3375">
        <v>0.50949999999999995</v>
      </c>
      <c r="C3375" t="str">
        <f t="shared" si="57"/>
        <v>1973 q1</v>
      </c>
    </row>
    <row r="3376" spans="1:3">
      <c r="A3376" s="61">
        <v>26672</v>
      </c>
      <c r="B3376">
        <v>0.51500000000000001</v>
      </c>
      <c r="C3376" t="str">
        <f t="shared" si="57"/>
        <v>1973 q1</v>
      </c>
    </row>
    <row r="3377" spans="1:3">
      <c r="A3377" s="61">
        <v>26673</v>
      </c>
      <c r="B3377">
        <v>0.51900000000000002</v>
      </c>
      <c r="C3377" t="str">
        <f t="shared" si="57"/>
        <v>1973 q1</v>
      </c>
    </row>
    <row r="3378" spans="1:3">
      <c r="A3378" s="61">
        <v>26674</v>
      </c>
      <c r="B3378">
        <v>0.52300000000000002</v>
      </c>
      <c r="C3378" t="str">
        <f t="shared" si="57"/>
        <v>1973 q1</v>
      </c>
    </row>
    <row r="3379" spans="1:3">
      <c r="A3379" s="61">
        <v>26675</v>
      </c>
      <c r="B3379">
        <v>0.52800000000000002</v>
      </c>
      <c r="C3379" t="str">
        <f t="shared" si="57"/>
        <v>1973 q1</v>
      </c>
    </row>
    <row r="3380" spans="1:3">
      <c r="A3380" s="61">
        <v>26676</v>
      </c>
      <c r="B3380">
        <v>0.52500000000000002</v>
      </c>
      <c r="C3380" t="str">
        <f t="shared" si="57"/>
        <v>1973 q1</v>
      </c>
    </row>
    <row r="3381" spans="1:3">
      <c r="A3381" s="61">
        <v>26679</v>
      </c>
      <c r="B3381">
        <v>0.52449999999999997</v>
      </c>
      <c r="C3381" t="str">
        <f t="shared" si="57"/>
        <v>1973 q1</v>
      </c>
    </row>
    <row r="3382" spans="1:3">
      <c r="A3382" s="61">
        <v>26680</v>
      </c>
      <c r="B3382">
        <v>0.52600000000000002</v>
      </c>
      <c r="C3382" t="str">
        <f t="shared" si="57"/>
        <v>1973 q1</v>
      </c>
    </row>
    <row r="3383" spans="1:3">
      <c r="A3383" s="61">
        <v>26681</v>
      </c>
      <c r="B3383">
        <v>0.52100000000000002</v>
      </c>
      <c r="C3383" t="str">
        <f t="shared" si="57"/>
        <v>1973 q1</v>
      </c>
    </row>
    <row r="3384" spans="1:3">
      <c r="A3384" s="61">
        <v>26682</v>
      </c>
      <c r="B3384">
        <v>0.52649999999999997</v>
      </c>
      <c r="C3384" t="str">
        <f t="shared" si="57"/>
        <v>1973 q1</v>
      </c>
    </row>
    <row r="3385" spans="1:3">
      <c r="A3385" s="61">
        <v>26683</v>
      </c>
      <c r="B3385">
        <v>0.53349999999999997</v>
      </c>
      <c r="C3385" t="str">
        <f t="shared" si="57"/>
        <v>1973 q1</v>
      </c>
    </row>
    <row r="3386" spans="1:3">
      <c r="A3386" s="61">
        <v>26686</v>
      </c>
      <c r="B3386">
        <v>0.53500000000000003</v>
      </c>
      <c r="C3386" t="str">
        <f t="shared" si="57"/>
        <v>1973 q1</v>
      </c>
    </row>
    <row r="3387" spans="1:3">
      <c r="A3387" s="61">
        <v>26687</v>
      </c>
      <c r="B3387">
        <v>0.53049999999999997</v>
      </c>
      <c r="C3387" t="str">
        <f t="shared" si="57"/>
        <v>1973 q1</v>
      </c>
    </row>
    <row r="3388" spans="1:3">
      <c r="A3388" s="61">
        <v>26688</v>
      </c>
      <c r="B3388">
        <v>0.53600000000000003</v>
      </c>
      <c r="C3388" t="str">
        <f t="shared" si="57"/>
        <v>1973 q1</v>
      </c>
    </row>
    <row r="3389" spans="1:3">
      <c r="A3389" s="61">
        <v>26690</v>
      </c>
      <c r="B3389">
        <v>0.54049999999999998</v>
      </c>
      <c r="C3389" t="str">
        <f t="shared" si="57"/>
        <v>1973 q1</v>
      </c>
    </row>
    <row r="3390" spans="1:3">
      <c r="A3390" s="61">
        <v>26693</v>
      </c>
      <c r="B3390">
        <v>0.53249999999999997</v>
      </c>
      <c r="C3390" t="str">
        <f t="shared" si="57"/>
        <v>1973 q1</v>
      </c>
    </row>
    <row r="3391" spans="1:3">
      <c r="A3391" s="61">
        <v>26694</v>
      </c>
      <c r="B3391">
        <v>0.53300000000000003</v>
      </c>
      <c r="C3391" t="str">
        <f t="shared" si="57"/>
        <v>1973 q1</v>
      </c>
    </row>
    <row r="3392" spans="1:3">
      <c r="A3392" s="61">
        <v>26695</v>
      </c>
      <c r="B3392">
        <v>0.54500000000000004</v>
      </c>
      <c r="C3392" t="str">
        <f t="shared" si="57"/>
        <v>1973 q1</v>
      </c>
    </row>
    <row r="3393" spans="1:3">
      <c r="A3393" s="61">
        <v>26696</v>
      </c>
      <c r="B3393">
        <v>0.54949999999999999</v>
      </c>
      <c r="C3393" t="str">
        <f t="shared" si="57"/>
        <v>1973 q1</v>
      </c>
    </row>
    <row r="3394" spans="1:3">
      <c r="A3394" s="61">
        <v>26697</v>
      </c>
      <c r="B3394">
        <v>0.54649999999999999</v>
      </c>
      <c r="C3394" t="str">
        <f t="shared" si="57"/>
        <v>1973 q1</v>
      </c>
    </row>
    <row r="3395" spans="1:3">
      <c r="A3395" s="61">
        <v>26700</v>
      </c>
      <c r="B3395">
        <v>0.55100000000000005</v>
      </c>
      <c r="C3395" t="str">
        <f t="shared" si="57"/>
        <v>1973 q1</v>
      </c>
    </row>
    <row r="3396" spans="1:3">
      <c r="A3396" s="61">
        <v>26701</v>
      </c>
      <c r="B3396">
        <v>0.55200000000000005</v>
      </c>
      <c r="C3396" t="str">
        <f t="shared" si="57"/>
        <v>1973 q1</v>
      </c>
    </row>
    <row r="3397" spans="1:3">
      <c r="A3397" s="61">
        <v>26702</v>
      </c>
      <c r="B3397">
        <v>0.54849999999999999</v>
      </c>
      <c r="C3397" t="str">
        <f t="shared" si="57"/>
        <v>1973 q1</v>
      </c>
    </row>
    <row r="3398" spans="1:3">
      <c r="A3398" s="61">
        <v>26703</v>
      </c>
      <c r="B3398">
        <v>0.55149999999999999</v>
      </c>
      <c r="C3398" t="str">
        <f t="shared" si="57"/>
        <v>1973 q1</v>
      </c>
    </row>
    <row r="3399" spans="1:3">
      <c r="A3399" s="61">
        <v>26704</v>
      </c>
      <c r="B3399">
        <v>0.54949999999999999</v>
      </c>
      <c r="C3399" t="str">
        <f t="shared" si="57"/>
        <v>1973 q1</v>
      </c>
    </row>
    <row r="3400" spans="1:3">
      <c r="A3400" s="61">
        <v>26708</v>
      </c>
      <c r="B3400">
        <v>0.5645</v>
      </c>
      <c r="C3400" t="str">
        <f t="shared" si="57"/>
        <v>1973 q1</v>
      </c>
    </row>
    <row r="3401" spans="1:3">
      <c r="A3401" s="61">
        <v>26709</v>
      </c>
      <c r="B3401">
        <v>0.57550000000000001</v>
      </c>
      <c r="C3401" t="str">
        <f t="shared" si="57"/>
        <v>1973 q1</v>
      </c>
    </row>
    <row r="3402" spans="1:3">
      <c r="A3402" s="61">
        <v>26710</v>
      </c>
      <c r="B3402">
        <v>0.56850000000000001</v>
      </c>
      <c r="C3402" t="str">
        <f t="shared" si="57"/>
        <v>1973 q1</v>
      </c>
    </row>
    <row r="3403" spans="1:3">
      <c r="A3403" s="61">
        <v>26711</v>
      </c>
      <c r="B3403">
        <v>0.57250000000000001</v>
      </c>
      <c r="C3403" t="str">
        <f t="shared" si="57"/>
        <v>1973 q1</v>
      </c>
    </row>
    <row r="3404" spans="1:3">
      <c r="A3404" s="61">
        <v>26715</v>
      </c>
      <c r="B3404">
        <v>0.57199999999999995</v>
      </c>
      <c r="C3404" t="str">
        <f t="shared" si="57"/>
        <v>1973 q1</v>
      </c>
    </row>
    <row r="3405" spans="1:3">
      <c r="A3405" s="61">
        <v>26716</v>
      </c>
      <c r="B3405">
        <v>0.57899999999999996</v>
      </c>
      <c r="C3405" t="str">
        <f t="shared" si="57"/>
        <v>1973 q1</v>
      </c>
    </row>
    <row r="3406" spans="1:3">
      <c r="A3406" s="61">
        <v>26717</v>
      </c>
      <c r="B3406">
        <v>0.59850000000000003</v>
      </c>
      <c r="C3406" t="str">
        <f t="shared" si="57"/>
        <v>1973 q1</v>
      </c>
    </row>
    <row r="3407" spans="1:3">
      <c r="A3407" s="61">
        <v>26718</v>
      </c>
      <c r="B3407">
        <v>0.59240000000000004</v>
      </c>
      <c r="C3407" t="str">
        <f t="shared" si="57"/>
        <v>1973 q1</v>
      </c>
    </row>
    <row r="3408" spans="1:3">
      <c r="A3408" s="61">
        <v>26721</v>
      </c>
      <c r="B3408">
        <v>0.60780000000000001</v>
      </c>
      <c r="C3408" t="str">
        <f t="shared" si="57"/>
        <v>1973 q1</v>
      </c>
    </row>
    <row r="3409" spans="1:3">
      <c r="A3409" s="61">
        <v>26722</v>
      </c>
      <c r="B3409">
        <v>0.61899999999999999</v>
      </c>
      <c r="C3409" t="str">
        <f t="shared" si="57"/>
        <v>1973 q1</v>
      </c>
    </row>
    <row r="3410" spans="1:3">
      <c r="A3410" s="61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61">
        <v>26724</v>
      </c>
      <c r="B3411">
        <v>0.66200000000000003</v>
      </c>
      <c r="C3411" t="str">
        <f t="shared" si="58"/>
        <v>1973 q1</v>
      </c>
    </row>
    <row r="3412" spans="1:3">
      <c r="A3412" s="61">
        <v>26725</v>
      </c>
      <c r="B3412">
        <v>0.64200000000000002</v>
      </c>
      <c r="C3412" t="str">
        <f t="shared" si="58"/>
        <v>1973 q1</v>
      </c>
    </row>
    <row r="3413" spans="1:3">
      <c r="A3413" s="61">
        <v>26728</v>
      </c>
      <c r="B3413">
        <v>0.63700000000000001</v>
      </c>
      <c r="C3413" t="str">
        <f t="shared" si="58"/>
        <v>1973 q1</v>
      </c>
    </row>
    <row r="3414" spans="1:3">
      <c r="A3414" s="61">
        <v>26729</v>
      </c>
      <c r="B3414">
        <v>0.65700000000000003</v>
      </c>
      <c r="C3414" t="str">
        <f t="shared" si="58"/>
        <v>1973 q1</v>
      </c>
    </row>
    <row r="3415" spans="1:3">
      <c r="A3415" s="61">
        <v>26730</v>
      </c>
      <c r="B3415">
        <v>0.67500000000000004</v>
      </c>
      <c r="C3415" t="str">
        <f t="shared" si="58"/>
        <v>1973 q1</v>
      </c>
    </row>
    <row r="3416" spans="1:3">
      <c r="A3416" s="61">
        <v>26731</v>
      </c>
      <c r="B3416">
        <v>0.67800000000000005</v>
      </c>
      <c r="C3416" t="str">
        <f t="shared" si="58"/>
        <v>1973 q1</v>
      </c>
    </row>
    <row r="3417" spans="1:3">
      <c r="A3417" s="61">
        <v>26732</v>
      </c>
      <c r="B3417">
        <v>0.66649999999999998</v>
      </c>
      <c r="C3417" t="str">
        <f t="shared" si="58"/>
        <v>1973 q1</v>
      </c>
    </row>
    <row r="3418" spans="1:3">
      <c r="A3418" s="61">
        <v>26735</v>
      </c>
      <c r="B3418">
        <v>0.65549999999999997</v>
      </c>
      <c r="C3418" t="str">
        <f t="shared" si="58"/>
        <v>1973 q1</v>
      </c>
    </row>
    <row r="3419" spans="1:3">
      <c r="A3419" s="61">
        <v>26736</v>
      </c>
      <c r="B3419">
        <v>0.64300000000000002</v>
      </c>
      <c r="C3419" t="str">
        <f t="shared" si="58"/>
        <v>1973 q1</v>
      </c>
    </row>
    <row r="3420" spans="1:3">
      <c r="A3420" s="61">
        <v>26737</v>
      </c>
      <c r="B3420">
        <v>0.65500000000000003</v>
      </c>
      <c r="C3420" t="str">
        <f t="shared" si="58"/>
        <v>1973 q1</v>
      </c>
    </row>
    <row r="3421" spans="1:3">
      <c r="A3421" s="61">
        <v>26738</v>
      </c>
      <c r="B3421">
        <v>0.64500000000000002</v>
      </c>
      <c r="C3421" t="str">
        <f t="shared" si="58"/>
        <v>1973 q1</v>
      </c>
    </row>
    <row r="3422" spans="1:3">
      <c r="A3422" s="61">
        <v>26739</v>
      </c>
      <c r="B3422">
        <v>0.65600000000000003</v>
      </c>
      <c r="C3422" t="str">
        <f t="shared" si="58"/>
        <v>1973 q1</v>
      </c>
    </row>
    <row r="3423" spans="1:3">
      <c r="A3423" s="61">
        <v>26742</v>
      </c>
      <c r="B3423">
        <v>0.66800000000000004</v>
      </c>
      <c r="C3423" t="str">
        <f t="shared" si="58"/>
        <v>1973 q1</v>
      </c>
    </row>
    <row r="3424" spans="1:3">
      <c r="A3424" s="61">
        <v>26743</v>
      </c>
      <c r="B3424">
        <v>0.67400000000000004</v>
      </c>
      <c r="C3424" t="str">
        <f t="shared" si="58"/>
        <v>1973 q1</v>
      </c>
    </row>
    <row r="3425" spans="1:3">
      <c r="A3425" s="61">
        <v>26744</v>
      </c>
      <c r="B3425">
        <v>0.6825</v>
      </c>
      <c r="C3425" t="str">
        <f t="shared" si="58"/>
        <v>1973 q1</v>
      </c>
    </row>
    <row r="3426" spans="1:3">
      <c r="A3426" s="61">
        <v>26745</v>
      </c>
      <c r="B3426">
        <v>0.67500000000000004</v>
      </c>
      <c r="C3426" t="str">
        <f t="shared" si="58"/>
        <v>1973 q1</v>
      </c>
    </row>
    <row r="3427" spans="1:3">
      <c r="A3427" s="61">
        <v>26746</v>
      </c>
      <c r="B3427">
        <v>0.67500000000000004</v>
      </c>
      <c r="C3427" t="str">
        <f t="shared" si="58"/>
        <v>1973 q1</v>
      </c>
    </row>
    <row r="3428" spans="1:3">
      <c r="A3428" s="61">
        <v>26749</v>
      </c>
      <c r="B3428">
        <v>0.66549999999999998</v>
      </c>
      <c r="C3428" t="str">
        <f t="shared" si="58"/>
        <v>1973 q1</v>
      </c>
    </row>
    <row r="3429" spans="1:3">
      <c r="A3429" s="61">
        <v>26750</v>
      </c>
      <c r="B3429">
        <v>0.65149999999999997</v>
      </c>
      <c r="C3429" t="str">
        <f t="shared" si="58"/>
        <v>1973 q1</v>
      </c>
    </row>
    <row r="3430" spans="1:3">
      <c r="A3430" s="61">
        <v>26751</v>
      </c>
      <c r="B3430">
        <v>0.66500000000000004</v>
      </c>
      <c r="C3430" t="str">
        <f t="shared" si="58"/>
        <v>1973 q1</v>
      </c>
    </row>
    <row r="3431" spans="1:3">
      <c r="A3431" s="61">
        <v>26752</v>
      </c>
      <c r="B3431">
        <v>0.66900000000000004</v>
      </c>
      <c r="C3431" t="str">
        <f t="shared" si="58"/>
        <v>1973 q1</v>
      </c>
    </row>
    <row r="3432" spans="1:3">
      <c r="A3432" s="61">
        <v>26753</v>
      </c>
      <c r="B3432">
        <v>0.67349999999999999</v>
      </c>
      <c r="C3432" t="str">
        <f t="shared" si="58"/>
        <v>1973 q1</v>
      </c>
    </row>
    <row r="3433" spans="1:3">
      <c r="A3433" s="61">
        <v>26756</v>
      </c>
      <c r="B3433">
        <v>0.69299999999999995</v>
      </c>
      <c r="C3433" t="str">
        <f t="shared" si="58"/>
        <v>1973 q2</v>
      </c>
    </row>
    <row r="3434" spans="1:3">
      <c r="A3434" s="61">
        <v>26757</v>
      </c>
      <c r="B3434">
        <v>0.6905</v>
      </c>
      <c r="C3434" t="str">
        <f t="shared" si="58"/>
        <v>1973 q2</v>
      </c>
    </row>
    <row r="3435" spans="1:3">
      <c r="A3435" s="61">
        <v>26758</v>
      </c>
      <c r="B3435">
        <v>0.70750000000000002</v>
      </c>
      <c r="C3435" t="str">
        <f t="shared" si="58"/>
        <v>1973 q2</v>
      </c>
    </row>
    <row r="3436" spans="1:3">
      <c r="A3436" s="61">
        <v>26759</v>
      </c>
      <c r="B3436">
        <v>0.71050000000000002</v>
      </c>
      <c r="C3436" t="str">
        <f t="shared" si="58"/>
        <v>1973 q2</v>
      </c>
    </row>
    <row r="3437" spans="1:3">
      <c r="A3437" s="61">
        <v>26760</v>
      </c>
      <c r="B3437">
        <v>0.71899999999999997</v>
      </c>
      <c r="C3437" t="str">
        <f t="shared" si="58"/>
        <v>1973 q2</v>
      </c>
    </row>
    <row r="3438" spans="1:3">
      <c r="A3438" s="61">
        <v>26763</v>
      </c>
      <c r="B3438">
        <v>0.71150000000000002</v>
      </c>
      <c r="C3438" t="str">
        <f t="shared" si="58"/>
        <v>1973 q2</v>
      </c>
    </row>
    <row r="3439" spans="1:3">
      <c r="A3439" s="61">
        <v>26764</v>
      </c>
      <c r="B3439">
        <v>0.70850000000000002</v>
      </c>
      <c r="C3439" t="str">
        <f t="shared" si="58"/>
        <v>1973 q2</v>
      </c>
    </row>
    <row r="3440" spans="1:3">
      <c r="A3440" s="61">
        <v>26765</v>
      </c>
      <c r="B3440">
        <v>0.70599999999999996</v>
      </c>
      <c r="C3440" t="str">
        <f t="shared" si="58"/>
        <v>1973 q2</v>
      </c>
    </row>
    <row r="3441" spans="1:3">
      <c r="A3441" s="61">
        <v>26766</v>
      </c>
      <c r="B3441">
        <v>0.70150000000000001</v>
      </c>
      <c r="C3441" t="str">
        <f t="shared" si="58"/>
        <v>1973 q2</v>
      </c>
    </row>
    <row r="3442" spans="1:3">
      <c r="A3442" s="61">
        <v>26767</v>
      </c>
      <c r="B3442">
        <v>0.69399999999999995</v>
      </c>
      <c r="C3442" t="str">
        <f t="shared" si="58"/>
        <v>1973 q2</v>
      </c>
    </row>
    <row r="3443" spans="1:3">
      <c r="A3443" s="61">
        <v>26770</v>
      </c>
      <c r="B3443">
        <v>0.6835</v>
      </c>
      <c r="C3443" t="str">
        <f t="shared" si="58"/>
        <v>1973 q2</v>
      </c>
    </row>
    <row r="3444" spans="1:3">
      <c r="A3444" s="61">
        <v>26771</v>
      </c>
      <c r="B3444">
        <v>0.69899999999999995</v>
      </c>
      <c r="C3444" t="str">
        <f t="shared" si="58"/>
        <v>1973 q2</v>
      </c>
    </row>
    <row r="3445" spans="1:3">
      <c r="A3445" s="61">
        <v>26772</v>
      </c>
      <c r="B3445">
        <v>0.71250000000000002</v>
      </c>
      <c r="C3445" t="str">
        <f t="shared" si="58"/>
        <v>1973 q2</v>
      </c>
    </row>
    <row r="3446" spans="1:3">
      <c r="A3446" s="61">
        <v>26773</v>
      </c>
      <c r="B3446">
        <v>0.71</v>
      </c>
      <c r="C3446" t="str">
        <f t="shared" si="58"/>
        <v>1973 q2</v>
      </c>
    </row>
    <row r="3447" spans="1:3">
      <c r="A3447" s="61">
        <v>26777</v>
      </c>
      <c r="B3447">
        <v>0.71550000000000002</v>
      </c>
      <c r="C3447" t="str">
        <f t="shared" si="58"/>
        <v>1973 q2</v>
      </c>
    </row>
    <row r="3448" spans="1:3">
      <c r="A3448" s="61">
        <v>26778</v>
      </c>
      <c r="B3448">
        <v>0.70499999999999996</v>
      </c>
      <c r="C3448" t="str">
        <f t="shared" si="58"/>
        <v>1973 q2</v>
      </c>
    </row>
    <row r="3449" spans="1:3">
      <c r="A3449" s="61">
        <v>26779</v>
      </c>
      <c r="B3449">
        <v>0.70530000000000004</v>
      </c>
      <c r="C3449" t="str">
        <f t="shared" si="58"/>
        <v>1973 q2</v>
      </c>
    </row>
    <row r="3450" spans="1:3">
      <c r="A3450" s="61">
        <v>26780</v>
      </c>
      <c r="B3450">
        <v>0.7016</v>
      </c>
      <c r="C3450" t="str">
        <f t="shared" si="58"/>
        <v>1973 q2</v>
      </c>
    </row>
    <row r="3451" spans="1:3">
      <c r="A3451" s="61">
        <v>26781</v>
      </c>
      <c r="B3451">
        <v>0.69799999999999995</v>
      </c>
      <c r="C3451" t="str">
        <f t="shared" si="58"/>
        <v>1973 q2</v>
      </c>
    </row>
    <row r="3452" spans="1:3">
      <c r="A3452" s="61">
        <v>26784</v>
      </c>
      <c r="B3452">
        <v>0.67700000000000005</v>
      </c>
      <c r="C3452" t="str">
        <f t="shared" si="58"/>
        <v>1973 q2</v>
      </c>
    </row>
    <row r="3453" spans="1:3">
      <c r="A3453" s="61">
        <v>26785</v>
      </c>
      <c r="B3453">
        <v>0.66549999999999998</v>
      </c>
      <c r="C3453" t="str">
        <f t="shared" si="58"/>
        <v>1973 q2</v>
      </c>
    </row>
    <row r="3454" spans="1:3">
      <c r="A3454" s="61">
        <v>26786</v>
      </c>
      <c r="B3454">
        <v>0.67249999999999999</v>
      </c>
      <c r="C3454" t="str">
        <f t="shared" si="58"/>
        <v>1973 q2</v>
      </c>
    </row>
    <row r="3455" spans="1:3">
      <c r="A3455" s="61">
        <v>26787</v>
      </c>
      <c r="B3455">
        <v>0.6875</v>
      </c>
      <c r="C3455" t="str">
        <f t="shared" si="58"/>
        <v>1973 q2</v>
      </c>
    </row>
    <row r="3456" spans="1:3">
      <c r="A3456" s="61">
        <v>26788</v>
      </c>
      <c r="B3456">
        <v>0.67500000000000004</v>
      </c>
      <c r="C3456" t="str">
        <f t="shared" si="58"/>
        <v>1973 q2</v>
      </c>
    </row>
    <row r="3457" spans="1:3">
      <c r="A3457" s="61">
        <v>26791</v>
      </c>
      <c r="B3457">
        <v>0.65500000000000003</v>
      </c>
      <c r="C3457" t="str">
        <f t="shared" si="58"/>
        <v>1973 q2</v>
      </c>
    </row>
    <row r="3458" spans="1:3">
      <c r="A3458" s="61">
        <v>26792</v>
      </c>
      <c r="B3458">
        <v>0.64549999999999996</v>
      </c>
      <c r="C3458" t="str">
        <f t="shared" si="58"/>
        <v>1973 q2</v>
      </c>
    </row>
    <row r="3459" spans="1:3">
      <c r="A3459" s="61">
        <v>26793</v>
      </c>
      <c r="B3459">
        <v>0.66500000000000004</v>
      </c>
      <c r="C3459" t="str">
        <f t="shared" si="58"/>
        <v>1973 q2</v>
      </c>
    </row>
    <row r="3460" spans="1:3">
      <c r="A3460" s="61">
        <v>26794</v>
      </c>
      <c r="B3460">
        <v>0.65900000000000003</v>
      </c>
      <c r="C3460" t="str">
        <f t="shared" si="58"/>
        <v>1973 q2</v>
      </c>
    </row>
    <row r="3461" spans="1:3">
      <c r="A3461" s="61">
        <v>26795</v>
      </c>
      <c r="B3461">
        <v>0.65300000000000002</v>
      </c>
      <c r="C3461" t="str">
        <f t="shared" si="58"/>
        <v>1973 q2</v>
      </c>
    </row>
    <row r="3462" spans="1:3">
      <c r="A3462" s="61">
        <v>26798</v>
      </c>
      <c r="B3462">
        <v>0.65700000000000003</v>
      </c>
      <c r="C3462" t="str">
        <f t="shared" si="58"/>
        <v>1973 q2</v>
      </c>
    </row>
    <row r="3463" spans="1:3">
      <c r="A3463" s="61">
        <v>26799</v>
      </c>
      <c r="B3463">
        <v>0.67700000000000005</v>
      </c>
      <c r="C3463" t="str">
        <f t="shared" si="58"/>
        <v>1973 q2</v>
      </c>
    </row>
    <row r="3464" spans="1:3">
      <c r="A3464" s="61">
        <v>26800</v>
      </c>
      <c r="B3464">
        <v>0.66700000000000004</v>
      </c>
      <c r="C3464" t="str">
        <f t="shared" si="58"/>
        <v>1973 q2</v>
      </c>
    </row>
    <row r="3465" spans="1:3">
      <c r="A3465" s="61">
        <v>26801</v>
      </c>
      <c r="B3465">
        <v>0.68</v>
      </c>
      <c r="C3465" t="str">
        <f t="shared" si="58"/>
        <v>1973 q2</v>
      </c>
    </row>
    <row r="3466" spans="1:3">
      <c r="A3466" s="61">
        <v>26802</v>
      </c>
      <c r="B3466">
        <v>0.6865</v>
      </c>
      <c r="C3466" t="str">
        <f t="shared" si="58"/>
        <v>1973 q2</v>
      </c>
    </row>
    <row r="3467" spans="1:3">
      <c r="A3467" s="61">
        <v>26805</v>
      </c>
      <c r="B3467">
        <v>0.70650000000000002</v>
      </c>
      <c r="C3467" t="str">
        <f t="shared" si="58"/>
        <v>1973 q2</v>
      </c>
    </row>
    <row r="3468" spans="1:3">
      <c r="A3468" s="61">
        <v>26806</v>
      </c>
      <c r="B3468">
        <v>0.72499999999999998</v>
      </c>
      <c r="C3468" t="str">
        <f t="shared" si="58"/>
        <v>1973 q2</v>
      </c>
    </row>
    <row r="3469" spans="1:3">
      <c r="A3469" s="61">
        <v>26807</v>
      </c>
      <c r="B3469">
        <v>0.71150000000000002</v>
      </c>
      <c r="C3469" t="str">
        <f t="shared" si="58"/>
        <v>1973 q2</v>
      </c>
    </row>
    <row r="3470" spans="1:3">
      <c r="A3470" s="61">
        <v>26808</v>
      </c>
      <c r="B3470">
        <v>0.69750000000000001</v>
      </c>
      <c r="C3470" t="str">
        <f t="shared" si="58"/>
        <v>1973 q2</v>
      </c>
    </row>
    <row r="3471" spans="1:3">
      <c r="A3471" s="61">
        <v>26809</v>
      </c>
      <c r="B3471">
        <v>0.71499999999999997</v>
      </c>
      <c r="C3471" t="str">
        <f t="shared" si="58"/>
        <v>1973 q2</v>
      </c>
    </row>
    <row r="3472" spans="1:3">
      <c r="A3472" s="61">
        <v>26813</v>
      </c>
      <c r="B3472">
        <v>0.70650000000000002</v>
      </c>
      <c r="C3472" t="str">
        <f t="shared" si="58"/>
        <v>1973 q2</v>
      </c>
    </row>
    <row r="3473" spans="1:3">
      <c r="A3473" s="61">
        <v>26814</v>
      </c>
      <c r="B3473">
        <v>0.71050000000000002</v>
      </c>
      <c r="C3473" t="str">
        <f t="shared" si="58"/>
        <v>1973 q2</v>
      </c>
    </row>
    <row r="3474" spans="1:3">
      <c r="A3474" s="61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61">
        <v>26816</v>
      </c>
      <c r="B3475">
        <v>0.71499999999999997</v>
      </c>
      <c r="C3475" t="str">
        <f t="shared" si="59"/>
        <v>1973 q2</v>
      </c>
    </row>
    <row r="3476" spans="1:3">
      <c r="A3476" s="61">
        <v>26819</v>
      </c>
      <c r="B3476">
        <v>0.73499999999999999</v>
      </c>
      <c r="C3476" t="str">
        <f t="shared" si="59"/>
        <v>1973 q2</v>
      </c>
    </row>
    <row r="3477" spans="1:3">
      <c r="A3477" s="61">
        <v>26820</v>
      </c>
      <c r="B3477">
        <v>0.75049999999999994</v>
      </c>
      <c r="C3477" t="str">
        <f t="shared" si="59"/>
        <v>1973 q2</v>
      </c>
    </row>
    <row r="3478" spans="1:3">
      <c r="A3478" s="61">
        <v>26821</v>
      </c>
      <c r="B3478">
        <v>0.73799999999999999</v>
      </c>
      <c r="C3478" t="str">
        <f t="shared" si="59"/>
        <v>1973 q2</v>
      </c>
    </row>
    <row r="3479" spans="1:3">
      <c r="A3479" s="61">
        <v>26822</v>
      </c>
      <c r="B3479">
        <v>0.751</v>
      </c>
      <c r="C3479" t="str">
        <f t="shared" si="59"/>
        <v>1973 q2</v>
      </c>
    </row>
    <row r="3480" spans="1:3">
      <c r="A3480" s="61">
        <v>26823</v>
      </c>
      <c r="B3480">
        <v>0.77100000000000002</v>
      </c>
      <c r="C3480" t="str">
        <f t="shared" si="59"/>
        <v>1973 q2</v>
      </c>
    </row>
    <row r="3481" spans="1:3">
      <c r="A3481" s="61">
        <v>26826</v>
      </c>
      <c r="B3481">
        <v>0.77200000000000002</v>
      </c>
      <c r="C3481" t="str">
        <f t="shared" si="59"/>
        <v>1973 q2</v>
      </c>
    </row>
    <row r="3482" spans="1:3">
      <c r="A3482" s="61">
        <v>26827</v>
      </c>
      <c r="B3482">
        <v>0.76549999999999996</v>
      </c>
      <c r="C3482" t="str">
        <f t="shared" si="59"/>
        <v>1973 q2</v>
      </c>
    </row>
    <row r="3483" spans="1:3">
      <c r="A3483" s="61">
        <v>26828</v>
      </c>
      <c r="B3483">
        <v>0.74550000000000005</v>
      </c>
      <c r="C3483" t="str">
        <f t="shared" si="59"/>
        <v>1973 q2</v>
      </c>
    </row>
    <row r="3484" spans="1:3">
      <c r="A3484" s="61">
        <v>26829</v>
      </c>
      <c r="B3484">
        <v>0.73399999999999999</v>
      </c>
      <c r="C3484" t="str">
        <f t="shared" si="59"/>
        <v>1973 q2</v>
      </c>
    </row>
    <row r="3485" spans="1:3">
      <c r="A3485" s="61">
        <v>26830</v>
      </c>
      <c r="B3485">
        <v>0.745</v>
      </c>
      <c r="C3485" t="str">
        <f t="shared" si="59"/>
        <v>1973 q2</v>
      </c>
    </row>
    <row r="3486" spans="1:3">
      <c r="A3486" s="61">
        <v>26833</v>
      </c>
      <c r="B3486">
        <v>0.74399999999999999</v>
      </c>
      <c r="C3486" t="str">
        <f t="shared" si="59"/>
        <v>1973 q2</v>
      </c>
    </row>
    <row r="3487" spans="1:3">
      <c r="A3487" s="61">
        <v>26834</v>
      </c>
      <c r="B3487">
        <v>0.73750000000000004</v>
      </c>
      <c r="C3487" t="str">
        <f t="shared" si="59"/>
        <v>1973 q2</v>
      </c>
    </row>
    <row r="3488" spans="1:3">
      <c r="A3488" s="61">
        <v>26835</v>
      </c>
      <c r="B3488">
        <v>0.74750000000000005</v>
      </c>
      <c r="C3488" t="str">
        <f t="shared" si="59"/>
        <v>1973 q2</v>
      </c>
    </row>
    <row r="3489" spans="1:3">
      <c r="A3489" s="61">
        <v>26836</v>
      </c>
      <c r="B3489">
        <v>0.76749999999999996</v>
      </c>
      <c r="C3489" t="str">
        <f t="shared" si="59"/>
        <v>1973 q2</v>
      </c>
    </row>
    <row r="3490" spans="1:3">
      <c r="A3490" s="61">
        <v>26837</v>
      </c>
      <c r="B3490">
        <v>0.76600000000000001</v>
      </c>
      <c r="C3490" t="str">
        <f t="shared" si="59"/>
        <v>1973 q2</v>
      </c>
    </row>
    <row r="3491" spans="1:3">
      <c r="A3491" s="61">
        <v>26840</v>
      </c>
      <c r="B3491">
        <v>0.78600000000000003</v>
      </c>
      <c r="C3491" t="str">
        <f t="shared" si="59"/>
        <v>1973 q2</v>
      </c>
    </row>
    <row r="3492" spans="1:3">
      <c r="A3492" s="61">
        <v>26841</v>
      </c>
      <c r="B3492">
        <v>0.79590000000000005</v>
      </c>
      <c r="C3492" t="str">
        <f t="shared" si="59"/>
        <v>1973 q2</v>
      </c>
    </row>
    <row r="3493" spans="1:3">
      <c r="A3493" s="61">
        <v>26842</v>
      </c>
      <c r="B3493">
        <v>0.79190000000000005</v>
      </c>
      <c r="C3493" t="str">
        <f t="shared" si="59"/>
        <v>1973 q2</v>
      </c>
    </row>
    <row r="3494" spans="1:3">
      <c r="A3494" s="61">
        <v>26843</v>
      </c>
      <c r="B3494">
        <v>0.77529999999999999</v>
      </c>
      <c r="C3494" t="str">
        <f t="shared" si="59"/>
        <v>1973 q2</v>
      </c>
    </row>
    <row r="3495" spans="1:3">
      <c r="A3495" s="61">
        <v>26844</v>
      </c>
      <c r="B3495">
        <v>0.78979999999999995</v>
      </c>
      <c r="C3495" t="str">
        <f t="shared" si="59"/>
        <v>1973 q2</v>
      </c>
    </row>
    <row r="3496" spans="1:3">
      <c r="A3496" s="61">
        <v>26847</v>
      </c>
      <c r="B3496">
        <v>0.78</v>
      </c>
      <c r="C3496" t="str">
        <f t="shared" si="59"/>
        <v>1973 q3</v>
      </c>
    </row>
    <row r="3497" spans="1:3">
      <c r="A3497" s="61">
        <v>26848</v>
      </c>
      <c r="B3497">
        <v>0.79349999999999998</v>
      </c>
      <c r="C3497" t="str">
        <f t="shared" si="59"/>
        <v>1973 q3</v>
      </c>
    </row>
    <row r="3498" spans="1:3">
      <c r="A3498" s="61">
        <v>26850</v>
      </c>
      <c r="B3498">
        <v>0.79500000000000004</v>
      </c>
      <c r="C3498" t="str">
        <f t="shared" si="59"/>
        <v>1973 q3</v>
      </c>
    </row>
    <row r="3499" spans="1:3">
      <c r="A3499" s="61">
        <v>26851</v>
      </c>
      <c r="B3499">
        <v>0.79600000000000004</v>
      </c>
      <c r="C3499" t="str">
        <f t="shared" si="59"/>
        <v>1973 q3</v>
      </c>
    </row>
    <row r="3500" spans="1:3">
      <c r="A3500" s="61">
        <v>26854</v>
      </c>
      <c r="B3500">
        <v>0.80449999999999999</v>
      </c>
      <c r="C3500" t="str">
        <f t="shared" si="59"/>
        <v>1973 q3</v>
      </c>
    </row>
    <row r="3501" spans="1:3">
      <c r="A3501" s="61">
        <v>26855</v>
      </c>
      <c r="B3501">
        <v>0.82450000000000001</v>
      </c>
      <c r="C3501" t="str">
        <f t="shared" si="59"/>
        <v>1973 q3</v>
      </c>
    </row>
    <row r="3502" spans="1:3">
      <c r="A3502" s="61">
        <v>26856</v>
      </c>
      <c r="B3502">
        <v>0.84450000000000003</v>
      </c>
      <c r="C3502" t="str">
        <f t="shared" si="59"/>
        <v>1973 q3</v>
      </c>
    </row>
    <row r="3503" spans="1:3">
      <c r="A3503" s="61">
        <v>26857</v>
      </c>
      <c r="B3503">
        <v>0.86450000000000005</v>
      </c>
      <c r="C3503" t="str">
        <f t="shared" si="59"/>
        <v>1973 q3</v>
      </c>
    </row>
    <row r="3504" spans="1:3">
      <c r="A3504" s="61">
        <v>26858</v>
      </c>
      <c r="B3504">
        <v>0.86599999999999999</v>
      </c>
      <c r="C3504" t="str">
        <f t="shared" si="59"/>
        <v>1973 q3</v>
      </c>
    </row>
    <row r="3505" spans="1:3">
      <c r="A3505" s="61">
        <v>26861</v>
      </c>
      <c r="B3505">
        <v>0.85899999999999999</v>
      </c>
      <c r="C3505" t="str">
        <f t="shared" si="59"/>
        <v>1973 q3</v>
      </c>
    </row>
    <row r="3506" spans="1:3">
      <c r="A3506" s="61">
        <v>26862</v>
      </c>
      <c r="B3506">
        <v>0.879</v>
      </c>
      <c r="C3506" t="str">
        <f t="shared" si="59"/>
        <v>1973 q3</v>
      </c>
    </row>
    <row r="3507" spans="1:3">
      <c r="A3507" s="61">
        <v>26863</v>
      </c>
      <c r="B3507">
        <v>0.89900000000000002</v>
      </c>
      <c r="C3507" t="str">
        <f t="shared" si="59"/>
        <v>1973 q3</v>
      </c>
    </row>
    <row r="3508" spans="1:3">
      <c r="A3508" s="61">
        <v>26864</v>
      </c>
      <c r="B3508">
        <v>0.89600000000000002</v>
      </c>
      <c r="C3508" t="str">
        <f t="shared" si="59"/>
        <v>1973 q3</v>
      </c>
    </row>
    <row r="3509" spans="1:3">
      <c r="A3509" s="61">
        <v>26865</v>
      </c>
      <c r="B3509">
        <v>0.91600000000000004</v>
      </c>
      <c r="C3509" t="str">
        <f t="shared" si="59"/>
        <v>1973 q3</v>
      </c>
    </row>
    <row r="3510" spans="1:3">
      <c r="A3510" s="61">
        <v>26868</v>
      </c>
      <c r="B3510">
        <v>0.93600000000000005</v>
      </c>
      <c r="C3510" t="str">
        <f t="shared" si="59"/>
        <v>1973 q3</v>
      </c>
    </row>
    <row r="3511" spans="1:3">
      <c r="A3511" s="61">
        <v>26869</v>
      </c>
      <c r="B3511">
        <v>0.93600000000000005</v>
      </c>
      <c r="C3511" t="str">
        <f t="shared" si="59"/>
        <v>1973 q3</v>
      </c>
    </row>
    <row r="3512" spans="1:3">
      <c r="A3512" s="61">
        <v>26870</v>
      </c>
      <c r="B3512">
        <v>0.91600000000000004</v>
      </c>
      <c r="C3512" t="str">
        <f t="shared" si="59"/>
        <v>1973 q3</v>
      </c>
    </row>
    <row r="3513" spans="1:3">
      <c r="A3513" s="61">
        <v>26871</v>
      </c>
      <c r="B3513">
        <v>0.89600000000000002</v>
      </c>
      <c r="C3513" t="str">
        <f t="shared" si="59"/>
        <v>1973 q3</v>
      </c>
    </row>
    <row r="3514" spans="1:3">
      <c r="A3514" s="61">
        <v>26872</v>
      </c>
      <c r="B3514">
        <v>0.876</v>
      </c>
      <c r="C3514" t="str">
        <f t="shared" si="59"/>
        <v>1973 q3</v>
      </c>
    </row>
    <row r="3515" spans="1:3">
      <c r="A3515" s="61">
        <v>26875</v>
      </c>
      <c r="B3515">
        <v>0.85599999999999998</v>
      </c>
      <c r="C3515" t="str">
        <f t="shared" si="59"/>
        <v>1973 q3</v>
      </c>
    </row>
    <row r="3516" spans="1:3">
      <c r="A3516" s="61">
        <v>26876</v>
      </c>
      <c r="B3516">
        <v>0.876</v>
      </c>
      <c r="C3516" t="str">
        <f t="shared" si="59"/>
        <v>1973 q3</v>
      </c>
    </row>
    <row r="3517" spans="1:3">
      <c r="A3517" s="61">
        <v>26877</v>
      </c>
      <c r="B3517">
        <v>0.89600000000000002</v>
      </c>
      <c r="C3517" t="str">
        <f t="shared" si="59"/>
        <v>1973 q3</v>
      </c>
    </row>
    <row r="3518" spans="1:3">
      <c r="A3518" s="61">
        <v>26878</v>
      </c>
      <c r="B3518">
        <v>0.91600000000000004</v>
      </c>
      <c r="C3518" t="str">
        <f t="shared" si="59"/>
        <v>1973 q3</v>
      </c>
    </row>
    <row r="3519" spans="1:3">
      <c r="A3519" s="61">
        <v>26879</v>
      </c>
      <c r="B3519">
        <v>0.9345</v>
      </c>
      <c r="C3519" t="str">
        <f t="shared" si="59"/>
        <v>1973 q3</v>
      </c>
    </row>
    <row r="3520" spans="1:3">
      <c r="A3520" s="61">
        <v>26882</v>
      </c>
      <c r="B3520">
        <v>0.9375</v>
      </c>
      <c r="C3520" t="str">
        <f t="shared" si="59"/>
        <v>1973 q3</v>
      </c>
    </row>
    <row r="3521" spans="1:3">
      <c r="A3521" s="61">
        <v>26883</v>
      </c>
      <c r="B3521">
        <v>0.91749999999999998</v>
      </c>
      <c r="C3521" t="str">
        <f t="shared" si="59"/>
        <v>1973 q3</v>
      </c>
    </row>
    <row r="3522" spans="1:3">
      <c r="A3522" s="61">
        <v>26884</v>
      </c>
      <c r="B3522">
        <v>0.9</v>
      </c>
      <c r="C3522" t="str">
        <f t="shared" si="59"/>
        <v>1973 q3</v>
      </c>
    </row>
    <row r="3523" spans="1:3">
      <c r="A3523" s="61">
        <v>26885</v>
      </c>
      <c r="B3523">
        <v>0.89400000000000002</v>
      </c>
      <c r="C3523" t="str">
        <f t="shared" si="59"/>
        <v>1973 q3</v>
      </c>
    </row>
    <row r="3524" spans="1:3">
      <c r="A3524" s="61">
        <v>26886</v>
      </c>
      <c r="B3524">
        <v>0.91400000000000003</v>
      </c>
      <c r="C3524" t="str">
        <f t="shared" si="59"/>
        <v>1973 q3</v>
      </c>
    </row>
    <row r="3525" spans="1:3">
      <c r="A3525" s="61">
        <v>26889</v>
      </c>
      <c r="B3525">
        <v>0.88700000000000001</v>
      </c>
      <c r="C3525" t="str">
        <f t="shared" si="59"/>
        <v>1973 q3</v>
      </c>
    </row>
    <row r="3526" spans="1:3">
      <c r="A3526" s="61">
        <v>26890</v>
      </c>
      <c r="B3526">
        <v>0.877</v>
      </c>
      <c r="C3526" t="str">
        <f t="shared" si="59"/>
        <v>1973 q3</v>
      </c>
    </row>
    <row r="3527" spans="1:3">
      <c r="A3527" s="61">
        <v>26891</v>
      </c>
      <c r="B3527">
        <v>0.90249999999999997</v>
      </c>
      <c r="C3527" t="str">
        <f t="shared" si="59"/>
        <v>1973 q3</v>
      </c>
    </row>
    <row r="3528" spans="1:3">
      <c r="A3528" s="61">
        <v>26892</v>
      </c>
      <c r="B3528">
        <v>0.88800000000000001</v>
      </c>
      <c r="C3528" t="str">
        <f t="shared" si="59"/>
        <v>1973 q3</v>
      </c>
    </row>
    <row r="3529" spans="1:3">
      <c r="A3529" s="61">
        <v>26893</v>
      </c>
      <c r="B3529">
        <v>0.88100000000000001</v>
      </c>
      <c r="C3529" t="str">
        <f t="shared" si="59"/>
        <v>1973 q3</v>
      </c>
    </row>
    <row r="3530" spans="1:3">
      <c r="A3530" s="61">
        <v>26896</v>
      </c>
      <c r="B3530">
        <v>0.90900000000000003</v>
      </c>
      <c r="C3530" t="str">
        <f t="shared" si="59"/>
        <v>1973 q3</v>
      </c>
    </row>
    <row r="3531" spans="1:3">
      <c r="A3531" s="61">
        <v>26897</v>
      </c>
      <c r="B3531">
        <v>0.88100000000000001</v>
      </c>
      <c r="C3531" t="str">
        <f t="shared" si="59"/>
        <v>1973 q3</v>
      </c>
    </row>
    <row r="3532" spans="1:3">
      <c r="A3532" s="61">
        <v>26898</v>
      </c>
      <c r="B3532">
        <v>0.85099999999999998</v>
      </c>
      <c r="C3532" t="str">
        <f t="shared" si="59"/>
        <v>1973 q3</v>
      </c>
    </row>
    <row r="3533" spans="1:3">
      <c r="A3533" s="61">
        <v>26899</v>
      </c>
      <c r="B3533">
        <v>0.82099999999999995</v>
      </c>
      <c r="C3533" t="str">
        <f t="shared" si="59"/>
        <v>1973 q3</v>
      </c>
    </row>
    <row r="3534" spans="1:3">
      <c r="A3534" s="61">
        <v>26900</v>
      </c>
      <c r="B3534">
        <v>0.83799999999999997</v>
      </c>
      <c r="C3534" t="str">
        <f t="shared" si="59"/>
        <v>1973 q3</v>
      </c>
    </row>
    <row r="3535" spans="1:3">
      <c r="A3535" s="61">
        <v>26903</v>
      </c>
      <c r="B3535">
        <v>0.84050000000000002</v>
      </c>
      <c r="C3535" t="str">
        <f t="shared" si="59"/>
        <v>1973 q3</v>
      </c>
    </row>
    <row r="3536" spans="1:3">
      <c r="A3536" s="61">
        <v>26904</v>
      </c>
      <c r="B3536">
        <v>0.81</v>
      </c>
      <c r="C3536" t="str">
        <f t="shared" si="59"/>
        <v>1973 q3</v>
      </c>
    </row>
    <row r="3537" spans="1:3">
      <c r="A3537" s="61">
        <v>26905</v>
      </c>
      <c r="B3537">
        <v>0.80620000000000003</v>
      </c>
      <c r="C3537" t="str">
        <f t="shared" si="59"/>
        <v>1973 q3</v>
      </c>
    </row>
    <row r="3538" spans="1:3">
      <c r="A3538" s="61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61">
        <v>26907</v>
      </c>
      <c r="B3539">
        <v>0.82699999999999996</v>
      </c>
      <c r="C3539" t="str">
        <f t="shared" si="60"/>
        <v>1973 q3</v>
      </c>
    </row>
    <row r="3540" spans="1:3">
      <c r="A3540" s="61">
        <v>26911</v>
      </c>
      <c r="B3540">
        <v>0.78400000000000003</v>
      </c>
      <c r="C3540" t="str">
        <f t="shared" si="60"/>
        <v>1973 q3</v>
      </c>
    </row>
    <row r="3541" spans="1:3">
      <c r="A3541" s="61">
        <v>26912</v>
      </c>
      <c r="B3541">
        <v>0.77</v>
      </c>
      <c r="C3541" t="str">
        <f t="shared" si="60"/>
        <v>1973 q3</v>
      </c>
    </row>
    <row r="3542" spans="1:3">
      <c r="A3542" s="61">
        <v>26913</v>
      </c>
      <c r="B3542">
        <v>0.76</v>
      </c>
      <c r="C3542" t="str">
        <f t="shared" si="60"/>
        <v>1973 q3</v>
      </c>
    </row>
    <row r="3543" spans="1:3">
      <c r="A3543" s="61">
        <v>26914</v>
      </c>
      <c r="B3543">
        <v>0.77400000000000002</v>
      </c>
      <c r="C3543" t="str">
        <f t="shared" si="60"/>
        <v>1973 q3</v>
      </c>
    </row>
    <row r="3544" spans="1:3">
      <c r="A3544" s="61">
        <v>26917</v>
      </c>
      <c r="B3544">
        <v>0.754</v>
      </c>
      <c r="C3544" t="str">
        <f t="shared" si="60"/>
        <v>1973 q3</v>
      </c>
    </row>
    <row r="3545" spans="1:3">
      <c r="A3545" s="61">
        <v>26918</v>
      </c>
      <c r="B3545">
        <v>0.78249999999999997</v>
      </c>
      <c r="C3545" t="str">
        <f t="shared" si="60"/>
        <v>1973 q3</v>
      </c>
    </row>
    <row r="3546" spans="1:3">
      <c r="A3546" s="61">
        <v>26919</v>
      </c>
      <c r="B3546">
        <v>0.76900000000000002</v>
      </c>
      <c r="C3546" t="str">
        <f t="shared" si="60"/>
        <v>1973 q3</v>
      </c>
    </row>
    <row r="3547" spans="1:3">
      <c r="A3547" s="61">
        <v>26920</v>
      </c>
      <c r="B3547">
        <v>0.79900000000000004</v>
      </c>
      <c r="C3547" t="str">
        <f t="shared" si="60"/>
        <v>1973 q3</v>
      </c>
    </row>
    <row r="3548" spans="1:3">
      <c r="A3548" s="61">
        <v>26921</v>
      </c>
      <c r="B3548">
        <v>0.82899999999999996</v>
      </c>
      <c r="C3548" t="str">
        <f t="shared" si="60"/>
        <v>1973 q3</v>
      </c>
    </row>
    <row r="3549" spans="1:3">
      <c r="A3549" s="61">
        <v>26924</v>
      </c>
      <c r="B3549">
        <v>0.82150000000000001</v>
      </c>
      <c r="C3549" t="str">
        <f t="shared" si="60"/>
        <v>1973 q3</v>
      </c>
    </row>
    <row r="3550" spans="1:3">
      <c r="A3550" s="61">
        <v>26925</v>
      </c>
      <c r="B3550">
        <v>0.80249999999999999</v>
      </c>
      <c r="C3550" t="str">
        <f t="shared" si="60"/>
        <v>1973 q3</v>
      </c>
    </row>
    <row r="3551" spans="1:3">
      <c r="A3551" s="61">
        <v>26926</v>
      </c>
      <c r="B3551">
        <v>0.79100000000000004</v>
      </c>
      <c r="C3551" t="str">
        <f t="shared" si="60"/>
        <v>1973 q3</v>
      </c>
    </row>
    <row r="3552" spans="1:3">
      <c r="A3552" s="61">
        <v>26927</v>
      </c>
      <c r="B3552">
        <v>0.80700000000000005</v>
      </c>
      <c r="C3552" t="str">
        <f t="shared" si="60"/>
        <v>1973 q3</v>
      </c>
    </row>
    <row r="3553" spans="1:3">
      <c r="A3553" s="61">
        <v>26928</v>
      </c>
      <c r="B3553">
        <v>0.81299999999999994</v>
      </c>
      <c r="C3553" t="str">
        <f t="shared" si="60"/>
        <v>1973 q3</v>
      </c>
    </row>
    <row r="3554" spans="1:3">
      <c r="A3554" s="61">
        <v>26931</v>
      </c>
      <c r="B3554">
        <v>0.78300000000000003</v>
      </c>
      <c r="C3554" t="str">
        <f t="shared" si="60"/>
        <v>1973 q3</v>
      </c>
    </row>
    <row r="3555" spans="1:3">
      <c r="A3555" s="61">
        <v>26932</v>
      </c>
      <c r="B3555">
        <v>0.78500000000000003</v>
      </c>
      <c r="C3555" t="str">
        <f t="shared" si="60"/>
        <v>1973 q3</v>
      </c>
    </row>
    <row r="3556" spans="1:3">
      <c r="A3556" s="61">
        <v>26933</v>
      </c>
      <c r="B3556">
        <v>0.78449999999999998</v>
      </c>
      <c r="C3556" t="str">
        <f t="shared" si="60"/>
        <v>1973 q3</v>
      </c>
    </row>
    <row r="3557" spans="1:3">
      <c r="A3557" s="61">
        <v>26934</v>
      </c>
      <c r="B3557">
        <v>0.79300000000000004</v>
      </c>
      <c r="C3557" t="str">
        <f t="shared" si="60"/>
        <v>1973 q3</v>
      </c>
    </row>
    <row r="3558" spans="1:3">
      <c r="A3558" s="61">
        <v>26935</v>
      </c>
      <c r="B3558">
        <v>0.80900000000000005</v>
      </c>
      <c r="C3558" t="str">
        <f t="shared" si="60"/>
        <v>1973 q3</v>
      </c>
    </row>
    <row r="3559" spans="1:3">
      <c r="A3559" s="61">
        <v>26938</v>
      </c>
      <c r="B3559">
        <v>0.79649999999999999</v>
      </c>
      <c r="C3559" t="str">
        <f t="shared" si="60"/>
        <v>1973 q4</v>
      </c>
    </row>
    <row r="3560" spans="1:3">
      <c r="A3560" s="61">
        <v>26939</v>
      </c>
      <c r="B3560">
        <v>0.82399999999999995</v>
      </c>
      <c r="C3560" t="str">
        <f t="shared" si="60"/>
        <v>1973 q4</v>
      </c>
    </row>
    <row r="3561" spans="1:3">
      <c r="A3561" s="61">
        <v>26940</v>
      </c>
      <c r="B3561">
        <v>0.83950000000000002</v>
      </c>
      <c r="C3561" t="str">
        <f t="shared" si="60"/>
        <v>1973 q4</v>
      </c>
    </row>
    <row r="3562" spans="1:3">
      <c r="A3562" s="61">
        <v>26941</v>
      </c>
      <c r="B3562">
        <v>0.83599999999999997</v>
      </c>
      <c r="C3562" t="str">
        <f t="shared" si="60"/>
        <v>1973 q4</v>
      </c>
    </row>
    <row r="3563" spans="1:3">
      <c r="A3563" s="61">
        <v>26942</v>
      </c>
      <c r="B3563">
        <v>0.85699999999999998</v>
      </c>
      <c r="C3563" t="str">
        <f t="shared" si="60"/>
        <v>1973 q4</v>
      </c>
    </row>
    <row r="3564" spans="1:3">
      <c r="A3564" s="61">
        <v>26946</v>
      </c>
      <c r="B3564">
        <v>0.88500000000000001</v>
      </c>
      <c r="C3564" t="str">
        <f t="shared" si="60"/>
        <v>1973 q4</v>
      </c>
    </row>
    <row r="3565" spans="1:3">
      <c r="A3565" s="61">
        <v>26947</v>
      </c>
      <c r="B3565">
        <v>0.86</v>
      </c>
      <c r="C3565" t="str">
        <f t="shared" si="60"/>
        <v>1973 q4</v>
      </c>
    </row>
    <row r="3566" spans="1:3">
      <c r="A3566" s="61">
        <v>26948</v>
      </c>
      <c r="B3566">
        <v>0.86699999999999999</v>
      </c>
      <c r="C3566" t="str">
        <f t="shared" si="60"/>
        <v>1973 q4</v>
      </c>
    </row>
    <row r="3567" spans="1:3">
      <c r="A3567" s="61">
        <v>26949</v>
      </c>
      <c r="B3567">
        <v>0.89100000000000001</v>
      </c>
      <c r="C3567" t="str">
        <f t="shared" si="60"/>
        <v>1973 q4</v>
      </c>
    </row>
    <row r="3568" spans="1:3">
      <c r="A3568" s="61">
        <v>26952</v>
      </c>
      <c r="B3568">
        <v>0.89100000000000001</v>
      </c>
      <c r="C3568" t="str">
        <f t="shared" si="60"/>
        <v>1973 q4</v>
      </c>
    </row>
    <row r="3569" spans="1:3">
      <c r="A3569" s="61">
        <v>26953</v>
      </c>
      <c r="B3569">
        <v>0.91749999999999998</v>
      </c>
      <c r="C3569" t="str">
        <f t="shared" si="60"/>
        <v>1973 q4</v>
      </c>
    </row>
    <row r="3570" spans="1:3">
      <c r="A3570" s="61">
        <v>26954</v>
      </c>
      <c r="B3570">
        <v>0.90300000000000002</v>
      </c>
      <c r="C3570" t="str">
        <f t="shared" si="60"/>
        <v>1973 q4</v>
      </c>
    </row>
    <row r="3571" spans="1:3">
      <c r="A3571" s="61">
        <v>26955</v>
      </c>
      <c r="B3571">
        <v>0.91300000000000003</v>
      </c>
      <c r="C3571" t="str">
        <f t="shared" si="60"/>
        <v>1973 q4</v>
      </c>
    </row>
    <row r="3572" spans="1:3">
      <c r="A3572" s="61">
        <v>26956</v>
      </c>
      <c r="B3572">
        <v>0.90300000000000002</v>
      </c>
      <c r="C3572" t="str">
        <f t="shared" si="60"/>
        <v>1973 q4</v>
      </c>
    </row>
    <row r="3573" spans="1:3">
      <c r="A3573" s="61">
        <v>26960</v>
      </c>
      <c r="B3573">
        <v>0.91549999999999998</v>
      </c>
      <c r="C3573" t="str">
        <f t="shared" si="60"/>
        <v>1973 q4</v>
      </c>
    </row>
    <row r="3574" spans="1:3">
      <c r="A3574" s="61">
        <v>26961</v>
      </c>
      <c r="B3574">
        <v>0.90700000000000003</v>
      </c>
      <c r="C3574" t="str">
        <f t="shared" si="60"/>
        <v>1973 q4</v>
      </c>
    </row>
    <row r="3575" spans="1:3">
      <c r="A3575" s="61">
        <v>26962</v>
      </c>
      <c r="B3575">
        <v>0.89649999999999996</v>
      </c>
      <c r="C3575" t="str">
        <f t="shared" si="60"/>
        <v>1973 q4</v>
      </c>
    </row>
    <row r="3576" spans="1:3">
      <c r="A3576" s="61">
        <v>26963</v>
      </c>
      <c r="B3576">
        <v>0.89900000000000002</v>
      </c>
      <c r="C3576" t="str">
        <f t="shared" si="60"/>
        <v>1973 q4</v>
      </c>
    </row>
    <row r="3577" spans="1:3">
      <c r="A3577" s="61">
        <v>26966</v>
      </c>
      <c r="B3577">
        <v>0.88549999999999995</v>
      </c>
      <c r="C3577" t="str">
        <f t="shared" si="60"/>
        <v>1973 q4</v>
      </c>
    </row>
    <row r="3578" spans="1:3">
      <c r="A3578" s="61">
        <v>26967</v>
      </c>
      <c r="B3578">
        <v>0.90149999999999997</v>
      </c>
      <c r="C3578" t="str">
        <f t="shared" si="60"/>
        <v>1973 q4</v>
      </c>
    </row>
    <row r="3579" spans="1:3">
      <c r="A3579" s="61">
        <v>26968</v>
      </c>
      <c r="B3579">
        <v>0.92500000000000004</v>
      </c>
      <c r="C3579" t="str">
        <f t="shared" si="60"/>
        <v>1973 q4</v>
      </c>
    </row>
    <row r="3580" spans="1:3">
      <c r="A3580" s="61">
        <v>26969</v>
      </c>
      <c r="B3580">
        <v>0.93400000000000005</v>
      </c>
      <c r="C3580" t="str">
        <f t="shared" si="60"/>
        <v>1973 q4</v>
      </c>
    </row>
    <row r="3581" spans="1:3">
      <c r="A3581" s="61">
        <v>26970</v>
      </c>
      <c r="B3581">
        <v>0.93300000000000005</v>
      </c>
      <c r="C3581" t="str">
        <f t="shared" si="60"/>
        <v>1973 q4</v>
      </c>
    </row>
    <row r="3582" spans="1:3">
      <c r="A3582" s="61">
        <v>26973</v>
      </c>
      <c r="B3582">
        <v>0.94099999999999995</v>
      </c>
      <c r="C3582" t="str">
        <f t="shared" si="60"/>
        <v>1973 q4</v>
      </c>
    </row>
    <row r="3583" spans="1:3">
      <c r="A3583" s="61">
        <v>26975</v>
      </c>
      <c r="B3583">
        <v>0.93600000000000005</v>
      </c>
      <c r="C3583" t="str">
        <f t="shared" si="60"/>
        <v>1973 q4</v>
      </c>
    </row>
    <row r="3584" spans="1:3">
      <c r="A3584" s="61">
        <v>26976</v>
      </c>
      <c r="B3584">
        <v>0.95599999999999996</v>
      </c>
      <c r="C3584" t="str">
        <f t="shared" si="60"/>
        <v>1973 q4</v>
      </c>
    </row>
    <row r="3585" spans="1:3">
      <c r="A3585" s="61">
        <v>26977</v>
      </c>
      <c r="B3585">
        <v>0.96499999999999997</v>
      </c>
      <c r="C3585" t="str">
        <f t="shared" si="60"/>
        <v>1973 q4</v>
      </c>
    </row>
    <row r="3586" spans="1:3">
      <c r="A3586" s="61">
        <v>26980</v>
      </c>
      <c r="B3586">
        <v>0.95350000000000001</v>
      </c>
      <c r="C3586" t="str">
        <f t="shared" si="60"/>
        <v>1973 q4</v>
      </c>
    </row>
    <row r="3587" spans="1:3">
      <c r="A3587" s="61">
        <v>26981</v>
      </c>
      <c r="B3587">
        <v>0.95899999999999996</v>
      </c>
      <c r="C3587" t="str">
        <f t="shared" si="60"/>
        <v>1973 q4</v>
      </c>
    </row>
    <row r="3588" spans="1:3">
      <c r="A3588" s="61">
        <v>26982</v>
      </c>
      <c r="B3588">
        <v>0.98899999999999999</v>
      </c>
      <c r="C3588" t="str">
        <f t="shared" si="60"/>
        <v>1973 q4</v>
      </c>
    </row>
    <row r="3589" spans="1:3">
      <c r="A3589" s="61">
        <v>26983</v>
      </c>
      <c r="B3589">
        <v>0.99250000000000005</v>
      </c>
      <c r="C3589" t="str">
        <f t="shared" si="60"/>
        <v>1973 q4</v>
      </c>
    </row>
    <row r="3590" spans="1:3">
      <c r="A3590" s="61">
        <v>26984</v>
      </c>
      <c r="B3590">
        <v>0.99850000000000005</v>
      </c>
      <c r="C3590" t="str">
        <f t="shared" si="60"/>
        <v>1973 q4</v>
      </c>
    </row>
    <row r="3591" spans="1:3">
      <c r="A3591" s="61">
        <v>26987</v>
      </c>
      <c r="B3591">
        <v>1.0285</v>
      </c>
      <c r="C3591" t="str">
        <f t="shared" si="60"/>
        <v>1973 q4</v>
      </c>
    </row>
    <row r="3592" spans="1:3">
      <c r="A3592" s="61">
        <v>26988</v>
      </c>
      <c r="B3592">
        <v>1.0585</v>
      </c>
      <c r="C3592" t="str">
        <f t="shared" si="60"/>
        <v>1973 q4</v>
      </c>
    </row>
    <row r="3593" spans="1:3">
      <c r="A3593" s="61">
        <v>26989</v>
      </c>
      <c r="B3593">
        <v>1.0285</v>
      </c>
      <c r="C3593" t="str">
        <f t="shared" si="60"/>
        <v>1973 q4</v>
      </c>
    </row>
    <row r="3594" spans="1:3">
      <c r="A3594" s="61">
        <v>26991</v>
      </c>
      <c r="B3594">
        <v>0.99850000000000005</v>
      </c>
      <c r="C3594" t="str">
        <f t="shared" si="60"/>
        <v>1973 q4</v>
      </c>
    </row>
    <row r="3595" spans="1:3">
      <c r="A3595" s="61">
        <v>26994</v>
      </c>
      <c r="B3595">
        <v>0.96850000000000003</v>
      </c>
      <c r="C3595" t="str">
        <f t="shared" si="60"/>
        <v>1973 q4</v>
      </c>
    </row>
    <row r="3596" spans="1:3">
      <c r="A3596" s="61">
        <v>26995</v>
      </c>
      <c r="B3596">
        <v>0.96660000000000001</v>
      </c>
      <c r="C3596" t="str">
        <f t="shared" si="60"/>
        <v>1973 q4</v>
      </c>
    </row>
    <row r="3597" spans="1:3">
      <c r="A3597" s="61">
        <v>26996</v>
      </c>
      <c r="B3597">
        <v>0.98319999999999996</v>
      </c>
      <c r="C3597" t="str">
        <f t="shared" si="60"/>
        <v>1973 q4</v>
      </c>
    </row>
    <row r="3598" spans="1:3">
      <c r="A3598" s="61">
        <v>26997</v>
      </c>
      <c r="B3598">
        <v>0.99760000000000004</v>
      </c>
      <c r="C3598" t="str">
        <f t="shared" si="60"/>
        <v>1973 q4</v>
      </c>
    </row>
    <row r="3599" spans="1:3">
      <c r="A3599" s="61">
        <v>26998</v>
      </c>
      <c r="B3599">
        <v>0.96599999999999997</v>
      </c>
      <c r="C3599" t="str">
        <f t="shared" si="60"/>
        <v>1973 q4</v>
      </c>
    </row>
    <row r="3600" spans="1:3">
      <c r="A3600" s="61">
        <v>27001</v>
      </c>
      <c r="B3600">
        <v>0.94</v>
      </c>
      <c r="C3600" t="str">
        <f t="shared" si="60"/>
        <v>1973 q4</v>
      </c>
    </row>
    <row r="3601" spans="1:3">
      <c r="A3601" s="61">
        <v>27002</v>
      </c>
      <c r="B3601">
        <v>0.96499999999999997</v>
      </c>
      <c r="C3601" t="str">
        <f t="shared" si="60"/>
        <v>1973 q4</v>
      </c>
    </row>
    <row r="3602" spans="1:3">
      <c r="A3602" s="61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61">
        <v>27004</v>
      </c>
      <c r="B3603">
        <v>0.95199999999999996</v>
      </c>
      <c r="C3603" t="str">
        <f t="shared" si="61"/>
        <v>1973 q4</v>
      </c>
    </row>
    <row r="3604" spans="1:3">
      <c r="A3604" s="61">
        <v>27005</v>
      </c>
      <c r="B3604">
        <v>0.94550000000000001</v>
      </c>
      <c r="C3604" t="str">
        <f t="shared" si="61"/>
        <v>1973 q4</v>
      </c>
    </row>
    <row r="3605" spans="1:3">
      <c r="A3605" s="61">
        <v>27008</v>
      </c>
      <c r="B3605">
        <v>0.97550000000000003</v>
      </c>
      <c r="C3605" t="str">
        <f t="shared" si="61"/>
        <v>1973 q4</v>
      </c>
    </row>
    <row r="3606" spans="1:3">
      <c r="A3606" s="61">
        <v>27009</v>
      </c>
      <c r="B3606">
        <v>0.97199999999999998</v>
      </c>
      <c r="C3606" t="str">
        <f t="shared" si="61"/>
        <v>1973 q4</v>
      </c>
    </row>
    <row r="3607" spans="1:3">
      <c r="A3607" s="61">
        <v>27010</v>
      </c>
      <c r="B3607">
        <v>0.95199999999999996</v>
      </c>
      <c r="C3607" t="str">
        <f t="shared" si="61"/>
        <v>1973 q4</v>
      </c>
    </row>
    <row r="3608" spans="1:3">
      <c r="A3608" s="61">
        <v>27011</v>
      </c>
      <c r="B3608">
        <v>0.92200000000000004</v>
      </c>
      <c r="C3608" t="str">
        <f t="shared" si="61"/>
        <v>1973 q4</v>
      </c>
    </row>
    <row r="3609" spans="1:3">
      <c r="A3609" s="61">
        <v>27012</v>
      </c>
      <c r="B3609">
        <v>0.89200000000000002</v>
      </c>
      <c r="C3609" t="str">
        <f t="shared" si="61"/>
        <v>1973 q4</v>
      </c>
    </row>
    <row r="3610" spans="1:3">
      <c r="A3610" s="61">
        <v>27015</v>
      </c>
      <c r="B3610">
        <v>0.90600000000000003</v>
      </c>
      <c r="C3610" t="str">
        <f t="shared" si="61"/>
        <v>1973 q4</v>
      </c>
    </row>
    <row r="3611" spans="1:3">
      <c r="A3611" s="61">
        <v>27016</v>
      </c>
      <c r="B3611">
        <v>0.88600000000000001</v>
      </c>
      <c r="C3611" t="str">
        <f t="shared" si="61"/>
        <v>1973 q4</v>
      </c>
    </row>
    <row r="3612" spans="1:3">
      <c r="A3612" s="61">
        <v>27017</v>
      </c>
      <c r="B3612">
        <v>0.88500000000000001</v>
      </c>
      <c r="C3612" t="str">
        <f t="shared" si="61"/>
        <v>1973 q4</v>
      </c>
    </row>
    <row r="3613" spans="1:3">
      <c r="A3613" s="61">
        <v>27018</v>
      </c>
      <c r="B3613">
        <v>0.89249999999999996</v>
      </c>
      <c r="C3613" t="str">
        <f t="shared" si="61"/>
        <v>1973 q4</v>
      </c>
    </row>
    <row r="3614" spans="1:3">
      <c r="A3614" s="61">
        <v>27019</v>
      </c>
      <c r="B3614">
        <v>0.90200000000000002</v>
      </c>
      <c r="C3614" t="str">
        <f t="shared" si="61"/>
        <v>1973 q4</v>
      </c>
    </row>
    <row r="3615" spans="1:3">
      <c r="A3615" s="61">
        <v>27024</v>
      </c>
      <c r="B3615">
        <v>0.91339999999999999</v>
      </c>
      <c r="C3615" t="str">
        <f t="shared" si="61"/>
        <v>1973 q4</v>
      </c>
    </row>
    <row r="3616" spans="1:3">
      <c r="A3616" s="61">
        <v>27025</v>
      </c>
      <c r="B3616">
        <v>0.89280000000000004</v>
      </c>
      <c r="C3616" t="str">
        <f t="shared" si="61"/>
        <v>1973 q4</v>
      </c>
    </row>
    <row r="3617" spans="1:3">
      <c r="A3617" s="61">
        <v>27026</v>
      </c>
      <c r="B3617">
        <v>0.875</v>
      </c>
      <c r="C3617" t="str">
        <f t="shared" si="61"/>
        <v>1973 q4</v>
      </c>
    </row>
    <row r="3618" spans="1:3">
      <c r="A3618" s="61">
        <v>27029</v>
      </c>
      <c r="B3618">
        <v>0.86719999999999997</v>
      </c>
      <c r="C3618" t="str">
        <f t="shared" si="61"/>
        <v>1973 q4</v>
      </c>
    </row>
    <row r="3619" spans="1:3">
      <c r="A3619" s="61">
        <v>27031</v>
      </c>
      <c r="B3619">
        <v>0.85599999999999998</v>
      </c>
      <c r="C3619" t="str">
        <f t="shared" si="61"/>
        <v>1974 q1</v>
      </c>
    </row>
    <row r="3620" spans="1:3">
      <c r="A3620" s="61">
        <v>27032</v>
      </c>
      <c r="B3620">
        <v>0.88400000000000001</v>
      </c>
      <c r="C3620" t="str">
        <f t="shared" si="61"/>
        <v>1974 q1</v>
      </c>
    </row>
    <row r="3621" spans="1:3">
      <c r="A3621" s="61">
        <v>27033</v>
      </c>
      <c r="B3621">
        <v>0.86699999999999999</v>
      </c>
      <c r="C3621" t="str">
        <f t="shared" si="61"/>
        <v>1974 q1</v>
      </c>
    </row>
    <row r="3622" spans="1:3">
      <c r="A3622" s="61">
        <v>27036</v>
      </c>
      <c r="B3622">
        <v>0.89349999999999996</v>
      </c>
      <c r="C3622" t="str">
        <f t="shared" si="61"/>
        <v>1974 q1</v>
      </c>
    </row>
    <row r="3623" spans="1:3">
      <c r="A3623" s="61">
        <v>27037</v>
      </c>
      <c r="B3623">
        <v>0.874</v>
      </c>
      <c r="C3623" t="str">
        <f t="shared" si="61"/>
        <v>1974 q1</v>
      </c>
    </row>
    <row r="3624" spans="1:3">
      <c r="A3624" s="61">
        <v>27038</v>
      </c>
      <c r="B3624">
        <v>0.86050000000000004</v>
      </c>
      <c r="C3624" t="str">
        <f t="shared" si="61"/>
        <v>1974 q1</v>
      </c>
    </row>
    <row r="3625" spans="1:3">
      <c r="A3625" s="61">
        <v>27039</v>
      </c>
      <c r="B3625">
        <v>0.87250000000000005</v>
      </c>
      <c r="C3625" t="str">
        <f t="shared" si="61"/>
        <v>1974 q1</v>
      </c>
    </row>
    <row r="3626" spans="1:3">
      <c r="A3626" s="61">
        <v>27040</v>
      </c>
      <c r="B3626">
        <v>0.86299999999999999</v>
      </c>
      <c r="C3626" t="str">
        <f t="shared" si="61"/>
        <v>1974 q1</v>
      </c>
    </row>
    <row r="3627" spans="1:3">
      <c r="A3627" s="61">
        <v>27043</v>
      </c>
      <c r="B3627">
        <v>0.87849999999999995</v>
      </c>
      <c r="C3627" t="str">
        <f t="shared" si="61"/>
        <v>1974 q1</v>
      </c>
    </row>
    <row r="3628" spans="1:3">
      <c r="A3628" s="61">
        <v>27044</v>
      </c>
      <c r="B3628">
        <v>0.85599999999999998</v>
      </c>
      <c r="C3628" t="str">
        <f t="shared" si="61"/>
        <v>1974 q1</v>
      </c>
    </row>
    <row r="3629" spans="1:3">
      <c r="A3629" s="61">
        <v>27045</v>
      </c>
      <c r="B3629">
        <v>0.84</v>
      </c>
      <c r="C3629" t="str">
        <f t="shared" si="61"/>
        <v>1974 q1</v>
      </c>
    </row>
    <row r="3630" spans="1:3">
      <c r="A3630" s="61">
        <v>27046</v>
      </c>
      <c r="B3630">
        <v>0.85699999999999998</v>
      </c>
      <c r="C3630" t="str">
        <f t="shared" si="61"/>
        <v>1974 q1</v>
      </c>
    </row>
    <row r="3631" spans="1:3">
      <c r="A3631" s="61">
        <v>27047</v>
      </c>
      <c r="B3631">
        <v>0.86750000000000005</v>
      </c>
      <c r="C3631" t="str">
        <f t="shared" si="61"/>
        <v>1974 q1</v>
      </c>
    </row>
    <row r="3632" spans="1:3">
      <c r="A3632" s="61">
        <v>27050</v>
      </c>
      <c r="B3632">
        <v>0.88600000000000001</v>
      </c>
      <c r="C3632" t="str">
        <f t="shared" si="61"/>
        <v>1974 q1</v>
      </c>
    </row>
    <row r="3633" spans="1:3">
      <c r="A3633" s="61">
        <v>27051</v>
      </c>
      <c r="B3633">
        <v>0.87450000000000006</v>
      </c>
      <c r="C3633" t="str">
        <f t="shared" si="61"/>
        <v>1974 q1</v>
      </c>
    </row>
    <row r="3634" spans="1:3">
      <c r="A3634" s="61">
        <v>27052</v>
      </c>
      <c r="B3634">
        <v>0.871</v>
      </c>
      <c r="C3634" t="str">
        <f t="shared" si="61"/>
        <v>1974 q1</v>
      </c>
    </row>
    <row r="3635" spans="1:3">
      <c r="A3635" s="61">
        <v>27053</v>
      </c>
      <c r="B3635">
        <v>0.90100000000000002</v>
      </c>
      <c r="C3635" t="str">
        <f t="shared" si="61"/>
        <v>1974 q1</v>
      </c>
    </row>
    <row r="3636" spans="1:3">
      <c r="A3636" s="61">
        <v>27054</v>
      </c>
      <c r="B3636">
        <v>0.93100000000000005</v>
      </c>
      <c r="C3636" t="str">
        <f t="shared" si="61"/>
        <v>1974 q1</v>
      </c>
    </row>
    <row r="3637" spans="1:3">
      <c r="A3637" s="61">
        <v>27057</v>
      </c>
      <c r="B3637">
        <v>0.96</v>
      </c>
      <c r="C3637" t="str">
        <f t="shared" si="61"/>
        <v>1974 q1</v>
      </c>
    </row>
    <row r="3638" spans="1:3">
      <c r="A3638" s="61">
        <v>27058</v>
      </c>
      <c r="B3638">
        <v>0.93400000000000005</v>
      </c>
      <c r="C3638" t="str">
        <f t="shared" si="61"/>
        <v>1974 q1</v>
      </c>
    </row>
    <row r="3639" spans="1:3">
      <c r="A3639" s="61">
        <v>27059</v>
      </c>
      <c r="B3639">
        <v>0.94699999999999995</v>
      </c>
      <c r="C3639" t="str">
        <f t="shared" si="61"/>
        <v>1974 q1</v>
      </c>
    </row>
    <row r="3640" spans="1:3">
      <c r="A3640" s="61">
        <v>27060</v>
      </c>
      <c r="B3640">
        <v>0.97599999999999998</v>
      </c>
      <c r="C3640" t="str">
        <f t="shared" si="61"/>
        <v>1974 q1</v>
      </c>
    </row>
    <row r="3641" spans="1:3">
      <c r="A3641" s="61">
        <v>27061</v>
      </c>
      <c r="B3641">
        <v>0.999</v>
      </c>
      <c r="C3641" t="str">
        <f t="shared" si="61"/>
        <v>1974 q1</v>
      </c>
    </row>
    <row r="3642" spans="1:3">
      <c r="A3642" s="61">
        <v>27064</v>
      </c>
      <c r="B3642">
        <v>0.96899999999999997</v>
      </c>
      <c r="C3642" t="str">
        <f t="shared" si="61"/>
        <v>1974 q1</v>
      </c>
    </row>
    <row r="3643" spans="1:3">
      <c r="A3643" s="61">
        <v>27065</v>
      </c>
      <c r="B3643">
        <v>0.999</v>
      </c>
      <c r="C3643" t="str">
        <f t="shared" si="61"/>
        <v>1974 q1</v>
      </c>
    </row>
    <row r="3644" spans="1:3">
      <c r="A3644" s="61">
        <v>27066</v>
      </c>
      <c r="B3644">
        <v>0.96899999999999997</v>
      </c>
      <c r="C3644" t="str">
        <f t="shared" si="61"/>
        <v>1974 q1</v>
      </c>
    </row>
    <row r="3645" spans="1:3">
      <c r="A3645" s="61">
        <v>27067</v>
      </c>
      <c r="B3645">
        <v>0.93899999999999995</v>
      </c>
      <c r="C3645" t="str">
        <f t="shared" si="61"/>
        <v>1974 q1</v>
      </c>
    </row>
    <row r="3646" spans="1:3">
      <c r="A3646" s="61">
        <v>27068</v>
      </c>
      <c r="B3646">
        <v>0.96899999999999997</v>
      </c>
      <c r="C3646" t="str">
        <f t="shared" si="61"/>
        <v>1974 q1</v>
      </c>
    </row>
    <row r="3647" spans="1:3">
      <c r="A3647" s="61">
        <v>27071</v>
      </c>
      <c r="B3647">
        <v>0.98799999999999999</v>
      </c>
      <c r="C3647" t="str">
        <f t="shared" si="61"/>
        <v>1974 q1</v>
      </c>
    </row>
    <row r="3648" spans="1:3">
      <c r="A3648" s="61">
        <v>27073</v>
      </c>
      <c r="B3648">
        <v>0.98099999999999998</v>
      </c>
      <c r="C3648" t="str">
        <f t="shared" si="61"/>
        <v>1974 q1</v>
      </c>
    </row>
    <row r="3649" spans="1:3">
      <c r="A3649" s="61">
        <v>27074</v>
      </c>
      <c r="B3649">
        <v>1.0109999999999999</v>
      </c>
      <c r="C3649" t="str">
        <f t="shared" si="61"/>
        <v>1974 q1</v>
      </c>
    </row>
    <row r="3650" spans="1:3">
      <c r="A3650" s="61">
        <v>27075</v>
      </c>
      <c r="B3650">
        <v>1.0409999999999999</v>
      </c>
      <c r="C3650" t="str">
        <f t="shared" si="61"/>
        <v>1974 q1</v>
      </c>
    </row>
    <row r="3651" spans="1:3">
      <c r="A3651" s="61">
        <v>27079</v>
      </c>
      <c r="B3651">
        <v>1.071</v>
      </c>
      <c r="C3651" t="str">
        <f t="shared" si="61"/>
        <v>1974 q1</v>
      </c>
    </row>
    <row r="3652" spans="1:3">
      <c r="A3652" s="61">
        <v>27080</v>
      </c>
      <c r="B3652">
        <v>1.101</v>
      </c>
      <c r="C3652" t="str">
        <f t="shared" si="61"/>
        <v>1974 q1</v>
      </c>
    </row>
    <row r="3653" spans="1:3">
      <c r="A3653" s="61">
        <v>27081</v>
      </c>
      <c r="B3653">
        <v>1.131</v>
      </c>
      <c r="C3653" t="str">
        <f t="shared" si="61"/>
        <v>1974 q1</v>
      </c>
    </row>
    <row r="3654" spans="1:3">
      <c r="A3654" s="61">
        <v>27082</v>
      </c>
      <c r="B3654">
        <v>1.161</v>
      </c>
      <c r="C3654" t="str">
        <f t="shared" si="61"/>
        <v>1974 q1</v>
      </c>
    </row>
    <row r="3655" spans="1:3">
      <c r="A3655" s="61">
        <v>27085</v>
      </c>
      <c r="B3655">
        <v>1.1766000000000001</v>
      </c>
      <c r="C3655" t="str">
        <f t="shared" si="61"/>
        <v>1974 q1</v>
      </c>
    </row>
    <row r="3656" spans="1:3">
      <c r="A3656" s="61">
        <v>27086</v>
      </c>
      <c r="B3656">
        <v>1.1921999999999999</v>
      </c>
      <c r="C3656" t="str">
        <f t="shared" si="61"/>
        <v>1974 q1</v>
      </c>
    </row>
    <row r="3657" spans="1:3">
      <c r="A3657" s="61">
        <v>27087</v>
      </c>
      <c r="B3657">
        <v>1.1639999999999999</v>
      </c>
      <c r="C3657" t="str">
        <f t="shared" si="61"/>
        <v>1974 q1</v>
      </c>
    </row>
    <row r="3658" spans="1:3">
      <c r="A3658" s="61">
        <v>27088</v>
      </c>
      <c r="B3658">
        <v>1.0944</v>
      </c>
      <c r="C3658" t="str">
        <f t="shared" si="61"/>
        <v>1974 q1</v>
      </c>
    </row>
    <row r="3659" spans="1:3">
      <c r="A3659" s="61">
        <v>27089</v>
      </c>
      <c r="B3659">
        <v>1.07</v>
      </c>
      <c r="C3659" t="str">
        <f t="shared" si="61"/>
        <v>1974 q1</v>
      </c>
    </row>
    <row r="3660" spans="1:3">
      <c r="A3660" s="61">
        <v>27092</v>
      </c>
      <c r="B3660">
        <v>1.075</v>
      </c>
      <c r="C3660" t="str">
        <f t="shared" si="61"/>
        <v>1974 q1</v>
      </c>
    </row>
    <row r="3661" spans="1:3">
      <c r="A3661" s="61">
        <v>27093</v>
      </c>
      <c r="B3661">
        <v>1.028</v>
      </c>
      <c r="C3661" t="str">
        <f t="shared" si="61"/>
        <v>1974 q1</v>
      </c>
    </row>
    <row r="3662" spans="1:3">
      <c r="A3662" s="61">
        <v>27094</v>
      </c>
      <c r="B3662">
        <v>1.07</v>
      </c>
      <c r="C3662" t="str">
        <f t="shared" si="61"/>
        <v>1974 q1</v>
      </c>
    </row>
    <row r="3663" spans="1:3">
      <c r="A3663" s="61">
        <v>27095</v>
      </c>
      <c r="B3663">
        <v>1.1200000000000001</v>
      </c>
      <c r="C3663" t="str">
        <f t="shared" si="61"/>
        <v>1974 q1</v>
      </c>
    </row>
    <row r="3664" spans="1:3">
      <c r="A3664" s="61">
        <v>27096</v>
      </c>
      <c r="B3664">
        <v>1.0960000000000001</v>
      </c>
      <c r="C3664" t="str">
        <f t="shared" si="61"/>
        <v>1974 q1</v>
      </c>
    </row>
    <row r="3665" spans="1:3">
      <c r="A3665" s="61">
        <v>27099</v>
      </c>
      <c r="B3665">
        <v>1.135</v>
      </c>
      <c r="C3665" t="str">
        <f t="shared" si="61"/>
        <v>1974 q1</v>
      </c>
    </row>
    <row r="3666" spans="1:3">
      <c r="A3666" s="61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61">
        <v>27101</v>
      </c>
      <c r="B3667">
        <v>1.137</v>
      </c>
      <c r="C3667" t="str">
        <f t="shared" si="62"/>
        <v>1974 q1</v>
      </c>
    </row>
    <row r="3668" spans="1:3">
      <c r="A3668" s="61">
        <v>27102</v>
      </c>
      <c r="B3668">
        <v>1.119</v>
      </c>
      <c r="C3668" t="str">
        <f t="shared" si="62"/>
        <v>1974 q1</v>
      </c>
    </row>
    <row r="3669" spans="1:3">
      <c r="A3669" s="61">
        <v>27103</v>
      </c>
      <c r="B3669">
        <v>1.1319999999999999</v>
      </c>
      <c r="C3669" t="str">
        <f t="shared" si="62"/>
        <v>1974 q1</v>
      </c>
    </row>
    <row r="3670" spans="1:3">
      <c r="A3670" s="61">
        <v>27106</v>
      </c>
      <c r="B3670">
        <v>1.1719999999999999</v>
      </c>
      <c r="C3670" t="str">
        <f t="shared" si="62"/>
        <v>1974 q1</v>
      </c>
    </row>
    <row r="3671" spans="1:3">
      <c r="A3671" s="61">
        <v>27107</v>
      </c>
      <c r="B3671">
        <v>1.222</v>
      </c>
      <c r="C3671" t="str">
        <f t="shared" si="62"/>
        <v>1974 q1</v>
      </c>
    </row>
    <row r="3672" spans="1:3">
      <c r="A3672" s="61">
        <v>27108</v>
      </c>
      <c r="B3672">
        <v>1.212</v>
      </c>
      <c r="C3672" t="str">
        <f t="shared" si="62"/>
        <v>1974 q1</v>
      </c>
    </row>
    <row r="3673" spans="1:3">
      <c r="A3673" s="61">
        <v>27109</v>
      </c>
      <c r="B3673">
        <v>1.1859999999999999</v>
      </c>
      <c r="C3673" t="str">
        <f t="shared" si="62"/>
        <v>1974 q1</v>
      </c>
    </row>
    <row r="3674" spans="1:3">
      <c r="A3674" s="61">
        <v>27110</v>
      </c>
      <c r="B3674">
        <v>1.236</v>
      </c>
      <c r="C3674" t="str">
        <f t="shared" si="62"/>
        <v>1974 q1</v>
      </c>
    </row>
    <row r="3675" spans="1:3">
      <c r="A3675" s="61">
        <v>27113</v>
      </c>
      <c r="B3675">
        <v>1.2190000000000001</v>
      </c>
      <c r="C3675" t="str">
        <f t="shared" si="62"/>
        <v>1974 q1</v>
      </c>
    </row>
    <row r="3676" spans="1:3">
      <c r="A3676" s="61">
        <v>27114</v>
      </c>
      <c r="B3676">
        <v>1.175</v>
      </c>
      <c r="C3676" t="str">
        <f t="shared" si="62"/>
        <v>1974 q1</v>
      </c>
    </row>
    <row r="3677" spans="1:3">
      <c r="A3677" s="61">
        <v>27115</v>
      </c>
      <c r="B3677">
        <v>1.2250000000000001</v>
      </c>
      <c r="C3677" t="str">
        <f t="shared" si="62"/>
        <v>1974 q1</v>
      </c>
    </row>
    <row r="3678" spans="1:3">
      <c r="A3678" s="61">
        <v>27116</v>
      </c>
      <c r="B3678">
        <v>1.266</v>
      </c>
      <c r="C3678" t="str">
        <f t="shared" si="62"/>
        <v>1974 q1</v>
      </c>
    </row>
    <row r="3679" spans="1:3">
      <c r="A3679" s="61">
        <v>27117</v>
      </c>
      <c r="B3679">
        <v>1.296</v>
      </c>
      <c r="C3679" t="str">
        <f t="shared" si="62"/>
        <v>1974 q1</v>
      </c>
    </row>
    <row r="3680" spans="1:3">
      <c r="A3680" s="61">
        <v>27120</v>
      </c>
      <c r="B3680">
        <v>1.2629999999999999</v>
      </c>
      <c r="C3680" t="str">
        <f t="shared" si="62"/>
        <v>1974 q2</v>
      </c>
    </row>
    <row r="3681" spans="1:3">
      <c r="A3681" s="61">
        <v>27121</v>
      </c>
      <c r="B3681">
        <v>1.3069999999999999</v>
      </c>
      <c r="C3681" t="str">
        <f t="shared" si="62"/>
        <v>1974 q2</v>
      </c>
    </row>
    <row r="3682" spans="1:3">
      <c r="A3682" s="61">
        <v>27122</v>
      </c>
      <c r="B3682">
        <v>1.28</v>
      </c>
      <c r="C3682" t="str">
        <f t="shared" si="62"/>
        <v>1974 q2</v>
      </c>
    </row>
    <row r="3683" spans="1:3">
      <c r="A3683" s="61">
        <v>27123</v>
      </c>
      <c r="B3683">
        <v>1.298</v>
      </c>
      <c r="C3683" t="str">
        <f t="shared" si="62"/>
        <v>1974 q2</v>
      </c>
    </row>
    <row r="3684" spans="1:3">
      <c r="A3684" s="61">
        <v>27124</v>
      </c>
      <c r="B3684">
        <v>1.248</v>
      </c>
      <c r="C3684" t="str">
        <f t="shared" si="62"/>
        <v>1974 q2</v>
      </c>
    </row>
    <row r="3685" spans="1:3">
      <c r="A3685" s="61">
        <v>27127</v>
      </c>
      <c r="B3685">
        <v>1.198</v>
      </c>
      <c r="C3685" t="str">
        <f t="shared" si="62"/>
        <v>1974 q2</v>
      </c>
    </row>
    <row r="3686" spans="1:3">
      <c r="A3686" s="61">
        <v>27128</v>
      </c>
      <c r="B3686">
        <v>1.2370000000000001</v>
      </c>
      <c r="C3686" t="str">
        <f t="shared" si="62"/>
        <v>1974 q2</v>
      </c>
    </row>
    <row r="3687" spans="1:3">
      <c r="A3687" s="61">
        <v>27129</v>
      </c>
      <c r="B3687">
        <v>1.208</v>
      </c>
      <c r="C3687" t="str">
        <f t="shared" si="62"/>
        <v>1974 q2</v>
      </c>
    </row>
    <row r="3688" spans="1:3">
      <c r="A3688" s="61">
        <v>27130</v>
      </c>
      <c r="B3688">
        <v>1.21</v>
      </c>
      <c r="C3688" t="str">
        <f t="shared" si="62"/>
        <v>1974 q2</v>
      </c>
    </row>
    <row r="3689" spans="1:3">
      <c r="A3689" s="61">
        <v>27134</v>
      </c>
      <c r="B3689">
        <v>1.254</v>
      </c>
      <c r="C3689" t="str">
        <f t="shared" si="62"/>
        <v>1974 q2</v>
      </c>
    </row>
    <row r="3690" spans="1:3">
      <c r="A3690" s="61">
        <v>27135</v>
      </c>
      <c r="B3690">
        <v>1.2390000000000001</v>
      </c>
      <c r="C3690" t="str">
        <f t="shared" si="62"/>
        <v>1974 q2</v>
      </c>
    </row>
    <row r="3691" spans="1:3">
      <c r="A3691" s="61">
        <v>27136</v>
      </c>
      <c r="B3691">
        <v>1.242</v>
      </c>
      <c r="C3691" t="str">
        <f t="shared" si="62"/>
        <v>1974 q2</v>
      </c>
    </row>
    <row r="3692" spans="1:3">
      <c r="A3692" s="61">
        <v>27137</v>
      </c>
      <c r="B3692">
        <v>1.292</v>
      </c>
      <c r="C3692" t="str">
        <f t="shared" si="62"/>
        <v>1974 q2</v>
      </c>
    </row>
    <row r="3693" spans="1:3">
      <c r="A3693" s="61">
        <v>27138</v>
      </c>
      <c r="B3693">
        <v>1.3240000000000001</v>
      </c>
      <c r="C3693" t="str">
        <f t="shared" si="62"/>
        <v>1974 q2</v>
      </c>
    </row>
    <row r="3694" spans="1:3">
      <c r="A3694" s="61">
        <v>27141</v>
      </c>
      <c r="B3694">
        <v>1.335</v>
      </c>
      <c r="C3694" t="str">
        <f t="shared" si="62"/>
        <v>1974 q2</v>
      </c>
    </row>
    <row r="3695" spans="1:3">
      <c r="A3695" s="61">
        <v>27142</v>
      </c>
      <c r="B3695">
        <v>1.3440000000000001</v>
      </c>
      <c r="C3695" t="str">
        <f t="shared" si="62"/>
        <v>1974 q2</v>
      </c>
    </row>
    <row r="3696" spans="1:3">
      <c r="A3696" s="61">
        <v>27143</v>
      </c>
      <c r="B3696">
        <v>1.383</v>
      </c>
      <c r="C3696" t="str">
        <f t="shared" si="62"/>
        <v>1974 q2</v>
      </c>
    </row>
    <row r="3697" spans="1:3">
      <c r="A3697" s="61">
        <v>27144</v>
      </c>
      <c r="B3697">
        <v>1.331</v>
      </c>
      <c r="C3697" t="str">
        <f t="shared" si="62"/>
        <v>1974 q2</v>
      </c>
    </row>
    <row r="3698" spans="1:3">
      <c r="A3698" s="61">
        <v>27145</v>
      </c>
      <c r="B3698">
        <v>1.3335999999999999</v>
      </c>
      <c r="C3698" t="str">
        <f t="shared" si="62"/>
        <v>1974 q2</v>
      </c>
    </row>
    <row r="3699" spans="1:3">
      <c r="A3699" s="61">
        <v>27148</v>
      </c>
      <c r="B3699">
        <v>1.3633999999999999</v>
      </c>
      <c r="C3699" t="str">
        <f t="shared" si="62"/>
        <v>1974 q2</v>
      </c>
    </row>
    <row r="3700" spans="1:3">
      <c r="A3700" s="61">
        <v>27149</v>
      </c>
      <c r="B3700">
        <v>1.3572</v>
      </c>
      <c r="C3700" t="str">
        <f t="shared" si="62"/>
        <v>1974 q2</v>
      </c>
    </row>
    <row r="3701" spans="1:3">
      <c r="A3701" s="61">
        <v>27150</v>
      </c>
      <c r="B3701">
        <v>1.3240000000000001</v>
      </c>
      <c r="C3701" t="str">
        <f t="shared" si="62"/>
        <v>1974 q2</v>
      </c>
    </row>
    <row r="3702" spans="1:3">
      <c r="A3702" s="61">
        <v>27151</v>
      </c>
      <c r="B3702">
        <v>1.34</v>
      </c>
      <c r="C3702" t="str">
        <f t="shared" si="62"/>
        <v>1974 q2</v>
      </c>
    </row>
    <row r="3703" spans="1:3">
      <c r="A3703" s="61">
        <v>27152</v>
      </c>
      <c r="B3703">
        <v>1.361</v>
      </c>
      <c r="C3703" t="str">
        <f t="shared" si="62"/>
        <v>1974 q2</v>
      </c>
    </row>
    <row r="3704" spans="1:3">
      <c r="A3704" s="61">
        <v>27155</v>
      </c>
      <c r="B3704">
        <v>1.3149999999999999</v>
      </c>
      <c r="C3704" t="str">
        <f t="shared" si="62"/>
        <v>1974 q2</v>
      </c>
    </row>
    <row r="3705" spans="1:3">
      <c r="A3705" s="61">
        <v>27156</v>
      </c>
      <c r="B3705">
        <v>1.33</v>
      </c>
      <c r="C3705" t="str">
        <f t="shared" si="62"/>
        <v>1974 q2</v>
      </c>
    </row>
    <row r="3706" spans="1:3">
      <c r="A3706" s="61">
        <v>27157</v>
      </c>
      <c r="B3706">
        <v>1.3340000000000001</v>
      </c>
      <c r="C3706" t="str">
        <f t="shared" si="62"/>
        <v>1974 q2</v>
      </c>
    </row>
    <row r="3707" spans="1:3">
      <c r="A3707" s="61">
        <v>27158</v>
      </c>
      <c r="B3707">
        <v>1.3140000000000001</v>
      </c>
      <c r="C3707" t="str">
        <f t="shared" si="62"/>
        <v>1974 q2</v>
      </c>
    </row>
    <row r="3708" spans="1:3">
      <c r="A3708" s="61">
        <v>27159</v>
      </c>
      <c r="B3708">
        <v>1.298</v>
      </c>
      <c r="C3708" t="str">
        <f t="shared" si="62"/>
        <v>1974 q2</v>
      </c>
    </row>
    <row r="3709" spans="1:3">
      <c r="A3709" s="61">
        <v>27162</v>
      </c>
      <c r="B3709">
        <v>1.26</v>
      </c>
      <c r="C3709" t="str">
        <f t="shared" si="62"/>
        <v>1974 q2</v>
      </c>
    </row>
    <row r="3710" spans="1:3">
      <c r="A3710" s="61">
        <v>27163</v>
      </c>
      <c r="B3710">
        <v>1.2330000000000001</v>
      </c>
      <c r="C3710" t="str">
        <f t="shared" si="62"/>
        <v>1974 q2</v>
      </c>
    </row>
    <row r="3711" spans="1:3">
      <c r="A3711" s="61">
        <v>27164</v>
      </c>
      <c r="B3711">
        <v>1.23</v>
      </c>
      <c r="C3711" t="str">
        <f t="shared" si="62"/>
        <v>1974 q2</v>
      </c>
    </row>
    <row r="3712" spans="1:3">
      <c r="A3712" s="61">
        <v>27165</v>
      </c>
      <c r="B3712">
        <v>1.18</v>
      </c>
      <c r="C3712" t="str">
        <f t="shared" si="62"/>
        <v>1974 q2</v>
      </c>
    </row>
    <row r="3713" spans="1:3">
      <c r="A3713" s="61">
        <v>27166</v>
      </c>
      <c r="B3713">
        <v>1.1579999999999999</v>
      </c>
      <c r="C3713" t="str">
        <f t="shared" si="62"/>
        <v>1974 q2</v>
      </c>
    </row>
    <row r="3714" spans="1:3">
      <c r="A3714" s="61">
        <v>27169</v>
      </c>
      <c r="B3714">
        <v>1.1379999999999999</v>
      </c>
      <c r="C3714" t="str">
        <f t="shared" si="62"/>
        <v>1974 q2</v>
      </c>
    </row>
    <row r="3715" spans="1:3">
      <c r="A3715" s="61">
        <v>27170</v>
      </c>
      <c r="B3715">
        <v>1.1339999999999999</v>
      </c>
      <c r="C3715" t="str">
        <f t="shared" si="62"/>
        <v>1974 q2</v>
      </c>
    </row>
    <row r="3716" spans="1:3">
      <c r="A3716" s="61">
        <v>27171</v>
      </c>
      <c r="B3716">
        <v>1.0920000000000001</v>
      </c>
      <c r="C3716" t="str">
        <f t="shared" si="62"/>
        <v>1974 q2</v>
      </c>
    </row>
    <row r="3717" spans="1:3">
      <c r="A3717" s="61">
        <v>27172</v>
      </c>
      <c r="B3717">
        <v>1.097</v>
      </c>
      <c r="C3717" t="str">
        <f t="shared" si="62"/>
        <v>1974 q2</v>
      </c>
    </row>
    <row r="3718" spans="1:3">
      <c r="A3718" s="61">
        <v>27173</v>
      </c>
      <c r="B3718">
        <v>1.1020000000000001</v>
      </c>
      <c r="C3718" t="str">
        <f t="shared" si="62"/>
        <v>1974 q2</v>
      </c>
    </row>
    <row r="3719" spans="1:3">
      <c r="A3719" s="61">
        <v>27177</v>
      </c>
      <c r="B3719">
        <v>1.0549999999999999</v>
      </c>
      <c r="C3719" t="str">
        <f t="shared" si="62"/>
        <v>1974 q2</v>
      </c>
    </row>
    <row r="3720" spans="1:3">
      <c r="A3720" s="61">
        <v>27178</v>
      </c>
      <c r="B3720">
        <v>1.08</v>
      </c>
      <c r="C3720" t="str">
        <f t="shared" si="62"/>
        <v>1974 q2</v>
      </c>
    </row>
    <row r="3721" spans="1:3">
      <c r="A3721" s="61">
        <v>27179</v>
      </c>
      <c r="B3721">
        <v>1.075</v>
      </c>
      <c r="C3721" t="str">
        <f t="shared" si="62"/>
        <v>1974 q2</v>
      </c>
    </row>
    <row r="3722" spans="1:3">
      <c r="A3722" s="61">
        <v>27180</v>
      </c>
      <c r="B3722">
        <v>1.0740000000000001</v>
      </c>
      <c r="C3722" t="str">
        <f t="shared" si="62"/>
        <v>1974 q2</v>
      </c>
    </row>
    <row r="3723" spans="1:3">
      <c r="A3723" s="61">
        <v>27183</v>
      </c>
      <c r="B3723">
        <v>1.044</v>
      </c>
      <c r="C3723" t="str">
        <f t="shared" si="62"/>
        <v>1974 q2</v>
      </c>
    </row>
    <row r="3724" spans="1:3">
      <c r="A3724" s="61">
        <v>27184</v>
      </c>
      <c r="B3724">
        <v>1.0940000000000001</v>
      </c>
      <c r="C3724" t="str">
        <f t="shared" si="62"/>
        <v>1974 q2</v>
      </c>
    </row>
    <row r="3725" spans="1:3">
      <c r="A3725" s="61">
        <v>27185</v>
      </c>
      <c r="B3725">
        <v>1.1240000000000001</v>
      </c>
      <c r="C3725" t="str">
        <f t="shared" si="62"/>
        <v>1974 q2</v>
      </c>
    </row>
    <row r="3726" spans="1:3">
      <c r="A3726" s="61">
        <v>27186</v>
      </c>
      <c r="B3726">
        <v>1.1000000000000001</v>
      </c>
      <c r="C3726" t="str">
        <f t="shared" si="62"/>
        <v>1974 q2</v>
      </c>
    </row>
    <row r="3727" spans="1:3">
      <c r="A3727" s="61">
        <v>27187</v>
      </c>
      <c r="B3727">
        <v>1.1339999999999999</v>
      </c>
      <c r="C3727" t="str">
        <f t="shared" si="62"/>
        <v>1974 q2</v>
      </c>
    </row>
    <row r="3728" spans="1:3">
      <c r="A3728" s="61">
        <v>27190</v>
      </c>
      <c r="B3728">
        <v>1.1419999999999999</v>
      </c>
      <c r="C3728" t="str">
        <f t="shared" si="62"/>
        <v>1974 q2</v>
      </c>
    </row>
    <row r="3729" spans="1:3">
      <c r="A3729" s="61">
        <v>27191</v>
      </c>
      <c r="B3729">
        <v>1.0920000000000001</v>
      </c>
      <c r="C3729" t="str">
        <f t="shared" si="62"/>
        <v>1974 q2</v>
      </c>
    </row>
    <row r="3730" spans="1:3">
      <c r="A3730" s="61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61">
        <v>27193</v>
      </c>
      <c r="B3731">
        <v>1.046</v>
      </c>
      <c r="C3731" t="str">
        <f t="shared" si="63"/>
        <v>1974 q2</v>
      </c>
    </row>
    <row r="3732" spans="1:3">
      <c r="A3732" s="61">
        <v>27194</v>
      </c>
      <c r="B3732">
        <v>1.0109999999999999</v>
      </c>
      <c r="C3732" t="str">
        <f t="shared" si="63"/>
        <v>1974 q2</v>
      </c>
    </row>
    <row r="3733" spans="1:3">
      <c r="A3733" s="61">
        <v>27197</v>
      </c>
      <c r="B3733">
        <v>1.028</v>
      </c>
      <c r="C3733" t="str">
        <f t="shared" si="63"/>
        <v>1974 q2</v>
      </c>
    </row>
    <row r="3734" spans="1:3">
      <c r="A3734" s="61">
        <v>27198</v>
      </c>
      <c r="B3734">
        <v>0.97799999999999998</v>
      </c>
      <c r="C3734" t="str">
        <f t="shared" si="63"/>
        <v>1974 q2</v>
      </c>
    </row>
    <row r="3735" spans="1:3">
      <c r="A3735" s="61">
        <v>27199</v>
      </c>
      <c r="B3735">
        <v>0.99</v>
      </c>
      <c r="C3735" t="str">
        <f t="shared" si="63"/>
        <v>1974 q2</v>
      </c>
    </row>
    <row r="3736" spans="1:3">
      <c r="A3736" s="61">
        <v>27200</v>
      </c>
      <c r="B3736">
        <v>1.004</v>
      </c>
      <c r="C3736" t="str">
        <f t="shared" si="63"/>
        <v>1974 q2</v>
      </c>
    </row>
    <row r="3737" spans="1:3">
      <c r="A3737" s="61">
        <v>27201</v>
      </c>
      <c r="B3737">
        <v>1.0129999999999999</v>
      </c>
      <c r="C3737" t="str">
        <f t="shared" si="63"/>
        <v>1974 q2</v>
      </c>
    </row>
    <row r="3738" spans="1:3">
      <c r="A3738" s="61">
        <v>27204</v>
      </c>
      <c r="B3738">
        <v>0.98099999999999998</v>
      </c>
      <c r="C3738" t="str">
        <f t="shared" si="63"/>
        <v>1974 q2</v>
      </c>
    </row>
    <row r="3739" spans="1:3">
      <c r="A3739" s="61">
        <v>27205</v>
      </c>
      <c r="B3739">
        <v>0.9284</v>
      </c>
      <c r="C3739" t="str">
        <f t="shared" si="63"/>
        <v>1974 q2</v>
      </c>
    </row>
    <row r="3740" spans="1:3">
      <c r="A3740" s="61">
        <v>27206</v>
      </c>
      <c r="B3740">
        <v>0.93179999999999996</v>
      </c>
      <c r="C3740" t="str">
        <f t="shared" si="63"/>
        <v>1974 q2</v>
      </c>
    </row>
    <row r="3741" spans="1:3">
      <c r="A3741" s="61">
        <v>27207</v>
      </c>
      <c r="B3741">
        <v>0.91959999999999997</v>
      </c>
      <c r="C3741" t="str">
        <f t="shared" si="63"/>
        <v>1974 q2</v>
      </c>
    </row>
    <row r="3742" spans="1:3">
      <c r="A3742" s="61">
        <v>27208</v>
      </c>
      <c r="B3742">
        <v>0.94079999999999997</v>
      </c>
      <c r="C3742" t="str">
        <f t="shared" si="63"/>
        <v>1974 q2</v>
      </c>
    </row>
    <row r="3743" spans="1:3">
      <c r="A3743" s="61">
        <v>27211</v>
      </c>
      <c r="B3743">
        <v>0.89400000000000002</v>
      </c>
      <c r="C3743" t="str">
        <f t="shared" si="63"/>
        <v>1974 q3</v>
      </c>
    </row>
    <row r="3744" spans="1:3">
      <c r="A3744" s="61">
        <v>27212</v>
      </c>
      <c r="B3744">
        <v>0.88600000000000001</v>
      </c>
      <c r="C3744" t="str">
        <f t="shared" si="63"/>
        <v>1974 q3</v>
      </c>
    </row>
    <row r="3745" spans="1:3">
      <c r="A3745" s="61">
        <v>27213</v>
      </c>
      <c r="B3745">
        <v>0.86099999999999999</v>
      </c>
      <c r="C3745" t="str">
        <f t="shared" si="63"/>
        <v>1974 q3</v>
      </c>
    </row>
    <row r="3746" spans="1:3">
      <c r="A3746" s="61">
        <v>27215</v>
      </c>
      <c r="B3746">
        <v>0.86799999999999999</v>
      </c>
      <c r="C3746" t="str">
        <f t="shared" si="63"/>
        <v>1974 q3</v>
      </c>
    </row>
    <row r="3747" spans="1:3">
      <c r="A3747" s="61">
        <v>27218</v>
      </c>
      <c r="B3747">
        <v>0.86299999999999999</v>
      </c>
      <c r="C3747" t="str">
        <f t="shared" si="63"/>
        <v>1974 q3</v>
      </c>
    </row>
    <row r="3748" spans="1:3">
      <c r="A3748" s="61">
        <v>27219</v>
      </c>
      <c r="B3748">
        <v>0.84599999999999997</v>
      </c>
      <c r="C3748" t="str">
        <f t="shared" si="63"/>
        <v>1974 q3</v>
      </c>
    </row>
    <row r="3749" spans="1:3">
      <c r="A3749" s="61">
        <v>27220</v>
      </c>
      <c r="B3749">
        <v>0.82499999999999996</v>
      </c>
      <c r="C3749" t="str">
        <f t="shared" si="63"/>
        <v>1974 q3</v>
      </c>
    </row>
    <row r="3750" spans="1:3">
      <c r="A3750" s="61">
        <v>27221</v>
      </c>
      <c r="B3750">
        <v>0.85399999999999998</v>
      </c>
      <c r="C3750" t="str">
        <f t="shared" si="63"/>
        <v>1974 q3</v>
      </c>
    </row>
    <row r="3751" spans="1:3">
      <c r="A3751" s="61">
        <v>27222</v>
      </c>
      <c r="B3751">
        <v>0.83</v>
      </c>
      <c r="C3751" t="str">
        <f t="shared" si="63"/>
        <v>1974 q3</v>
      </c>
    </row>
    <row r="3752" spans="1:3">
      <c r="A3752" s="61">
        <v>27225</v>
      </c>
      <c r="B3752">
        <v>0.88</v>
      </c>
      <c r="C3752" t="str">
        <f t="shared" si="63"/>
        <v>1974 q3</v>
      </c>
    </row>
    <row r="3753" spans="1:3">
      <c r="A3753" s="61">
        <v>27226</v>
      </c>
      <c r="B3753">
        <v>0.84599999999999997</v>
      </c>
      <c r="C3753" t="str">
        <f t="shared" si="63"/>
        <v>1974 q3</v>
      </c>
    </row>
    <row r="3754" spans="1:3">
      <c r="A3754" s="61">
        <v>27227</v>
      </c>
      <c r="B3754">
        <v>0.83899999999999997</v>
      </c>
      <c r="C3754" t="str">
        <f t="shared" si="63"/>
        <v>1974 q3</v>
      </c>
    </row>
    <row r="3755" spans="1:3">
      <c r="A3755" s="61">
        <v>27228</v>
      </c>
      <c r="B3755">
        <v>0.85599999999999998</v>
      </c>
      <c r="C3755" t="str">
        <f t="shared" si="63"/>
        <v>1974 q3</v>
      </c>
    </row>
    <row r="3756" spans="1:3">
      <c r="A3756" s="61">
        <v>27229</v>
      </c>
      <c r="B3756">
        <v>0.85</v>
      </c>
      <c r="C3756" t="str">
        <f t="shared" si="63"/>
        <v>1974 q3</v>
      </c>
    </row>
    <row r="3757" spans="1:3">
      <c r="A3757" s="61">
        <v>27232</v>
      </c>
      <c r="B3757">
        <v>0.85099999999999998</v>
      </c>
      <c r="C3757" t="str">
        <f t="shared" si="63"/>
        <v>1974 q3</v>
      </c>
    </row>
    <row r="3758" spans="1:3">
      <c r="A3758" s="61">
        <v>27233</v>
      </c>
      <c r="B3758">
        <v>0.84199999999999997</v>
      </c>
      <c r="C3758" t="str">
        <f t="shared" si="63"/>
        <v>1974 q3</v>
      </c>
    </row>
    <row r="3759" spans="1:3">
      <c r="A3759" s="61">
        <v>27234</v>
      </c>
      <c r="B3759">
        <v>0.86199999999999999</v>
      </c>
      <c r="C3759" t="str">
        <f t="shared" si="63"/>
        <v>1974 q3</v>
      </c>
    </row>
    <row r="3760" spans="1:3">
      <c r="A3760" s="61">
        <v>27235</v>
      </c>
      <c r="B3760">
        <v>0.89700000000000002</v>
      </c>
      <c r="C3760" t="str">
        <f t="shared" si="63"/>
        <v>1974 q3</v>
      </c>
    </row>
    <row r="3761" spans="1:3">
      <c r="A3761" s="61">
        <v>27236</v>
      </c>
      <c r="B3761">
        <v>0.90500000000000003</v>
      </c>
      <c r="C3761" t="str">
        <f t="shared" si="63"/>
        <v>1974 q3</v>
      </c>
    </row>
    <row r="3762" spans="1:3">
      <c r="A3762" s="61">
        <v>27239</v>
      </c>
      <c r="B3762">
        <v>0.95499999999999996</v>
      </c>
      <c r="C3762" t="str">
        <f t="shared" si="63"/>
        <v>1974 q3</v>
      </c>
    </row>
    <row r="3763" spans="1:3">
      <c r="A3763" s="61">
        <v>27240</v>
      </c>
      <c r="B3763">
        <v>0.90500000000000003</v>
      </c>
      <c r="C3763" t="str">
        <f t="shared" si="63"/>
        <v>1974 q3</v>
      </c>
    </row>
    <row r="3764" spans="1:3">
      <c r="A3764" s="61">
        <v>27241</v>
      </c>
      <c r="B3764">
        <v>0.89300000000000002</v>
      </c>
      <c r="C3764" t="str">
        <f t="shared" si="63"/>
        <v>1974 q3</v>
      </c>
    </row>
    <row r="3765" spans="1:3">
      <c r="A3765" s="61">
        <v>27242</v>
      </c>
      <c r="B3765">
        <v>0.84499999999999997</v>
      </c>
      <c r="C3765" t="str">
        <f t="shared" si="63"/>
        <v>1974 q3</v>
      </c>
    </row>
    <row r="3766" spans="1:3">
      <c r="A3766" s="61">
        <v>27243</v>
      </c>
      <c r="B3766">
        <v>0.80100000000000005</v>
      </c>
      <c r="C3766" t="str">
        <f t="shared" si="63"/>
        <v>1974 q3</v>
      </c>
    </row>
    <row r="3767" spans="1:3">
      <c r="A3767" s="61">
        <v>27246</v>
      </c>
      <c r="B3767">
        <v>0.80700000000000005</v>
      </c>
      <c r="C3767" t="str">
        <f t="shared" si="63"/>
        <v>1974 q3</v>
      </c>
    </row>
    <row r="3768" spans="1:3">
      <c r="A3768" s="61">
        <v>27247</v>
      </c>
      <c r="B3768">
        <v>0.83799999999999997</v>
      </c>
      <c r="C3768" t="str">
        <f t="shared" si="63"/>
        <v>1974 q3</v>
      </c>
    </row>
    <row r="3769" spans="1:3">
      <c r="A3769" s="61">
        <v>27248</v>
      </c>
      <c r="B3769">
        <v>0.84799999999999998</v>
      </c>
      <c r="C3769" t="str">
        <f t="shared" si="63"/>
        <v>1974 q3</v>
      </c>
    </row>
    <row r="3770" spans="1:3">
      <c r="A3770" s="61">
        <v>27249</v>
      </c>
      <c r="B3770">
        <v>0.82499999999999996</v>
      </c>
      <c r="C3770" t="str">
        <f t="shared" si="63"/>
        <v>1974 q3</v>
      </c>
    </row>
    <row r="3771" spans="1:3">
      <c r="A3771" s="61">
        <v>27250</v>
      </c>
      <c r="B3771">
        <v>0.81799999999999995</v>
      </c>
      <c r="C3771" t="str">
        <f t="shared" si="63"/>
        <v>1974 q3</v>
      </c>
    </row>
    <row r="3772" spans="1:3">
      <c r="A3772" s="61">
        <v>27253</v>
      </c>
      <c r="B3772">
        <v>0.82899999999999996</v>
      </c>
      <c r="C3772" t="str">
        <f t="shared" si="63"/>
        <v>1974 q3</v>
      </c>
    </row>
    <row r="3773" spans="1:3">
      <c r="A3773" s="61">
        <v>27254</v>
      </c>
      <c r="B3773">
        <v>0.84899999999999998</v>
      </c>
      <c r="C3773" t="str">
        <f t="shared" si="63"/>
        <v>1974 q3</v>
      </c>
    </row>
    <row r="3774" spans="1:3">
      <c r="A3774" s="61">
        <v>27255</v>
      </c>
      <c r="B3774">
        <v>0.82799999999999996</v>
      </c>
      <c r="C3774" t="str">
        <f t="shared" si="63"/>
        <v>1974 q3</v>
      </c>
    </row>
    <row r="3775" spans="1:3">
      <c r="A3775" s="61">
        <v>27256</v>
      </c>
      <c r="B3775">
        <v>0.81499999999999995</v>
      </c>
      <c r="C3775" t="str">
        <f t="shared" si="63"/>
        <v>1974 q3</v>
      </c>
    </row>
    <row r="3776" spans="1:3">
      <c r="A3776" s="61">
        <v>27257</v>
      </c>
      <c r="B3776">
        <v>0.82299999999999995</v>
      </c>
      <c r="C3776" t="str">
        <f t="shared" si="63"/>
        <v>1974 q3</v>
      </c>
    </row>
    <row r="3777" spans="1:3">
      <c r="A3777" s="61">
        <v>27260</v>
      </c>
      <c r="B3777">
        <v>0.77900000000000003</v>
      </c>
      <c r="C3777" t="str">
        <f t="shared" si="63"/>
        <v>1974 q3</v>
      </c>
    </row>
    <row r="3778" spans="1:3">
      <c r="A3778" s="61">
        <v>27261</v>
      </c>
      <c r="B3778">
        <v>0.78200000000000003</v>
      </c>
      <c r="C3778" t="str">
        <f t="shared" si="63"/>
        <v>1974 q3</v>
      </c>
    </row>
    <row r="3779" spans="1:3">
      <c r="A3779" s="61">
        <v>27262</v>
      </c>
      <c r="B3779">
        <v>0.79400000000000004</v>
      </c>
      <c r="C3779" t="str">
        <f t="shared" si="63"/>
        <v>1974 q3</v>
      </c>
    </row>
    <row r="3780" spans="1:3">
      <c r="A3780" s="61">
        <v>27263</v>
      </c>
      <c r="B3780">
        <v>0.79500000000000004</v>
      </c>
      <c r="C3780" t="str">
        <f t="shared" si="63"/>
        <v>1974 q3</v>
      </c>
    </row>
    <row r="3781" spans="1:3">
      <c r="A3781" s="61">
        <v>27264</v>
      </c>
      <c r="B3781">
        <v>0.78900000000000003</v>
      </c>
      <c r="C3781" t="str">
        <f t="shared" si="63"/>
        <v>1974 q3</v>
      </c>
    </row>
    <row r="3782" spans="1:3">
      <c r="A3782" s="61">
        <v>27267</v>
      </c>
      <c r="B3782">
        <v>0.77500000000000002</v>
      </c>
      <c r="C3782" t="str">
        <f t="shared" si="63"/>
        <v>1974 q3</v>
      </c>
    </row>
    <row r="3783" spans="1:3">
      <c r="A3783" s="61">
        <v>27268</v>
      </c>
      <c r="B3783">
        <v>0.75339999999999996</v>
      </c>
      <c r="C3783" t="str">
        <f t="shared" si="63"/>
        <v>1974 q3</v>
      </c>
    </row>
    <row r="3784" spans="1:3">
      <c r="A3784" s="61">
        <v>27269</v>
      </c>
      <c r="B3784">
        <v>0.75760000000000005</v>
      </c>
      <c r="C3784" t="str">
        <f t="shared" si="63"/>
        <v>1974 q3</v>
      </c>
    </row>
    <row r="3785" spans="1:3">
      <c r="A3785" s="61">
        <v>27270</v>
      </c>
      <c r="B3785">
        <v>0.754</v>
      </c>
      <c r="C3785" t="str">
        <f t="shared" si="63"/>
        <v>1974 q3</v>
      </c>
    </row>
    <row r="3786" spans="1:3">
      <c r="A3786" s="61">
        <v>27271</v>
      </c>
      <c r="B3786">
        <v>0.73780000000000001</v>
      </c>
      <c r="C3786" t="str">
        <f t="shared" si="63"/>
        <v>1974 q3</v>
      </c>
    </row>
    <row r="3787" spans="1:3">
      <c r="A3787" s="61">
        <v>27275</v>
      </c>
      <c r="B3787">
        <v>0.69499999999999995</v>
      </c>
      <c r="C3787" t="str">
        <f t="shared" si="63"/>
        <v>1974 q3</v>
      </c>
    </row>
    <row r="3788" spans="1:3">
      <c r="A3788" s="61">
        <v>27276</v>
      </c>
      <c r="B3788">
        <v>0.69199999999999995</v>
      </c>
      <c r="C3788" t="str">
        <f t="shared" si="63"/>
        <v>1974 q3</v>
      </c>
    </row>
    <row r="3789" spans="1:3">
      <c r="A3789" s="61">
        <v>27277</v>
      </c>
      <c r="B3789">
        <v>0.68</v>
      </c>
      <c r="C3789" t="str">
        <f t="shared" si="63"/>
        <v>1974 q3</v>
      </c>
    </row>
    <row r="3790" spans="1:3">
      <c r="A3790" s="61">
        <v>27278</v>
      </c>
      <c r="B3790">
        <v>0.68400000000000005</v>
      </c>
      <c r="C3790" t="str">
        <f t="shared" si="63"/>
        <v>1974 q3</v>
      </c>
    </row>
    <row r="3791" spans="1:3">
      <c r="A3791" s="61">
        <v>27281</v>
      </c>
      <c r="B3791">
        <v>0.66200000000000003</v>
      </c>
      <c r="C3791" t="str">
        <f t="shared" si="63"/>
        <v>1974 q3</v>
      </c>
    </row>
    <row r="3792" spans="1:3">
      <c r="A3792" s="61">
        <v>27282</v>
      </c>
      <c r="B3792">
        <v>0.66600000000000004</v>
      </c>
      <c r="C3792" t="str">
        <f t="shared" si="63"/>
        <v>1974 q3</v>
      </c>
    </row>
    <row r="3793" spans="1:3">
      <c r="A3793" s="61">
        <v>27283</v>
      </c>
      <c r="B3793">
        <v>0.67</v>
      </c>
      <c r="C3793" t="str">
        <f t="shared" si="63"/>
        <v>1974 q3</v>
      </c>
    </row>
    <row r="3794" spans="1:3">
      <c r="A3794" s="61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61">
        <v>27285</v>
      </c>
      <c r="B3795">
        <v>0.63</v>
      </c>
      <c r="C3795" t="str">
        <f t="shared" si="64"/>
        <v>1974 q3</v>
      </c>
    </row>
    <row r="3796" spans="1:3">
      <c r="A3796" s="61">
        <v>27288</v>
      </c>
      <c r="B3796">
        <v>0.622</v>
      </c>
      <c r="C3796" t="str">
        <f t="shared" si="64"/>
        <v>1974 q3</v>
      </c>
    </row>
    <row r="3797" spans="1:3">
      <c r="A3797" s="61">
        <v>27289</v>
      </c>
      <c r="B3797">
        <v>0.625</v>
      </c>
      <c r="C3797" t="str">
        <f t="shared" si="64"/>
        <v>1974 q3</v>
      </c>
    </row>
    <row r="3798" spans="1:3">
      <c r="A3798" s="61">
        <v>27290</v>
      </c>
      <c r="B3798">
        <v>0.63800000000000001</v>
      </c>
      <c r="C3798" t="str">
        <f t="shared" si="64"/>
        <v>1974 q3</v>
      </c>
    </row>
    <row r="3799" spans="1:3">
      <c r="A3799" s="61">
        <v>27291</v>
      </c>
      <c r="B3799">
        <v>0.63200000000000001</v>
      </c>
      <c r="C3799" t="str">
        <f t="shared" si="64"/>
        <v>1974 q3</v>
      </c>
    </row>
    <row r="3800" spans="1:3">
      <c r="A3800" s="61">
        <v>27292</v>
      </c>
      <c r="B3800">
        <v>0.624</v>
      </c>
      <c r="C3800" t="str">
        <f t="shared" si="64"/>
        <v>1974 q3</v>
      </c>
    </row>
    <row r="3801" spans="1:3">
      <c r="A3801" s="61">
        <v>27295</v>
      </c>
      <c r="B3801">
        <v>0.64300000000000002</v>
      </c>
      <c r="C3801" t="str">
        <f t="shared" si="64"/>
        <v>1974 q3</v>
      </c>
    </row>
    <row r="3802" spans="1:3">
      <c r="A3802" s="61">
        <v>27296</v>
      </c>
      <c r="B3802">
        <v>0.67500000000000004</v>
      </c>
      <c r="C3802" t="str">
        <f t="shared" si="64"/>
        <v>1974 q3</v>
      </c>
    </row>
    <row r="3803" spans="1:3">
      <c r="A3803" s="61">
        <v>27297</v>
      </c>
      <c r="B3803">
        <v>0.65400000000000003</v>
      </c>
      <c r="C3803" t="str">
        <f t="shared" si="64"/>
        <v>1974 q3</v>
      </c>
    </row>
    <row r="3804" spans="1:3">
      <c r="A3804" s="61">
        <v>27298</v>
      </c>
      <c r="B3804">
        <v>0.65</v>
      </c>
      <c r="C3804" t="str">
        <f t="shared" si="64"/>
        <v>1974 q3</v>
      </c>
    </row>
    <row r="3805" spans="1:3">
      <c r="A3805" s="61">
        <v>27299</v>
      </c>
      <c r="B3805">
        <v>0.63500000000000001</v>
      </c>
      <c r="C3805" t="str">
        <f t="shared" si="64"/>
        <v>1974 q3</v>
      </c>
    </row>
    <row r="3806" spans="1:3">
      <c r="A3806" s="61">
        <v>27302</v>
      </c>
      <c r="B3806">
        <v>0.68200000000000005</v>
      </c>
      <c r="C3806" t="str">
        <f t="shared" si="64"/>
        <v>1974 q3</v>
      </c>
    </row>
    <row r="3807" spans="1:3">
      <c r="A3807" s="61">
        <v>27303</v>
      </c>
      <c r="B3807">
        <v>0.65200000000000002</v>
      </c>
      <c r="C3807" t="str">
        <f t="shared" si="64"/>
        <v>1974 q4</v>
      </c>
    </row>
    <row r="3808" spans="1:3">
      <c r="A3808" s="61">
        <v>27304</v>
      </c>
      <c r="B3808">
        <v>0.65100000000000002</v>
      </c>
      <c r="C3808" t="str">
        <f t="shared" si="64"/>
        <v>1974 q4</v>
      </c>
    </row>
    <row r="3809" spans="1:3">
      <c r="A3809" s="61">
        <v>27305</v>
      </c>
      <c r="B3809">
        <v>0.63800000000000001</v>
      </c>
      <c r="C3809" t="str">
        <f t="shared" si="64"/>
        <v>1974 q4</v>
      </c>
    </row>
    <row r="3810" spans="1:3">
      <c r="A3810" s="61">
        <v>27306</v>
      </c>
      <c r="B3810">
        <v>0.64300000000000002</v>
      </c>
      <c r="C3810" t="str">
        <f t="shared" si="64"/>
        <v>1974 q4</v>
      </c>
    </row>
    <row r="3811" spans="1:3">
      <c r="A3811" s="61">
        <v>27309</v>
      </c>
      <c r="B3811">
        <v>0.66400000000000003</v>
      </c>
      <c r="C3811" t="str">
        <f t="shared" si="64"/>
        <v>1974 q4</v>
      </c>
    </row>
    <row r="3812" spans="1:3">
      <c r="A3812" s="61">
        <v>27310</v>
      </c>
      <c r="B3812">
        <v>0.64500000000000002</v>
      </c>
      <c r="C3812" t="str">
        <f t="shared" si="64"/>
        <v>1974 q4</v>
      </c>
    </row>
    <row r="3813" spans="1:3">
      <c r="A3813" s="61">
        <v>27311</v>
      </c>
      <c r="B3813">
        <v>0.65800000000000003</v>
      </c>
      <c r="C3813" t="str">
        <f t="shared" si="64"/>
        <v>1974 q4</v>
      </c>
    </row>
    <row r="3814" spans="1:3">
      <c r="A3814" s="61">
        <v>27312</v>
      </c>
      <c r="B3814">
        <v>0.63</v>
      </c>
      <c r="C3814" t="str">
        <f t="shared" si="64"/>
        <v>1974 q4</v>
      </c>
    </row>
    <row r="3815" spans="1:3">
      <c r="A3815" s="61">
        <v>27313</v>
      </c>
      <c r="B3815">
        <v>0.629</v>
      </c>
      <c r="C3815" t="str">
        <f t="shared" si="64"/>
        <v>1974 q4</v>
      </c>
    </row>
    <row r="3816" spans="1:3">
      <c r="A3816" s="61">
        <v>27317</v>
      </c>
      <c r="B3816">
        <v>0.64900000000000002</v>
      </c>
      <c r="C3816" t="str">
        <f t="shared" si="64"/>
        <v>1974 q4</v>
      </c>
    </row>
    <row r="3817" spans="1:3">
      <c r="A3817" s="61">
        <v>27318</v>
      </c>
      <c r="B3817">
        <v>0.621</v>
      </c>
      <c r="C3817" t="str">
        <f t="shared" si="64"/>
        <v>1974 q4</v>
      </c>
    </row>
    <row r="3818" spans="1:3">
      <c r="A3818" s="61">
        <v>27319</v>
      </c>
      <c r="B3818">
        <v>0.60199999999999998</v>
      </c>
      <c r="C3818" t="str">
        <f t="shared" si="64"/>
        <v>1974 q4</v>
      </c>
    </row>
    <row r="3819" spans="1:3">
      <c r="A3819" s="61">
        <v>27320</v>
      </c>
      <c r="B3819">
        <v>0.58399999999999996</v>
      </c>
      <c r="C3819" t="str">
        <f t="shared" si="64"/>
        <v>1974 q4</v>
      </c>
    </row>
    <row r="3820" spans="1:3">
      <c r="A3820" s="61">
        <v>27323</v>
      </c>
      <c r="B3820">
        <v>0.57899999999999996</v>
      </c>
      <c r="C3820" t="str">
        <f t="shared" si="64"/>
        <v>1974 q4</v>
      </c>
    </row>
    <row r="3821" spans="1:3">
      <c r="A3821" s="61">
        <v>27324</v>
      </c>
      <c r="B3821">
        <v>0.57599999999999996</v>
      </c>
      <c r="C3821" t="str">
        <f t="shared" si="64"/>
        <v>1974 q4</v>
      </c>
    </row>
    <row r="3822" spans="1:3">
      <c r="A3822" s="61">
        <v>27325</v>
      </c>
      <c r="B3822">
        <v>0.57699999999999996</v>
      </c>
      <c r="C3822" t="str">
        <f t="shared" si="64"/>
        <v>1974 q4</v>
      </c>
    </row>
    <row r="3823" spans="1:3">
      <c r="A3823" s="61">
        <v>27326</v>
      </c>
      <c r="B3823">
        <v>0.59099999999999997</v>
      </c>
      <c r="C3823" t="str">
        <f t="shared" si="64"/>
        <v>1974 q4</v>
      </c>
    </row>
    <row r="3824" spans="1:3">
      <c r="A3824" s="61">
        <v>27327</v>
      </c>
      <c r="B3824">
        <v>0.60199999999999998</v>
      </c>
      <c r="C3824" t="str">
        <f t="shared" si="64"/>
        <v>1974 q4</v>
      </c>
    </row>
    <row r="3825" spans="1:3">
      <c r="A3825" s="61">
        <v>27330</v>
      </c>
      <c r="B3825">
        <v>0.60199999999999998</v>
      </c>
      <c r="C3825" t="str">
        <f t="shared" si="64"/>
        <v>1974 q4</v>
      </c>
    </row>
    <row r="3826" spans="1:3">
      <c r="A3826" s="61">
        <v>27331</v>
      </c>
      <c r="B3826">
        <v>0.59199999999999997</v>
      </c>
      <c r="C3826" t="str">
        <f t="shared" si="64"/>
        <v>1974 q4</v>
      </c>
    </row>
    <row r="3827" spans="1:3">
      <c r="A3827" s="61">
        <v>27332</v>
      </c>
      <c r="B3827">
        <v>0.60299999999999998</v>
      </c>
      <c r="C3827" t="str">
        <f t="shared" si="64"/>
        <v>1974 q4</v>
      </c>
    </row>
    <row r="3828" spans="1:3">
      <c r="A3828" s="61">
        <v>27333</v>
      </c>
      <c r="B3828">
        <v>0.63600000000000001</v>
      </c>
      <c r="C3828" t="str">
        <f t="shared" si="64"/>
        <v>1974 q4</v>
      </c>
    </row>
    <row r="3829" spans="1:3">
      <c r="A3829" s="61">
        <v>27334</v>
      </c>
      <c r="B3829">
        <v>0.621</v>
      </c>
      <c r="C3829" t="str">
        <f t="shared" si="64"/>
        <v>1974 q4</v>
      </c>
    </row>
    <row r="3830" spans="1:3">
      <c r="A3830" s="61">
        <v>27337</v>
      </c>
      <c r="B3830">
        <v>0.61399999999999999</v>
      </c>
      <c r="C3830" t="str">
        <f t="shared" si="64"/>
        <v>1974 q4</v>
      </c>
    </row>
    <row r="3831" spans="1:3">
      <c r="A3831" s="61">
        <v>27339</v>
      </c>
      <c r="B3831">
        <v>0.66400000000000003</v>
      </c>
      <c r="C3831" t="str">
        <f t="shared" si="64"/>
        <v>1974 q4</v>
      </c>
    </row>
    <row r="3832" spans="1:3">
      <c r="A3832" s="61">
        <v>27340</v>
      </c>
      <c r="B3832">
        <v>0.63700000000000001</v>
      </c>
      <c r="C3832" t="str">
        <f t="shared" si="64"/>
        <v>1974 q4</v>
      </c>
    </row>
    <row r="3833" spans="1:3">
      <c r="A3833" s="61">
        <v>27341</v>
      </c>
      <c r="B3833">
        <v>0.64500000000000002</v>
      </c>
      <c r="C3833" t="str">
        <f t="shared" si="64"/>
        <v>1974 q4</v>
      </c>
    </row>
    <row r="3834" spans="1:3">
      <c r="A3834" s="61">
        <v>27345</v>
      </c>
      <c r="B3834">
        <v>0.63100000000000001</v>
      </c>
      <c r="C3834" t="str">
        <f t="shared" si="64"/>
        <v>1974 q4</v>
      </c>
    </row>
    <row r="3835" spans="1:3">
      <c r="A3835" s="61">
        <v>27346</v>
      </c>
      <c r="B3835">
        <v>0.61199999999999999</v>
      </c>
      <c r="C3835" t="str">
        <f t="shared" si="64"/>
        <v>1974 q4</v>
      </c>
    </row>
    <row r="3836" spans="1:3">
      <c r="A3836" s="61">
        <v>27347</v>
      </c>
      <c r="B3836">
        <v>0.624</v>
      </c>
      <c r="C3836" t="str">
        <f t="shared" si="64"/>
        <v>1974 q4</v>
      </c>
    </row>
    <row r="3837" spans="1:3">
      <c r="A3837" s="61">
        <v>27348</v>
      </c>
      <c r="B3837">
        <v>0.63900000000000001</v>
      </c>
      <c r="C3837" t="str">
        <f t="shared" si="64"/>
        <v>1974 q4</v>
      </c>
    </row>
    <row r="3838" spans="1:3">
      <c r="A3838" s="61">
        <v>27351</v>
      </c>
      <c r="B3838">
        <v>0.63200000000000001</v>
      </c>
      <c r="C3838" t="str">
        <f t="shared" si="64"/>
        <v>1974 q4</v>
      </c>
    </row>
    <row r="3839" spans="1:3">
      <c r="A3839" s="61">
        <v>27352</v>
      </c>
      <c r="B3839">
        <v>0.59899999999999998</v>
      </c>
      <c r="C3839" t="str">
        <f t="shared" si="64"/>
        <v>1974 q4</v>
      </c>
    </row>
    <row r="3840" spans="1:3">
      <c r="A3840" s="61">
        <v>27353</v>
      </c>
      <c r="B3840">
        <v>0.59299999999999997</v>
      </c>
      <c r="C3840" t="str">
        <f t="shared" si="64"/>
        <v>1974 q4</v>
      </c>
    </row>
    <row r="3841" spans="1:3">
      <c r="A3841" s="61">
        <v>27354</v>
      </c>
      <c r="B3841">
        <v>0.59199999999999997</v>
      </c>
      <c r="C3841" t="str">
        <f t="shared" si="64"/>
        <v>1974 q4</v>
      </c>
    </row>
    <row r="3842" spans="1:3">
      <c r="A3842" s="61">
        <v>27355</v>
      </c>
      <c r="B3842">
        <v>0.57799999999999996</v>
      </c>
      <c r="C3842" t="str">
        <f t="shared" si="64"/>
        <v>1974 q4</v>
      </c>
    </row>
    <row r="3843" spans="1:3">
      <c r="A3843" s="61">
        <v>27358</v>
      </c>
      <c r="B3843">
        <v>0.56940000000000002</v>
      </c>
      <c r="C3843" t="str">
        <f t="shared" si="64"/>
        <v>1974 q4</v>
      </c>
    </row>
    <row r="3844" spans="1:3">
      <c r="A3844" s="61">
        <v>27359</v>
      </c>
      <c r="B3844">
        <v>0.57320000000000004</v>
      </c>
      <c r="C3844" t="str">
        <f t="shared" si="64"/>
        <v>1974 q4</v>
      </c>
    </row>
    <row r="3845" spans="1:3">
      <c r="A3845" s="61">
        <v>27360</v>
      </c>
      <c r="B3845">
        <v>0.58779999999999999</v>
      </c>
      <c r="C3845" t="str">
        <f t="shared" si="64"/>
        <v>1974 q4</v>
      </c>
    </row>
    <row r="3846" spans="1:3">
      <c r="A3846" s="61">
        <v>27362</v>
      </c>
      <c r="B3846">
        <v>0.58760000000000001</v>
      </c>
      <c r="C3846" t="str">
        <f t="shared" si="64"/>
        <v>1974 q4</v>
      </c>
    </row>
    <row r="3847" spans="1:3">
      <c r="A3847" s="61">
        <v>27365</v>
      </c>
      <c r="B3847">
        <v>0.58399999999999996</v>
      </c>
      <c r="C3847" t="str">
        <f t="shared" si="64"/>
        <v>1974 q4</v>
      </c>
    </row>
    <row r="3848" spans="1:3">
      <c r="A3848" s="61">
        <v>27366</v>
      </c>
      <c r="B3848">
        <v>0.57999999999999996</v>
      </c>
      <c r="C3848" t="str">
        <f t="shared" si="64"/>
        <v>1974 q4</v>
      </c>
    </row>
    <row r="3849" spans="1:3">
      <c r="A3849" s="61">
        <v>27367</v>
      </c>
      <c r="B3849">
        <v>0.57099999999999995</v>
      </c>
      <c r="C3849" t="str">
        <f t="shared" si="64"/>
        <v>1974 q4</v>
      </c>
    </row>
    <row r="3850" spans="1:3">
      <c r="A3850" s="61">
        <v>27368</v>
      </c>
      <c r="B3850">
        <v>0.58399999999999996</v>
      </c>
      <c r="C3850" t="str">
        <f t="shared" si="64"/>
        <v>1974 q4</v>
      </c>
    </row>
    <row r="3851" spans="1:3">
      <c r="A3851" s="61">
        <v>27369</v>
      </c>
      <c r="B3851">
        <v>0.57999999999999996</v>
      </c>
      <c r="C3851" t="str">
        <f t="shared" si="64"/>
        <v>1974 q4</v>
      </c>
    </row>
    <row r="3852" spans="1:3">
      <c r="A3852" s="61">
        <v>27372</v>
      </c>
      <c r="B3852">
        <v>0.57399999999999995</v>
      </c>
      <c r="C3852" t="str">
        <f t="shared" si="64"/>
        <v>1974 q4</v>
      </c>
    </row>
    <row r="3853" spans="1:3">
      <c r="A3853" s="61">
        <v>27373</v>
      </c>
      <c r="B3853">
        <v>0.57299999999999995</v>
      </c>
      <c r="C3853" t="str">
        <f t="shared" si="64"/>
        <v>1974 q4</v>
      </c>
    </row>
    <row r="3854" spans="1:3">
      <c r="A3854" s="61">
        <v>27374</v>
      </c>
      <c r="B3854">
        <v>0.55300000000000005</v>
      </c>
      <c r="C3854" t="str">
        <f t="shared" si="64"/>
        <v>1974 q4</v>
      </c>
    </row>
    <row r="3855" spans="1:3">
      <c r="A3855" s="61">
        <v>27375</v>
      </c>
      <c r="B3855">
        <v>0.55200000000000005</v>
      </c>
      <c r="C3855" t="str">
        <f t="shared" si="64"/>
        <v>1974 q4</v>
      </c>
    </row>
    <row r="3856" spans="1:3">
      <c r="A3856" s="61">
        <v>27376</v>
      </c>
      <c r="B3856">
        <v>0.54500000000000004</v>
      </c>
      <c r="C3856" t="str">
        <f t="shared" si="64"/>
        <v>1974 q4</v>
      </c>
    </row>
    <row r="3857" spans="1:3">
      <c r="A3857" s="61">
        <v>27379</v>
      </c>
      <c r="B3857">
        <v>0.53900000000000003</v>
      </c>
      <c r="C3857" t="str">
        <f t="shared" si="64"/>
        <v>1974 q4</v>
      </c>
    </row>
    <row r="3858" spans="1:3">
      <c r="A3858" s="61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61">
        <v>27381</v>
      </c>
      <c r="B3859">
        <v>0.54200000000000004</v>
      </c>
      <c r="C3859" t="str">
        <f t="shared" si="65"/>
        <v>1974 q4</v>
      </c>
    </row>
    <row r="3860" spans="1:3">
      <c r="A3860" s="61">
        <v>27382</v>
      </c>
      <c r="B3860">
        <v>0.54</v>
      </c>
      <c r="C3860" t="str">
        <f t="shared" si="65"/>
        <v>1974 q4</v>
      </c>
    </row>
    <row r="3861" spans="1:3">
      <c r="A3861" s="61">
        <v>27383</v>
      </c>
      <c r="B3861">
        <v>0.53500000000000003</v>
      </c>
      <c r="C3861" t="str">
        <f t="shared" si="65"/>
        <v>1974 q4</v>
      </c>
    </row>
    <row r="3862" spans="1:3">
      <c r="A3862" s="61">
        <v>27386</v>
      </c>
      <c r="B3862">
        <v>0.54100000000000004</v>
      </c>
      <c r="C3862" t="str">
        <f t="shared" si="65"/>
        <v>1974 q4</v>
      </c>
    </row>
    <row r="3863" spans="1:3">
      <c r="A3863" s="61">
        <v>27387</v>
      </c>
      <c r="B3863">
        <v>0.54300000000000004</v>
      </c>
      <c r="C3863" t="str">
        <f t="shared" si="65"/>
        <v>1974 q4</v>
      </c>
    </row>
    <row r="3864" spans="1:3">
      <c r="A3864" s="61">
        <v>27389</v>
      </c>
      <c r="B3864">
        <v>0.55379999999999996</v>
      </c>
      <c r="C3864" t="str">
        <f t="shared" si="65"/>
        <v>1974 q4</v>
      </c>
    </row>
    <row r="3865" spans="1:3">
      <c r="A3865" s="61">
        <v>27390</v>
      </c>
      <c r="B3865">
        <v>0.57679999999999998</v>
      </c>
      <c r="C3865" t="str">
        <f t="shared" si="65"/>
        <v>1974 q4</v>
      </c>
    </row>
    <row r="3866" spans="1:3">
      <c r="A3866" s="61">
        <v>27393</v>
      </c>
      <c r="B3866">
        <v>0.55320000000000003</v>
      </c>
      <c r="C3866" t="str">
        <f t="shared" si="65"/>
        <v>1974 q4</v>
      </c>
    </row>
    <row r="3867" spans="1:3">
      <c r="A3867" s="61">
        <v>27394</v>
      </c>
      <c r="B3867">
        <v>0.53359999999999996</v>
      </c>
      <c r="C3867" t="str">
        <f t="shared" si="65"/>
        <v>1974 q4</v>
      </c>
    </row>
    <row r="3868" spans="1:3">
      <c r="A3868" s="61">
        <v>27396</v>
      </c>
      <c r="B3868">
        <v>0.53100000000000003</v>
      </c>
      <c r="C3868" t="str">
        <f t="shared" si="65"/>
        <v>1975 q1</v>
      </c>
    </row>
    <row r="3869" spans="1:3">
      <c r="A3869" s="61">
        <v>27397</v>
      </c>
      <c r="B3869">
        <v>0.53100000000000003</v>
      </c>
      <c r="C3869" t="str">
        <f t="shared" si="65"/>
        <v>1975 q1</v>
      </c>
    </row>
    <row r="3870" spans="1:3">
      <c r="A3870" s="61">
        <v>27400</v>
      </c>
      <c r="B3870">
        <v>0.52200000000000002</v>
      </c>
      <c r="C3870" t="str">
        <f t="shared" si="65"/>
        <v>1975 q1</v>
      </c>
    </row>
    <row r="3871" spans="1:3">
      <c r="A3871" s="61">
        <v>27401</v>
      </c>
      <c r="B3871">
        <v>0.52900000000000003</v>
      </c>
      <c r="C3871" t="str">
        <f t="shared" si="65"/>
        <v>1975 q1</v>
      </c>
    </row>
    <row r="3872" spans="1:3">
      <c r="A3872" s="61">
        <v>27402</v>
      </c>
      <c r="B3872">
        <v>0.53200000000000003</v>
      </c>
      <c r="C3872" t="str">
        <f t="shared" si="65"/>
        <v>1975 q1</v>
      </c>
    </row>
    <row r="3873" spans="1:3">
      <c r="A3873" s="61">
        <v>27403</v>
      </c>
      <c r="B3873">
        <v>0.53600000000000003</v>
      </c>
      <c r="C3873" t="str">
        <f t="shared" si="65"/>
        <v>1975 q1</v>
      </c>
    </row>
    <row r="3874" spans="1:3">
      <c r="A3874" s="61">
        <v>27404</v>
      </c>
      <c r="B3874">
        <v>0.53200000000000003</v>
      </c>
      <c r="C3874" t="str">
        <f t="shared" si="65"/>
        <v>1975 q1</v>
      </c>
    </row>
    <row r="3875" spans="1:3">
      <c r="A3875" s="61">
        <v>27407</v>
      </c>
      <c r="B3875">
        <v>0.53</v>
      </c>
      <c r="C3875" t="str">
        <f t="shared" si="65"/>
        <v>1975 q1</v>
      </c>
    </row>
    <row r="3876" spans="1:3">
      <c r="A3876" s="61">
        <v>27408</v>
      </c>
      <c r="B3876">
        <v>0.54400000000000004</v>
      </c>
      <c r="C3876" t="str">
        <f t="shared" si="65"/>
        <v>1975 q1</v>
      </c>
    </row>
    <row r="3877" spans="1:3">
      <c r="A3877" s="61">
        <v>27409</v>
      </c>
      <c r="B3877">
        <v>0.53500000000000003</v>
      </c>
      <c r="C3877" t="str">
        <f t="shared" si="65"/>
        <v>1975 q1</v>
      </c>
    </row>
    <row r="3878" spans="1:3">
      <c r="A3878" s="61">
        <v>27410</v>
      </c>
      <c r="B3878">
        <v>0.52</v>
      </c>
      <c r="C3878" t="str">
        <f t="shared" si="65"/>
        <v>1975 q1</v>
      </c>
    </row>
    <row r="3879" spans="1:3">
      <c r="A3879" s="61">
        <v>27411</v>
      </c>
      <c r="B3879">
        <v>0.52</v>
      </c>
      <c r="C3879" t="str">
        <f t="shared" si="65"/>
        <v>1975 q1</v>
      </c>
    </row>
    <row r="3880" spans="1:3">
      <c r="A3880" s="61">
        <v>27414</v>
      </c>
      <c r="B3880">
        <v>0.52400000000000002</v>
      </c>
      <c r="C3880" t="str">
        <f t="shared" si="65"/>
        <v>1975 q1</v>
      </c>
    </row>
    <row r="3881" spans="1:3">
      <c r="A3881" s="61">
        <v>27415</v>
      </c>
      <c r="B3881">
        <v>0.52</v>
      </c>
      <c r="C3881" t="str">
        <f t="shared" si="65"/>
        <v>1975 q1</v>
      </c>
    </row>
    <row r="3882" spans="1:3">
      <c r="A3882" s="61">
        <v>27416</v>
      </c>
      <c r="B3882">
        <v>0.51700000000000002</v>
      </c>
      <c r="C3882" t="str">
        <f t="shared" si="65"/>
        <v>1975 q1</v>
      </c>
    </row>
    <row r="3883" spans="1:3">
      <c r="A3883" s="61">
        <v>27417</v>
      </c>
      <c r="B3883">
        <v>0.52500000000000002</v>
      </c>
      <c r="C3883" t="str">
        <f t="shared" si="65"/>
        <v>1975 q1</v>
      </c>
    </row>
    <row r="3884" spans="1:3">
      <c r="A3884" s="61">
        <v>27418</v>
      </c>
      <c r="B3884">
        <v>0.51800000000000002</v>
      </c>
      <c r="C3884" t="str">
        <f t="shared" si="65"/>
        <v>1975 q1</v>
      </c>
    </row>
    <row r="3885" spans="1:3">
      <c r="A3885" s="61">
        <v>27421</v>
      </c>
      <c r="B3885">
        <v>0.53600000000000003</v>
      </c>
      <c r="C3885" t="str">
        <f t="shared" si="65"/>
        <v>1975 q1</v>
      </c>
    </row>
    <row r="3886" spans="1:3">
      <c r="A3886" s="61">
        <v>27422</v>
      </c>
      <c r="B3886">
        <v>0.52900000000000003</v>
      </c>
      <c r="C3886" t="str">
        <f t="shared" si="65"/>
        <v>1975 q1</v>
      </c>
    </row>
    <row r="3887" spans="1:3">
      <c r="A3887" s="61">
        <v>27423</v>
      </c>
      <c r="B3887">
        <v>0.52200000000000002</v>
      </c>
      <c r="C3887" t="str">
        <f t="shared" si="65"/>
        <v>1975 q1</v>
      </c>
    </row>
    <row r="3888" spans="1:3">
      <c r="A3888" s="61">
        <v>27424</v>
      </c>
      <c r="B3888">
        <v>0.52400000000000002</v>
      </c>
      <c r="C3888" t="str">
        <f t="shared" si="65"/>
        <v>1975 q1</v>
      </c>
    </row>
    <row r="3889" spans="1:3">
      <c r="A3889" s="61">
        <v>27425</v>
      </c>
      <c r="B3889">
        <v>0.52400000000000002</v>
      </c>
      <c r="C3889" t="str">
        <f t="shared" si="65"/>
        <v>1975 q1</v>
      </c>
    </row>
    <row r="3890" spans="1:3">
      <c r="A3890" s="61">
        <v>27428</v>
      </c>
      <c r="B3890">
        <v>0.53800000000000003</v>
      </c>
      <c r="C3890" t="str">
        <f t="shared" si="65"/>
        <v>1975 q1</v>
      </c>
    </row>
    <row r="3891" spans="1:3">
      <c r="A3891" s="61">
        <v>27429</v>
      </c>
      <c r="B3891">
        <v>0.52800000000000002</v>
      </c>
      <c r="C3891" t="str">
        <f t="shared" si="65"/>
        <v>1975 q1</v>
      </c>
    </row>
    <row r="3892" spans="1:3">
      <c r="A3892" s="61">
        <v>27430</v>
      </c>
      <c r="B3892">
        <v>0.52300000000000002</v>
      </c>
      <c r="C3892" t="str">
        <f t="shared" si="65"/>
        <v>1975 q1</v>
      </c>
    </row>
    <row r="3893" spans="1:3">
      <c r="A3893" s="61">
        <v>27431</v>
      </c>
      <c r="B3893">
        <v>0.52</v>
      </c>
      <c r="C3893" t="str">
        <f t="shared" si="65"/>
        <v>1975 q1</v>
      </c>
    </row>
    <row r="3894" spans="1:3">
      <c r="A3894" s="61">
        <v>27432</v>
      </c>
      <c r="B3894">
        <v>0.52500000000000002</v>
      </c>
      <c r="C3894" t="str">
        <f t="shared" si="65"/>
        <v>1975 q1</v>
      </c>
    </row>
    <row r="3895" spans="1:3">
      <c r="A3895" s="61">
        <v>27435</v>
      </c>
      <c r="B3895">
        <v>0.52900000000000003</v>
      </c>
      <c r="C3895" t="str">
        <f t="shared" si="65"/>
        <v>1975 q1</v>
      </c>
    </row>
    <row r="3896" spans="1:3">
      <c r="A3896" s="61">
        <v>27436</v>
      </c>
      <c r="B3896">
        <v>0.53</v>
      </c>
      <c r="C3896" t="str">
        <f t="shared" si="65"/>
        <v>1975 q1</v>
      </c>
    </row>
    <row r="3897" spans="1:3">
      <c r="A3897" s="61">
        <v>27438</v>
      </c>
      <c r="B3897">
        <v>0.55700000000000005</v>
      </c>
      <c r="C3897" t="str">
        <f t="shared" si="65"/>
        <v>1975 q1</v>
      </c>
    </row>
    <row r="3898" spans="1:3">
      <c r="A3898" s="61">
        <v>27439</v>
      </c>
      <c r="B3898">
        <v>0.56399999999999995</v>
      </c>
      <c r="C3898" t="str">
        <f t="shared" si="65"/>
        <v>1975 q1</v>
      </c>
    </row>
    <row r="3899" spans="1:3">
      <c r="A3899" s="61">
        <v>27443</v>
      </c>
      <c r="B3899">
        <v>0.56399999999999995</v>
      </c>
      <c r="C3899" t="str">
        <f t="shared" si="65"/>
        <v>1975 q1</v>
      </c>
    </row>
    <row r="3900" spans="1:3">
      <c r="A3900" s="61">
        <v>27444</v>
      </c>
      <c r="B3900">
        <v>0.54800000000000004</v>
      </c>
      <c r="C3900" t="str">
        <f t="shared" si="65"/>
        <v>1975 q1</v>
      </c>
    </row>
    <row r="3901" spans="1:3">
      <c r="A3901" s="61">
        <v>27445</v>
      </c>
      <c r="B3901">
        <v>0.56699999999999995</v>
      </c>
      <c r="C3901" t="str">
        <f t="shared" si="65"/>
        <v>1975 q1</v>
      </c>
    </row>
    <row r="3902" spans="1:3">
      <c r="A3902" s="61">
        <v>27446</v>
      </c>
      <c r="B3902">
        <v>0.57699999999999996</v>
      </c>
      <c r="C3902" t="str">
        <f t="shared" si="65"/>
        <v>1975 q1</v>
      </c>
    </row>
    <row r="3903" spans="1:3">
      <c r="A3903" s="61">
        <v>27449</v>
      </c>
      <c r="B3903">
        <v>0.57499999999999996</v>
      </c>
      <c r="C3903" t="str">
        <f t="shared" si="65"/>
        <v>1975 q1</v>
      </c>
    </row>
    <row r="3904" spans="1:3">
      <c r="A3904" s="61">
        <v>27450</v>
      </c>
      <c r="B3904">
        <v>0.57220000000000004</v>
      </c>
      <c r="C3904" t="str">
        <f t="shared" si="65"/>
        <v>1975 q1</v>
      </c>
    </row>
    <row r="3905" spans="1:3">
      <c r="A3905" s="61">
        <v>27451</v>
      </c>
      <c r="B3905">
        <v>0.57840000000000003</v>
      </c>
      <c r="C3905" t="str">
        <f t="shared" si="65"/>
        <v>1975 q1</v>
      </c>
    </row>
    <row r="3906" spans="1:3">
      <c r="A3906" s="61">
        <v>27452</v>
      </c>
      <c r="B3906">
        <v>0.58819999999999995</v>
      </c>
      <c r="C3906" t="str">
        <f t="shared" si="65"/>
        <v>1975 q1</v>
      </c>
    </row>
    <row r="3907" spans="1:3">
      <c r="A3907" s="61">
        <v>27453</v>
      </c>
      <c r="B3907">
        <v>0.59279999999999999</v>
      </c>
      <c r="C3907" t="str">
        <f t="shared" si="65"/>
        <v>1975 q1</v>
      </c>
    </row>
    <row r="3908" spans="1:3">
      <c r="A3908" s="61">
        <v>27456</v>
      </c>
      <c r="B3908">
        <v>0.58699999999999997</v>
      </c>
      <c r="C3908" t="str">
        <f t="shared" si="65"/>
        <v>1975 q1</v>
      </c>
    </row>
    <row r="3909" spans="1:3">
      <c r="A3909" s="61">
        <v>27457</v>
      </c>
      <c r="B3909">
        <v>0.57799999999999996</v>
      </c>
      <c r="C3909" t="str">
        <f t="shared" si="65"/>
        <v>1975 q1</v>
      </c>
    </row>
    <row r="3910" spans="1:3">
      <c r="A3910" s="61">
        <v>27458</v>
      </c>
      <c r="B3910">
        <v>0.59099999999999997</v>
      </c>
      <c r="C3910" t="str">
        <f t="shared" si="65"/>
        <v>1975 q1</v>
      </c>
    </row>
    <row r="3911" spans="1:3">
      <c r="A3911" s="61">
        <v>27459</v>
      </c>
      <c r="B3911">
        <v>0.58599999999999997</v>
      </c>
      <c r="C3911" t="str">
        <f t="shared" si="65"/>
        <v>1975 q1</v>
      </c>
    </row>
    <row r="3912" spans="1:3">
      <c r="A3912" s="61">
        <v>27460</v>
      </c>
      <c r="B3912">
        <v>0.58099999999999996</v>
      </c>
      <c r="C3912" t="str">
        <f t="shared" si="65"/>
        <v>1975 q1</v>
      </c>
    </row>
    <row r="3913" spans="1:3">
      <c r="A3913" s="61">
        <v>27463</v>
      </c>
      <c r="B3913">
        <v>0.58099999999999996</v>
      </c>
      <c r="C3913" t="str">
        <f t="shared" si="65"/>
        <v>1975 q1</v>
      </c>
    </row>
    <row r="3914" spans="1:3">
      <c r="A3914" s="61">
        <v>27464</v>
      </c>
      <c r="B3914">
        <v>0.58599999999999997</v>
      </c>
      <c r="C3914" t="str">
        <f t="shared" si="65"/>
        <v>1975 q1</v>
      </c>
    </row>
    <row r="3915" spans="1:3">
      <c r="A3915" s="61">
        <v>27465</v>
      </c>
      <c r="B3915">
        <v>0.58299999999999996</v>
      </c>
      <c r="C3915" t="str">
        <f t="shared" si="65"/>
        <v>1975 q1</v>
      </c>
    </row>
    <row r="3916" spans="1:3">
      <c r="A3916" s="61">
        <v>27466</v>
      </c>
      <c r="B3916">
        <v>0.58599999999999997</v>
      </c>
      <c r="C3916" t="str">
        <f t="shared" si="65"/>
        <v>1975 q1</v>
      </c>
    </row>
    <row r="3917" spans="1:3">
      <c r="A3917" s="61">
        <v>27467</v>
      </c>
      <c r="B3917">
        <v>0.58499999999999996</v>
      </c>
      <c r="C3917" t="str">
        <f t="shared" si="65"/>
        <v>1975 q1</v>
      </c>
    </row>
    <row r="3918" spans="1:3">
      <c r="A3918" s="61">
        <v>27470</v>
      </c>
      <c r="B3918">
        <v>0.58399999999999996</v>
      </c>
      <c r="C3918" t="str">
        <f t="shared" si="65"/>
        <v>1975 q1</v>
      </c>
    </row>
    <row r="3919" spans="1:3">
      <c r="A3919" s="61">
        <v>27471</v>
      </c>
      <c r="B3919">
        <v>0.58599999999999997</v>
      </c>
      <c r="C3919" t="str">
        <f t="shared" si="65"/>
        <v>1975 q1</v>
      </c>
    </row>
    <row r="3920" spans="1:3">
      <c r="A3920" s="61">
        <v>27472</v>
      </c>
      <c r="B3920">
        <v>0.60699999999999998</v>
      </c>
      <c r="C3920" t="str">
        <f t="shared" si="65"/>
        <v>1975 q1</v>
      </c>
    </row>
    <row r="3921" spans="1:3">
      <c r="A3921" s="61">
        <v>27473</v>
      </c>
      <c r="B3921">
        <v>0.61899999999999999</v>
      </c>
      <c r="C3921" t="str">
        <f t="shared" si="65"/>
        <v>1975 q1</v>
      </c>
    </row>
    <row r="3922" spans="1:3">
      <c r="A3922" s="61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61">
        <v>27477</v>
      </c>
      <c r="B3923">
        <v>0.61299999999999999</v>
      </c>
      <c r="C3923" t="str">
        <f t="shared" si="66"/>
        <v>1975 q1</v>
      </c>
    </row>
    <row r="3924" spans="1:3">
      <c r="A3924" s="61">
        <v>27478</v>
      </c>
      <c r="B3924">
        <v>0.61199999999999999</v>
      </c>
      <c r="C3924" t="str">
        <f t="shared" si="66"/>
        <v>1975 q1</v>
      </c>
    </row>
    <row r="3925" spans="1:3">
      <c r="A3925" s="61">
        <v>27479</v>
      </c>
      <c r="B3925">
        <v>0.61899999999999999</v>
      </c>
      <c r="C3925" t="str">
        <f t="shared" si="66"/>
        <v>1975 q1</v>
      </c>
    </row>
    <row r="3926" spans="1:3">
      <c r="A3926" s="61">
        <v>27480</v>
      </c>
      <c r="B3926">
        <v>0.62</v>
      </c>
      <c r="C3926" t="str">
        <f t="shared" si="66"/>
        <v>1975 q1</v>
      </c>
    </row>
    <row r="3927" spans="1:3">
      <c r="A3927" s="61">
        <v>27484</v>
      </c>
      <c r="B3927">
        <v>0.629</v>
      </c>
      <c r="C3927" t="str">
        <f t="shared" si="66"/>
        <v>1975 q1</v>
      </c>
    </row>
    <row r="3928" spans="1:3">
      <c r="A3928" s="61">
        <v>27485</v>
      </c>
      <c r="B3928">
        <v>0.626</v>
      </c>
      <c r="C3928" t="str">
        <f t="shared" si="66"/>
        <v>1975 q2</v>
      </c>
    </row>
    <row r="3929" spans="1:3">
      <c r="A3929" s="61">
        <v>27486</v>
      </c>
      <c r="B3929">
        <v>0.624</v>
      </c>
      <c r="C3929" t="str">
        <f t="shared" si="66"/>
        <v>1975 q2</v>
      </c>
    </row>
    <row r="3930" spans="1:3">
      <c r="A3930" s="61">
        <v>27487</v>
      </c>
      <c r="B3930">
        <v>0.60899999999999999</v>
      </c>
      <c r="C3930" t="str">
        <f t="shared" si="66"/>
        <v>1975 q2</v>
      </c>
    </row>
    <row r="3931" spans="1:3">
      <c r="A3931" s="61">
        <v>27488</v>
      </c>
      <c r="B3931">
        <v>0.59199999999999997</v>
      </c>
      <c r="C3931" t="str">
        <f t="shared" si="66"/>
        <v>1975 q2</v>
      </c>
    </row>
    <row r="3932" spans="1:3">
      <c r="A3932" s="61">
        <v>27491</v>
      </c>
      <c r="B3932">
        <v>0.59799999999999998</v>
      </c>
      <c r="C3932" t="str">
        <f t="shared" si="66"/>
        <v>1975 q2</v>
      </c>
    </row>
    <row r="3933" spans="1:3">
      <c r="A3933" s="61">
        <v>27492</v>
      </c>
      <c r="B3933">
        <v>0.59699999999999998</v>
      </c>
      <c r="C3933" t="str">
        <f t="shared" si="66"/>
        <v>1975 q2</v>
      </c>
    </row>
    <row r="3934" spans="1:3">
      <c r="A3934" s="61">
        <v>27493</v>
      </c>
      <c r="B3934">
        <v>0.59299999999999997</v>
      </c>
      <c r="C3934" t="str">
        <f t="shared" si="66"/>
        <v>1975 q2</v>
      </c>
    </row>
    <row r="3935" spans="1:3">
      <c r="A3935" s="61">
        <v>27494</v>
      </c>
      <c r="B3935">
        <v>0.56499999999999995</v>
      </c>
      <c r="C3935" t="str">
        <f t="shared" si="66"/>
        <v>1975 q2</v>
      </c>
    </row>
    <row r="3936" spans="1:3">
      <c r="A3936" s="61">
        <v>27495</v>
      </c>
      <c r="B3936">
        <v>0.57299999999999995</v>
      </c>
      <c r="C3936" t="str">
        <f t="shared" si="66"/>
        <v>1975 q2</v>
      </c>
    </row>
    <row r="3937" spans="1:3">
      <c r="A3937" s="61">
        <v>27498</v>
      </c>
      <c r="B3937">
        <v>0.57099999999999995</v>
      </c>
      <c r="C3937" t="str">
        <f t="shared" si="66"/>
        <v>1975 q2</v>
      </c>
    </row>
    <row r="3938" spans="1:3">
      <c r="A3938" s="61">
        <v>27499</v>
      </c>
      <c r="B3938">
        <v>0.58099999999999996</v>
      </c>
      <c r="C3938" t="str">
        <f t="shared" si="66"/>
        <v>1975 q2</v>
      </c>
    </row>
    <row r="3939" spans="1:3">
      <c r="A3939" s="61">
        <v>27500</v>
      </c>
      <c r="B3939">
        <v>0.58099999999999996</v>
      </c>
      <c r="C3939" t="str">
        <f t="shared" si="66"/>
        <v>1975 q2</v>
      </c>
    </row>
    <row r="3940" spans="1:3">
      <c r="A3940" s="61">
        <v>27501</v>
      </c>
      <c r="B3940">
        <v>0.58499999999999996</v>
      </c>
      <c r="C3940" t="str">
        <f t="shared" si="66"/>
        <v>1975 q2</v>
      </c>
    </row>
    <row r="3941" spans="1:3">
      <c r="A3941" s="61">
        <v>27502</v>
      </c>
      <c r="B3941">
        <v>0.58499999999999996</v>
      </c>
      <c r="C3941" t="str">
        <f t="shared" si="66"/>
        <v>1975 q2</v>
      </c>
    </row>
    <row r="3942" spans="1:3">
      <c r="A3942" s="61">
        <v>27505</v>
      </c>
      <c r="B3942">
        <v>0.58099999999999996</v>
      </c>
      <c r="C3942" t="str">
        <f t="shared" si="66"/>
        <v>1975 q2</v>
      </c>
    </row>
    <row r="3943" spans="1:3">
      <c r="A3943" s="61">
        <v>27506</v>
      </c>
      <c r="B3943">
        <v>0.57299999999999995</v>
      </c>
      <c r="C3943" t="str">
        <f t="shared" si="66"/>
        <v>1975 q2</v>
      </c>
    </row>
    <row r="3944" spans="1:3">
      <c r="A3944" s="61">
        <v>27507</v>
      </c>
      <c r="B3944">
        <v>0.56799999999999995</v>
      </c>
      <c r="C3944" t="str">
        <f t="shared" si="66"/>
        <v>1975 q2</v>
      </c>
    </row>
    <row r="3945" spans="1:3">
      <c r="A3945" s="61">
        <v>27508</v>
      </c>
      <c r="B3945">
        <v>0.55700000000000005</v>
      </c>
      <c r="C3945" t="str">
        <f t="shared" si="66"/>
        <v>1975 q2</v>
      </c>
    </row>
    <row r="3946" spans="1:3">
      <c r="A3946" s="61">
        <v>27509</v>
      </c>
      <c r="B3946">
        <v>0.55120000000000002</v>
      </c>
      <c r="C3946" t="str">
        <f t="shared" si="66"/>
        <v>1975 q2</v>
      </c>
    </row>
    <row r="3947" spans="1:3">
      <c r="A3947" s="61">
        <v>27512</v>
      </c>
      <c r="B3947">
        <v>0.55679999999999996</v>
      </c>
      <c r="C3947" t="str">
        <f t="shared" si="66"/>
        <v>1975 q2</v>
      </c>
    </row>
    <row r="3948" spans="1:3">
      <c r="A3948" s="61">
        <v>27513</v>
      </c>
      <c r="B3948">
        <v>0.5716</v>
      </c>
      <c r="C3948" t="str">
        <f t="shared" si="66"/>
        <v>1975 q2</v>
      </c>
    </row>
    <row r="3949" spans="1:3">
      <c r="A3949" s="61">
        <v>27514</v>
      </c>
      <c r="B3949">
        <v>0.56499999999999995</v>
      </c>
      <c r="C3949" t="str">
        <f t="shared" si="66"/>
        <v>1975 q2</v>
      </c>
    </row>
    <row r="3950" spans="1:3">
      <c r="A3950" s="61">
        <v>27515</v>
      </c>
      <c r="B3950">
        <v>0.56000000000000005</v>
      </c>
      <c r="C3950" t="str">
        <f t="shared" si="66"/>
        <v>1975 q2</v>
      </c>
    </row>
    <row r="3951" spans="1:3">
      <c r="A3951" s="61">
        <v>27516</v>
      </c>
      <c r="B3951">
        <v>0.55300000000000005</v>
      </c>
      <c r="C3951" t="str">
        <f t="shared" si="66"/>
        <v>1975 q2</v>
      </c>
    </row>
    <row r="3952" spans="1:3">
      <c r="A3952" s="61">
        <v>27519</v>
      </c>
      <c r="B3952">
        <v>0.55000000000000004</v>
      </c>
      <c r="C3952" t="str">
        <f t="shared" si="66"/>
        <v>1975 q2</v>
      </c>
    </row>
    <row r="3953" spans="1:3">
      <c r="A3953" s="61">
        <v>27520</v>
      </c>
      <c r="B3953">
        <v>0.55900000000000005</v>
      </c>
      <c r="C3953" t="str">
        <f t="shared" si="66"/>
        <v>1975 q2</v>
      </c>
    </row>
    <row r="3954" spans="1:3">
      <c r="A3954" s="61">
        <v>27521</v>
      </c>
      <c r="B3954">
        <v>0.55900000000000005</v>
      </c>
      <c r="C3954" t="str">
        <f t="shared" si="66"/>
        <v>1975 q2</v>
      </c>
    </row>
    <row r="3955" spans="1:3">
      <c r="A3955" s="61">
        <v>27522</v>
      </c>
      <c r="B3955">
        <v>0.55500000000000005</v>
      </c>
      <c r="C3955" t="str">
        <f t="shared" si="66"/>
        <v>1975 q2</v>
      </c>
    </row>
    <row r="3956" spans="1:3">
      <c r="A3956" s="61">
        <v>27523</v>
      </c>
      <c r="B3956">
        <v>0.55300000000000005</v>
      </c>
      <c r="C3956" t="str">
        <f t="shared" si="66"/>
        <v>1975 q2</v>
      </c>
    </row>
    <row r="3957" spans="1:3">
      <c r="A3957" s="61">
        <v>27526</v>
      </c>
      <c r="B3957">
        <v>0.55300000000000005</v>
      </c>
      <c r="C3957" t="str">
        <f t="shared" si="66"/>
        <v>1975 q2</v>
      </c>
    </row>
    <row r="3958" spans="1:3">
      <c r="A3958" s="61">
        <v>27527</v>
      </c>
      <c r="B3958">
        <v>0.56699999999999995</v>
      </c>
      <c r="C3958" t="str">
        <f t="shared" si="66"/>
        <v>1975 q2</v>
      </c>
    </row>
    <row r="3959" spans="1:3">
      <c r="A3959" s="61">
        <v>27528</v>
      </c>
      <c r="B3959">
        <v>0.56699999999999995</v>
      </c>
      <c r="C3959" t="str">
        <f t="shared" si="66"/>
        <v>1975 q2</v>
      </c>
    </row>
    <row r="3960" spans="1:3">
      <c r="A3960" s="61">
        <v>27529</v>
      </c>
      <c r="B3960">
        <v>0.55600000000000005</v>
      </c>
      <c r="C3960" t="str">
        <f t="shared" si="66"/>
        <v>1975 q2</v>
      </c>
    </row>
    <row r="3961" spans="1:3">
      <c r="A3961" s="61">
        <v>27530</v>
      </c>
      <c r="B3961">
        <v>0.55800000000000005</v>
      </c>
      <c r="C3961" t="str">
        <f t="shared" si="66"/>
        <v>1975 q2</v>
      </c>
    </row>
    <row r="3962" spans="1:3">
      <c r="A3962" s="61">
        <v>27533</v>
      </c>
      <c r="B3962">
        <v>0.56399999999999995</v>
      </c>
      <c r="C3962" t="str">
        <f t="shared" si="66"/>
        <v>1975 q2</v>
      </c>
    </row>
    <row r="3963" spans="1:3">
      <c r="A3963" s="61">
        <v>27534</v>
      </c>
      <c r="B3963">
        <v>0.56399999999999995</v>
      </c>
      <c r="C3963" t="str">
        <f t="shared" si="66"/>
        <v>1975 q2</v>
      </c>
    </row>
    <row r="3964" spans="1:3">
      <c r="A3964" s="61">
        <v>27535</v>
      </c>
      <c r="B3964">
        <v>0.56699999999999995</v>
      </c>
      <c r="C3964" t="str">
        <f t="shared" si="66"/>
        <v>1975 q2</v>
      </c>
    </row>
    <row r="3965" spans="1:3">
      <c r="A3965" s="61">
        <v>27536</v>
      </c>
      <c r="B3965">
        <v>0.56699999999999995</v>
      </c>
      <c r="C3965" t="str">
        <f t="shared" si="66"/>
        <v>1975 q2</v>
      </c>
    </row>
    <row r="3966" spans="1:3">
      <c r="A3966" s="61">
        <v>27537</v>
      </c>
      <c r="B3966">
        <v>0.56799999999999995</v>
      </c>
      <c r="C3966" t="str">
        <f t="shared" si="66"/>
        <v>1975 q2</v>
      </c>
    </row>
    <row r="3967" spans="1:3">
      <c r="A3967" s="61">
        <v>27541</v>
      </c>
      <c r="B3967">
        <v>0.55500000000000005</v>
      </c>
      <c r="C3967" t="str">
        <f t="shared" si="66"/>
        <v>1975 q2</v>
      </c>
    </row>
    <row r="3968" spans="1:3">
      <c r="A3968" s="61">
        <v>27542</v>
      </c>
      <c r="B3968">
        <v>0.55000000000000004</v>
      </c>
      <c r="C3968" t="str">
        <f t="shared" si="66"/>
        <v>1975 q2</v>
      </c>
    </row>
    <row r="3969" spans="1:3">
      <c r="A3969" s="61">
        <v>27543</v>
      </c>
      <c r="B3969">
        <v>0.54600000000000004</v>
      </c>
      <c r="C3969" t="str">
        <f t="shared" si="66"/>
        <v>1975 q2</v>
      </c>
    </row>
    <row r="3970" spans="1:3">
      <c r="A3970" s="61">
        <v>27544</v>
      </c>
      <c r="B3970">
        <v>0.54700000000000004</v>
      </c>
      <c r="C3970" t="str">
        <f t="shared" si="66"/>
        <v>1975 q2</v>
      </c>
    </row>
    <row r="3971" spans="1:3">
      <c r="A3971" s="61">
        <v>27547</v>
      </c>
      <c r="B3971">
        <v>0.54200000000000004</v>
      </c>
      <c r="C3971" t="str">
        <f t="shared" si="66"/>
        <v>1975 q2</v>
      </c>
    </row>
    <row r="3972" spans="1:3">
      <c r="A3972" s="61">
        <v>27548</v>
      </c>
      <c r="B3972">
        <v>0.54800000000000004</v>
      </c>
      <c r="C3972" t="str">
        <f t="shared" si="66"/>
        <v>1975 q2</v>
      </c>
    </row>
    <row r="3973" spans="1:3">
      <c r="A3973" s="61">
        <v>27549</v>
      </c>
      <c r="B3973">
        <v>0.54200000000000004</v>
      </c>
      <c r="C3973" t="str">
        <f t="shared" si="66"/>
        <v>1975 q2</v>
      </c>
    </row>
    <row r="3974" spans="1:3">
      <c r="A3974" s="61">
        <v>27550</v>
      </c>
      <c r="B3974">
        <v>0.52200000000000002</v>
      </c>
      <c r="C3974" t="str">
        <f t="shared" si="66"/>
        <v>1975 q2</v>
      </c>
    </row>
    <row r="3975" spans="1:3">
      <c r="A3975" s="61">
        <v>27551</v>
      </c>
      <c r="B3975">
        <v>0.52700000000000002</v>
      </c>
      <c r="C3975" t="str">
        <f t="shared" si="66"/>
        <v>1975 q2</v>
      </c>
    </row>
    <row r="3976" spans="1:3">
      <c r="A3976" s="61">
        <v>27554</v>
      </c>
      <c r="B3976">
        <v>0.53100000000000003</v>
      </c>
      <c r="C3976" t="str">
        <f t="shared" si="66"/>
        <v>1975 q2</v>
      </c>
    </row>
    <row r="3977" spans="1:3">
      <c r="A3977" s="61">
        <v>27555</v>
      </c>
      <c r="B3977">
        <v>0.52200000000000002</v>
      </c>
      <c r="C3977" t="str">
        <f t="shared" si="66"/>
        <v>1975 q2</v>
      </c>
    </row>
    <row r="3978" spans="1:3">
      <c r="A3978" s="61">
        <v>27556</v>
      </c>
      <c r="B3978">
        <v>0.51700000000000002</v>
      </c>
      <c r="C3978" t="str">
        <f t="shared" si="66"/>
        <v>1975 q2</v>
      </c>
    </row>
    <row r="3979" spans="1:3">
      <c r="A3979" s="61">
        <v>27557</v>
      </c>
      <c r="B3979">
        <v>0.51600000000000001</v>
      </c>
      <c r="C3979" t="str">
        <f t="shared" si="66"/>
        <v>1975 q2</v>
      </c>
    </row>
    <row r="3980" spans="1:3">
      <c r="A3980" s="61">
        <v>27558</v>
      </c>
      <c r="B3980">
        <v>0.51900000000000002</v>
      </c>
      <c r="C3980" t="str">
        <f t="shared" si="66"/>
        <v>1975 q2</v>
      </c>
    </row>
    <row r="3981" spans="1:3">
      <c r="A3981" s="61">
        <v>27561</v>
      </c>
      <c r="B3981">
        <v>0.52100000000000002</v>
      </c>
      <c r="C3981" t="str">
        <f t="shared" si="66"/>
        <v>1975 q2</v>
      </c>
    </row>
    <row r="3982" spans="1:3">
      <c r="A3982" s="61">
        <v>27562</v>
      </c>
      <c r="B3982">
        <v>0.53300000000000003</v>
      </c>
      <c r="C3982" t="str">
        <f t="shared" si="66"/>
        <v>1975 q2</v>
      </c>
    </row>
    <row r="3983" spans="1:3">
      <c r="A3983" s="61">
        <v>27563</v>
      </c>
      <c r="B3983">
        <v>0.52500000000000002</v>
      </c>
      <c r="C3983" t="str">
        <f t="shared" si="66"/>
        <v>1975 q2</v>
      </c>
    </row>
    <row r="3984" spans="1:3">
      <c r="A3984" s="61">
        <v>27564</v>
      </c>
      <c r="B3984">
        <v>0.52200000000000002</v>
      </c>
      <c r="C3984" t="str">
        <f t="shared" si="66"/>
        <v>1975 q2</v>
      </c>
    </row>
    <row r="3985" spans="1:3">
      <c r="A3985" s="61">
        <v>27565</v>
      </c>
      <c r="B3985">
        <v>0.53300000000000003</v>
      </c>
      <c r="C3985" t="str">
        <f t="shared" si="66"/>
        <v>1975 q2</v>
      </c>
    </row>
    <row r="3986" spans="1:3">
      <c r="A3986" s="61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61">
        <v>27569</v>
      </c>
      <c r="B3987">
        <v>0.52900000000000003</v>
      </c>
      <c r="C3987" t="str">
        <f t="shared" si="67"/>
        <v>1975 q2</v>
      </c>
    </row>
    <row r="3988" spans="1:3">
      <c r="A3988" s="61">
        <v>27570</v>
      </c>
      <c r="B3988">
        <v>0.5444</v>
      </c>
      <c r="C3988" t="str">
        <f t="shared" si="67"/>
        <v>1975 q2</v>
      </c>
    </row>
    <row r="3989" spans="1:3">
      <c r="A3989" s="61">
        <v>27571</v>
      </c>
      <c r="B3989">
        <v>0.54120000000000001</v>
      </c>
      <c r="C3989" t="str">
        <f t="shared" si="67"/>
        <v>1975 q2</v>
      </c>
    </row>
    <row r="3990" spans="1:3">
      <c r="A3990" s="61">
        <v>27572</v>
      </c>
      <c r="B3990">
        <v>0.55179999999999996</v>
      </c>
      <c r="C3990" t="str">
        <f t="shared" si="67"/>
        <v>1975 q2</v>
      </c>
    </row>
    <row r="3991" spans="1:3">
      <c r="A3991" s="61">
        <v>27575</v>
      </c>
      <c r="B3991">
        <v>0.56340000000000001</v>
      </c>
      <c r="C3991" t="str">
        <f t="shared" si="67"/>
        <v>1975 q2</v>
      </c>
    </row>
    <row r="3992" spans="1:3">
      <c r="A3992" s="61">
        <v>27576</v>
      </c>
      <c r="B3992">
        <v>0.56100000000000005</v>
      </c>
      <c r="C3992" t="str">
        <f t="shared" si="67"/>
        <v>1975 q3</v>
      </c>
    </row>
    <row r="3993" spans="1:3">
      <c r="A3993" s="61">
        <v>27577</v>
      </c>
      <c r="B3993">
        <v>0.56799999999999995</v>
      </c>
      <c r="C3993" t="str">
        <f t="shared" si="67"/>
        <v>1975 q3</v>
      </c>
    </row>
    <row r="3994" spans="1:3">
      <c r="A3994" s="61">
        <v>27578</v>
      </c>
      <c r="B3994">
        <v>0.56399999999999995</v>
      </c>
      <c r="C3994" t="str">
        <f t="shared" si="67"/>
        <v>1975 q3</v>
      </c>
    </row>
    <row r="3995" spans="1:3">
      <c r="A3995" s="61">
        <v>27582</v>
      </c>
      <c r="B3995">
        <v>0.55000000000000004</v>
      </c>
      <c r="C3995" t="str">
        <f t="shared" si="67"/>
        <v>1975 q3</v>
      </c>
    </row>
    <row r="3996" spans="1:3">
      <c r="A3996" s="61">
        <v>27583</v>
      </c>
      <c r="B3996">
        <v>0.55800000000000005</v>
      </c>
      <c r="C3996" t="str">
        <f t="shared" si="67"/>
        <v>1975 q3</v>
      </c>
    </row>
    <row r="3997" spans="1:3">
      <c r="A3997" s="61">
        <v>27584</v>
      </c>
      <c r="B3997">
        <v>0.56499999999999995</v>
      </c>
      <c r="C3997" t="str">
        <f t="shared" si="67"/>
        <v>1975 q3</v>
      </c>
    </row>
    <row r="3998" spans="1:3">
      <c r="A3998" s="61">
        <v>27585</v>
      </c>
      <c r="B3998">
        <v>0.56799999999999995</v>
      </c>
      <c r="C3998" t="str">
        <f t="shared" si="67"/>
        <v>1975 q3</v>
      </c>
    </row>
    <row r="3999" spans="1:3">
      <c r="A3999" s="61">
        <v>27586</v>
      </c>
      <c r="B3999">
        <v>0.57499999999999996</v>
      </c>
      <c r="C3999" t="str">
        <f t="shared" si="67"/>
        <v>1975 q3</v>
      </c>
    </row>
    <row r="4000" spans="1:3">
      <c r="A4000" s="61">
        <v>27589</v>
      </c>
      <c r="B4000">
        <v>0.58199999999999996</v>
      </c>
      <c r="C4000" t="str">
        <f t="shared" si="67"/>
        <v>1975 q3</v>
      </c>
    </row>
    <row r="4001" spans="1:3">
      <c r="A4001" s="61">
        <v>27590</v>
      </c>
      <c r="B4001">
        <v>0.57299999999999995</v>
      </c>
      <c r="C4001" t="str">
        <f t="shared" si="67"/>
        <v>1975 q3</v>
      </c>
    </row>
    <row r="4002" spans="1:3">
      <c r="A4002" s="61">
        <v>27591</v>
      </c>
      <c r="B4002">
        <v>0.57399999999999995</v>
      </c>
      <c r="C4002" t="str">
        <f t="shared" si="67"/>
        <v>1975 q3</v>
      </c>
    </row>
    <row r="4003" spans="1:3">
      <c r="A4003" s="61">
        <v>27592</v>
      </c>
      <c r="B4003">
        <v>0.56899999999999995</v>
      </c>
      <c r="C4003" t="str">
        <f t="shared" si="67"/>
        <v>1975 q3</v>
      </c>
    </row>
    <row r="4004" spans="1:3">
      <c r="A4004" s="61">
        <v>27593</v>
      </c>
      <c r="B4004">
        <v>0.56899999999999995</v>
      </c>
      <c r="C4004" t="str">
        <f t="shared" si="67"/>
        <v>1975 q3</v>
      </c>
    </row>
    <row r="4005" spans="1:3">
      <c r="A4005" s="61">
        <v>27596</v>
      </c>
      <c r="B4005">
        <v>0.57799999999999996</v>
      </c>
      <c r="C4005" t="str">
        <f t="shared" si="67"/>
        <v>1975 q3</v>
      </c>
    </row>
    <row r="4006" spans="1:3">
      <c r="A4006" s="61">
        <v>27597</v>
      </c>
      <c r="B4006">
        <v>0.58799999999999997</v>
      </c>
      <c r="C4006" t="str">
        <f t="shared" si="67"/>
        <v>1975 q3</v>
      </c>
    </row>
    <row r="4007" spans="1:3">
      <c r="A4007" s="61">
        <v>27598</v>
      </c>
      <c r="B4007">
        <v>0.57599999999999996</v>
      </c>
      <c r="C4007" t="str">
        <f t="shared" si="67"/>
        <v>1975 q3</v>
      </c>
    </row>
    <row r="4008" spans="1:3">
      <c r="A4008" s="61">
        <v>27599</v>
      </c>
      <c r="B4008">
        <v>0.57899999999999996</v>
      </c>
      <c r="C4008" t="str">
        <f t="shared" si="67"/>
        <v>1975 q3</v>
      </c>
    </row>
    <row r="4009" spans="1:3">
      <c r="A4009" s="61">
        <v>27600</v>
      </c>
      <c r="B4009">
        <v>0.59499999999999997</v>
      </c>
      <c r="C4009" t="str">
        <f t="shared" si="67"/>
        <v>1975 q3</v>
      </c>
    </row>
    <row r="4010" spans="1:3">
      <c r="A4010" s="61">
        <v>27603</v>
      </c>
      <c r="B4010">
        <v>0.59799999999999998</v>
      </c>
      <c r="C4010" t="str">
        <f t="shared" si="67"/>
        <v>1975 q3</v>
      </c>
    </row>
    <row r="4011" spans="1:3">
      <c r="A4011" s="61">
        <v>27604</v>
      </c>
      <c r="B4011">
        <v>0.59299999999999997</v>
      </c>
      <c r="C4011" t="str">
        <f t="shared" si="67"/>
        <v>1975 q3</v>
      </c>
    </row>
    <row r="4012" spans="1:3">
      <c r="A4012" s="61">
        <v>27605</v>
      </c>
      <c r="B4012">
        <v>0.58599999999999997</v>
      </c>
      <c r="C4012" t="str">
        <f t="shared" si="67"/>
        <v>1975 q3</v>
      </c>
    </row>
    <row r="4013" spans="1:3">
      <c r="A4013" s="61">
        <v>27606</v>
      </c>
      <c r="B4013">
        <v>0.57899999999999996</v>
      </c>
      <c r="C4013" t="str">
        <f t="shared" si="67"/>
        <v>1975 q3</v>
      </c>
    </row>
    <row r="4014" spans="1:3">
      <c r="A4014" s="61">
        <v>27607</v>
      </c>
      <c r="B4014">
        <v>0.57899999999999996</v>
      </c>
      <c r="C4014" t="str">
        <f t="shared" si="67"/>
        <v>1975 q3</v>
      </c>
    </row>
    <row r="4015" spans="1:3">
      <c r="A4015" s="61">
        <v>27610</v>
      </c>
      <c r="B4015">
        <v>0.58499999999999996</v>
      </c>
      <c r="C4015" t="str">
        <f t="shared" si="67"/>
        <v>1975 q3</v>
      </c>
    </row>
    <row r="4016" spans="1:3">
      <c r="A4016" s="61">
        <v>27611</v>
      </c>
      <c r="B4016">
        <v>0.57199999999999995</v>
      </c>
      <c r="C4016" t="str">
        <f t="shared" si="67"/>
        <v>1975 q3</v>
      </c>
    </row>
    <row r="4017" spans="1:3">
      <c r="A4017" s="61">
        <v>27612</v>
      </c>
      <c r="B4017">
        <v>0.56799999999999995</v>
      </c>
      <c r="C4017" t="str">
        <f t="shared" si="67"/>
        <v>1975 q3</v>
      </c>
    </row>
    <row r="4018" spans="1:3">
      <c r="A4018" s="61">
        <v>27613</v>
      </c>
      <c r="B4018">
        <v>0.57999999999999996</v>
      </c>
      <c r="C4018" t="str">
        <f t="shared" si="67"/>
        <v>1975 q3</v>
      </c>
    </row>
    <row r="4019" spans="1:3">
      <c r="A4019" s="61">
        <v>27614</v>
      </c>
      <c r="B4019">
        <v>0.58199999999999996</v>
      </c>
      <c r="C4019" t="str">
        <f t="shared" si="67"/>
        <v>1975 q3</v>
      </c>
    </row>
    <row r="4020" spans="1:3">
      <c r="A4020" s="61">
        <v>27617</v>
      </c>
      <c r="B4020">
        <v>0.58599999999999997</v>
      </c>
      <c r="C4020" t="str">
        <f t="shared" si="67"/>
        <v>1975 q3</v>
      </c>
    </row>
    <row r="4021" spans="1:3">
      <c r="A4021" s="61">
        <v>27618</v>
      </c>
      <c r="B4021">
        <v>0.58799999999999997</v>
      </c>
      <c r="C4021" t="str">
        <f t="shared" si="67"/>
        <v>1975 q3</v>
      </c>
    </row>
    <row r="4022" spans="1:3">
      <c r="A4022" s="61">
        <v>27619</v>
      </c>
      <c r="B4022">
        <v>0.58699999999999997</v>
      </c>
      <c r="C4022" t="str">
        <f t="shared" si="67"/>
        <v>1975 q3</v>
      </c>
    </row>
    <row r="4023" spans="1:3">
      <c r="A4023" s="61">
        <v>27620</v>
      </c>
      <c r="B4023">
        <v>0.58499999999999996</v>
      </c>
      <c r="C4023" t="str">
        <f t="shared" si="67"/>
        <v>1975 q3</v>
      </c>
    </row>
    <row r="4024" spans="1:3">
      <c r="A4024" s="61">
        <v>27621</v>
      </c>
      <c r="B4024">
        <v>0.58799999999999997</v>
      </c>
      <c r="C4024" t="str">
        <f t="shared" si="67"/>
        <v>1975 q3</v>
      </c>
    </row>
    <row r="4025" spans="1:3">
      <c r="A4025" s="61">
        <v>27624</v>
      </c>
      <c r="B4025">
        <v>0.59099999999999997</v>
      </c>
      <c r="C4025" t="str">
        <f t="shared" si="67"/>
        <v>1975 q3</v>
      </c>
    </row>
    <row r="4026" spans="1:3">
      <c r="A4026" s="61">
        <v>27625</v>
      </c>
      <c r="B4026">
        <v>0.60299999999999998</v>
      </c>
      <c r="C4026" t="str">
        <f t="shared" si="67"/>
        <v>1975 q3</v>
      </c>
    </row>
    <row r="4027" spans="1:3">
      <c r="A4027" s="61">
        <v>27626</v>
      </c>
      <c r="B4027">
        <v>0.61099999999999999</v>
      </c>
      <c r="C4027" t="str">
        <f t="shared" si="67"/>
        <v>1975 q3</v>
      </c>
    </row>
    <row r="4028" spans="1:3">
      <c r="A4028" s="61">
        <v>27627</v>
      </c>
      <c r="B4028">
        <v>0.60199999999999998</v>
      </c>
      <c r="C4028" t="str">
        <f t="shared" si="67"/>
        <v>1975 q3</v>
      </c>
    </row>
    <row r="4029" spans="1:3">
      <c r="A4029" s="61">
        <v>27628</v>
      </c>
      <c r="B4029">
        <v>0.61099999999999999</v>
      </c>
      <c r="C4029" t="str">
        <f t="shared" si="67"/>
        <v>1975 q3</v>
      </c>
    </row>
    <row r="4030" spans="1:3">
      <c r="A4030" s="61">
        <v>27631</v>
      </c>
      <c r="B4030">
        <v>0.61199999999999999</v>
      </c>
      <c r="C4030" t="str">
        <f t="shared" si="67"/>
        <v>1975 q3</v>
      </c>
    </row>
    <row r="4031" spans="1:3">
      <c r="A4031" s="61">
        <v>27632</v>
      </c>
      <c r="B4031">
        <v>0.60619999999999996</v>
      </c>
      <c r="C4031" t="str">
        <f t="shared" si="67"/>
        <v>1975 q3</v>
      </c>
    </row>
    <row r="4032" spans="1:3">
      <c r="A4032" s="61">
        <v>27633</v>
      </c>
      <c r="B4032">
        <v>0.60940000000000005</v>
      </c>
      <c r="C4032" t="str">
        <f t="shared" si="67"/>
        <v>1975 q3</v>
      </c>
    </row>
    <row r="4033" spans="1:3">
      <c r="A4033" s="61">
        <v>27634</v>
      </c>
      <c r="B4033">
        <v>0.61199999999999999</v>
      </c>
      <c r="C4033" t="str">
        <f t="shared" si="67"/>
        <v>1975 q3</v>
      </c>
    </row>
    <row r="4034" spans="1:3">
      <c r="A4034" s="61">
        <v>27635</v>
      </c>
      <c r="B4034">
        <v>0.59660000000000002</v>
      </c>
      <c r="C4034" t="str">
        <f t="shared" si="67"/>
        <v>1975 q3</v>
      </c>
    </row>
    <row r="4035" spans="1:3">
      <c r="A4035" s="61">
        <v>27639</v>
      </c>
      <c r="B4035">
        <v>0.56999999999999995</v>
      </c>
      <c r="C4035" t="str">
        <f t="shared" si="67"/>
        <v>1975 q3</v>
      </c>
    </row>
    <row r="4036" spans="1:3">
      <c r="A4036" s="61">
        <v>27640</v>
      </c>
      <c r="B4036">
        <v>0.57099999999999995</v>
      </c>
      <c r="C4036" t="str">
        <f t="shared" si="67"/>
        <v>1975 q3</v>
      </c>
    </row>
    <row r="4037" spans="1:3">
      <c r="A4037" s="61">
        <v>27641</v>
      </c>
      <c r="B4037">
        <v>0.58199999999999996</v>
      </c>
      <c r="C4037" t="str">
        <f t="shared" si="67"/>
        <v>1975 q3</v>
      </c>
    </row>
    <row r="4038" spans="1:3">
      <c r="A4038" s="61">
        <v>27642</v>
      </c>
      <c r="B4038">
        <v>0.58399999999999996</v>
      </c>
      <c r="C4038" t="str">
        <f t="shared" si="67"/>
        <v>1975 q3</v>
      </c>
    </row>
    <row r="4039" spans="1:3">
      <c r="A4039" s="61">
        <v>27645</v>
      </c>
      <c r="B4039">
        <v>0.57999999999999996</v>
      </c>
      <c r="C4039" t="str">
        <f t="shared" si="67"/>
        <v>1975 q3</v>
      </c>
    </row>
    <row r="4040" spans="1:3">
      <c r="A4040" s="61">
        <v>27646</v>
      </c>
      <c r="B4040">
        <v>0.57499999999999996</v>
      </c>
      <c r="C4040" t="str">
        <f t="shared" si="67"/>
        <v>1975 q3</v>
      </c>
    </row>
    <row r="4041" spans="1:3">
      <c r="A4041" s="61">
        <v>27647</v>
      </c>
      <c r="B4041">
        <v>0.58099999999999996</v>
      </c>
      <c r="C4041" t="str">
        <f t="shared" si="67"/>
        <v>1975 q3</v>
      </c>
    </row>
    <row r="4042" spans="1:3">
      <c r="A4042" s="61">
        <v>27648</v>
      </c>
      <c r="B4042">
        <v>0.57499999999999996</v>
      </c>
      <c r="C4042" t="str">
        <f t="shared" si="67"/>
        <v>1975 q3</v>
      </c>
    </row>
    <row r="4043" spans="1:3">
      <c r="A4043" s="61">
        <v>27649</v>
      </c>
      <c r="B4043">
        <v>0.57899999999999996</v>
      </c>
      <c r="C4043" t="str">
        <f t="shared" si="67"/>
        <v>1975 q3</v>
      </c>
    </row>
    <row r="4044" spans="1:3">
      <c r="A4044" s="61">
        <v>27652</v>
      </c>
      <c r="B4044">
        <v>0.57499999999999996</v>
      </c>
      <c r="C4044" t="str">
        <f t="shared" si="67"/>
        <v>1975 q3</v>
      </c>
    </row>
    <row r="4045" spans="1:3">
      <c r="A4045" s="61">
        <v>27653</v>
      </c>
      <c r="B4045">
        <v>0.56399999999999995</v>
      </c>
      <c r="C4045" t="str">
        <f t="shared" si="67"/>
        <v>1975 q3</v>
      </c>
    </row>
    <row r="4046" spans="1:3">
      <c r="A4046" s="61">
        <v>27654</v>
      </c>
      <c r="B4046">
        <v>0.56399999999999995</v>
      </c>
      <c r="C4046" t="str">
        <f t="shared" si="67"/>
        <v>1975 q3</v>
      </c>
    </row>
    <row r="4047" spans="1:3">
      <c r="A4047" s="61">
        <v>27655</v>
      </c>
      <c r="B4047">
        <v>0.56699999999999995</v>
      </c>
      <c r="C4047" t="str">
        <f t="shared" si="67"/>
        <v>1975 q3</v>
      </c>
    </row>
    <row r="4048" spans="1:3">
      <c r="A4048" s="61">
        <v>27656</v>
      </c>
      <c r="B4048">
        <v>0.56799999999999995</v>
      </c>
      <c r="C4048" t="str">
        <f t="shared" si="67"/>
        <v>1975 q3</v>
      </c>
    </row>
    <row r="4049" spans="1:3">
      <c r="A4049" s="61">
        <v>27659</v>
      </c>
      <c r="B4049">
        <v>0.56899999999999995</v>
      </c>
      <c r="C4049" t="str">
        <f t="shared" si="67"/>
        <v>1975 q3</v>
      </c>
    </row>
    <row r="4050" spans="1:3">
      <c r="A4050" s="61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61">
        <v>27661</v>
      </c>
      <c r="B4051">
        <v>0.57899999999999996</v>
      </c>
      <c r="C4051" t="str">
        <f t="shared" si="68"/>
        <v>1975 q3</v>
      </c>
    </row>
    <row r="4052" spans="1:3">
      <c r="A4052" s="61">
        <v>27662</v>
      </c>
      <c r="B4052">
        <v>0.56899999999999995</v>
      </c>
      <c r="C4052" t="str">
        <f t="shared" si="68"/>
        <v>1975 q3</v>
      </c>
    </row>
    <row r="4053" spans="1:3">
      <c r="A4053" s="61">
        <v>27663</v>
      </c>
      <c r="B4053">
        <v>0.57299999999999995</v>
      </c>
      <c r="C4053" t="str">
        <f t="shared" si="68"/>
        <v>1975 q3</v>
      </c>
    </row>
    <row r="4054" spans="1:3">
      <c r="A4054" s="61">
        <v>27666</v>
      </c>
      <c r="B4054">
        <v>0.56899999999999995</v>
      </c>
      <c r="C4054" t="str">
        <f t="shared" si="68"/>
        <v>1975 q3</v>
      </c>
    </row>
    <row r="4055" spans="1:3">
      <c r="A4055" s="61">
        <v>27667</v>
      </c>
      <c r="B4055">
        <v>0.56499999999999995</v>
      </c>
      <c r="C4055" t="str">
        <f t="shared" si="68"/>
        <v>1975 q3</v>
      </c>
    </row>
    <row r="4056" spans="1:3">
      <c r="A4056" s="61">
        <v>27668</v>
      </c>
      <c r="B4056">
        <v>0.56599999999999995</v>
      </c>
      <c r="C4056" t="str">
        <f t="shared" si="68"/>
        <v>1975 q4</v>
      </c>
    </row>
    <row r="4057" spans="1:3">
      <c r="A4057" s="61">
        <v>27669</v>
      </c>
      <c r="B4057">
        <v>0.56200000000000006</v>
      </c>
      <c r="C4057" t="str">
        <f t="shared" si="68"/>
        <v>1975 q4</v>
      </c>
    </row>
    <row r="4058" spans="1:3">
      <c r="A4058" s="61">
        <v>27670</v>
      </c>
      <c r="B4058">
        <v>0.56699999999999995</v>
      </c>
      <c r="C4058" t="str">
        <f t="shared" si="68"/>
        <v>1975 q4</v>
      </c>
    </row>
    <row r="4059" spans="1:3">
      <c r="A4059" s="61">
        <v>27673</v>
      </c>
      <c r="B4059">
        <v>0.56299999999999994</v>
      </c>
      <c r="C4059" t="str">
        <f t="shared" si="68"/>
        <v>1975 q4</v>
      </c>
    </row>
    <row r="4060" spans="1:3">
      <c r="A4060" s="61">
        <v>27674</v>
      </c>
      <c r="B4060">
        <v>0.56399999999999995</v>
      </c>
      <c r="C4060" t="str">
        <f t="shared" si="68"/>
        <v>1975 q4</v>
      </c>
    </row>
    <row r="4061" spans="1:3">
      <c r="A4061" s="61">
        <v>27675</v>
      </c>
      <c r="B4061">
        <v>0.56299999999999994</v>
      </c>
      <c r="C4061" t="str">
        <f t="shared" si="68"/>
        <v>1975 q4</v>
      </c>
    </row>
    <row r="4062" spans="1:3">
      <c r="A4062" s="61">
        <v>27676</v>
      </c>
      <c r="B4062">
        <v>0.56299999999999994</v>
      </c>
      <c r="C4062" t="str">
        <f t="shared" si="68"/>
        <v>1975 q4</v>
      </c>
    </row>
    <row r="4063" spans="1:3">
      <c r="A4063" s="61">
        <v>27677</v>
      </c>
      <c r="B4063">
        <v>0.55100000000000005</v>
      </c>
      <c r="C4063" t="str">
        <f t="shared" si="68"/>
        <v>1975 q4</v>
      </c>
    </row>
    <row r="4064" spans="1:3">
      <c r="A4064" s="61">
        <v>27681</v>
      </c>
      <c r="B4064">
        <v>0.54300000000000004</v>
      </c>
      <c r="C4064" t="str">
        <f t="shared" si="68"/>
        <v>1975 q4</v>
      </c>
    </row>
    <row r="4065" spans="1:3">
      <c r="A4065" s="61">
        <v>27682</v>
      </c>
      <c r="B4065">
        <v>0.54500000000000004</v>
      </c>
      <c r="C4065" t="str">
        <f t="shared" si="68"/>
        <v>1975 q4</v>
      </c>
    </row>
    <row r="4066" spans="1:3">
      <c r="A4066" s="61">
        <v>27683</v>
      </c>
      <c r="B4066">
        <v>0.54700000000000004</v>
      </c>
      <c r="C4066" t="str">
        <f t="shared" si="68"/>
        <v>1975 q4</v>
      </c>
    </row>
    <row r="4067" spans="1:3">
      <c r="A4067" s="61">
        <v>27684</v>
      </c>
      <c r="B4067">
        <v>0.54100000000000004</v>
      </c>
      <c r="C4067" t="str">
        <f t="shared" si="68"/>
        <v>1975 q4</v>
      </c>
    </row>
    <row r="4068" spans="1:3">
      <c r="A4068" s="61">
        <v>27687</v>
      </c>
      <c r="B4068">
        <v>0.54400000000000004</v>
      </c>
      <c r="C4068" t="str">
        <f t="shared" si="68"/>
        <v>1975 q4</v>
      </c>
    </row>
    <row r="4069" spans="1:3">
      <c r="A4069" s="61">
        <v>27688</v>
      </c>
      <c r="B4069">
        <v>0.54600000000000004</v>
      </c>
      <c r="C4069" t="str">
        <f t="shared" si="68"/>
        <v>1975 q4</v>
      </c>
    </row>
    <row r="4070" spans="1:3">
      <c r="A4070" s="61">
        <v>27689</v>
      </c>
      <c r="B4070">
        <v>0.53700000000000003</v>
      </c>
      <c r="C4070" t="str">
        <f t="shared" si="68"/>
        <v>1975 q4</v>
      </c>
    </row>
    <row r="4071" spans="1:3">
      <c r="A4071" s="61">
        <v>27690</v>
      </c>
      <c r="B4071">
        <v>0.53100000000000003</v>
      </c>
      <c r="C4071" t="str">
        <f t="shared" si="68"/>
        <v>1975 q4</v>
      </c>
    </row>
    <row r="4072" spans="1:3">
      <c r="A4072" s="61">
        <v>27691</v>
      </c>
      <c r="B4072">
        <v>0.53500000000000003</v>
      </c>
      <c r="C4072" t="str">
        <f t="shared" si="68"/>
        <v>1975 q4</v>
      </c>
    </row>
    <row r="4073" spans="1:3">
      <c r="A4073" s="61">
        <v>27694</v>
      </c>
      <c r="B4073">
        <v>0.53700000000000003</v>
      </c>
      <c r="C4073" t="str">
        <f t="shared" si="68"/>
        <v>1975 q4</v>
      </c>
    </row>
    <row r="4074" spans="1:3">
      <c r="A4074" s="61">
        <v>27695</v>
      </c>
      <c r="B4074">
        <v>0.54</v>
      </c>
      <c r="C4074" t="str">
        <f t="shared" si="68"/>
        <v>1975 q4</v>
      </c>
    </row>
    <row r="4075" spans="1:3">
      <c r="A4075" s="61">
        <v>27696</v>
      </c>
      <c r="B4075">
        <v>0.55100000000000005</v>
      </c>
      <c r="C4075" t="str">
        <f t="shared" si="68"/>
        <v>1975 q4</v>
      </c>
    </row>
    <row r="4076" spans="1:3">
      <c r="A4076" s="61">
        <v>27697</v>
      </c>
      <c r="B4076">
        <v>0.55700000000000005</v>
      </c>
      <c r="C4076" t="str">
        <f t="shared" si="68"/>
        <v>1975 q4</v>
      </c>
    </row>
    <row r="4077" spans="1:3">
      <c r="A4077" s="61">
        <v>27698</v>
      </c>
      <c r="B4077">
        <v>0.56899999999999995</v>
      </c>
      <c r="C4077" t="str">
        <f t="shared" si="68"/>
        <v>1975 q4</v>
      </c>
    </row>
    <row r="4078" spans="1:3">
      <c r="A4078" s="61">
        <v>27701</v>
      </c>
      <c r="B4078">
        <v>0.55900000000000005</v>
      </c>
      <c r="C4078" t="str">
        <f t="shared" si="68"/>
        <v>1975 q4</v>
      </c>
    </row>
    <row r="4079" spans="1:3">
      <c r="A4079" s="61">
        <v>27703</v>
      </c>
      <c r="B4079">
        <v>0.56699999999999995</v>
      </c>
      <c r="C4079" t="str">
        <f t="shared" si="68"/>
        <v>1975 q4</v>
      </c>
    </row>
    <row r="4080" spans="1:3">
      <c r="A4080" s="61">
        <v>27704</v>
      </c>
      <c r="B4080">
        <v>0.56999999999999995</v>
      </c>
      <c r="C4080" t="str">
        <f t="shared" si="68"/>
        <v>1975 q4</v>
      </c>
    </row>
    <row r="4081" spans="1:3">
      <c r="A4081" s="61">
        <v>27705</v>
      </c>
      <c r="B4081">
        <v>0.56799999999999995</v>
      </c>
      <c r="C4081" t="str">
        <f t="shared" si="68"/>
        <v>1975 q4</v>
      </c>
    </row>
    <row r="4082" spans="1:3">
      <c r="A4082" s="61">
        <v>27708</v>
      </c>
      <c r="B4082">
        <v>0.55500000000000005</v>
      </c>
      <c r="C4082" t="str">
        <f t="shared" si="68"/>
        <v>1975 q4</v>
      </c>
    </row>
    <row r="4083" spans="1:3">
      <c r="A4083" s="61">
        <v>27710</v>
      </c>
      <c r="B4083">
        <v>0.55700000000000005</v>
      </c>
      <c r="C4083" t="str">
        <f t="shared" si="68"/>
        <v>1975 q4</v>
      </c>
    </row>
    <row r="4084" spans="1:3">
      <c r="A4084" s="61">
        <v>27711</v>
      </c>
      <c r="B4084">
        <v>0.55500000000000005</v>
      </c>
      <c r="C4084" t="str">
        <f t="shared" si="68"/>
        <v>1975 q4</v>
      </c>
    </row>
    <row r="4085" spans="1:3">
      <c r="A4085" s="61">
        <v>27712</v>
      </c>
      <c r="B4085">
        <v>0.54900000000000004</v>
      </c>
      <c r="C4085" t="str">
        <f t="shared" si="68"/>
        <v>1975 q4</v>
      </c>
    </row>
    <row r="4086" spans="1:3">
      <c r="A4086" s="61">
        <v>27715</v>
      </c>
      <c r="B4086">
        <v>0.53700000000000003</v>
      </c>
      <c r="C4086" t="str">
        <f t="shared" si="68"/>
        <v>1975 q4</v>
      </c>
    </row>
    <row r="4087" spans="1:3">
      <c r="A4087" s="61">
        <v>27716</v>
      </c>
      <c r="B4087">
        <v>0.53600000000000003</v>
      </c>
      <c r="C4087" t="str">
        <f t="shared" si="68"/>
        <v>1975 q4</v>
      </c>
    </row>
    <row r="4088" spans="1:3">
      <c r="A4088" s="61">
        <v>27717</v>
      </c>
      <c r="B4088">
        <v>0.54300000000000004</v>
      </c>
      <c r="C4088" t="str">
        <f t="shared" si="68"/>
        <v>1975 q4</v>
      </c>
    </row>
    <row r="4089" spans="1:3">
      <c r="A4089" s="61">
        <v>27718</v>
      </c>
      <c r="B4089">
        <v>0.53300000000000003</v>
      </c>
      <c r="C4089" t="str">
        <f t="shared" si="68"/>
        <v>1975 q4</v>
      </c>
    </row>
    <row r="4090" spans="1:3">
      <c r="A4090" s="61">
        <v>27719</v>
      </c>
      <c r="B4090">
        <v>0.52700000000000002</v>
      </c>
      <c r="C4090" t="str">
        <f t="shared" si="68"/>
        <v>1975 q4</v>
      </c>
    </row>
    <row r="4091" spans="1:3">
      <c r="A4091" s="61">
        <v>27722</v>
      </c>
      <c r="B4091">
        <v>0.53220000000000001</v>
      </c>
      <c r="C4091" t="str">
        <f t="shared" si="68"/>
        <v>1975 q4</v>
      </c>
    </row>
    <row r="4092" spans="1:3">
      <c r="A4092" s="61">
        <v>27723</v>
      </c>
      <c r="B4092">
        <v>0.52900000000000003</v>
      </c>
      <c r="C4092" t="str">
        <f t="shared" si="68"/>
        <v>1975 q4</v>
      </c>
    </row>
    <row r="4093" spans="1:3">
      <c r="A4093" s="61">
        <v>27724</v>
      </c>
      <c r="B4093">
        <v>0.53439999999999999</v>
      </c>
      <c r="C4093" t="str">
        <f t="shared" si="68"/>
        <v>1975 q4</v>
      </c>
    </row>
    <row r="4094" spans="1:3">
      <c r="A4094" s="61">
        <v>27726</v>
      </c>
      <c r="B4094">
        <v>0.53120000000000001</v>
      </c>
      <c r="C4094" t="str">
        <f t="shared" si="68"/>
        <v>1975 q4</v>
      </c>
    </row>
    <row r="4095" spans="1:3">
      <c r="A4095" s="61">
        <v>27729</v>
      </c>
      <c r="B4095">
        <v>0.52700000000000002</v>
      </c>
      <c r="C4095" t="str">
        <f t="shared" si="68"/>
        <v>1975 q4</v>
      </c>
    </row>
    <row r="4096" spans="1:3">
      <c r="A4096" s="61">
        <v>27730</v>
      </c>
      <c r="B4096">
        <v>0.53</v>
      </c>
      <c r="C4096" t="str">
        <f t="shared" si="68"/>
        <v>1975 q4</v>
      </c>
    </row>
    <row r="4097" spans="1:3">
      <c r="A4097" s="61">
        <v>27731</v>
      </c>
      <c r="B4097">
        <v>0.52800000000000002</v>
      </c>
      <c r="C4097" t="str">
        <f t="shared" si="68"/>
        <v>1975 q4</v>
      </c>
    </row>
    <row r="4098" spans="1:3">
      <c r="A4098" s="61">
        <v>27732</v>
      </c>
      <c r="B4098">
        <v>0.53100000000000003</v>
      </c>
      <c r="C4098" t="str">
        <f t="shared" si="68"/>
        <v>1975 q4</v>
      </c>
    </row>
    <row r="4099" spans="1:3">
      <c r="A4099" s="61">
        <v>27733</v>
      </c>
      <c r="B4099">
        <v>0.53900000000000003</v>
      </c>
      <c r="C4099" t="str">
        <f t="shared" si="68"/>
        <v>1975 q4</v>
      </c>
    </row>
    <row r="4100" spans="1:3">
      <c r="A4100" s="61">
        <v>27736</v>
      </c>
      <c r="B4100">
        <v>0.53300000000000003</v>
      </c>
      <c r="C4100" t="str">
        <f t="shared" si="68"/>
        <v>1975 q4</v>
      </c>
    </row>
    <row r="4101" spans="1:3">
      <c r="A4101" s="61">
        <v>27737</v>
      </c>
      <c r="B4101">
        <v>0.52600000000000002</v>
      </c>
      <c r="C4101" t="str">
        <f t="shared" si="68"/>
        <v>1975 q4</v>
      </c>
    </row>
    <row r="4102" spans="1:3">
      <c r="A4102" s="61">
        <v>27738</v>
      </c>
      <c r="B4102">
        <v>0.52900000000000003</v>
      </c>
      <c r="C4102" t="str">
        <f t="shared" si="68"/>
        <v>1975 q4</v>
      </c>
    </row>
    <row r="4103" spans="1:3">
      <c r="A4103" s="61">
        <v>27739</v>
      </c>
      <c r="B4103">
        <v>0.53600000000000003</v>
      </c>
      <c r="C4103" t="str">
        <f t="shared" si="68"/>
        <v>1975 q4</v>
      </c>
    </row>
    <row r="4104" spans="1:3">
      <c r="A4104" s="61">
        <v>27740</v>
      </c>
      <c r="B4104">
        <v>0.52800000000000002</v>
      </c>
      <c r="C4104" t="str">
        <f t="shared" si="68"/>
        <v>1975 q4</v>
      </c>
    </row>
    <row r="4105" spans="1:3">
      <c r="A4105" s="61">
        <v>27743</v>
      </c>
      <c r="B4105">
        <v>0.52600000000000002</v>
      </c>
      <c r="C4105" t="str">
        <f t="shared" si="68"/>
        <v>1975 q4</v>
      </c>
    </row>
    <row r="4106" spans="1:3">
      <c r="A4106" s="61">
        <v>27744</v>
      </c>
      <c r="B4106">
        <v>0.52800000000000002</v>
      </c>
      <c r="C4106" t="str">
        <f t="shared" si="68"/>
        <v>1975 q4</v>
      </c>
    </row>
    <row r="4107" spans="1:3">
      <c r="A4107" s="61">
        <v>27745</v>
      </c>
      <c r="B4107">
        <v>0.53900000000000003</v>
      </c>
      <c r="C4107" t="str">
        <f t="shared" si="68"/>
        <v>1975 q4</v>
      </c>
    </row>
    <row r="4108" spans="1:3">
      <c r="A4108" s="61">
        <v>27746</v>
      </c>
      <c r="B4108">
        <v>0.55300000000000005</v>
      </c>
      <c r="C4108" t="str">
        <f t="shared" si="68"/>
        <v>1975 q4</v>
      </c>
    </row>
    <row r="4109" spans="1:3">
      <c r="A4109" s="61">
        <v>27747</v>
      </c>
      <c r="B4109">
        <v>0.56000000000000005</v>
      </c>
      <c r="C4109" t="str">
        <f t="shared" si="68"/>
        <v>1975 q4</v>
      </c>
    </row>
    <row r="4110" spans="1:3">
      <c r="A4110" s="61">
        <v>27750</v>
      </c>
      <c r="B4110">
        <v>0.55100000000000005</v>
      </c>
      <c r="C4110" t="str">
        <f t="shared" si="68"/>
        <v>1975 q4</v>
      </c>
    </row>
    <row r="4111" spans="1:3">
      <c r="A4111" s="61">
        <v>27751</v>
      </c>
      <c r="B4111">
        <v>0.55000000000000004</v>
      </c>
      <c r="C4111" t="str">
        <f t="shared" si="68"/>
        <v>1975 q4</v>
      </c>
    </row>
    <row r="4112" spans="1:3">
      <c r="A4112" s="61">
        <v>27752</v>
      </c>
      <c r="B4112">
        <v>0.55740000000000001</v>
      </c>
      <c r="C4112" t="str">
        <f t="shared" si="68"/>
        <v>1975 q4</v>
      </c>
    </row>
    <row r="4113" spans="1:3">
      <c r="A4113" s="61">
        <v>27757</v>
      </c>
      <c r="B4113">
        <v>0.54920000000000002</v>
      </c>
      <c r="C4113" t="str">
        <f t="shared" si="68"/>
        <v>1975 q4</v>
      </c>
    </row>
    <row r="4114" spans="1:3">
      <c r="A4114" s="61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61">
        <v>27759</v>
      </c>
      <c r="B4115">
        <v>0.55159999999999998</v>
      </c>
      <c r="C4115" t="str">
        <f t="shared" si="69"/>
        <v>1975 q4</v>
      </c>
    </row>
    <row r="4116" spans="1:3">
      <c r="A4116" s="61">
        <v>27761</v>
      </c>
      <c r="B4116">
        <v>0.55800000000000005</v>
      </c>
      <c r="C4116" t="str">
        <f t="shared" si="69"/>
        <v>1976 q1</v>
      </c>
    </row>
    <row r="4117" spans="1:3">
      <c r="A4117" s="61">
        <v>27764</v>
      </c>
      <c r="B4117">
        <v>0.56699999999999995</v>
      </c>
      <c r="C4117" t="str">
        <f t="shared" si="69"/>
        <v>1976 q1</v>
      </c>
    </row>
    <row r="4118" spans="1:3">
      <c r="A4118" s="61">
        <v>27765</v>
      </c>
      <c r="B4118">
        <v>0.56699999999999995</v>
      </c>
      <c r="C4118" t="str">
        <f t="shared" si="69"/>
        <v>1976 q1</v>
      </c>
    </row>
    <row r="4119" spans="1:3">
      <c r="A4119" s="61">
        <v>27766</v>
      </c>
      <c r="B4119">
        <v>0.56699999999999995</v>
      </c>
      <c r="C4119" t="str">
        <f t="shared" si="69"/>
        <v>1976 q1</v>
      </c>
    </row>
    <row r="4120" spans="1:3">
      <c r="A4120" s="61">
        <v>27767</v>
      </c>
      <c r="B4120">
        <v>0.56100000000000005</v>
      </c>
      <c r="C4120" t="str">
        <f t="shared" si="69"/>
        <v>1976 q1</v>
      </c>
    </row>
    <row r="4121" spans="1:3">
      <c r="A4121" s="61">
        <v>27768</v>
      </c>
      <c r="B4121">
        <v>0.57199999999999995</v>
      </c>
      <c r="C4121" t="str">
        <f t="shared" si="69"/>
        <v>1976 q1</v>
      </c>
    </row>
    <row r="4122" spans="1:3">
      <c r="A4122" s="61">
        <v>27771</v>
      </c>
      <c r="B4122">
        <v>0.57299999999999995</v>
      </c>
      <c r="C4122" t="str">
        <f t="shared" si="69"/>
        <v>1976 q1</v>
      </c>
    </row>
    <row r="4123" spans="1:3">
      <c r="A4123" s="61">
        <v>27772</v>
      </c>
      <c r="B4123">
        <v>0.56499999999999995</v>
      </c>
      <c r="C4123" t="str">
        <f t="shared" si="69"/>
        <v>1976 q1</v>
      </c>
    </row>
    <row r="4124" spans="1:3">
      <c r="A4124" s="61">
        <v>27773</v>
      </c>
      <c r="B4124">
        <v>0.56699999999999995</v>
      </c>
      <c r="C4124" t="str">
        <f t="shared" si="69"/>
        <v>1976 q1</v>
      </c>
    </row>
    <row r="4125" spans="1:3">
      <c r="A4125" s="61">
        <v>27774</v>
      </c>
      <c r="B4125">
        <v>0.56599999999999995</v>
      </c>
      <c r="C4125" t="str">
        <f t="shared" si="69"/>
        <v>1976 q1</v>
      </c>
    </row>
    <row r="4126" spans="1:3">
      <c r="A4126" s="61">
        <v>27775</v>
      </c>
      <c r="B4126">
        <v>0.56499999999999995</v>
      </c>
      <c r="C4126" t="str">
        <f t="shared" si="69"/>
        <v>1976 q1</v>
      </c>
    </row>
    <row r="4127" spans="1:3">
      <c r="A4127" s="61">
        <v>27778</v>
      </c>
      <c r="B4127">
        <v>0.56399999999999995</v>
      </c>
      <c r="C4127" t="str">
        <f t="shared" si="69"/>
        <v>1976 q1</v>
      </c>
    </row>
    <row r="4128" spans="1:3">
      <c r="A4128" s="61">
        <v>27779</v>
      </c>
      <c r="B4128">
        <v>0.56200000000000006</v>
      </c>
      <c r="C4128" t="str">
        <f t="shared" si="69"/>
        <v>1976 q1</v>
      </c>
    </row>
    <row r="4129" spans="1:3">
      <c r="A4129" s="61">
        <v>27780</v>
      </c>
      <c r="B4129">
        <v>0.55500000000000005</v>
      </c>
      <c r="C4129" t="str">
        <f t="shared" si="69"/>
        <v>1976 q1</v>
      </c>
    </row>
    <row r="4130" spans="1:3">
      <c r="A4130" s="61">
        <v>27781</v>
      </c>
      <c r="B4130">
        <v>0.54300000000000004</v>
      </c>
      <c r="C4130" t="str">
        <f t="shared" si="69"/>
        <v>1976 q1</v>
      </c>
    </row>
    <row r="4131" spans="1:3">
      <c r="A4131" s="61">
        <v>27782</v>
      </c>
      <c r="B4131">
        <v>0.54500000000000004</v>
      </c>
      <c r="C4131" t="str">
        <f t="shared" si="69"/>
        <v>1976 q1</v>
      </c>
    </row>
    <row r="4132" spans="1:3">
      <c r="A4132" s="61">
        <v>27785</v>
      </c>
      <c r="B4132">
        <v>0.53800000000000003</v>
      </c>
      <c r="C4132" t="str">
        <f t="shared" si="69"/>
        <v>1976 q1</v>
      </c>
    </row>
    <row r="4133" spans="1:3">
      <c r="A4133" s="61">
        <v>27786</v>
      </c>
      <c r="B4133">
        <v>0.54400000000000004</v>
      </c>
      <c r="C4133" t="str">
        <f t="shared" si="69"/>
        <v>1976 q1</v>
      </c>
    </row>
    <row r="4134" spans="1:3">
      <c r="A4134" s="61">
        <v>27787</v>
      </c>
      <c r="B4134">
        <v>0.55200000000000005</v>
      </c>
      <c r="C4134" t="str">
        <f t="shared" si="69"/>
        <v>1976 q1</v>
      </c>
    </row>
    <row r="4135" spans="1:3">
      <c r="A4135" s="61">
        <v>27788</v>
      </c>
      <c r="B4135">
        <v>0.55500000000000005</v>
      </c>
      <c r="C4135" t="str">
        <f t="shared" si="69"/>
        <v>1976 q1</v>
      </c>
    </row>
    <row r="4136" spans="1:3">
      <c r="A4136" s="61">
        <v>27789</v>
      </c>
      <c r="B4136">
        <v>0.54900000000000004</v>
      </c>
      <c r="C4136" t="str">
        <f t="shared" si="69"/>
        <v>1976 q1</v>
      </c>
    </row>
    <row r="4137" spans="1:3">
      <c r="A4137" s="61">
        <v>27792</v>
      </c>
      <c r="B4137">
        <v>0.55100000000000005</v>
      </c>
      <c r="C4137" t="str">
        <f t="shared" si="69"/>
        <v>1976 q1</v>
      </c>
    </row>
    <row r="4138" spans="1:3">
      <c r="A4138" s="61">
        <v>27793</v>
      </c>
      <c r="B4138">
        <v>0.55400000000000005</v>
      </c>
      <c r="C4138" t="str">
        <f t="shared" si="69"/>
        <v>1976 q1</v>
      </c>
    </row>
    <row r="4139" spans="1:3">
      <c r="A4139" s="61">
        <v>27794</v>
      </c>
      <c r="B4139">
        <v>0.55600000000000005</v>
      </c>
      <c r="C4139" t="str">
        <f t="shared" si="69"/>
        <v>1976 q1</v>
      </c>
    </row>
    <row r="4140" spans="1:3">
      <c r="A4140" s="61">
        <v>27795</v>
      </c>
      <c r="B4140">
        <v>0.55600000000000005</v>
      </c>
      <c r="C4140" t="str">
        <f t="shared" si="69"/>
        <v>1976 q1</v>
      </c>
    </row>
    <row r="4141" spans="1:3">
      <c r="A4141" s="61">
        <v>27796</v>
      </c>
      <c r="B4141">
        <v>0.55600000000000005</v>
      </c>
      <c r="C4141" t="str">
        <f t="shared" si="69"/>
        <v>1976 q1</v>
      </c>
    </row>
    <row r="4142" spans="1:3">
      <c r="A4142" s="61">
        <v>27799</v>
      </c>
      <c r="B4142">
        <v>0.55400000000000005</v>
      </c>
      <c r="C4142" t="str">
        <f t="shared" si="69"/>
        <v>1976 q1</v>
      </c>
    </row>
    <row r="4143" spans="1:3">
      <c r="A4143" s="61">
        <v>27800</v>
      </c>
      <c r="B4143">
        <v>0.55500000000000005</v>
      </c>
      <c r="C4143" t="str">
        <f t="shared" si="69"/>
        <v>1976 q1</v>
      </c>
    </row>
    <row r="4144" spans="1:3">
      <c r="A4144" s="61">
        <v>27801</v>
      </c>
      <c r="B4144">
        <v>0.55800000000000005</v>
      </c>
      <c r="C4144" t="str">
        <f t="shared" si="69"/>
        <v>1976 q1</v>
      </c>
    </row>
    <row r="4145" spans="1:3">
      <c r="A4145" s="61">
        <v>27802</v>
      </c>
      <c r="B4145">
        <v>0.56799999999999995</v>
      </c>
      <c r="C4145" t="str">
        <f t="shared" si="69"/>
        <v>1976 q1</v>
      </c>
    </row>
    <row r="4146" spans="1:3">
      <c r="A4146" s="61">
        <v>27803</v>
      </c>
      <c r="B4146">
        <v>0.56299999999999994</v>
      </c>
      <c r="C4146" t="str">
        <f t="shared" si="69"/>
        <v>1976 q1</v>
      </c>
    </row>
    <row r="4147" spans="1:3">
      <c r="A4147" s="61">
        <v>27807</v>
      </c>
      <c r="B4147">
        <v>0.57099999999999995</v>
      </c>
      <c r="C4147" t="str">
        <f t="shared" si="69"/>
        <v>1976 q1</v>
      </c>
    </row>
    <row r="4148" spans="1:3">
      <c r="A4148" s="61">
        <v>27808</v>
      </c>
      <c r="B4148">
        <v>0.57299999999999995</v>
      </c>
      <c r="C4148" t="str">
        <f t="shared" si="69"/>
        <v>1976 q1</v>
      </c>
    </row>
    <row r="4149" spans="1:3">
      <c r="A4149" s="61">
        <v>27809</v>
      </c>
      <c r="B4149">
        <v>0.57399999999999995</v>
      </c>
      <c r="C4149" t="str">
        <f t="shared" si="69"/>
        <v>1976 q1</v>
      </c>
    </row>
    <row r="4150" spans="1:3">
      <c r="A4150" s="61">
        <v>27810</v>
      </c>
      <c r="B4150">
        <v>0.58399999999999996</v>
      </c>
      <c r="C4150" t="str">
        <f t="shared" si="69"/>
        <v>1976 q1</v>
      </c>
    </row>
    <row r="4151" spans="1:3">
      <c r="A4151" s="61">
        <v>27813</v>
      </c>
      <c r="B4151">
        <v>0.58499999999999996</v>
      </c>
      <c r="C4151" t="str">
        <f t="shared" si="69"/>
        <v>1976 q1</v>
      </c>
    </row>
    <row r="4152" spans="1:3">
      <c r="A4152" s="61">
        <v>27814</v>
      </c>
      <c r="B4152">
        <v>0.58599999999999997</v>
      </c>
      <c r="C4152" t="str">
        <f t="shared" si="69"/>
        <v>1976 q1</v>
      </c>
    </row>
    <row r="4153" spans="1:3">
      <c r="A4153" s="61">
        <v>27815</v>
      </c>
      <c r="B4153">
        <v>0.58699999999999997</v>
      </c>
      <c r="C4153" t="str">
        <f t="shared" si="69"/>
        <v>1976 q1</v>
      </c>
    </row>
    <row r="4154" spans="1:3">
      <c r="A4154" s="61">
        <v>27816</v>
      </c>
      <c r="B4154">
        <v>0.59519999999999995</v>
      </c>
      <c r="C4154" t="str">
        <f t="shared" si="69"/>
        <v>1976 q1</v>
      </c>
    </row>
    <row r="4155" spans="1:3">
      <c r="A4155" s="61">
        <v>27817</v>
      </c>
      <c r="B4155">
        <v>0.5968</v>
      </c>
      <c r="C4155" t="str">
        <f t="shared" si="69"/>
        <v>1976 q1</v>
      </c>
    </row>
    <row r="4156" spans="1:3">
      <c r="A4156" s="61">
        <v>27820</v>
      </c>
      <c r="B4156">
        <v>0.59299999999999997</v>
      </c>
      <c r="C4156" t="str">
        <f t="shared" si="69"/>
        <v>1976 q1</v>
      </c>
    </row>
    <row r="4157" spans="1:3">
      <c r="A4157" s="61">
        <v>27821</v>
      </c>
      <c r="B4157">
        <v>0.58799999999999997</v>
      </c>
      <c r="C4157" t="str">
        <f t="shared" si="69"/>
        <v>1976 q1</v>
      </c>
    </row>
    <row r="4158" spans="1:3">
      <c r="A4158" s="61">
        <v>27822</v>
      </c>
      <c r="B4158">
        <v>0.59299999999999997</v>
      </c>
      <c r="C4158" t="str">
        <f t="shared" si="69"/>
        <v>1976 q1</v>
      </c>
    </row>
    <row r="4159" spans="1:3">
      <c r="A4159" s="61">
        <v>27823</v>
      </c>
      <c r="B4159">
        <v>0.60399999999999998</v>
      </c>
      <c r="C4159" t="str">
        <f t="shared" si="69"/>
        <v>1976 q1</v>
      </c>
    </row>
    <row r="4160" spans="1:3">
      <c r="A4160" s="61">
        <v>27824</v>
      </c>
      <c r="B4160">
        <v>0.60699999999999998</v>
      </c>
      <c r="C4160" t="str">
        <f t="shared" si="69"/>
        <v>1976 q1</v>
      </c>
    </row>
    <row r="4161" spans="1:3">
      <c r="A4161" s="61">
        <v>27827</v>
      </c>
      <c r="B4161">
        <v>0.60299999999999998</v>
      </c>
      <c r="C4161" t="str">
        <f t="shared" si="69"/>
        <v>1976 q1</v>
      </c>
    </row>
    <row r="4162" spans="1:3">
      <c r="A4162" s="61">
        <v>27828</v>
      </c>
      <c r="B4162">
        <v>0.61</v>
      </c>
      <c r="C4162" t="str">
        <f t="shared" si="69"/>
        <v>1976 q1</v>
      </c>
    </row>
    <row r="4163" spans="1:3">
      <c r="A4163" s="61">
        <v>27829</v>
      </c>
      <c r="B4163">
        <v>0.61299999999999999</v>
      </c>
      <c r="C4163" t="str">
        <f t="shared" si="69"/>
        <v>1976 q1</v>
      </c>
    </row>
    <row r="4164" spans="1:3">
      <c r="A4164" s="61">
        <v>27830</v>
      </c>
      <c r="B4164">
        <v>0.60599999999999998</v>
      </c>
      <c r="C4164" t="str">
        <f t="shared" si="69"/>
        <v>1976 q1</v>
      </c>
    </row>
    <row r="4165" spans="1:3">
      <c r="A4165" s="61">
        <v>27831</v>
      </c>
      <c r="B4165">
        <v>0.61699999999999999</v>
      </c>
      <c r="C4165" t="str">
        <f t="shared" si="69"/>
        <v>1976 q1</v>
      </c>
    </row>
    <row r="4166" spans="1:3">
      <c r="A4166" s="61">
        <v>27834</v>
      </c>
      <c r="B4166">
        <v>0.61799999999999999</v>
      </c>
      <c r="C4166" t="str">
        <f t="shared" si="69"/>
        <v>1976 q1</v>
      </c>
    </row>
    <row r="4167" spans="1:3">
      <c r="A4167" s="61">
        <v>27835</v>
      </c>
      <c r="B4167">
        <v>0.61299999999999999</v>
      </c>
      <c r="C4167" t="str">
        <f t="shared" si="69"/>
        <v>1976 q1</v>
      </c>
    </row>
    <row r="4168" spans="1:3">
      <c r="A4168" s="61">
        <v>27836</v>
      </c>
      <c r="B4168">
        <v>0.629</v>
      </c>
      <c r="C4168" t="str">
        <f t="shared" si="69"/>
        <v>1976 q1</v>
      </c>
    </row>
    <row r="4169" spans="1:3">
      <c r="A4169" s="61">
        <v>27837</v>
      </c>
      <c r="B4169">
        <v>0.63700000000000001</v>
      </c>
      <c r="C4169" t="str">
        <f t="shared" si="69"/>
        <v>1976 q1</v>
      </c>
    </row>
    <row r="4170" spans="1:3">
      <c r="A4170" s="61">
        <v>27838</v>
      </c>
      <c r="B4170">
        <v>0.64300000000000002</v>
      </c>
      <c r="C4170" t="str">
        <f t="shared" si="69"/>
        <v>1976 q1</v>
      </c>
    </row>
    <row r="4171" spans="1:3">
      <c r="A4171" s="61">
        <v>27841</v>
      </c>
      <c r="B4171">
        <v>0.63700000000000001</v>
      </c>
      <c r="C4171" t="str">
        <f t="shared" si="69"/>
        <v>1976 q1</v>
      </c>
    </row>
    <row r="4172" spans="1:3">
      <c r="A4172" s="61">
        <v>27842</v>
      </c>
      <c r="B4172">
        <v>0.63900000000000001</v>
      </c>
      <c r="C4172" t="str">
        <f t="shared" si="69"/>
        <v>1976 q1</v>
      </c>
    </row>
    <row r="4173" spans="1:3">
      <c r="A4173" s="61">
        <v>27843</v>
      </c>
      <c r="B4173">
        <v>0.63800000000000001</v>
      </c>
      <c r="C4173" t="str">
        <f t="shared" si="69"/>
        <v>1976 q1</v>
      </c>
    </row>
    <row r="4174" spans="1:3">
      <c r="A4174" s="61">
        <v>27844</v>
      </c>
      <c r="B4174">
        <v>0.626</v>
      </c>
      <c r="C4174" t="str">
        <f t="shared" si="69"/>
        <v>1976 q1</v>
      </c>
    </row>
    <row r="4175" spans="1:3">
      <c r="A4175" s="61">
        <v>27845</v>
      </c>
      <c r="B4175">
        <v>0.628</v>
      </c>
      <c r="C4175" t="str">
        <f t="shared" si="69"/>
        <v>1976 q1</v>
      </c>
    </row>
    <row r="4176" spans="1:3">
      <c r="A4176" s="61">
        <v>27848</v>
      </c>
      <c r="B4176">
        <v>0.61699999999999999</v>
      </c>
      <c r="C4176" t="str">
        <f t="shared" si="69"/>
        <v>1976 q1</v>
      </c>
    </row>
    <row r="4177" spans="1:3">
      <c r="A4177" s="61">
        <v>27849</v>
      </c>
      <c r="B4177">
        <v>0.63300000000000001</v>
      </c>
      <c r="C4177" t="str">
        <f t="shared" si="69"/>
        <v>1976 q1</v>
      </c>
    </row>
    <row r="4178" spans="1:3">
      <c r="A4178" s="61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61">
        <v>27851</v>
      </c>
      <c r="B4179">
        <v>0.65200000000000002</v>
      </c>
      <c r="C4179" t="str">
        <f t="shared" si="70"/>
        <v>1976 q2</v>
      </c>
    </row>
    <row r="4180" spans="1:3">
      <c r="A4180" s="61">
        <v>27852</v>
      </c>
      <c r="B4180">
        <v>0.64800000000000002</v>
      </c>
      <c r="C4180" t="str">
        <f t="shared" si="70"/>
        <v>1976 q2</v>
      </c>
    </row>
    <row r="4181" spans="1:3">
      <c r="A4181" s="61">
        <v>27855</v>
      </c>
      <c r="B4181">
        <v>0.65800000000000003</v>
      </c>
      <c r="C4181" t="str">
        <f t="shared" si="70"/>
        <v>1976 q2</v>
      </c>
    </row>
    <row r="4182" spans="1:3">
      <c r="A4182" s="61">
        <v>27856</v>
      </c>
      <c r="B4182">
        <v>0.66300000000000003</v>
      </c>
      <c r="C4182" t="str">
        <f t="shared" si="70"/>
        <v>1976 q2</v>
      </c>
    </row>
    <row r="4183" spans="1:3">
      <c r="A4183" s="61">
        <v>27857</v>
      </c>
      <c r="B4183">
        <v>0.66100000000000003</v>
      </c>
      <c r="C4183" t="str">
        <f t="shared" si="70"/>
        <v>1976 q2</v>
      </c>
    </row>
    <row r="4184" spans="1:3">
      <c r="A4184" s="61">
        <v>27858</v>
      </c>
      <c r="B4184">
        <v>0.68200000000000005</v>
      </c>
      <c r="C4184" t="str">
        <f t="shared" si="70"/>
        <v>1976 q2</v>
      </c>
    </row>
    <row r="4185" spans="1:3">
      <c r="A4185" s="61">
        <v>27859</v>
      </c>
      <c r="B4185">
        <v>0.68200000000000005</v>
      </c>
      <c r="C4185" t="str">
        <f t="shared" si="70"/>
        <v>1976 q2</v>
      </c>
    </row>
    <row r="4186" spans="1:3">
      <c r="A4186" s="61">
        <v>27862</v>
      </c>
      <c r="B4186">
        <v>0.70199999999999996</v>
      </c>
      <c r="C4186" t="str">
        <f t="shared" si="70"/>
        <v>1976 q2</v>
      </c>
    </row>
    <row r="4187" spans="1:3">
      <c r="A4187" s="61">
        <v>27863</v>
      </c>
      <c r="B4187">
        <v>0.69299999999999995</v>
      </c>
      <c r="C4187" t="str">
        <f t="shared" si="70"/>
        <v>1976 q2</v>
      </c>
    </row>
    <row r="4188" spans="1:3">
      <c r="A4188" s="61">
        <v>27864</v>
      </c>
      <c r="B4188">
        <v>0.68799999999999994</v>
      </c>
      <c r="C4188" t="str">
        <f t="shared" si="70"/>
        <v>1976 q2</v>
      </c>
    </row>
    <row r="4189" spans="1:3">
      <c r="A4189" s="61">
        <v>27865</v>
      </c>
      <c r="B4189">
        <v>0.70199999999999996</v>
      </c>
      <c r="C4189" t="str">
        <f t="shared" si="70"/>
        <v>1976 q2</v>
      </c>
    </row>
    <row r="4190" spans="1:3">
      <c r="A4190" s="61">
        <v>27869</v>
      </c>
      <c r="B4190">
        <v>0.71499999999999997</v>
      </c>
      <c r="C4190" t="str">
        <f t="shared" si="70"/>
        <v>1976 q2</v>
      </c>
    </row>
    <row r="4191" spans="1:3">
      <c r="A4191" s="61">
        <v>27870</v>
      </c>
      <c r="B4191">
        <v>0.74</v>
      </c>
      <c r="C4191" t="str">
        <f t="shared" si="70"/>
        <v>1976 q2</v>
      </c>
    </row>
    <row r="4192" spans="1:3">
      <c r="A4192" s="61">
        <v>27871</v>
      </c>
      <c r="B4192">
        <v>0.71899999999999997</v>
      </c>
      <c r="C4192" t="str">
        <f t="shared" si="70"/>
        <v>1976 q2</v>
      </c>
    </row>
    <row r="4193" spans="1:3">
      <c r="A4193" s="61">
        <v>27872</v>
      </c>
      <c r="B4193">
        <v>0.70799999999999996</v>
      </c>
      <c r="C4193" t="str">
        <f t="shared" si="70"/>
        <v>1976 q2</v>
      </c>
    </row>
    <row r="4194" spans="1:3">
      <c r="A4194" s="61">
        <v>27873</v>
      </c>
      <c r="B4194">
        <v>0.70799999999999996</v>
      </c>
      <c r="C4194" t="str">
        <f t="shared" si="70"/>
        <v>1976 q2</v>
      </c>
    </row>
    <row r="4195" spans="1:3">
      <c r="A4195" s="61">
        <v>27876</v>
      </c>
      <c r="B4195">
        <v>0.72799999999999998</v>
      </c>
      <c r="C4195" t="str">
        <f t="shared" si="70"/>
        <v>1976 q2</v>
      </c>
    </row>
    <row r="4196" spans="1:3">
      <c r="A4196" s="61">
        <v>27877</v>
      </c>
      <c r="B4196">
        <v>0.73360000000000003</v>
      </c>
      <c r="C4196" t="str">
        <f t="shared" si="70"/>
        <v>1976 q2</v>
      </c>
    </row>
    <row r="4197" spans="1:3">
      <c r="A4197" s="61">
        <v>27878</v>
      </c>
      <c r="B4197">
        <v>0.71560000000000001</v>
      </c>
      <c r="C4197" t="str">
        <f t="shared" si="70"/>
        <v>1976 q2</v>
      </c>
    </row>
    <row r="4198" spans="1:3">
      <c r="A4198" s="61">
        <v>27879</v>
      </c>
      <c r="B4198">
        <v>0.71099999999999997</v>
      </c>
      <c r="C4198" t="str">
        <f t="shared" si="70"/>
        <v>1976 q2</v>
      </c>
    </row>
    <row r="4199" spans="1:3">
      <c r="A4199" s="61">
        <v>27880</v>
      </c>
      <c r="B4199">
        <v>0.71499999999999997</v>
      </c>
      <c r="C4199" t="str">
        <f t="shared" si="70"/>
        <v>1976 q2</v>
      </c>
    </row>
    <row r="4200" spans="1:3">
      <c r="A4200" s="61">
        <v>27883</v>
      </c>
      <c r="B4200">
        <v>0.69199999999999995</v>
      </c>
      <c r="C4200" t="str">
        <f t="shared" si="70"/>
        <v>1976 q2</v>
      </c>
    </row>
    <row r="4201" spans="1:3">
      <c r="A4201" s="61">
        <v>27884</v>
      </c>
      <c r="B4201">
        <v>0.68600000000000005</v>
      </c>
      <c r="C4201" t="str">
        <f t="shared" si="70"/>
        <v>1976 q2</v>
      </c>
    </row>
    <row r="4202" spans="1:3">
      <c r="A4202" s="61">
        <v>27885</v>
      </c>
      <c r="B4202">
        <v>0.69499999999999995</v>
      </c>
      <c r="C4202" t="str">
        <f t="shared" si="70"/>
        <v>1976 q2</v>
      </c>
    </row>
    <row r="4203" spans="1:3">
      <c r="A4203" s="61">
        <v>27886</v>
      </c>
      <c r="B4203">
        <v>0.72</v>
      </c>
      <c r="C4203" t="str">
        <f t="shared" si="70"/>
        <v>1976 q2</v>
      </c>
    </row>
    <row r="4204" spans="1:3">
      <c r="A4204" s="61">
        <v>27887</v>
      </c>
      <c r="B4204">
        <v>0.72299999999999998</v>
      </c>
      <c r="C4204" t="str">
        <f t="shared" si="70"/>
        <v>1976 q2</v>
      </c>
    </row>
    <row r="4205" spans="1:3">
      <c r="A4205" s="61">
        <v>27890</v>
      </c>
      <c r="B4205">
        <v>0.71099999999999997</v>
      </c>
      <c r="C4205" t="str">
        <f t="shared" si="70"/>
        <v>1976 q2</v>
      </c>
    </row>
    <row r="4206" spans="1:3">
      <c r="A4206" s="61">
        <v>27891</v>
      </c>
      <c r="B4206">
        <v>0.70899999999999996</v>
      </c>
      <c r="C4206" t="str">
        <f t="shared" si="70"/>
        <v>1976 q2</v>
      </c>
    </row>
    <row r="4207" spans="1:3">
      <c r="A4207" s="61">
        <v>27892</v>
      </c>
      <c r="B4207">
        <v>0.71299999999999997</v>
      </c>
      <c r="C4207" t="str">
        <f t="shared" si="70"/>
        <v>1976 q2</v>
      </c>
    </row>
    <row r="4208" spans="1:3">
      <c r="A4208" s="61">
        <v>27893</v>
      </c>
      <c r="B4208">
        <v>0.70299999999999996</v>
      </c>
      <c r="C4208" t="str">
        <f t="shared" si="70"/>
        <v>1976 q2</v>
      </c>
    </row>
    <row r="4209" spans="1:3">
      <c r="A4209" s="61">
        <v>27894</v>
      </c>
      <c r="B4209">
        <v>0.70699999999999996</v>
      </c>
      <c r="C4209" t="str">
        <f t="shared" si="70"/>
        <v>1976 q2</v>
      </c>
    </row>
    <row r="4210" spans="1:3">
      <c r="A4210" s="61">
        <v>27897</v>
      </c>
      <c r="B4210">
        <v>0.69499999999999995</v>
      </c>
      <c r="C4210" t="str">
        <f t="shared" si="70"/>
        <v>1976 q2</v>
      </c>
    </row>
    <row r="4211" spans="1:3">
      <c r="A4211" s="61">
        <v>27898</v>
      </c>
      <c r="B4211">
        <v>0.69099999999999995</v>
      </c>
      <c r="C4211" t="str">
        <f t="shared" si="70"/>
        <v>1976 q2</v>
      </c>
    </row>
    <row r="4212" spans="1:3">
      <c r="A4212" s="61">
        <v>27899</v>
      </c>
      <c r="B4212">
        <v>0.67700000000000005</v>
      </c>
      <c r="C4212" t="str">
        <f t="shared" si="70"/>
        <v>1976 q2</v>
      </c>
    </row>
    <row r="4213" spans="1:3">
      <c r="A4213" s="61">
        <v>27900</v>
      </c>
      <c r="B4213">
        <v>0.68899999999999995</v>
      </c>
      <c r="C4213" t="str">
        <f t="shared" si="70"/>
        <v>1976 q2</v>
      </c>
    </row>
    <row r="4214" spans="1:3">
      <c r="A4214" s="61">
        <v>27901</v>
      </c>
      <c r="B4214">
        <v>0.68</v>
      </c>
      <c r="C4214" t="str">
        <f t="shared" si="70"/>
        <v>1976 q2</v>
      </c>
    </row>
    <row r="4215" spans="1:3">
      <c r="A4215" s="61">
        <v>27904</v>
      </c>
      <c r="B4215">
        <v>0.68700000000000006</v>
      </c>
      <c r="C4215" t="str">
        <f t="shared" si="70"/>
        <v>1976 q2</v>
      </c>
    </row>
    <row r="4216" spans="1:3">
      <c r="A4216" s="61">
        <v>27905</v>
      </c>
      <c r="B4216">
        <v>0.68899999999999995</v>
      </c>
      <c r="C4216" t="str">
        <f t="shared" si="70"/>
        <v>1976 q2</v>
      </c>
    </row>
    <row r="4217" spans="1:3">
      <c r="A4217" s="61">
        <v>27906</v>
      </c>
      <c r="B4217">
        <v>0.7</v>
      </c>
      <c r="C4217" t="str">
        <f t="shared" si="70"/>
        <v>1976 q2</v>
      </c>
    </row>
    <row r="4218" spans="1:3">
      <c r="A4218" s="61">
        <v>27907</v>
      </c>
      <c r="B4218">
        <v>0.69899999999999995</v>
      </c>
      <c r="C4218" t="str">
        <f t="shared" si="70"/>
        <v>1976 q2</v>
      </c>
    </row>
    <row r="4219" spans="1:3">
      <c r="A4219" s="61">
        <v>27908</v>
      </c>
      <c r="B4219">
        <v>0.69899999999999995</v>
      </c>
      <c r="C4219" t="str">
        <f t="shared" si="70"/>
        <v>1976 q2</v>
      </c>
    </row>
    <row r="4220" spans="1:3">
      <c r="A4220" s="61">
        <v>27912</v>
      </c>
      <c r="B4220">
        <v>0.69699999999999995</v>
      </c>
      <c r="C4220" t="str">
        <f t="shared" si="70"/>
        <v>1976 q2</v>
      </c>
    </row>
    <row r="4221" spans="1:3">
      <c r="A4221" s="61">
        <v>27913</v>
      </c>
      <c r="B4221">
        <v>0.68</v>
      </c>
      <c r="C4221" t="str">
        <f t="shared" si="70"/>
        <v>1976 q2</v>
      </c>
    </row>
    <row r="4222" spans="1:3">
      <c r="A4222" s="61">
        <v>27914</v>
      </c>
      <c r="B4222">
        <v>0.67500000000000004</v>
      </c>
      <c r="C4222" t="str">
        <f t="shared" si="70"/>
        <v>1976 q2</v>
      </c>
    </row>
    <row r="4223" spans="1:3">
      <c r="A4223" s="61">
        <v>27915</v>
      </c>
      <c r="B4223">
        <v>0.68</v>
      </c>
      <c r="C4223" t="str">
        <f t="shared" si="70"/>
        <v>1976 q2</v>
      </c>
    </row>
    <row r="4224" spans="1:3">
      <c r="A4224" s="61">
        <v>27918</v>
      </c>
      <c r="B4224">
        <v>0.69399999999999995</v>
      </c>
      <c r="C4224" t="str">
        <f t="shared" si="70"/>
        <v>1976 q2</v>
      </c>
    </row>
    <row r="4225" spans="1:3">
      <c r="A4225" s="61">
        <v>27919</v>
      </c>
      <c r="B4225">
        <v>0.68700000000000006</v>
      </c>
      <c r="C4225" t="str">
        <f t="shared" si="70"/>
        <v>1976 q2</v>
      </c>
    </row>
    <row r="4226" spans="1:3">
      <c r="A4226" s="61">
        <v>27920</v>
      </c>
      <c r="B4226">
        <v>0.69099999999999995</v>
      </c>
      <c r="C4226" t="str">
        <f t="shared" si="70"/>
        <v>1976 q2</v>
      </c>
    </row>
    <row r="4227" spans="1:3">
      <c r="A4227" s="61">
        <v>27921</v>
      </c>
      <c r="B4227">
        <v>0.70399999999999996</v>
      </c>
      <c r="C4227" t="str">
        <f t="shared" si="70"/>
        <v>1976 q2</v>
      </c>
    </row>
    <row r="4228" spans="1:3">
      <c r="A4228" s="61">
        <v>27922</v>
      </c>
      <c r="B4228">
        <v>0.71699999999999997</v>
      </c>
      <c r="C4228" t="str">
        <f t="shared" si="70"/>
        <v>1976 q2</v>
      </c>
    </row>
    <row r="4229" spans="1:3">
      <c r="A4229" s="61">
        <v>27925</v>
      </c>
      <c r="B4229">
        <v>0.72899999999999998</v>
      </c>
      <c r="C4229" t="str">
        <f t="shared" si="70"/>
        <v>1976 q2</v>
      </c>
    </row>
    <row r="4230" spans="1:3">
      <c r="A4230" s="61">
        <v>27926</v>
      </c>
      <c r="B4230">
        <v>0.71</v>
      </c>
      <c r="C4230" t="str">
        <f t="shared" si="70"/>
        <v>1976 q2</v>
      </c>
    </row>
    <row r="4231" spans="1:3">
      <c r="A4231" s="61">
        <v>27927</v>
      </c>
      <c r="B4231">
        <v>0.72499999999999998</v>
      </c>
      <c r="C4231" t="str">
        <f t="shared" si="70"/>
        <v>1976 q2</v>
      </c>
    </row>
    <row r="4232" spans="1:3">
      <c r="A4232" s="61">
        <v>27928</v>
      </c>
      <c r="B4232">
        <v>0.71799999999999997</v>
      </c>
      <c r="C4232" t="str">
        <f t="shared" si="70"/>
        <v>1976 q2</v>
      </c>
    </row>
    <row r="4233" spans="1:3">
      <c r="A4233" s="61">
        <v>27929</v>
      </c>
      <c r="B4233">
        <v>0.72299999999999998</v>
      </c>
      <c r="C4233" t="str">
        <f t="shared" si="70"/>
        <v>1976 q2</v>
      </c>
    </row>
    <row r="4234" spans="1:3">
      <c r="A4234" s="61">
        <v>27932</v>
      </c>
      <c r="B4234">
        <v>0.71399999999999997</v>
      </c>
      <c r="C4234" t="str">
        <f t="shared" si="70"/>
        <v>1976 q2</v>
      </c>
    </row>
    <row r="4235" spans="1:3">
      <c r="A4235" s="61">
        <v>27933</v>
      </c>
      <c r="B4235">
        <v>0.72</v>
      </c>
      <c r="C4235" t="str">
        <f t="shared" si="70"/>
        <v>1976 q2</v>
      </c>
    </row>
    <row r="4236" spans="1:3">
      <c r="A4236" s="61">
        <v>27934</v>
      </c>
      <c r="B4236">
        <v>0.70899999999999996</v>
      </c>
      <c r="C4236" t="str">
        <f t="shared" si="70"/>
        <v>1976 q2</v>
      </c>
    </row>
    <row r="4237" spans="1:3">
      <c r="A4237" s="61">
        <v>27935</v>
      </c>
      <c r="B4237">
        <v>0.71499999999999997</v>
      </c>
      <c r="C4237" t="str">
        <f t="shared" si="70"/>
        <v>1976 q2</v>
      </c>
    </row>
    <row r="4238" spans="1:3">
      <c r="A4238" s="61">
        <v>27936</v>
      </c>
      <c r="B4238">
        <v>0.71440000000000003</v>
      </c>
      <c r="C4238" t="str">
        <f t="shared" si="70"/>
        <v>1976 q2</v>
      </c>
    </row>
    <row r="4239" spans="1:3">
      <c r="A4239" s="61">
        <v>27939</v>
      </c>
      <c r="B4239">
        <v>0.71819999999999995</v>
      </c>
      <c r="C4239" t="str">
        <f t="shared" si="70"/>
        <v>1976 q2</v>
      </c>
    </row>
    <row r="4240" spans="1:3">
      <c r="A4240" s="61">
        <v>27940</v>
      </c>
      <c r="B4240">
        <v>0.73380000000000001</v>
      </c>
      <c r="C4240" t="str">
        <f t="shared" si="70"/>
        <v>1976 q2</v>
      </c>
    </row>
    <row r="4241" spans="1:3">
      <c r="A4241" s="61">
        <v>27941</v>
      </c>
      <c r="B4241">
        <v>0.75360000000000005</v>
      </c>
      <c r="C4241" t="str">
        <f t="shared" si="70"/>
        <v>1976 q2</v>
      </c>
    </row>
    <row r="4242" spans="1:3">
      <c r="A4242" s="61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61">
        <v>27943</v>
      </c>
      <c r="B4243">
        <v>0.75700000000000001</v>
      </c>
      <c r="C4243" t="str">
        <f t="shared" si="71"/>
        <v>1976 q3</v>
      </c>
    </row>
    <row r="4244" spans="1:3">
      <c r="A4244" s="61">
        <v>27947</v>
      </c>
      <c r="B4244">
        <v>0.78300000000000003</v>
      </c>
      <c r="C4244" t="str">
        <f t="shared" si="71"/>
        <v>1976 q3</v>
      </c>
    </row>
    <row r="4245" spans="1:3">
      <c r="A4245" s="61">
        <v>27948</v>
      </c>
      <c r="B4245">
        <v>0.77300000000000002</v>
      </c>
      <c r="C4245" t="str">
        <f t="shared" si="71"/>
        <v>1976 q3</v>
      </c>
    </row>
    <row r="4246" spans="1:3">
      <c r="A4246" s="61">
        <v>27949</v>
      </c>
      <c r="B4246">
        <v>0.77600000000000002</v>
      </c>
      <c r="C4246" t="str">
        <f t="shared" si="71"/>
        <v>1976 q3</v>
      </c>
    </row>
    <row r="4247" spans="1:3">
      <c r="A4247" s="61">
        <v>27950</v>
      </c>
      <c r="B4247">
        <v>0.76800000000000002</v>
      </c>
      <c r="C4247" t="str">
        <f t="shared" si="71"/>
        <v>1976 q3</v>
      </c>
    </row>
    <row r="4248" spans="1:3">
      <c r="A4248" s="61">
        <v>27953</v>
      </c>
      <c r="B4248">
        <v>0.75900000000000001</v>
      </c>
      <c r="C4248" t="str">
        <f t="shared" si="71"/>
        <v>1976 q3</v>
      </c>
    </row>
    <row r="4249" spans="1:3">
      <c r="A4249" s="61">
        <v>27954</v>
      </c>
      <c r="B4249">
        <v>0.76600000000000001</v>
      </c>
      <c r="C4249" t="str">
        <f t="shared" si="71"/>
        <v>1976 q3</v>
      </c>
    </row>
    <row r="4250" spans="1:3">
      <c r="A4250" s="61">
        <v>27955</v>
      </c>
      <c r="B4250">
        <v>0.77300000000000002</v>
      </c>
      <c r="C4250" t="str">
        <f t="shared" si="71"/>
        <v>1976 q3</v>
      </c>
    </row>
    <row r="4251" spans="1:3">
      <c r="A4251" s="61">
        <v>27956</v>
      </c>
      <c r="B4251">
        <v>0.75700000000000001</v>
      </c>
      <c r="C4251" t="str">
        <f t="shared" si="71"/>
        <v>1976 q3</v>
      </c>
    </row>
    <row r="4252" spans="1:3">
      <c r="A4252" s="61">
        <v>27957</v>
      </c>
      <c r="B4252">
        <v>0.75600000000000001</v>
      </c>
      <c r="C4252" t="str">
        <f t="shared" si="71"/>
        <v>1976 q3</v>
      </c>
    </row>
    <row r="4253" spans="1:3">
      <c r="A4253" s="61">
        <v>27960</v>
      </c>
      <c r="B4253">
        <v>0.73799999999999999</v>
      </c>
      <c r="C4253" t="str">
        <f t="shared" si="71"/>
        <v>1976 q3</v>
      </c>
    </row>
    <row r="4254" spans="1:3">
      <c r="A4254" s="61">
        <v>27961</v>
      </c>
      <c r="B4254">
        <v>0.747</v>
      </c>
      <c r="C4254" t="str">
        <f t="shared" si="71"/>
        <v>1976 q3</v>
      </c>
    </row>
    <row r="4255" spans="1:3">
      <c r="A4255" s="61">
        <v>27962</v>
      </c>
      <c r="B4255">
        <v>0.746</v>
      </c>
      <c r="C4255" t="str">
        <f t="shared" si="71"/>
        <v>1976 q3</v>
      </c>
    </row>
    <row r="4256" spans="1:3">
      <c r="A4256" s="61">
        <v>27963</v>
      </c>
      <c r="B4256">
        <v>0.73699999999999999</v>
      </c>
      <c r="C4256" t="str">
        <f t="shared" si="71"/>
        <v>1976 q3</v>
      </c>
    </row>
    <row r="4257" spans="1:3">
      <c r="A4257" s="61">
        <v>27964</v>
      </c>
      <c r="B4257">
        <v>0.753</v>
      </c>
      <c r="C4257" t="str">
        <f t="shared" si="71"/>
        <v>1976 q3</v>
      </c>
    </row>
    <row r="4258" spans="1:3">
      <c r="A4258" s="61">
        <v>27967</v>
      </c>
      <c r="B4258">
        <v>0.74299999999999999</v>
      </c>
      <c r="C4258" t="str">
        <f t="shared" si="71"/>
        <v>1976 q3</v>
      </c>
    </row>
    <row r="4259" spans="1:3">
      <c r="A4259" s="61">
        <v>27968</v>
      </c>
      <c r="B4259">
        <v>0.754</v>
      </c>
      <c r="C4259" t="str">
        <f t="shared" si="71"/>
        <v>1976 q3</v>
      </c>
    </row>
    <row r="4260" spans="1:3">
      <c r="A4260" s="61">
        <v>27969</v>
      </c>
      <c r="B4260">
        <v>0.76100000000000001</v>
      </c>
      <c r="C4260" t="str">
        <f t="shared" si="71"/>
        <v>1976 q3</v>
      </c>
    </row>
    <row r="4261" spans="1:3">
      <c r="A4261" s="61">
        <v>27970</v>
      </c>
      <c r="B4261">
        <v>0.75700000000000001</v>
      </c>
      <c r="C4261" t="str">
        <f t="shared" si="71"/>
        <v>1976 q3</v>
      </c>
    </row>
    <row r="4262" spans="1:3">
      <c r="A4262" s="61">
        <v>27971</v>
      </c>
      <c r="B4262">
        <v>0.745</v>
      </c>
      <c r="C4262" t="str">
        <f t="shared" si="71"/>
        <v>1976 q3</v>
      </c>
    </row>
    <row r="4263" spans="1:3">
      <c r="A4263" s="61">
        <v>27974</v>
      </c>
      <c r="B4263">
        <v>0.71699999999999997</v>
      </c>
      <c r="C4263" t="str">
        <f t="shared" si="71"/>
        <v>1976 q3</v>
      </c>
    </row>
    <row r="4264" spans="1:3">
      <c r="A4264" s="61">
        <v>27975</v>
      </c>
      <c r="B4264">
        <v>0.71499999999999997</v>
      </c>
      <c r="C4264" t="str">
        <f t="shared" si="71"/>
        <v>1976 q3</v>
      </c>
    </row>
    <row r="4265" spans="1:3">
      <c r="A4265" s="61">
        <v>27976</v>
      </c>
      <c r="B4265">
        <v>0.72299999999999998</v>
      </c>
      <c r="C4265" t="str">
        <f t="shared" si="71"/>
        <v>1976 q3</v>
      </c>
    </row>
    <row r="4266" spans="1:3">
      <c r="A4266" s="61">
        <v>27977</v>
      </c>
      <c r="B4266">
        <v>0.70199999999999996</v>
      </c>
      <c r="C4266" t="str">
        <f t="shared" si="71"/>
        <v>1976 q3</v>
      </c>
    </row>
    <row r="4267" spans="1:3">
      <c r="A4267" s="61">
        <v>27978</v>
      </c>
      <c r="B4267">
        <v>0.69899999999999995</v>
      </c>
      <c r="C4267" t="str">
        <f t="shared" si="71"/>
        <v>1976 q3</v>
      </c>
    </row>
    <row r="4268" spans="1:3">
      <c r="A4268" s="61">
        <v>27981</v>
      </c>
      <c r="B4268">
        <v>0.68400000000000005</v>
      </c>
      <c r="C4268" t="str">
        <f t="shared" si="71"/>
        <v>1976 q3</v>
      </c>
    </row>
    <row r="4269" spans="1:3">
      <c r="A4269" s="61">
        <v>27982</v>
      </c>
      <c r="B4269">
        <v>0.69899999999999995</v>
      </c>
      <c r="C4269" t="str">
        <f t="shared" si="71"/>
        <v>1976 q3</v>
      </c>
    </row>
    <row r="4270" spans="1:3">
      <c r="A4270" s="61">
        <v>27983</v>
      </c>
      <c r="B4270">
        <v>0.69799999999999995</v>
      </c>
      <c r="C4270" t="str">
        <f t="shared" si="71"/>
        <v>1976 q3</v>
      </c>
    </row>
    <row r="4271" spans="1:3">
      <c r="A4271" s="61">
        <v>27984</v>
      </c>
      <c r="B4271">
        <v>0.70099999999999996</v>
      </c>
      <c r="C4271" t="str">
        <f t="shared" si="71"/>
        <v>1976 q3</v>
      </c>
    </row>
    <row r="4272" spans="1:3">
      <c r="A4272" s="61">
        <v>27985</v>
      </c>
      <c r="B4272">
        <v>0.70199999999999996</v>
      </c>
      <c r="C4272" t="str">
        <f t="shared" si="71"/>
        <v>1976 q3</v>
      </c>
    </row>
    <row r="4273" spans="1:3">
      <c r="A4273" s="61">
        <v>27988</v>
      </c>
      <c r="B4273">
        <v>0.7</v>
      </c>
      <c r="C4273" t="str">
        <f t="shared" si="71"/>
        <v>1976 q3</v>
      </c>
    </row>
    <row r="4274" spans="1:3">
      <c r="A4274" s="61">
        <v>27989</v>
      </c>
      <c r="B4274">
        <v>0.69699999999999995</v>
      </c>
      <c r="C4274" t="str">
        <f t="shared" si="71"/>
        <v>1976 q3</v>
      </c>
    </row>
    <row r="4275" spans="1:3">
      <c r="A4275" s="61">
        <v>27990</v>
      </c>
      <c r="B4275">
        <v>0.69599999999999995</v>
      </c>
      <c r="C4275" t="str">
        <f t="shared" si="71"/>
        <v>1976 q3</v>
      </c>
    </row>
    <row r="4276" spans="1:3">
      <c r="A4276" s="61">
        <v>27991</v>
      </c>
      <c r="B4276">
        <v>0.71399999999999997</v>
      </c>
      <c r="C4276" t="str">
        <f t="shared" si="71"/>
        <v>1976 q3</v>
      </c>
    </row>
    <row r="4277" spans="1:3">
      <c r="A4277" s="61">
        <v>27992</v>
      </c>
      <c r="B4277">
        <v>0.70099999999999996</v>
      </c>
      <c r="C4277" t="str">
        <f t="shared" si="71"/>
        <v>1976 q3</v>
      </c>
    </row>
    <row r="4278" spans="1:3">
      <c r="A4278" s="61">
        <v>27995</v>
      </c>
      <c r="B4278">
        <v>0.69399999999999995</v>
      </c>
      <c r="C4278" t="str">
        <f t="shared" si="71"/>
        <v>1976 q3</v>
      </c>
    </row>
    <row r="4279" spans="1:3">
      <c r="A4279" s="61">
        <v>27996</v>
      </c>
      <c r="B4279">
        <v>0.68</v>
      </c>
      <c r="C4279" t="str">
        <f t="shared" si="71"/>
        <v>1976 q3</v>
      </c>
    </row>
    <row r="4280" spans="1:3">
      <c r="A4280" s="61">
        <v>27997</v>
      </c>
      <c r="B4280">
        <v>0.67300000000000004</v>
      </c>
      <c r="C4280" t="str">
        <f t="shared" si="71"/>
        <v>1976 q3</v>
      </c>
    </row>
    <row r="4281" spans="1:3">
      <c r="A4281" s="61">
        <v>27998</v>
      </c>
      <c r="B4281">
        <v>0.68159999999999998</v>
      </c>
      <c r="C4281" t="str">
        <f t="shared" si="71"/>
        <v>1976 q3</v>
      </c>
    </row>
    <row r="4282" spans="1:3">
      <c r="A4282" s="61">
        <v>27999</v>
      </c>
      <c r="B4282">
        <v>0.68120000000000003</v>
      </c>
      <c r="C4282" t="str">
        <f t="shared" si="71"/>
        <v>1976 q3</v>
      </c>
    </row>
    <row r="4283" spans="1:3">
      <c r="A4283" s="61">
        <v>28002</v>
      </c>
      <c r="B4283">
        <v>0.68279999999999996</v>
      </c>
      <c r="C4283" t="str">
        <f t="shared" si="71"/>
        <v>1976 q3</v>
      </c>
    </row>
    <row r="4284" spans="1:3">
      <c r="A4284" s="61">
        <v>28003</v>
      </c>
      <c r="B4284">
        <v>0.69279999999999997</v>
      </c>
      <c r="C4284" t="str">
        <f t="shared" si="71"/>
        <v>1976 q3</v>
      </c>
    </row>
    <row r="4285" spans="1:3">
      <c r="A4285" s="61">
        <v>28004</v>
      </c>
      <c r="B4285">
        <v>0.70499999999999996</v>
      </c>
      <c r="C4285" t="str">
        <f t="shared" si="71"/>
        <v>1976 q3</v>
      </c>
    </row>
    <row r="4286" spans="1:3">
      <c r="A4286" s="61">
        <v>28005</v>
      </c>
      <c r="B4286">
        <v>0.70099999999999996</v>
      </c>
      <c r="C4286" t="str">
        <f t="shared" si="71"/>
        <v>1976 q3</v>
      </c>
    </row>
    <row r="4287" spans="1:3">
      <c r="A4287" s="61">
        <v>28006</v>
      </c>
      <c r="B4287">
        <v>0.69599999999999995</v>
      </c>
      <c r="C4287" t="str">
        <f t="shared" si="71"/>
        <v>1976 q3</v>
      </c>
    </row>
    <row r="4288" spans="1:3">
      <c r="A4288" s="61">
        <v>28010</v>
      </c>
      <c r="B4288">
        <v>0.71699999999999997</v>
      </c>
      <c r="C4288" t="str">
        <f t="shared" si="71"/>
        <v>1976 q3</v>
      </c>
    </row>
    <row r="4289" spans="1:3">
      <c r="A4289" s="61">
        <v>28011</v>
      </c>
      <c r="B4289">
        <v>0.70099999999999996</v>
      </c>
      <c r="C4289" t="str">
        <f t="shared" si="71"/>
        <v>1976 q3</v>
      </c>
    </row>
    <row r="4290" spans="1:3">
      <c r="A4290" s="61">
        <v>28012</v>
      </c>
      <c r="B4290">
        <v>0.69799999999999995</v>
      </c>
      <c r="C4290" t="str">
        <f t="shared" si="71"/>
        <v>1976 q3</v>
      </c>
    </row>
    <row r="4291" spans="1:3">
      <c r="A4291" s="61">
        <v>28013</v>
      </c>
      <c r="B4291">
        <v>0.69499999999999995</v>
      </c>
      <c r="C4291" t="str">
        <f t="shared" si="71"/>
        <v>1976 q3</v>
      </c>
    </row>
    <row r="4292" spans="1:3">
      <c r="A4292" s="61">
        <v>28016</v>
      </c>
      <c r="B4292">
        <v>0.67500000000000004</v>
      </c>
      <c r="C4292" t="str">
        <f t="shared" si="71"/>
        <v>1976 q3</v>
      </c>
    </row>
    <row r="4293" spans="1:3">
      <c r="A4293" s="61">
        <v>28017</v>
      </c>
      <c r="B4293">
        <v>0.66100000000000003</v>
      </c>
      <c r="C4293" t="str">
        <f t="shared" si="71"/>
        <v>1976 q3</v>
      </c>
    </row>
    <row r="4294" spans="1:3">
      <c r="A4294" s="61">
        <v>28018</v>
      </c>
      <c r="B4294">
        <v>0.65700000000000003</v>
      </c>
      <c r="C4294" t="str">
        <f t="shared" si="71"/>
        <v>1976 q3</v>
      </c>
    </row>
    <row r="4295" spans="1:3">
      <c r="A4295" s="61">
        <v>28019</v>
      </c>
      <c r="B4295">
        <v>0.66</v>
      </c>
      <c r="C4295" t="str">
        <f t="shared" si="71"/>
        <v>1976 q3</v>
      </c>
    </row>
    <row r="4296" spans="1:3">
      <c r="A4296" s="61">
        <v>28020</v>
      </c>
      <c r="B4296">
        <v>0.66400000000000003</v>
      </c>
      <c r="C4296" t="str">
        <f t="shared" si="71"/>
        <v>1976 q3</v>
      </c>
    </row>
    <row r="4297" spans="1:3">
      <c r="A4297" s="61">
        <v>28023</v>
      </c>
      <c r="B4297">
        <v>0.65400000000000003</v>
      </c>
      <c r="C4297" t="str">
        <f t="shared" si="71"/>
        <v>1976 q3</v>
      </c>
    </row>
    <row r="4298" spans="1:3">
      <c r="A4298" s="61">
        <v>28024</v>
      </c>
      <c r="B4298">
        <v>0.65700000000000003</v>
      </c>
      <c r="C4298" t="str">
        <f t="shared" si="71"/>
        <v>1976 q3</v>
      </c>
    </row>
    <row r="4299" spans="1:3">
      <c r="A4299" s="61">
        <v>28025</v>
      </c>
      <c r="B4299">
        <v>0.67200000000000004</v>
      </c>
      <c r="C4299" t="str">
        <f t="shared" si="71"/>
        <v>1976 q3</v>
      </c>
    </row>
    <row r="4300" spans="1:3">
      <c r="A4300" s="61">
        <v>28026</v>
      </c>
      <c r="B4300">
        <v>0.66300000000000003</v>
      </c>
      <c r="C4300" t="str">
        <f t="shared" si="71"/>
        <v>1976 q3</v>
      </c>
    </row>
    <row r="4301" spans="1:3">
      <c r="A4301" s="61">
        <v>28027</v>
      </c>
      <c r="B4301">
        <v>0.66500000000000004</v>
      </c>
      <c r="C4301" t="str">
        <f t="shared" si="71"/>
        <v>1976 q3</v>
      </c>
    </row>
    <row r="4302" spans="1:3">
      <c r="A4302" s="61">
        <v>28030</v>
      </c>
      <c r="B4302">
        <v>0.65800000000000003</v>
      </c>
      <c r="C4302" t="str">
        <f t="shared" si="71"/>
        <v>1976 q3</v>
      </c>
    </row>
    <row r="4303" spans="1:3">
      <c r="A4303" s="61">
        <v>28031</v>
      </c>
      <c r="B4303">
        <v>0.63300000000000001</v>
      </c>
      <c r="C4303" t="str">
        <f t="shared" si="71"/>
        <v>1976 q3</v>
      </c>
    </row>
    <row r="4304" spans="1:3">
      <c r="A4304" s="61">
        <v>28032</v>
      </c>
      <c r="B4304">
        <v>0.63800000000000001</v>
      </c>
      <c r="C4304" t="str">
        <f t="shared" si="71"/>
        <v>1976 q3</v>
      </c>
    </row>
    <row r="4305" spans="1:3">
      <c r="A4305" s="61">
        <v>28033</v>
      </c>
      <c r="B4305">
        <v>0.63800000000000001</v>
      </c>
      <c r="C4305" t="str">
        <f t="shared" si="71"/>
        <v>1976 q3</v>
      </c>
    </row>
    <row r="4306" spans="1:3">
      <c r="A4306" s="61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61">
        <v>28037</v>
      </c>
      <c r="B4307">
        <v>0.65</v>
      </c>
      <c r="C4307" t="str">
        <f t="shared" si="72"/>
        <v>1976 q4</v>
      </c>
    </row>
    <row r="4308" spans="1:3">
      <c r="A4308" s="61">
        <v>28038</v>
      </c>
      <c r="B4308">
        <v>0.63600000000000001</v>
      </c>
      <c r="C4308" t="str">
        <f t="shared" si="72"/>
        <v>1976 q4</v>
      </c>
    </row>
    <row r="4309" spans="1:3">
      <c r="A4309" s="61">
        <v>28039</v>
      </c>
      <c r="B4309">
        <v>0.63100000000000001</v>
      </c>
      <c r="C4309" t="str">
        <f t="shared" si="72"/>
        <v>1976 q4</v>
      </c>
    </row>
    <row r="4310" spans="1:3">
      <c r="A4310" s="61">
        <v>28040</v>
      </c>
      <c r="B4310">
        <v>0.62</v>
      </c>
      <c r="C4310" t="str">
        <f t="shared" si="72"/>
        <v>1976 q4</v>
      </c>
    </row>
    <row r="4311" spans="1:3">
      <c r="A4311" s="61">
        <v>28041</v>
      </c>
      <c r="B4311">
        <v>0.59499999999999997</v>
      </c>
      <c r="C4311" t="str">
        <f t="shared" si="72"/>
        <v>1976 q4</v>
      </c>
    </row>
    <row r="4312" spans="1:3">
      <c r="A4312" s="61">
        <v>28044</v>
      </c>
      <c r="B4312">
        <v>0.56499999999999995</v>
      </c>
      <c r="C4312" t="str">
        <f t="shared" si="72"/>
        <v>1976 q4</v>
      </c>
    </row>
    <row r="4313" spans="1:3">
      <c r="A4313" s="61">
        <v>28045</v>
      </c>
      <c r="B4313">
        <v>0.56100000000000005</v>
      </c>
      <c r="C4313" t="str">
        <f t="shared" si="72"/>
        <v>1976 q4</v>
      </c>
    </row>
    <row r="4314" spans="1:3">
      <c r="A4314" s="61">
        <v>28046</v>
      </c>
      <c r="B4314">
        <v>0.57099999999999995</v>
      </c>
      <c r="C4314" t="str">
        <f t="shared" si="72"/>
        <v>1976 q4</v>
      </c>
    </row>
    <row r="4315" spans="1:3">
      <c r="A4315" s="61">
        <v>28047</v>
      </c>
      <c r="B4315">
        <v>0.57899999999999996</v>
      </c>
      <c r="C4315" t="str">
        <f t="shared" si="72"/>
        <v>1976 q4</v>
      </c>
    </row>
    <row r="4316" spans="1:3">
      <c r="A4316" s="61">
        <v>28048</v>
      </c>
      <c r="B4316">
        <v>0.58199999999999996</v>
      </c>
      <c r="C4316" t="str">
        <f t="shared" si="72"/>
        <v>1976 q4</v>
      </c>
    </row>
    <row r="4317" spans="1:3">
      <c r="A4317" s="61">
        <v>28051</v>
      </c>
      <c r="B4317">
        <v>0.58299999999999996</v>
      </c>
      <c r="C4317" t="str">
        <f t="shared" si="72"/>
        <v>1976 q4</v>
      </c>
    </row>
    <row r="4318" spans="1:3">
      <c r="A4318" s="61">
        <v>28052</v>
      </c>
      <c r="B4318">
        <v>0.58199999999999996</v>
      </c>
      <c r="C4318" t="str">
        <f t="shared" si="72"/>
        <v>1976 q4</v>
      </c>
    </row>
    <row r="4319" spans="1:3">
      <c r="A4319" s="61">
        <v>28053</v>
      </c>
      <c r="B4319">
        <v>0.59099999999999997</v>
      </c>
      <c r="C4319" t="str">
        <f t="shared" si="72"/>
        <v>1976 q4</v>
      </c>
    </row>
    <row r="4320" spans="1:3">
      <c r="A4320" s="61">
        <v>28054</v>
      </c>
      <c r="B4320">
        <v>0.57999999999999996</v>
      </c>
      <c r="C4320" t="str">
        <f t="shared" si="72"/>
        <v>1976 q4</v>
      </c>
    </row>
    <row r="4321" spans="1:3">
      <c r="A4321" s="61">
        <v>28055</v>
      </c>
      <c r="B4321">
        <v>0.57199999999999995</v>
      </c>
      <c r="C4321" t="str">
        <f t="shared" si="72"/>
        <v>1976 q4</v>
      </c>
    </row>
    <row r="4322" spans="1:3">
      <c r="A4322" s="61">
        <v>28058</v>
      </c>
      <c r="B4322">
        <v>0.56599999999999995</v>
      </c>
      <c r="C4322" t="str">
        <f t="shared" si="72"/>
        <v>1976 q4</v>
      </c>
    </row>
    <row r="4323" spans="1:3">
      <c r="A4323" s="61">
        <v>28059</v>
      </c>
      <c r="B4323">
        <v>0.55700000000000005</v>
      </c>
      <c r="C4323" t="str">
        <f t="shared" si="72"/>
        <v>1976 q4</v>
      </c>
    </row>
    <row r="4324" spans="1:3">
      <c r="A4324" s="61">
        <v>28060</v>
      </c>
      <c r="B4324">
        <v>0.57399999999999995</v>
      </c>
      <c r="C4324" t="str">
        <f t="shared" si="72"/>
        <v>1976 q4</v>
      </c>
    </row>
    <row r="4325" spans="1:3">
      <c r="A4325" s="61">
        <v>28061</v>
      </c>
      <c r="B4325">
        <v>0.56100000000000005</v>
      </c>
      <c r="C4325" t="str">
        <f t="shared" si="72"/>
        <v>1976 q4</v>
      </c>
    </row>
    <row r="4326" spans="1:3">
      <c r="A4326" s="61">
        <v>28062</v>
      </c>
      <c r="B4326">
        <v>0.56299999999999994</v>
      </c>
      <c r="C4326" t="str">
        <f t="shared" si="72"/>
        <v>1976 q4</v>
      </c>
    </row>
    <row r="4327" spans="1:3">
      <c r="A4327" s="61">
        <v>28065</v>
      </c>
      <c r="B4327">
        <v>0.56799999999999995</v>
      </c>
      <c r="C4327" t="str">
        <f t="shared" si="72"/>
        <v>1976 q4</v>
      </c>
    </row>
    <row r="4328" spans="1:3">
      <c r="A4328" s="61">
        <v>28067</v>
      </c>
      <c r="B4328">
        <v>0.56999999999999995</v>
      </c>
      <c r="C4328" t="str">
        <f t="shared" si="72"/>
        <v>1976 q4</v>
      </c>
    </row>
    <row r="4329" spans="1:3">
      <c r="A4329" s="61">
        <v>28068</v>
      </c>
      <c r="B4329">
        <v>0.58699999999999997</v>
      </c>
      <c r="C4329" t="str">
        <f t="shared" si="72"/>
        <v>1976 q4</v>
      </c>
    </row>
    <row r="4330" spans="1:3">
      <c r="A4330" s="61">
        <v>28069</v>
      </c>
      <c r="B4330">
        <v>0.59599999999999997</v>
      </c>
      <c r="C4330" t="str">
        <f t="shared" si="72"/>
        <v>1976 q4</v>
      </c>
    </row>
    <row r="4331" spans="1:3">
      <c r="A4331" s="61">
        <v>28072</v>
      </c>
      <c r="B4331">
        <v>0.59599999999999997</v>
      </c>
      <c r="C4331" t="str">
        <f t="shared" si="72"/>
        <v>1976 q4</v>
      </c>
    </row>
    <row r="4332" spans="1:3">
      <c r="A4332" s="61">
        <v>28073</v>
      </c>
      <c r="B4332">
        <v>0.60199999999999998</v>
      </c>
      <c r="C4332" t="str">
        <f t="shared" si="72"/>
        <v>1976 q4</v>
      </c>
    </row>
    <row r="4333" spans="1:3">
      <c r="A4333" s="61">
        <v>28074</v>
      </c>
      <c r="B4333">
        <v>0.60799999999999998</v>
      </c>
      <c r="C4333" t="str">
        <f t="shared" si="72"/>
        <v>1976 q4</v>
      </c>
    </row>
    <row r="4334" spans="1:3">
      <c r="A4334" s="61">
        <v>28075</v>
      </c>
      <c r="B4334">
        <v>0.58899999999999997</v>
      </c>
      <c r="C4334" t="str">
        <f t="shared" si="72"/>
        <v>1976 q4</v>
      </c>
    </row>
    <row r="4335" spans="1:3">
      <c r="A4335" s="61">
        <v>28076</v>
      </c>
      <c r="B4335">
        <v>0.59299999999999997</v>
      </c>
      <c r="C4335" t="str">
        <f t="shared" si="72"/>
        <v>1976 q4</v>
      </c>
    </row>
    <row r="4336" spans="1:3">
      <c r="A4336" s="61">
        <v>28079</v>
      </c>
      <c r="B4336">
        <v>0.59499999999999997</v>
      </c>
      <c r="C4336" t="str">
        <f t="shared" si="72"/>
        <v>1976 q4</v>
      </c>
    </row>
    <row r="4337" spans="1:3">
      <c r="A4337" s="61">
        <v>28080</v>
      </c>
      <c r="B4337">
        <v>0.59799999999999998</v>
      </c>
      <c r="C4337" t="str">
        <f t="shared" si="72"/>
        <v>1976 q4</v>
      </c>
    </row>
    <row r="4338" spans="1:3">
      <c r="A4338" s="61">
        <v>28081</v>
      </c>
      <c r="B4338">
        <v>0.59299999999999997</v>
      </c>
      <c r="C4338" t="str">
        <f t="shared" si="72"/>
        <v>1976 q4</v>
      </c>
    </row>
    <row r="4339" spans="1:3">
      <c r="A4339" s="61">
        <v>28082</v>
      </c>
      <c r="B4339">
        <v>0.59</v>
      </c>
      <c r="C4339" t="str">
        <f t="shared" si="72"/>
        <v>1976 q4</v>
      </c>
    </row>
    <row r="4340" spans="1:3">
      <c r="A4340" s="61">
        <v>28083</v>
      </c>
      <c r="B4340">
        <v>0.59899999999999998</v>
      </c>
      <c r="C4340" t="str">
        <f t="shared" si="72"/>
        <v>1976 q4</v>
      </c>
    </row>
    <row r="4341" spans="1:3">
      <c r="A4341" s="61">
        <v>28086</v>
      </c>
      <c r="B4341">
        <v>0.58899999999999997</v>
      </c>
      <c r="C4341" t="str">
        <f t="shared" si="72"/>
        <v>1976 q4</v>
      </c>
    </row>
    <row r="4342" spans="1:3">
      <c r="A4342" s="61">
        <v>28087</v>
      </c>
      <c r="B4342">
        <v>0.57499999999999996</v>
      </c>
      <c r="C4342" t="str">
        <f t="shared" si="72"/>
        <v>1976 q4</v>
      </c>
    </row>
    <row r="4343" spans="1:3">
      <c r="A4343" s="61">
        <v>28088</v>
      </c>
      <c r="B4343">
        <v>0.57479999999999998</v>
      </c>
      <c r="C4343" t="str">
        <f t="shared" si="72"/>
        <v>1976 q4</v>
      </c>
    </row>
    <row r="4344" spans="1:3">
      <c r="A4344" s="61">
        <v>28090</v>
      </c>
      <c r="B4344">
        <v>0.56799999999999995</v>
      </c>
      <c r="C4344" t="str">
        <f t="shared" si="72"/>
        <v>1976 q4</v>
      </c>
    </row>
    <row r="4345" spans="1:3">
      <c r="A4345" s="61">
        <v>28093</v>
      </c>
      <c r="B4345">
        <v>0.57340000000000002</v>
      </c>
      <c r="C4345" t="str">
        <f t="shared" si="72"/>
        <v>1976 q4</v>
      </c>
    </row>
    <row r="4346" spans="1:3">
      <c r="A4346" s="61">
        <v>28094</v>
      </c>
      <c r="B4346">
        <v>0.57120000000000004</v>
      </c>
      <c r="C4346" t="str">
        <f t="shared" si="72"/>
        <v>1976 q4</v>
      </c>
    </row>
    <row r="4347" spans="1:3">
      <c r="A4347" s="61">
        <v>28095</v>
      </c>
      <c r="B4347">
        <v>0.56999999999999995</v>
      </c>
      <c r="C4347" t="str">
        <f t="shared" si="72"/>
        <v>1976 q4</v>
      </c>
    </row>
    <row r="4348" spans="1:3">
      <c r="A4348" s="61">
        <v>28096</v>
      </c>
      <c r="B4348">
        <v>0.56999999999999995</v>
      </c>
      <c r="C4348" t="str">
        <f t="shared" si="72"/>
        <v>1976 q4</v>
      </c>
    </row>
    <row r="4349" spans="1:3">
      <c r="A4349" s="61">
        <v>28097</v>
      </c>
      <c r="B4349">
        <v>0.57699999999999996</v>
      </c>
      <c r="C4349" t="str">
        <f t="shared" si="72"/>
        <v>1976 q4</v>
      </c>
    </row>
    <row r="4350" spans="1:3">
      <c r="A4350" s="61">
        <v>28100</v>
      </c>
      <c r="B4350">
        <v>0.57899999999999996</v>
      </c>
      <c r="C4350" t="str">
        <f t="shared" si="72"/>
        <v>1976 q4</v>
      </c>
    </row>
    <row r="4351" spans="1:3">
      <c r="A4351" s="61">
        <v>28101</v>
      </c>
      <c r="B4351">
        <v>0.57799999999999996</v>
      </c>
      <c r="C4351" t="str">
        <f t="shared" si="72"/>
        <v>1976 q4</v>
      </c>
    </row>
    <row r="4352" spans="1:3">
      <c r="A4352" s="61">
        <v>28102</v>
      </c>
      <c r="B4352">
        <v>0.58499999999999996</v>
      </c>
      <c r="C4352" t="str">
        <f t="shared" si="72"/>
        <v>1976 q4</v>
      </c>
    </row>
    <row r="4353" spans="1:3">
      <c r="A4353" s="61">
        <v>28103</v>
      </c>
      <c r="B4353">
        <v>0.58399999999999996</v>
      </c>
      <c r="C4353" t="str">
        <f t="shared" si="72"/>
        <v>1976 q4</v>
      </c>
    </row>
    <row r="4354" spans="1:3">
      <c r="A4354" s="61">
        <v>28104</v>
      </c>
      <c r="B4354">
        <v>0.58499999999999996</v>
      </c>
      <c r="C4354" t="str">
        <f t="shared" si="72"/>
        <v>1976 q4</v>
      </c>
    </row>
    <row r="4355" spans="1:3">
      <c r="A4355" s="61">
        <v>28107</v>
      </c>
      <c r="B4355">
        <v>0.58499999999999996</v>
      </c>
      <c r="C4355" t="str">
        <f t="shared" si="72"/>
        <v>1976 q4</v>
      </c>
    </row>
    <row r="4356" spans="1:3">
      <c r="A4356" s="61">
        <v>28108</v>
      </c>
      <c r="B4356">
        <v>0.58699999999999997</v>
      </c>
      <c r="C4356" t="str">
        <f t="shared" si="72"/>
        <v>1976 q4</v>
      </c>
    </row>
    <row r="4357" spans="1:3">
      <c r="A4357" s="61">
        <v>28109</v>
      </c>
      <c r="B4357">
        <v>0.59599999999999997</v>
      </c>
      <c r="C4357" t="str">
        <f t="shared" si="72"/>
        <v>1976 q4</v>
      </c>
    </row>
    <row r="4358" spans="1:3">
      <c r="A4358" s="61">
        <v>28110</v>
      </c>
      <c r="B4358">
        <v>0.59499999999999997</v>
      </c>
      <c r="C4358" t="str">
        <f t="shared" si="72"/>
        <v>1976 q4</v>
      </c>
    </row>
    <row r="4359" spans="1:3">
      <c r="A4359" s="61">
        <v>28111</v>
      </c>
      <c r="B4359">
        <v>0.60199999999999998</v>
      </c>
      <c r="C4359" t="str">
        <f t="shared" si="72"/>
        <v>1976 q4</v>
      </c>
    </row>
    <row r="4360" spans="1:3">
      <c r="A4360" s="61">
        <v>28114</v>
      </c>
      <c r="B4360">
        <v>0.60199999999999998</v>
      </c>
      <c r="C4360" t="str">
        <f t="shared" si="72"/>
        <v>1976 q4</v>
      </c>
    </row>
    <row r="4361" spans="1:3">
      <c r="A4361" s="61">
        <v>28115</v>
      </c>
      <c r="B4361">
        <v>0.61</v>
      </c>
      <c r="C4361" t="str">
        <f t="shared" si="72"/>
        <v>1976 q4</v>
      </c>
    </row>
    <row r="4362" spans="1:3">
      <c r="A4362" s="61">
        <v>28116</v>
      </c>
      <c r="B4362">
        <v>0.61099999999999999</v>
      </c>
      <c r="C4362" t="str">
        <f t="shared" si="72"/>
        <v>1976 q4</v>
      </c>
    </row>
    <row r="4363" spans="1:3">
      <c r="A4363" s="61">
        <v>28117</v>
      </c>
      <c r="B4363">
        <v>0.61</v>
      </c>
      <c r="C4363" t="str">
        <f t="shared" si="72"/>
        <v>1976 q4</v>
      </c>
    </row>
    <row r="4364" spans="1:3">
      <c r="A4364" s="61">
        <v>28121</v>
      </c>
      <c r="B4364">
        <v>0.62039999999999995</v>
      </c>
      <c r="C4364" t="str">
        <f t="shared" si="72"/>
        <v>1976 q4</v>
      </c>
    </row>
    <row r="4365" spans="1:3">
      <c r="A4365" s="61">
        <v>28122</v>
      </c>
      <c r="B4365">
        <v>0.62819999999999998</v>
      </c>
      <c r="C4365" t="str">
        <f t="shared" si="72"/>
        <v>1976 q4</v>
      </c>
    </row>
    <row r="4366" spans="1:3">
      <c r="A4366" s="61">
        <v>28123</v>
      </c>
      <c r="B4366">
        <v>0.62680000000000002</v>
      </c>
      <c r="C4366" t="str">
        <f t="shared" si="72"/>
        <v>1976 q4</v>
      </c>
    </row>
    <row r="4367" spans="1:3">
      <c r="A4367" s="61">
        <v>28124</v>
      </c>
      <c r="B4367">
        <v>0.63039999999999996</v>
      </c>
      <c r="C4367" t="str">
        <f t="shared" si="72"/>
        <v>1976 q4</v>
      </c>
    </row>
    <row r="4368" spans="1:3">
      <c r="A4368" s="61">
        <v>28128</v>
      </c>
      <c r="B4368">
        <v>0.64400000000000002</v>
      </c>
      <c r="C4368" t="str">
        <f t="shared" si="72"/>
        <v>1977 q1</v>
      </c>
    </row>
    <row r="4369" spans="1:3">
      <c r="A4369" s="61">
        <v>28129</v>
      </c>
      <c r="B4369">
        <v>0.63700000000000001</v>
      </c>
      <c r="C4369" t="str">
        <f t="shared" si="72"/>
        <v>1977 q1</v>
      </c>
    </row>
    <row r="4370" spans="1:3">
      <c r="A4370" s="61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61">
        <v>28131</v>
      </c>
      <c r="B4371">
        <v>0.63800000000000001</v>
      </c>
      <c r="C4371" t="str">
        <f t="shared" si="73"/>
        <v>1977 q1</v>
      </c>
    </row>
    <row r="4372" spans="1:3">
      <c r="A4372" s="61">
        <v>28132</v>
      </c>
      <c r="B4372">
        <v>0.628</v>
      </c>
      <c r="C4372" t="str">
        <f t="shared" si="73"/>
        <v>1977 q1</v>
      </c>
    </row>
    <row r="4373" spans="1:3">
      <c r="A4373" s="61">
        <v>28135</v>
      </c>
      <c r="B4373">
        <v>0.627</v>
      </c>
      <c r="C4373" t="str">
        <f t="shared" si="73"/>
        <v>1977 q1</v>
      </c>
    </row>
    <row r="4374" spans="1:3">
      <c r="A4374" s="61">
        <v>28136</v>
      </c>
      <c r="B4374">
        <v>0.63300000000000001</v>
      </c>
      <c r="C4374" t="str">
        <f t="shared" si="73"/>
        <v>1977 q1</v>
      </c>
    </row>
    <row r="4375" spans="1:3">
      <c r="A4375" s="61">
        <v>28137</v>
      </c>
      <c r="B4375">
        <v>0.63700000000000001</v>
      </c>
      <c r="C4375" t="str">
        <f t="shared" si="73"/>
        <v>1977 q1</v>
      </c>
    </row>
    <row r="4376" spans="1:3">
      <c r="A4376" s="61">
        <v>28138</v>
      </c>
      <c r="B4376">
        <v>0.63100000000000001</v>
      </c>
      <c r="C4376" t="str">
        <f t="shared" si="73"/>
        <v>1977 q1</v>
      </c>
    </row>
    <row r="4377" spans="1:3">
      <c r="A4377" s="61">
        <v>28139</v>
      </c>
      <c r="B4377">
        <v>0.63500000000000001</v>
      </c>
      <c r="C4377" t="str">
        <f t="shared" si="73"/>
        <v>1977 q1</v>
      </c>
    </row>
    <row r="4378" spans="1:3">
      <c r="A4378" s="61">
        <v>28142</v>
      </c>
      <c r="B4378">
        <v>0.65100000000000002</v>
      </c>
      <c r="C4378" t="str">
        <f t="shared" si="73"/>
        <v>1977 q1</v>
      </c>
    </row>
    <row r="4379" spans="1:3">
      <c r="A4379" s="61">
        <v>28143</v>
      </c>
      <c r="B4379">
        <v>0.65200000000000002</v>
      </c>
      <c r="C4379" t="str">
        <f t="shared" si="73"/>
        <v>1977 q1</v>
      </c>
    </row>
    <row r="4380" spans="1:3">
      <c r="A4380" s="61">
        <v>28144</v>
      </c>
      <c r="B4380">
        <v>0.65900000000000003</v>
      </c>
      <c r="C4380" t="str">
        <f t="shared" si="73"/>
        <v>1977 q1</v>
      </c>
    </row>
    <row r="4381" spans="1:3">
      <c r="A4381" s="61">
        <v>28145</v>
      </c>
      <c r="B4381">
        <v>0.66</v>
      </c>
      <c r="C4381" t="str">
        <f t="shared" si="73"/>
        <v>1977 q1</v>
      </c>
    </row>
    <row r="4382" spans="1:3">
      <c r="A4382" s="61">
        <v>28146</v>
      </c>
      <c r="B4382">
        <v>0.66500000000000004</v>
      </c>
      <c r="C4382" t="str">
        <f t="shared" si="73"/>
        <v>1977 q1</v>
      </c>
    </row>
    <row r="4383" spans="1:3">
      <c r="A4383" s="61">
        <v>28149</v>
      </c>
      <c r="B4383">
        <v>0.66800000000000004</v>
      </c>
      <c r="C4383" t="str">
        <f t="shared" si="73"/>
        <v>1977 q1</v>
      </c>
    </row>
    <row r="4384" spans="1:3">
      <c r="A4384" s="61">
        <v>28150</v>
      </c>
      <c r="B4384">
        <v>0.65900000000000003</v>
      </c>
      <c r="C4384" t="str">
        <f t="shared" si="73"/>
        <v>1977 q1</v>
      </c>
    </row>
    <row r="4385" spans="1:3">
      <c r="A4385" s="61">
        <v>28151</v>
      </c>
      <c r="B4385">
        <v>0.66900000000000004</v>
      </c>
      <c r="C4385" t="str">
        <f t="shared" si="73"/>
        <v>1977 q1</v>
      </c>
    </row>
    <row r="4386" spans="1:3">
      <c r="A4386" s="61">
        <v>28152</v>
      </c>
      <c r="B4386">
        <v>0.66300000000000003</v>
      </c>
      <c r="C4386" t="str">
        <f t="shared" si="73"/>
        <v>1977 q1</v>
      </c>
    </row>
    <row r="4387" spans="1:3">
      <c r="A4387" s="61">
        <v>28153</v>
      </c>
      <c r="B4387">
        <v>0.65700000000000003</v>
      </c>
      <c r="C4387" t="str">
        <f t="shared" si="73"/>
        <v>1977 q1</v>
      </c>
    </row>
    <row r="4388" spans="1:3">
      <c r="A4388" s="61">
        <v>28156</v>
      </c>
      <c r="B4388">
        <v>0.64700000000000002</v>
      </c>
      <c r="C4388" t="str">
        <f t="shared" si="73"/>
        <v>1977 q1</v>
      </c>
    </row>
    <row r="4389" spans="1:3">
      <c r="A4389" s="61">
        <v>28157</v>
      </c>
      <c r="B4389">
        <v>0.65200000000000002</v>
      </c>
      <c r="C4389" t="str">
        <f t="shared" si="73"/>
        <v>1977 q1</v>
      </c>
    </row>
    <row r="4390" spans="1:3">
      <c r="A4390" s="61">
        <v>28158</v>
      </c>
      <c r="B4390">
        <v>0.66</v>
      </c>
      <c r="C4390" t="str">
        <f t="shared" si="73"/>
        <v>1977 q1</v>
      </c>
    </row>
    <row r="4391" spans="1:3">
      <c r="A4391" s="61">
        <v>28159</v>
      </c>
      <c r="B4391">
        <v>0.65600000000000003</v>
      </c>
      <c r="C4391" t="str">
        <f t="shared" si="73"/>
        <v>1977 q1</v>
      </c>
    </row>
    <row r="4392" spans="1:3">
      <c r="A4392" s="61">
        <v>28160</v>
      </c>
      <c r="B4392">
        <v>0.66</v>
      </c>
      <c r="C4392" t="str">
        <f t="shared" si="73"/>
        <v>1977 q1</v>
      </c>
    </row>
    <row r="4393" spans="1:3">
      <c r="A4393" s="61">
        <v>28163</v>
      </c>
      <c r="B4393">
        <v>0.66500000000000004</v>
      </c>
      <c r="C4393" t="str">
        <f t="shared" si="73"/>
        <v>1977 q1</v>
      </c>
    </row>
    <row r="4394" spans="1:3">
      <c r="A4394" s="61">
        <v>28164</v>
      </c>
      <c r="B4394">
        <v>0.66200000000000003</v>
      </c>
      <c r="C4394" t="str">
        <f t="shared" si="73"/>
        <v>1977 q1</v>
      </c>
    </row>
    <row r="4395" spans="1:3">
      <c r="A4395" s="61">
        <v>28165</v>
      </c>
      <c r="B4395">
        <v>0.65300000000000002</v>
      </c>
      <c r="C4395" t="str">
        <f t="shared" si="73"/>
        <v>1977 q1</v>
      </c>
    </row>
    <row r="4396" spans="1:3">
      <c r="A4396" s="61">
        <v>28166</v>
      </c>
      <c r="B4396">
        <v>0.64300000000000002</v>
      </c>
      <c r="C4396" t="str">
        <f t="shared" si="73"/>
        <v>1977 q1</v>
      </c>
    </row>
    <row r="4397" spans="1:3">
      <c r="A4397" s="61">
        <v>28167</v>
      </c>
      <c r="B4397">
        <v>0.64100000000000001</v>
      </c>
      <c r="C4397" t="str">
        <f t="shared" si="73"/>
        <v>1977 q1</v>
      </c>
    </row>
    <row r="4398" spans="1:3">
      <c r="A4398" s="61">
        <v>28170</v>
      </c>
      <c r="B4398">
        <v>0.64100000000000001</v>
      </c>
      <c r="C4398" t="str">
        <f t="shared" si="73"/>
        <v>1977 q1</v>
      </c>
    </row>
    <row r="4399" spans="1:3">
      <c r="A4399" s="61">
        <v>28171</v>
      </c>
      <c r="B4399">
        <v>0.64400000000000002</v>
      </c>
      <c r="C4399" t="str">
        <f t="shared" si="73"/>
        <v>1977 q1</v>
      </c>
    </row>
    <row r="4400" spans="1:3">
      <c r="A4400" s="61">
        <v>28172</v>
      </c>
      <c r="B4400">
        <v>0.65400000000000003</v>
      </c>
      <c r="C4400" t="str">
        <f t="shared" si="73"/>
        <v>1977 q1</v>
      </c>
    </row>
    <row r="4401" spans="1:3">
      <c r="A4401" s="61">
        <v>28173</v>
      </c>
      <c r="B4401">
        <v>0.65</v>
      </c>
      <c r="C4401" t="str">
        <f t="shared" si="73"/>
        <v>1977 q1</v>
      </c>
    </row>
    <row r="4402" spans="1:3">
      <c r="A4402" s="61">
        <v>28174</v>
      </c>
      <c r="B4402">
        <v>0.65</v>
      </c>
      <c r="C4402" t="str">
        <f t="shared" si="73"/>
        <v>1977 q1</v>
      </c>
    </row>
    <row r="4403" spans="1:3">
      <c r="A4403" s="61">
        <v>28178</v>
      </c>
      <c r="B4403">
        <v>0.65900000000000003</v>
      </c>
      <c r="C4403" t="str">
        <f t="shared" si="73"/>
        <v>1977 q1</v>
      </c>
    </row>
    <row r="4404" spans="1:3">
      <c r="A4404" s="61">
        <v>28179</v>
      </c>
      <c r="B4404">
        <v>0.66820000000000002</v>
      </c>
      <c r="C4404" t="str">
        <f t="shared" si="73"/>
        <v>1977 q1</v>
      </c>
    </row>
    <row r="4405" spans="1:3">
      <c r="A4405" s="61">
        <v>28180</v>
      </c>
      <c r="B4405">
        <v>0.66539999999999999</v>
      </c>
      <c r="C4405" t="str">
        <f t="shared" si="73"/>
        <v>1977 q1</v>
      </c>
    </row>
    <row r="4406" spans="1:3">
      <c r="A4406" s="61">
        <v>28181</v>
      </c>
      <c r="B4406">
        <v>0.67300000000000004</v>
      </c>
      <c r="C4406" t="str">
        <f t="shared" si="73"/>
        <v>1977 q1</v>
      </c>
    </row>
    <row r="4407" spans="1:3">
      <c r="A4407" s="61">
        <v>28184</v>
      </c>
      <c r="B4407">
        <v>0.68700000000000006</v>
      </c>
      <c r="C4407" t="str">
        <f t="shared" si="73"/>
        <v>1977 q1</v>
      </c>
    </row>
    <row r="4408" spans="1:3">
      <c r="A4408" s="61">
        <v>28185</v>
      </c>
      <c r="B4408">
        <v>0.69399999999999995</v>
      </c>
      <c r="C4408" t="str">
        <f t="shared" si="73"/>
        <v>1977 q1</v>
      </c>
    </row>
    <row r="4409" spans="1:3">
      <c r="A4409" s="61">
        <v>28186</v>
      </c>
      <c r="B4409">
        <v>0.69299999999999995</v>
      </c>
      <c r="C4409" t="str">
        <f t="shared" si="73"/>
        <v>1977 q1</v>
      </c>
    </row>
    <row r="4410" spans="1:3">
      <c r="A4410" s="61">
        <v>28187</v>
      </c>
      <c r="B4410">
        <v>0.68700000000000006</v>
      </c>
      <c r="C4410" t="str">
        <f t="shared" si="73"/>
        <v>1977 q1</v>
      </c>
    </row>
    <row r="4411" spans="1:3">
      <c r="A4411" s="61">
        <v>28188</v>
      </c>
      <c r="B4411">
        <v>0.69799999999999995</v>
      </c>
      <c r="C4411" t="str">
        <f t="shared" si="73"/>
        <v>1977 q1</v>
      </c>
    </row>
    <row r="4412" spans="1:3">
      <c r="A4412" s="61">
        <v>28191</v>
      </c>
      <c r="B4412">
        <v>0.69399999999999995</v>
      </c>
      <c r="C4412" t="str">
        <f t="shared" si="73"/>
        <v>1977 q1</v>
      </c>
    </row>
    <row r="4413" spans="1:3">
      <c r="A4413" s="61">
        <v>28192</v>
      </c>
      <c r="B4413">
        <v>0.69499999999999995</v>
      </c>
      <c r="C4413" t="str">
        <f t="shared" si="73"/>
        <v>1977 q1</v>
      </c>
    </row>
    <row r="4414" spans="1:3">
      <c r="A4414" s="61">
        <v>28193</v>
      </c>
      <c r="B4414">
        <v>0.69899999999999995</v>
      </c>
      <c r="C4414" t="str">
        <f t="shared" si="73"/>
        <v>1977 q1</v>
      </c>
    </row>
    <row r="4415" spans="1:3">
      <c r="A4415" s="61">
        <v>28194</v>
      </c>
      <c r="B4415">
        <v>0.69</v>
      </c>
      <c r="C4415" t="str">
        <f t="shared" si="73"/>
        <v>1977 q1</v>
      </c>
    </row>
    <row r="4416" spans="1:3">
      <c r="A4416" s="61">
        <v>28195</v>
      </c>
      <c r="B4416">
        <v>0.69399999999999995</v>
      </c>
      <c r="C4416" t="str">
        <f t="shared" si="73"/>
        <v>1977 q1</v>
      </c>
    </row>
    <row r="4417" spans="1:3">
      <c r="A4417" s="61">
        <v>28198</v>
      </c>
      <c r="B4417">
        <v>0.70499999999999996</v>
      </c>
      <c r="C4417" t="str">
        <f t="shared" si="73"/>
        <v>1977 q1</v>
      </c>
    </row>
    <row r="4418" spans="1:3">
      <c r="A4418" s="61">
        <v>28199</v>
      </c>
      <c r="B4418">
        <v>0.71</v>
      </c>
      <c r="C4418" t="str">
        <f t="shared" si="73"/>
        <v>1977 q1</v>
      </c>
    </row>
    <row r="4419" spans="1:3">
      <c r="A4419" s="61">
        <v>28200</v>
      </c>
      <c r="B4419">
        <v>0.70899999999999996</v>
      </c>
      <c r="C4419" t="str">
        <f t="shared" si="73"/>
        <v>1977 q1</v>
      </c>
    </row>
    <row r="4420" spans="1:3">
      <c r="A4420" s="61">
        <v>28201</v>
      </c>
      <c r="B4420">
        <v>0.71799999999999997</v>
      </c>
      <c r="C4420" t="str">
        <f t="shared" si="73"/>
        <v>1977 q1</v>
      </c>
    </row>
    <row r="4421" spans="1:3">
      <c r="A4421" s="61">
        <v>28202</v>
      </c>
      <c r="B4421">
        <v>0.72399999999999998</v>
      </c>
      <c r="C4421" t="str">
        <f t="shared" si="73"/>
        <v>1977 q1</v>
      </c>
    </row>
    <row r="4422" spans="1:3">
      <c r="A4422" s="61">
        <v>28205</v>
      </c>
      <c r="B4422">
        <v>0.72199999999999998</v>
      </c>
      <c r="C4422" t="str">
        <f t="shared" si="73"/>
        <v>1977 q1</v>
      </c>
    </row>
    <row r="4423" spans="1:3">
      <c r="A4423" s="61">
        <v>28206</v>
      </c>
      <c r="B4423">
        <v>0.71599999999999997</v>
      </c>
      <c r="C4423" t="str">
        <f t="shared" si="73"/>
        <v>1977 q1</v>
      </c>
    </row>
    <row r="4424" spans="1:3">
      <c r="A4424" s="61">
        <v>28207</v>
      </c>
      <c r="B4424">
        <v>0.72</v>
      </c>
      <c r="C4424" t="str">
        <f t="shared" si="73"/>
        <v>1977 q1</v>
      </c>
    </row>
    <row r="4425" spans="1:3">
      <c r="A4425" s="61">
        <v>28208</v>
      </c>
      <c r="B4425">
        <v>0.71599999999999997</v>
      </c>
      <c r="C4425" t="str">
        <f t="shared" si="73"/>
        <v>1977 q1</v>
      </c>
    </row>
    <row r="4426" spans="1:3">
      <c r="A4426" s="61">
        <v>28209</v>
      </c>
      <c r="B4426">
        <v>0.70599999999999996</v>
      </c>
      <c r="C4426" t="str">
        <f t="shared" si="73"/>
        <v>1977 q1</v>
      </c>
    </row>
    <row r="4427" spans="1:3">
      <c r="A4427" s="61">
        <v>28212</v>
      </c>
      <c r="B4427">
        <v>0.69199999999999995</v>
      </c>
      <c r="C4427" t="str">
        <f t="shared" si="73"/>
        <v>1977 q1</v>
      </c>
    </row>
    <row r="4428" spans="1:3">
      <c r="A4428" s="61">
        <v>28213</v>
      </c>
      <c r="B4428">
        <v>0.68300000000000005</v>
      </c>
      <c r="C4428" t="str">
        <f t="shared" si="73"/>
        <v>1977 q1</v>
      </c>
    </row>
    <row r="4429" spans="1:3">
      <c r="A4429" s="61">
        <v>28214</v>
      </c>
      <c r="B4429">
        <v>0.70499999999999996</v>
      </c>
      <c r="C4429" t="str">
        <f t="shared" si="73"/>
        <v>1977 q1</v>
      </c>
    </row>
    <row r="4430" spans="1:3">
      <c r="A4430" s="61">
        <v>28215</v>
      </c>
      <c r="B4430">
        <v>0.70599999999999996</v>
      </c>
      <c r="C4430" t="str">
        <f t="shared" si="73"/>
        <v>1977 q1</v>
      </c>
    </row>
    <row r="4431" spans="1:3">
      <c r="A4431" s="61">
        <v>28216</v>
      </c>
      <c r="B4431">
        <v>0.71099999999999997</v>
      </c>
      <c r="C4431" t="str">
        <f t="shared" si="73"/>
        <v>1977 q2</v>
      </c>
    </row>
    <row r="4432" spans="1:3">
      <c r="A4432" s="61">
        <v>28219</v>
      </c>
      <c r="B4432">
        <v>0.70199999999999996</v>
      </c>
      <c r="C4432" t="str">
        <f t="shared" si="73"/>
        <v>1977 q2</v>
      </c>
    </row>
    <row r="4433" spans="1:3">
      <c r="A4433" s="61">
        <v>28220</v>
      </c>
      <c r="B4433">
        <v>0.67200000000000004</v>
      </c>
      <c r="C4433" t="str">
        <f t="shared" si="73"/>
        <v>1977 q2</v>
      </c>
    </row>
    <row r="4434" spans="1:3">
      <c r="A4434" s="61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61">
        <v>28222</v>
      </c>
      <c r="B4435">
        <v>0.66300000000000003</v>
      </c>
      <c r="C4435" t="str">
        <f t="shared" si="74"/>
        <v>1977 q2</v>
      </c>
    </row>
    <row r="4436" spans="1:3">
      <c r="A4436" s="61">
        <v>28226</v>
      </c>
      <c r="B4436">
        <v>0.66800000000000004</v>
      </c>
      <c r="C4436" t="str">
        <f t="shared" si="74"/>
        <v>1977 q2</v>
      </c>
    </row>
    <row r="4437" spans="1:3">
      <c r="A4437" s="61">
        <v>28227</v>
      </c>
      <c r="B4437">
        <v>0.66800000000000004</v>
      </c>
      <c r="C4437" t="str">
        <f t="shared" si="74"/>
        <v>1977 q2</v>
      </c>
    </row>
    <row r="4438" spans="1:3">
      <c r="A4438" s="61">
        <v>28228</v>
      </c>
      <c r="B4438">
        <v>0.66900000000000004</v>
      </c>
      <c r="C4438" t="str">
        <f t="shared" si="74"/>
        <v>1977 q2</v>
      </c>
    </row>
    <row r="4439" spans="1:3">
      <c r="A4439" s="61">
        <v>28229</v>
      </c>
      <c r="B4439">
        <v>0.67600000000000005</v>
      </c>
      <c r="C4439" t="str">
        <f t="shared" si="74"/>
        <v>1977 q2</v>
      </c>
    </row>
    <row r="4440" spans="1:3">
      <c r="A4440" s="61">
        <v>28230</v>
      </c>
      <c r="B4440">
        <v>0.65600000000000003</v>
      </c>
      <c r="C4440" t="str">
        <f t="shared" si="74"/>
        <v>1977 q2</v>
      </c>
    </row>
    <row r="4441" spans="1:3">
      <c r="A4441" s="61">
        <v>28233</v>
      </c>
      <c r="B4441">
        <v>0.65700000000000003</v>
      </c>
      <c r="C4441" t="str">
        <f t="shared" si="74"/>
        <v>1977 q2</v>
      </c>
    </row>
    <row r="4442" spans="1:3">
      <c r="A4442" s="61">
        <v>28234</v>
      </c>
      <c r="B4442">
        <v>0.65600000000000003</v>
      </c>
      <c r="C4442" t="str">
        <f t="shared" si="74"/>
        <v>1977 q2</v>
      </c>
    </row>
    <row r="4443" spans="1:3">
      <c r="A4443" s="61">
        <v>28235</v>
      </c>
      <c r="B4443">
        <v>0.63300000000000001</v>
      </c>
      <c r="C4443" t="str">
        <f t="shared" si="74"/>
        <v>1977 q2</v>
      </c>
    </row>
    <row r="4444" spans="1:3">
      <c r="A4444" s="61">
        <v>28236</v>
      </c>
      <c r="B4444">
        <v>0.64300000000000002</v>
      </c>
      <c r="C4444" t="str">
        <f t="shared" si="74"/>
        <v>1977 q2</v>
      </c>
    </row>
    <row r="4445" spans="1:3">
      <c r="A4445" s="61">
        <v>28237</v>
      </c>
      <c r="B4445">
        <v>0.64500000000000002</v>
      </c>
      <c r="C4445" t="str">
        <f t="shared" si="74"/>
        <v>1977 q2</v>
      </c>
    </row>
    <row r="4446" spans="1:3">
      <c r="A4446" s="61">
        <v>28240</v>
      </c>
      <c r="B4446">
        <v>0.63900000000000001</v>
      </c>
      <c r="C4446" t="str">
        <f t="shared" si="74"/>
        <v>1977 q2</v>
      </c>
    </row>
    <row r="4447" spans="1:3">
      <c r="A4447" s="61">
        <v>28241</v>
      </c>
      <c r="B4447">
        <v>0.63800000000000001</v>
      </c>
      <c r="C4447" t="str">
        <f t="shared" si="74"/>
        <v>1977 q2</v>
      </c>
    </row>
    <row r="4448" spans="1:3">
      <c r="A4448" s="61">
        <v>28242</v>
      </c>
      <c r="B4448">
        <v>0.63600000000000001</v>
      </c>
      <c r="C4448" t="str">
        <f t="shared" si="74"/>
        <v>1977 q2</v>
      </c>
    </row>
    <row r="4449" spans="1:3">
      <c r="A4449" s="61">
        <v>28243</v>
      </c>
      <c r="B4449">
        <v>0.62980000000000003</v>
      </c>
      <c r="C4449" t="str">
        <f t="shared" si="74"/>
        <v>1977 q2</v>
      </c>
    </row>
    <row r="4450" spans="1:3">
      <c r="A4450" s="61">
        <v>28244</v>
      </c>
      <c r="B4450">
        <v>0.63939999999999997</v>
      </c>
      <c r="C4450" t="str">
        <f t="shared" si="74"/>
        <v>1977 q2</v>
      </c>
    </row>
    <row r="4451" spans="1:3">
      <c r="A4451" s="61">
        <v>28247</v>
      </c>
      <c r="B4451">
        <v>0.65400000000000003</v>
      </c>
      <c r="C4451" t="str">
        <f t="shared" si="74"/>
        <v>1977 q2</v>
      </c>
    </row>
    <row r="4452" spans="1:3">
      <c r="A4452" s="61">
        <v>28248</v>
      </c>
      <c r="B4452">
        <v>0.65100000000000002</v>
      </c>
      <c r="C4452" t="str">
        <f t="shared" si="74"/>
        <v>1977 q2</v>
      </c>
    </row>
    <row r="4453" spans="1:3">
      <c r="A4453" s="61">
        <v>28249</v>
      </c>
      <c r="B4453">
        <v>0.64500000000000002</v>
      </c>
      <c r="C4453" t="str">
        <f t="shared" si="74"/>
        <v>1977 q2</v>
      </c>
    </row>
    <row r="4454" spans="1:3">
      <c r="A4454" s="61">
        <v>28250</v>
      </c>
      <c r="B4454">
        <v>0.64900000000000002</v>
      </c>
      <c r="C4454" t="str">
        <f t="shared" si="74"/>
        <v>1977 q2</v>
      </c>
    </row>
    <row r="4455" spans="1:3">
      <c r="A4455" s="61">
        <v>28251</v>
      </c>
      <c r="B4455">
        <v>0.64700000000000002</v>
      </c>
      <c r="C4455" t="str">
        <f t="shared" si="74"/>
        <v>1977 q2</v>
      </c>
    </row>
    <row r="4456" spans="1:3">
      <c r="A4456" s="61">
        <v>28254</v>
      </c>
      <c r="B4456">
        <v>0.65300000000000002</v>
      </c>
      <c r="C4456" t="str">
        <f t="shared" si="74"/>
        <v>1977 q2</v>
      </c>
    </row>
    <row r="4457" spans="1:3">
      <c r="A4457" s="61">
        <v>28255</v>
      </c>
      <c r="B4457">
        <v>0.66300000000000003</v>
      </c>
      <c r="C4457" t="str">
        <f t="shared" si="74"/>
        <v>1977 q2</v>
      </c>
    </row>
    <row r="4458" spans="1:3">
      <c r="A4458" s="61">
        <v>28256</v>
      </c>
      <c r="B4458">
        <v>0.66</v>
      </c>
      <c r="C4458" t="str">
        <f t="shared" si="74"/>
        <v>1977 q2</v>
      </c>
    </row>
    <row r="4459" spans="1:3">
      <c r="A4459" s="61">
        <v>28257</v>
      </c>
      <c r="B4459">
        <v>0.66</v>
      </c>
      <c r="C4459" t="str">
        <f t="shared" si="74"/>
        <v>1977 q2</v>
      </c>
    </row>
    <row r="4460" spans="1:3">
      <c r="A4460" s="61">
        <v>28258</v>
      </c>
      <c r="B4460">
        <v>0.66500000000000004</v>
      </c>
      <c r="C4460" t="str">
        <f t="shared" si="74"/>
        <v>1977 q2</v>
      </c>
    </row>
    <row r="4461" spans="1:3">
      <c r="A4461" s="61">
        <v>28261</v>
      </c>
      <c r="B4461">
        <v>0.67100000000000004</v>
      </c>
      <c r="C4461" t="str">
        <f t="shared" si="74"/>
        <v>1977 q2</v>
      </c>
    </row>
    <row r="4462" spans="1:3">
      <c r="A4462" s="61">
        <v>28262</v>
      </c>
      <c r="B4462">
        <v>0.65400000000000003</v>
      </c>
      <c r="C4462" t="str">
        <f t="shared" si="74"/>
        <v>1977 q2</v>
      </c>
    </row>
    <row r="4463" spans="1:3">
      <c r="A4463" s="61">
        <v>28263</v>
      </c>
      <c r="B4463">
        <v>0.64200000000000002</v>
      </c>
      <c r="C4463" t="str">
        <f t="shared" si="74"/>
        <v>1977 q2</v>
      </c>
    </row>
    <row r="4464" spans="1:3">
      <c r="A4464" s="61">
        <v>28264</v>
      </c>
      <c r="B4464">
        <v>0.63900000000000001</v>
      </c>
      <c r="C4464" t="str">
        <f t="shared" si="74"/>
        <v>1977 q2</v>
      </c>
    </row>
    <row r="4465" spans="1:3">
      <c r="A4465" s="61">
        <v>28265</v>
      </c>
      <c r="B4465">
        <v>0.61699999999999999</v>
      </c>
      <c r="C4465" t="str">
        <f t="shared" si="74"/>
        <v>1977 q2</v>
      </c>
    </row>
    <row r="4466" spans="1:3">
      <c r="A4466" s="61">
        <v>28268</v>
      </c>
      <c r="B4466">
        <v>0.60799999999999998</v>
      </c>
      <c r="C4466" t="str">
        <f t="shared" si="74"/>
        <v>1977 q2</v>
      </c>
    </row>
    <row r="4467" spans="1:3">
      <c r="A4467" s="61">
        <v>28269</v>
      </c>
      <c r="B4467">
        <v>0.61599999999999999</v>
      </c>
      <c r="C4467" t="str">
        <f t="shared" si="74"/>
        <v>1977 q2</v>
      </c>
    </row>
    <row r="4468" spans="1:3">
      <c r="A4468" s="61">
        <v>28270</v>
      </c>
      <c r="B4468">
        <v>0.60599999999999998</v>
      </c>
      <c r="C4468" t="str">
        <f t="shared" si="74"/>
        <v>1977 q2</v>
      </c>
    </row>
    <row r="4469" spans="1:3">
      <c r="A4469" s="61">
        <v>28271</v>
      </c>
      <c r="B4469">
        <v>0.60899999999999999</v>
      </c>
      <c r="C4469" t="str">
        <f t="shared" si="74"/>
        <v>1977 q2</v>
      </c>
    </row>
    <row r="4470" spans="1:3">
      <c r="A4470" s="61">
        <v>28272</v>
      </c>
      <c r="B4470">
        <v>0.61199999999999999</v>
      </c>
      <c r="C4470" t="str">
        <f t="shared" si="74"/>
        <v>1977 q2</v>
      </c>
    </row>
    <row r="4471" spans="1:3">
      <c r="A4471" s="61">
        <v>28276</v>
      </c>
      <c r="B4471">
        <v>0.60399999999999998</v>
      </c>
      <c r="C4471" t="str">
        <f t="shared" si="74"/>
        <v>1977 q2</v>
      </c>
    </row>
    <row r="4472" spans="1:3">
      <c r="A4472" s="61">
        <v>28277</v>
      </c>
      <c r="B4472">
        <v>0.60499999999999998</v>
      </c>
      <c r="C4472" t="str">
        <f t="shared" si="74"/>
        <v>1977 q2</v>
      </c>
    </row>
    <row r="4473" spans="1:3">
      <c r="A4473" s="61">
        <v>28278</v>
      </c>
      <c r="B4473">
        <v>0.60799999999999998</v>
      </c>
      <c r="C4473" t="str">
        <f t="shared" si="74"/>
        <v>1977 q2</v>
      </c>
    </row>
    <row r="4474" spans="1:3">
      <c r="A4474" s="61">
        <v>28279</v>
      </c>
      <c r="B4474">
        <v>0.60599999999999998</v>
      </c>
      <c r="C4474" t="str">
        <f t="shared" si="74"/>
        <v>1977 q2</v>
      </c>
    </row>
    <row r="4475" spans="1:3">
      <c r="A4475" s="61">
        <v>28282</v>
      </c>
      <c r="B4475">
        <v>0.61199999999999999</v>
      </c>
      <c r="C4475" t="str">
        <f t="shared" si="74"/>
        <v>1977 q2</v>
      </c>
    </row>
    <row r="4476" spans="1:3">
      <c r="A4476" s="61">
        <v>28283</v>
      </c>
      <c r="B4476">
        <v>0.61199999999999999</v>
      </c>
      <c r="C4476" t="str">
        <f t="shared" si="74"/>
        <v>1977 q2</v>
      </c>
    </row>
    <row r="4477" spans="1:3">
      <c r="A4477" s="61">
        <v>28284</v>
      </c>
      <c r="B4477">
        <v>0.58699999999999997</v>
      </c>
      <c r="C4477" t="str">
        <f t="shared" si="74"/>
        <v>1977 q2</v>
      </c>
    </row>
    <row r="4478" spans="1:3">
      <c r="A4478" s="61">
        <v>28285</v>
      </c>
      <c r="B4478">
        <v>0.57599999999999996</v>
      </c>
      <c r="C4478" t="str">
        <f t="shared" si="74"/>
        <v>1977 q2</v>
      </c>
    </row>
    <row r="4479" spans="1:3">
      <c r="A4479" s="61">
        <v>28286</v>
      </c>
      <c r="B4479">
        <v>0.59099999999999997</v>
      </c>
      <c r="C4479" t="str">
        <f t="shared" si="74"/>
        <v>1977 q2</v>
      </c>
    </row>
    <row r="4480" spans="1:3">
      <c r="A4480" s="61">
        <v>28289</v>
      </c>
      <c r="B4480">
        <v>0.58699999999999997</v>
      </c>
      <c r="C4480" t="str">
        <f t="shared" si="74"/>
        <v>1977 q2</v>
      </c>
    </row>
    <row r="4481" spans="1:3">
      <c r="A4481" s="61">
        <v>28290</v>
      </c>
      <c r="B4481">
        <v>0.59199999999999997</v>
      </c>
      <c r="C4481" t="str">
        <f t="shared" si="74"/>
        <v>1977 q2</v>
      </c>
    </row>
    <row r="4482" spans="1:3">
      <c r="A4482" s="61">
        <v>28291</v>
      </c>
      <c r="B4482">
        <v>0.59699999999999998</v>
      </c>
      <c r="C4482" t="str">
        <f t="shared" si="74"/>
        <v>1977 q2</v>
      </c>
    </row>
    <row r="4483" spans="1:3">
      <c r="A4483" s="61">
        <v>28292</v>
      </c>
      <c r="B4483">
        <v>0.60499999999999998</v>
      </c>
      <c r="C4483" t="str">
        <f t="shared" si="74"/>
        <v>1977 q2</v>
      </c>
    </row>
    <row r="4484" spans="1:3">
      <c r="A4484" s="61">
        <v>28293</v>
      </c>
      <c r="B4484">
        <v>0.63400000000000001</v>
      </c>
      <c r="C4484" t="str">
        <f t="shared" si="74"/>
        <v>1977 q2</v>
      </c>
    </row>
    <row r="4485" spans="1:3">
      <c r="A4485" s="61">
        <v>28296</v>
      </c>
      <c r="B4485">
        <v>0.64100000000000001</v>
      </c>
      <c r="C4485" t="str">
        <f t="shared" si="74"/>
        <v>1977 q2</v>
      </c>
    </row>
    <row r="4486" spans="1:3">
      <c r="A4486" s="61">
        <v>28297</v>
      </c>
      <c r="B4486">
        <v>0.61699999999999999</v>
      </c>
      <c r="C4486" t="str">
        <f t="shared" si="74"/>
        <v>1977 q2</v>
      </c>
    </row>
    <row r="4487" spans="1:3">
      <c r="A4487" s="61">
        <v>28298</v>
      </c>
      <c r="B4487">
        <v>0.61599999999999999</v>
      </c>
      <c r="C4487" t="str">
        <f t="shared" si="74"/>
        <v>1977 q2</v>
      </c>
    </row>
    <row r="4488" spans="1:3">
      <c r="A4488" s="61">
        <v>28299</v>
      </c>
      <c r="B4488">
        <v>0.627</v>
      </c>
      <c r="C4488" t="str">
        <f t="shared" si="74"/>
        <v>1977 q2</v>
      </c>
    </row>
    <row r="4489" spans="1:3">
      <c r="A4489" s="61">
        <v>28300</v>
      </c>
      <c r="B4489">
        <v>0.61799999999999999</v>
      </c>
      <c r="C4489" t="str">
        <f t="shared" si="74"/>
        <v>1977 q2</v>
      </c>
    </row>
    <row r="4490" spans="1:3">
      <c r="A4490" s="61">
        <v>28303</v>
      </c>
      <c r="B4490">
        <v>0.59260000000000002</v>
      </c>
      <c r="C4490" t="str">
        <f t="shared" si="74"/>
        <v>1977 q2</v>
      </c>
    </row>
    <row r="4491" spans="1:3">
      <c r="A4491" s="61">
        <v>28304</v>
      </c>
      <c r="B4491">
        <v>0.58860000000000001</v>
      </c>
      <c r="C4491" t="str">
        <f t="shared" si="74"/>
        <v>1977 q2</v>
      </c>
    </row>
    <row r="4492" spans="1:3">
      <c r="A4492" s="61">
        <v>28305</v>
      </c>
      <c r="B4492">
        <v>0.60880000000000001</v>
      </c>
      <c r="C4492" t="str">
        <f t="shared" si="74"/>
        <v>1977 q2</v>
      </c>
    </row>
    <row r="4493" spans="1:3">
      <c r="A4493" s="61">
        <v>28306</v>
      </c>
      <c r="B4493">
        <v>0.60640000000000005</v>
      </c>
      <c r="C4493" t="str">
        <f t="shared" si="74"/>
        <v>1977 q2</v>
      </c>
    </row>
    <row r="4494" spans="1:3">
      <c r="A4494" s="61">
        <v>28307</v>
      </c>
      <c r="B4494">
        <v>0.58099999999999996</v>
      </c>
      <c r="C4494" t="str">
        <f t="shared" si="74"/>
        <v>1977 q3</v>
      </c>
    </row>
    <row r="4495" spans="1:3">
      <c r="A4495" s="61">
        <v>28311</v>
      </c>
      <c r="B4495">
        <v>0.56899999999999995</v>
      </c>
      <c r="C4495" t="str">
        <f t="shared" si="74"/>
        <v>1977 q3</v>
      </c>
    </row>
    <row r="4496" spans="1:3">
      <c r="A4496" s="61">
        <v>28312</v>
      </c>
      <c r="B4496">
        <v>0.58199999999999996</v>
      </c>
      <c r="C4496" t="str">
        <f t="shared" si="74"/>
        <v>1977 q3</v>
      </c>
    </row>
    <row r="4497" spans="1:3">
      <c r="A4497" s="61">
        <v>28313</v>
      </c>
      <c r="B4497">
        <v>0.57999999999999996</v>
      </c>
      <c r="C4497" t="str">
        <f t="shared" si="74"/>
        <v>1977 q3</v>
      </c>
    </row>
    <row r="4498" spans="1:3">
      <c r="A4498" s="61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61">
        <v>28317</v>
      </c>
      <c r="B4499">
        <v>0.59</v>
      </c>
      <c r="C4499" t="str">
        <f t="shared" si="75"/>
        <v>1977 q3</v>
      </c>
    </row>
    <row r="4500" spans="1:3">
      <c r="A4500" s="61">
        <v>28318</v>
      </c>
      <c r="B4500">
        <v>0.56699999999999995</v>
      </c>
      <c r="C4500" t="str">
        <f t="shared" si="75"/>
        <v>1977 q3</v>
      </c>
    </row>
    <row r="4501" spans="1:3">
      <c r="A4501" s="61">
        <v>28319</v>
      </c>
      <c r="B4501">
        <v>0.57599999999999996</v>
      </c>
      <c r="C4501" t="str">
        <f t="shared" si="75"/>
        <v>1977 q3</v>
      </c>
    </row>
    <row r="4502" spans="1:3">
      <c r="A4502" s="61">
        <v>28321</v>
      </c>
      <c r="B4502">
        <v>0.57399999999999995</v>
      </c>
      <c r="C4502" t="str">
        <f t="shared" si="75"/>
        <v>1977 q3</v>
      </c>
    </row>
    <row r="4503" spans="1:3">
      <c r="A4503" s="61">
        <v>28324</v>
      </c>
      <c r="B4503">
        <v>0.57399999999999995</v>
      </c>
      <c r="C4503" t="str">
        <f t="shared" si="75"/>
        <v>1977 q3</v>
      </c>
    </row>
    <row r="4504" spans="1:3">
      <c r="A4504" s="61">
        <v>28325</v>
      </c>
      <c r="B4504">
        <v>0.57799999999999996</v>
      </c>
      <c r="C4504" t="str">
        <f t="shared" si="75"/>
        <v>1977 q3</v>
      </c>
    </row>
    <row r="4505" spans="1:3">
      <c r="A4505" s="61">
        <v>28326</v>
      </c>
      <c r="B4505">
        <v>0.57599999999999996</v>
      </c>
      <c r="C4505" t="str">
        <f t="shared" si="75"/>
        <v>1977 q3</v>
      </c>
    </row>
    <row r="4506" spans="1:3">
      <c r="A4506" s="61">
        <v>28327</v>
      </c>
      <c r="B4506">
        <v>0.57499999999999996</v>
      </c>
      <c r="C4506" t="str">
        <f t="shared" si="75"/>
        <v>1977 q3</v>
      </c>
    </row>
    <row r="4507" spans="1:3">
      <c r="A4507" s="61">
        <v>28328</v>
      </c>
      <c r="B4507">
        <v>0.57499999999999996</v>
      </c>
      <c r="C4507" t="str">
        <f t="shared" si="75"/>
        <v>1977 q3</v>
      </c>
    </row>
    <row r="4508" spans="1:3">
      <c r="A4508" s="61">
        <v>28331</v>
      </c>
      <c r="B4508">
        <v>0.57299999999999995</v>
      </c>
      <c r="C4508" t="str">
        <f t="shared" si="75"/>
        <v>1977 q3</v>
      </c>
    </row>
    <row r="4509" spans="1:3">
      <c r="A4509" s="61">
        <v>28332</v>
      </c>
      <c r="B4509">
        <v>0.56999999999999995</v>
      </c>
      <c r="C4509" t="str">
        <f t="shared" si="75"/>
        <v>1977 q3</v>
      </c>
    </row>
    <row r="4510" spans="1:3">
      <c r="A4510" s="61">
        <v>28333</v>
      </c>
      <c r="B4510">
        <v>0.56999999999999995</v>
      </c>
      <c r="C4510" t="str">
        <f t="shared" si="75"/>
        <v>1977 q3</v>
      </c>
    </row>
    <row r="4511" spans="1:3">
      <c r="A4511" s="61">
        <v>28334</v>
      </c>
      <c r="B4511">
        <v>0.56399999999999995</v>
      </c>
      <c r="C4511" t="str">
        <f t="shared" si="75"/>
        <v>1977 q3</v>
      </c>
    </row>
    <row r="4512" spans="1:3">
      <c r="A4512" s="61">
        <v>28335</v>
      </c>
      <c r="B4512">
        <v>0.56299999999999994</v>
      </c>
      <c r="C4512" t="str">
        <f t="shared" si="75"/>
        <v>1977 q3</v>
      </c>
    </row>
    <row r="4513" spans="1:3">
      <c r="A4513" s="61">
        <v>28338</v>
      </c>
      <c r="B4513">
        <v>0.55000000000000004</v>
      </c>
      <c r="C4513" t="str">
        <f t="shared" si="75"/>
        <v>1977 q3</v>
      </c>
    </row>
    <row r="4514" spans="1:3">
      <c r="A4514" s="61">
        <v>28339</v>
      </c>
      <c r="B4514">
        <v>0.54900000000000004</v>
      </c>
      <c r="C4514" t="str">
        <f t="shared" si="75"/>
        <v>1977 q3</v>
      </c>
    </row>
    <row r="4515" spans="1:3">
      <c r="A4515" s="61">
        <v>28340</v>
      </c>
      <c r="B4515">
        <v>0.55200000000000005</v>
      </c>
      <c r="C4515" t="str">
        <f t="shared" si="75"/>
        <v>1977 q3</v>
      </c>
    </row>
    <row r="4516" spans="1:3">
      <c r="A4516" s="61">
        <v>28341</v>
      </c>
      <c r="B4516">
        <v>0.55500000000000005</v>
      </c>
      <c r="C4516" t="str">
        <f t="shared" si="75"/>
        <v>1977 q3</v>
      </c>
    </row>
    <row r="4517" spans="1:3">
      <c r="A4517" s="61">
        <v>28342</v>
      </c>
      <c r="B4517">
        <v>0.54700000000000004</v>
      </c>
      <c r="C4517" t="str">
        <f t="shared" si="75"/>
        <v>1977 q3</v>
      </c>
    </row>
    <row r="4518" spans="1:3">
      <c r="A4518" s="61">
        <v>28345</v>
      </c>
      <c r="B4518">
        <v>0.54</v>
      </c>
      <c r="C4518" t="str">
        <f t="shared" si="75"/>
        <v>1977 q3</v>
      </c>
    </row>
    <row r="4519" spans="1:3">
      <c r="A4519" s="61">
        <v>28346</v>
      </c>
      <c r="B4519">
        <v>0.54400000000000004</v>
      </c>
      <c r="C4519" t="str">
        <f t="shared" si="75"/>
        <v>1977 q3</v>
      </c>
    </row>
    <row r="4520" spans="1:3">
      <c r="A4520" s="61">
        <v>28347</v>
      </c>
      <c r="B4520">
        <v>0.53800000000000003</v>
      </c>
      <c r="C4520" t="str">
        <f t="shared" si="75"/>
        <v>1977 q3</v>
      </c>
    </row>
    <row r="4521" spans="1:3">
      <c r="A4521" s="61">
        <v>28348</v>
      </c>
      <c r="B4521">
        <v>0.53300000000000003</v>
      </c>
      <c r="C4521" t="str">
        <f t="shared" si="75"/>
        <v>1977 q3</v>
      </c>
    </row>
    <row r="4522" spans="1:3">
      <c r="A4522" s="61">
        <v>28349</v>
      </c>
      <c r="B4522">
        <v>0.52600000000000002</v>
      </c>
      <c r="C4522" t="str">
        <f t="shared" si="75"/>
        <v>1977 q3</v>
      </c>
    </row>
    <row r="4523" spans="1:3">
      <c r="A4523" s="61">
        <v>28352</v>
      </c>
      <c r="B4523">
        <v>0.52</v>
      </c>
      <c r="C4523" t="str">
        <f t="shared" si="75"/>
        <v>1977 q3</v>
      </c>
    </row>
    <row r="4524" spans="1:3">
      <c r="A4524" s="61">
        <v>28353</v>
      </c>
      <c r="B4524">
        <v>0.53400000000000003</v>
      </c>
      <c r="C4524" t="str">
        <f t="shared" si="75"/>
        <v>1977 q3</v>
      </c>
    </row>
    <row r="4525" spans="1:3">
      <c r="A4525" s="61">
        <v>28354</v>
      </c>
      <c r="B4525">
        <v>0.52600000000000002</v>
      </c>
      <c r="C4525" t="str">
        <f t="shared" si="75"/>
        <v>1977 q3</v>
      </c>
    </row>
    <row r="4526" spans="1:3">
      <c r="A4526" s="61">
        <v>28355</v>
      </c>
      <c r="B4526">
        <v>0.52700000000000002</v>
      </c>
      <c r="C4526" t="str">
        <f t="shared" si="75"/>
        <v>1977 q3</v>
      </c>
    </row>
    <row r="4527" spans="1:3">
      <c r="A4527" s="61">
        <v>28356</v>
      </c>
      <c r="B4527">
        <v>0.53100000000000003</v>
      </c>
      <c r="C4527" t="str">
        <f t="shared" si="75"/>
        <v>1977 q3</v>
      </c>
    </row>
    <row r="4528" spans="1:3">
      <c r="A4528" s="61">
        <v>28359</v>
      </c>
      <c r="B4528">
        <v>0.52500000000000002</v>
      </c>
      <c r="C4528" t="str">
        <f t="shared" si="75"/>
        <v>1977 q3</v>
      </c>
    </row>
    <row r="4529" spans="1:3">
      <c r="A4529" s="61">
        <v>28360</v>
      </c>
      <c r="B4529">
        <v>0.52300000000000002</v>
      </c>
      <c r="C4529" t="str">
        <f t="shared" si="75"/>
        <v>1977 q3</v>
      </c>
    </row>
    <row r="4530" spans="1:3">
      <c r="A4530" s="61">
        <v>28361</v>
      </c>
      <c r="B4530">
        <v>0.52500000000000002</v>
      </c>
      <c r="C4530" t="str">
        <f t="shared" si="75"/>
        <v>1977 q3</v>
      </c>
    </row>
    <row r="4531" spans="1:3">
      <c r="A4531" s="61">
        <v>28362</v>
      </c>
      <c r="B4531">
        <v>0.52800000000000002</v>
      </c>
      <c r="C4531" t="str">
        <f t="shared" si="75"/>
        <v>1977 q3</v>
      </c>
    </row>
    <row r="4532" spans="1:3">
      <c r="A4532" s="61">
        <v>28363</v>
      </c>
      <c r="B4532">
        <v>0.52759999999999996</v>
      </c>
      <c r="C4532" t="str">
        <f t="shared" si="75"/>
        <v>1977 q3</v>
      </c>
    </row>
    <row r="4533" spans="1:3">
      <c r="A4533" s="61">
        <v>28366</v>
      </c>
      <c r="B4533">
        <v>0.5252</v>
      </c>
      <c r="C4533" t="str">
        <f t="shared" si="75"/>
        <v>1977 q3</v>
      </c>
    </row>
    <row r="4534" spans="1:3">
      <c r="A4534" s="61">
        <v>28367</v>
      </c>
      <c r="B4534">
        <v>0.53180000000000005</v>
      </c>
      <c r="C4534" t="str">
        <f t="shared" si="75"/>
        <v>1977 q3</v>
      </c>
    </row>
    <row r="4535" spans="1:3">
      <c r="A4535" s="61">
        <v>28368</v>
      </c>
      <c r="B4535">
        <v>0.55159999999999998</v>
      </c>
      <c r="C4535" t="str">
        <f t="shared" si="75"/>
        <v>1977 q3</v>
      </c>
    </row>
    <row r="4536" spans="1:3">
      <c r="A4536" s="61">
        <v>28369</v>
      </c>
      <c r="B4536">
        <v>0.55700000000000005</v>
      </c>
      <c r="C4536" t="str">
        <f t="shared" si="75"/>
        <v>1977 q3</v>
      </c>
    </row>
    <row r="4537" spans="1:3">
      <c r="A4537" s="61">
        <v>28370</v>
      </c>
      <c r="B4537">
        <v>0.56699999999999995</v>
      </c>
      <c r="C4537" t="str">
        <f t="shared" si="75"/>
        <v>1977 q3</v>
      </c>
    </row>
    <row r="4538" spans="1:3">
      <c r="A4538" s="61">
        <v>28374</v>
      </c>
      <c r="B4538">
        <v>0.56499999999999995</v>
      </c>
      <c r="C4538" t="str">
        <f t="shared" si="75"/>
        <v>1977 q3</v>
      </c>
    </row>
    <row r="4539" spans="1:3">
      <c r="A4539" s="61">
        <v>28375</v>
      </c>
      <c r="B4539">
        <v>0.56299999999999994</v>
      </c>
      <c r="C4539" t="str">
        <f t="shared" si="75"/>
        <v>1977 q3</v>
      </c>
    </row>
    <row r="4540" spans="1:3">
      <c r="A4540" s="61">
        <v>28376</v>
      </c>
      <c r="B4540">
        <v>0.55100000000000005</v>
      </c>
      <c r="C4540" t="str">
        <f t="shared" si="75"/>
        <v>1977 q3</v>
      </c>
    </row>
    <row r="4541" spans="1:3">
      <c r="A4541" s="61">
        <v>28377</v>
      </c>
      <c r="B4541">
        <v>0.55800000000000005</v>
      </c>
      <c r="C4541" t="str">
        <f t="shared" si="75"/>
        <v>1977 q3</v>
      </c>
    </row>
    <row r="4542" spans="1:3">
      <c r="A4542" s="61">
        <v>28380</v>
      </c>
      <c r="B4542">
        <v>0.55600000000000005</v>
      </c>
      <c r="C4542" t="str">
        <f t="shared" si="75"/>
        <v>1977 q3</v>
      </c>
    </row>
    <row r="4543" spans="1:3">
      <c r="A4543" s="61">
        <v>28381</v>
      </c>
      <c r="B4543">
        <v>0.55300000000000005</v>
      </c>
      <c r="C4543" t="str">
        <f t="shared" si="75"/>
        <v>1977 q3</v>
      </c>
    </row>
    <row r="4544" spans="1:3">
      <c r="A4544" s="61">
        <v>28382</v>
      </c>
      <c r="B4544">
        <v>0.55200000000000005</v>
      </c>
      <c r="C4544" t="str">
        <f t="shared" si="75"/>
        <v>1977 q3</v>
      </c>
    </row>
    <row r="4545" spans="1:3">
      <c r="A4545" s="61">
        <v>28383</v>
      </c>
      <c r="B4545">
        <v>0.55500000000000005</v>
      </c>
      <c r="C4545" t="str">
        <f t="shared" si="75"/>
        <v>1977 q3</v>
      </c>
    </row>
    <row r="4546" spans="1:3">
      <c r="A4546" s="61">
        <v>28384</v>
      </c>
      <c r="B4546">
        <v>0.56499999999999995</v>
      </c>
      <c r="C4546" t="str">
        <f t="shared" si="75"/>
        <v>1977 q3</v>
      </c>
    </row>
    <row r="4547" spans="1:3">
      <c r="A4547" s="61">
        <v>28387</v>
      </c>
      <c r="B4547">
        <v>0.56399999999999995</v>
      </c>
      <c r="C4547" t="str">
        <f t="shared" si="75"/>
        <v>1977 q3</v>
      </c>
    </row>
    <row r="4548" spans="1:3">
      <c r="A4548" s="61">
        <v>28388</v>
      </c>
      <c r="B4548">
        <v>0.56999999999999995</v>
      </c>
      <c r="C4548" t="str">
        <f t="shared" si="75"/>
        <v>1977 q3</v>
      </c>
    </row>
    <row r="4549" spans="1:3">
      <c r="A4549" s="61">
        <v>28389</v>
      </c>
      <c r="B4549">
        <v>0.57399999999999995</v>
      </c>
      <c r="C4549" t="str">
        <f t="shared" si="75"/>
        <v>1977 q3</v>
      </c>
    </row>
    <row r="4550" spans="1:3">
      <c r="A4550" s="61">
        <v>28390</v>
      </c>
      <c r="B4550">
        <v>0.56999999999999995</v>
      </c>
      <c r="C4550" t="str">
        <f t="shared" si="75"/>
        <v>1977 q3</v>
      </c>
    </row>
    <row r="4551" spans="1:3">
      <c r="A4551" s="61">
        <v>28391</v>
      </c>
      <c r="B4551">
        <v>0.55700000000000005</v>
      </c>
      <c r="C4551" t="str">
        <f t="shared" si="75"/>
        <v>1977 q3</v>
      </c>
    </row>
    <row r="4552" spans="1:3">
      <c r="A4552" s="61">
        <v>28394</v>
      </c>
      <c r="B4552">
        <v>0.55500000000000005</v>
      </c>
      <c r="C4552" t="str">
        <f t="shared" si="75"/>
        <v>1977 q3</v>
      </c>
    </row>
    <row r="4553" spans="1:3">
      <c r="A4553" s="61">
        <v>28395</v>
      </c>
      <c r="B4553">
        <v>0.55700000000000005</v>
      </c>
      <c r="C4553" t="str">
        <f t="shared" si="75"/>
        <v>1977 q3</v>
      </c>
    </row>
    <row r="4554" spans="1:3">
      <c r="A4554" s="61">
        <v>28396</v>
      </c>
      <c r="B4554">
        <v>0.56299999999999994</v>
      </c>
      <c r="C4554" t="str">
        <f t="shared" si="75"/>
        <v>1977 q3</v>
      </c>
    </row>
    <row r="4555" spans="1:3">
      <c r="A4555" s="61">
        <v>28397</v>
      </c>
      <c r="B4555">
        <v>0.56599999999999995</v>
      </c>
      <c r="C4555" t="str">
        <f t="shared" si="75"/>
        <v>1977 q3</v>
      </c>
    </row>
    <row r="4556" spans="1:3">
      <c r="A4556" s="61">
        <v>28398</v>
      </c>
      <c r="B4556">
        <v>0.56399999999999995</v>
      </c>
      <c r="C4556" t="str">
        <f t="shared" si="75"/>
        <v>1977 q3</v>
      </c>
    </row>
    <row r="4557" spans="1:3">
      <c r="A4557" s="61">
        <v>28401</v>
      </c>
      <c r="B4557">
        <v>0.56000000000000005</v>
      </c>
      <c r="C4557" t="str">
        <f t="shared" si="75"/>
        <v>1977 q4</v>
      </c>
    </row>
    <row r="4558" spans="1:3">
      <c r="A4558" s="61">
        <v>28402</v>
      </c>
      <c r="B4558">
        <v>0.56999999999999995</v>
      </c>
      <c r="C4558" t="str">
        <f t="shared" si="75"/>
        <v>1977 q4</v>
      </c>
    </row>
    <row r="4559" spans="1:3">
      <c r="A4559" s="61">
        <v>28403</v>
      </c>
      <c r="B4559">
        <v>0.56699999999999995</v>
      </c>
      <c r="C4559" t="str">
        <f t="shared" si="75"/>
        <v>1977 q4</v>
      </c>
    </row>
    <row r="4560" spans="1:3">
      <c r="A4560" s="61">
        <v>28404</v>
      </c>
      <c r="B4560">
        <v>0.56699999999999995</v>
      </c>
      <c r="C4560" t="str">
        <f t="shared" si="75"/>
        <v>1977 q4</v>
      </c>
    </row>
    <row r="4561" spans="1:3">
      <c r="A4561" s="61">
        <v>28405</v>
      </c>
      <c r="B4561">
        <v>0.57299999999999995</v>
      </c>
      <c r="C4561" t="str">
        <f t="shared" si="75"/>
        <v>1977 q4</v>
      </c>
    </row>
    <row r="4562" spans="1:3">
      <c r="A4562" s="61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61">
        <v>28409</v>
      </c>
      <c r="B4563">
        <v>0.57799999999999996</v>
      </c>
      <c r="C4563" t="str">
        <f t="shared" si="76"/>
        <v>1977 q4</v>
      </c>
    </row>
    <row r="4564" spans="1:3">
      <c r="A4564" s="61">
        <v>28410</v>
      </c>
      <c r="B4564">
        <v>0.57199999999999995</v>
      </c>
      <c r="C4564" t="str">
        <f t="shared" si="76"/>
        <v>1977 q4</v>
      </c>
    </row>
    <row r="4565" spans="1:3">
      <c r="A4565" s="61">
        <v>28411</v>
      </c>
      <c r="B4565">
        <v>0.56599999999999995</v>
      </c>
      <c r="C4565" t="str">
        <f t="shared" si="76"/>
        <v>1977 q4</v>
      </c>
    </row>
    <row r="4566" spans="1:3">
      <c r="A4566" s="61">
        <v>28412</v>
      </c>
      <c r="B4566">
        <v>0.57099999999999995</v>
      </c>
      <c r="C4566" t="str">
        <f t="shared" si="76"/>
        <v>1977 q4</v>
      </c>
    </row>
    <row r="4567" spans="1:3">
      <c r="A4567" s="61">
        <v>28415</v>
      </c>
      <c r="B4567">
        <v>0.56599999999999995</v>
      </c>
      <c r="C4567" t="str">
        <f t="shared" si="76"/>
        <v>1977 q4</v>
      </c>
    </row>
    <row r="4568" spans="1:3">
      <c r="A4568" s="61">
        <v>28416</v>
      </c>
      <c r="B4568">
        <v>0.57199999999999995</v>
      </c>
      <c r="C4568" t="str">
        <f t="shared" si="76"/>
        <v>1977 q4</v>
      </c>
    </row>
    <row r="4569" spans="1:3">
      <c r="A4569" s="61">
        <v>28417</v>
      </c>
      <c r="B4569">
        <v>0.56599999999999995</v>
      </c>
      <c r="C4569" t="str">
        <f t="shared" si="76"/>
        <v>1977 q4</v>
      </c>
    </row>
    <row r="4570" spans="1:3">
      <c r="A4570" s="61">
        <v>28418</v>
      </c>
      <c r="B4570">
        <v>0.56799999999999995</v>
      </c>
      <c r="C4570" t="str">
        <f t="shared" si="76"/>
        <v>1977 q4</v>
      </c>
    </row>
    <row r="4571" spans="1:3">
      <c r="A4571" s="61">
        <v>28419</v>
      </c>
      <c r="B4571">
        <v>0.57299999999999995</v>
      </c>
      <c r="C4571" t="str">
        <f t="shared" si="76"/>
        <v>1977 q4</v>
      </c>
    </row>
    <row r="4572" spans="1:3">
      <c r="A4572" s="61">
        <v>28422</v>
      </c>
      <c r="B4572">
        <v>0.56899999999999995</v>
      </c>
      <c r="C4572" t="str">
        <f t="shared" si="76"/>
        <v>1977 q4</v>
      </c>
    </row>
    <row r="4573" spans="1:3">
      <c r="A4573" s="61">
        <v>28423</v>
      </c>
      <c r="B4573">
        <v>0.56799999999999995</v>
      </c>
      <c r="C4573" t="str">
        <f t="shared" si="76"/>
        <v>1977 q4</v>
      </c>
    </row>
    <row r="4574" spans="1:3">
      <c r="A4574" s="61">
        <v>28424</v>
      </c>
      <c r="B4574">
        <v>0.55700000000000005</v>
      </c>
      <c r="C4574" t="str">
        <f t="shared" si="76"/>
        <v>1977 q4</v>
      </c>
    </row>
    <row r="4575" spans="1:3">
      <c r="A4575" s="61">
        <v>28425</v>
      </c>
      <c r="B4575">
        <v>0.54900000000000004</v>
      </c>
      <c r="C4575" t="str">
        <f t="shared" si="76"/>
        <v>1977 q4</v>
      </c>
    </row>
    <row r="4576" spans="1:3">
      <c r="A4576" s="61">
        <v>28426</v>
      </c>
      <c r="B4576">
        <v>0.54600000000000004</v>
      </c>
      <c r="C4576" t="str">
        <f t="shared" si="76"/>
        <v>1977 q4</v>
      </c>
    </row>
    <row r="4577" spans="1:3">
      <c r="A4577" s="61">
        <v>28429</v>
      </c>
      <c r="B4577">
        <v>0.55000000000000004</v>
      </c>
      <c r="C4577" t="str">
        <f t="shared" si="76"/>
        <v>1977 q4</v>
      </c>
    </row>
    <row r="4578" spans="1:3">
      <c r="A4578" s="61">
        <v>28430</v>
      </c>
      <c r="B4578">
        <v>0.54700000000000004</v>
      </c>
      <c r="C4578" t="str">
        <f t="shared" si="76"/>
        <v>1977 q4</v>
      </c>
    </row>
    <row r="4579" spans="1:3">
      <c r="A4579" s="61">
        <v>28431</v>
      </c>
      <c r="B4579">
        <v>0.55000000000000004</v>
      </c>
      <c r="C4579" t="str">
        <f t="shared" si="76"/>
        <v>1977 q4</v>
      </c>
    </row>
    <row r="4580" spans="1:3">
      <c r="A4580" s="61">
        <v>28432</v>
      </c>
      <c r="B4580">
        <v>0.54700000000000004</v>
      </c>
      <c r="C4580" t="str">
        <f t="shared" si="76"/>
        <v>1977 q4</v>
      </c>
    </row>
    <row r="4581" spans="1:3">
      <c r="A4581" s="61">
        <v>28433</v>
      </c>
      <c r="B4581">
        <v>0.54800000000000004</v>
      </c>
      <c r="C4581" t="str">
        <f t="shared" si="76"/>
        <v>1977 q4</v>
      </c>
    </row>
    <row r="4582" spans="1:3">
      <c r="A4582" s="61">
        <v>28436</v>
      </c>
      <c r="B4582">
        <v>0.54</v>
      </c>
      <c r="C4582" t="str">
        <f t="shared" si="76"/>
        <v>1977 q4</v>
      </c>
    </row>
    <row r="4583" spans="1:3">
      <c r="A4583" s="61">
        <v>28437</v>
      </c>
      <c r="B4583">
        <v>0.54500000000000004</v>
      </c>
      <c r="C4583" t="str">
        <f t="shared" si="76"/>
        <v>1977 q4</v>
      </c>
    </row>
    <row r="4584" spans="1:3">
      <c r="A4584" s="61">
        <v>28438</v>
      </c>
      <c r="B4584">
        <v>0.55300000000000005</v>
      </c>
      <c r="C4584" t="str">
        <f t="shared" si="76"/>
        <v>1977 q4</v>
      </c>
    </row>
    <row r="4585" spans="1:3">
      <c r="A4585" s="61">
        <v>28439</v>
      </c>
      <c r="B4585">
        <v>0.54700000000000004</v>
      </c>
      <c r="C4585" t="str">
        <f t="shared" si="76"/>
        <v>1977 q4</v>
      </c>
    </row>
    <row r="4586" spans="1:3">
      <c r="A4586" s="61">
        <v>28440</v>
      </c>
      <c r="B4586">
        <v>0.54900000000000004</v>
      </c>
      <c r="C4586" t="str">
        <f t="shared" si="76"/>
        <v>1977 q4</v>
      </c>
    </row>
    <row r="4587" spans="1:3">
      <c r="A4587" s="61">
        <v>28443</v>
      </c>
      <c r="B4587">
        <v>0.54300000000000004</v>
      </c>
      <c r="C4587" t="str">
        <f t="shared" si="76"/>
        <v>1977 q4</v>
      </c>
    </row>
    <row r="4588" spans="1:3">
      <c r="A4588" s="61">
        <v>28444</v>
      </c>
      <c r="B4588">
        <v>0.54700000000000004</v>
      </c>
      <c r="C4588" t="str">
        <f t="shared" si="76"/>
        <v>1977 q4</v>
      </c>
    </row>
    <row r="4589" spans="1:3">
      <c r="A4589" s="61">
        <v>28445</v>
      </c>
      <c r="B4589">
        <v>0.55300000000000005</v>
      </c>
      <c r="C4589" t="str">
        <f t="shared" si="76"/>
        <v>1977 q4</v>
      </c>
    </row>
    <row r="4590" spans="1:3">
      <c r="A4590" s="61">
        <v>28446</v>
      </c>
      <c r="B4590">
        <v>0.55600000000000005</v>
      </c>
      <c r="C4590" t="str">
        <f t="shared" si="76"/>
        <v>1977 q4</v>
      </c>
    </row>
    <row r="4591" spans="1:3">
      <c r="A4591" s="61">
        <v>28447</v>
      </c>
      <c r="B4591">
        <v>0.55800000000000005</v>
      </c>
      <c r="C4591" t="str">
        <f t="shared" si="76"/>
        <v>1977 q4</v>
      </c>
    </row>
    <row r="4592" spans="1:3">
      <c r="A4592" s="61">
        <v>28450</v>
      </c>
      <c r="B4592">
        <v>0.55300000000000005</v>
      </c>
      <c r="C4592" t="str">
        <f t="shared" si="76"/>
        <v>1977 q4</v>
      </c>
    </row>
    <row r="4593" spans="1:3">
      <c r="A4593" s="61">
        <v>28451</v>
      </c>
      <c r="B4593">
        <v>0.55500000000000005</v>
      </c>
      <c r="C4593" t="str">
        <f t="shared" si="76"/>
        <v>1977 q4</v>
      </c>
    </row>
    <row r="4594" spans="1:3">
      <c r="A4594" s="61">
        <v>28452</v>
      </c>
      <c r="B4594">
        <v>0.55700000000000005</v>
      </c>
      <c r="C4594" t="str">
        <f t="shared" si="76"/>
        <v>1977 q4</v>
      </c>
    </row>
    <row r="4595" spans="1:3">
      <c r="A4595" s="61">
        <v>28454</v>
      </c>
      <c r="B4595">
        <v>0.55600000000000005</v>
      </c>
      <c r="C4595" t="str">
        <f t="shared" si="76"/>
        <v>1977 q4</v>
      </c>
    </row>
    <row r="4596" spans="1:3">
      <c r="A4596" s="61">
        <v>28457</v>
      </c>
      <c r="B4596">
        <v>0.55800000000000005</v>
      </c>
      <c r="C4596" t="str">
        <f t="shared" si="76"/>
        <v>1977 q4</v>
      </c>
    </row>
    <row r="4597" spans="1:3">
      <c r="A4597" s="61">
        <v>28458</v>
      </c>
      <c r="B4597">
        <v>0.56100000000000005</v>
      </c>
      <c r="C4597" t="str">
        <f t="shared" si="76"/>
        <v>1977 q4</v>
      </c>
    </row>
    <row r="4598" spans="1:3">
      <c r="A4598" s="61">
        <v>28459</v>
      </c>
      <c r="B4598">
        <v>0.56920000000000004</v>
      </c>
      <c r="C4598" t="str">
        <f t="shared" si="76"/>
        <v>1977 q4</v>
      </c>
    </row>
    <row r="4599" spans="1:3">
      <c r="A4599" s="61">
        <v>28460</v>
      </c>
      <c r="B4599">
        <v>0.57499999999999996</v>
      </c>
      <c r="C4599" t="str">
        <f t="shared" si="76"/>
        <v>1977 q4</v>
      </c>
    </row>
    <row r="4600" spans="1:3">
      <c r="A4600" s="61">
        <v>28461</v>
      </c>
      <c r="B4600">
        <v>0.57499999999999996</v>
      </c>
      <c r="C4600" t="str">
        <f t="shared" si="76"/>
        <v>1977 q4</v>
      </c>
    </row>
    <row r="4601" spans="1:3">
      <c r="A4601" s="61">
        <v>28464</v>
      </c>
      <c r="B4601">
        <v>0.57499999999999996</v>
      </c>
      <c r="C4601" t="str">
        <f t="shared" si="76"/>
        <v>1977 q4</v>
      </c>
    </row>
    <row r="4602" spans="1:3">
      <c r="A4602" s="61">
        <v>28465</v>
      </c>
      <c r="B4602">
        <v>0.57499999999999996</v>
      </c>
      <c r="C4602" t="str">
        <f t="shared" si="76"/>
        <v>1977 q4</v>
      </c>
    </row>
    <row r="4603" spans="1:3">
      <c r="A4603" s="61">
        <v>28466</v>
      </c>
      <c r="B4603">
        <v>0.57499999999999996</v>
      </c>
      <c r="C4603" t="str">
        <f t="shared" si="76"/>
        <v>1977 q4</v>
      </c>
    </row>
    <row r="4604" spans="1:3">
      <c r="A4604" s="61">
        <v>28467</v>
      </c>
      <c r="B4604">
        <v>0.57999999999999996</v>
      </c>
      <c r="C4604" t="str">
        <f t="shared" si="76"/>
        <v>1977 q4</v>
      </c>
    </row>
    <row r="4605" spans="1:3">
      <c r="A4605" s="61">
        <v>28468</v>
      </c>
      <c r="B4605">
        <v>0.58299999999999996</v>
      </c>
      <c r="C4605" t="str">
        <f t="shared" si="76"/>
        <v>1977 q4</v>
      </c>
    </row>
    <row r="4606" spans="1:3">
      <c r="A4606" s="61">
        <v>28471</v>
      </c>
      <c r="B4606">
        <v>0.59</v>
      </c>
      <c r="C4606" t="str">
        <f t="shared" si="76"/>
        <v>1977 q4</v>
      </c>
    </row>
    <row r="4607" spans="1:3">
      <c r="A4607" s="61">
        <v>28472</v>
      </c>
      <c r="B4607">
        <v>0.58599999999999997</v>
      </c>
      <c r="C4607" t="str">
        <f t="shared" si="76"/>
        <v>1977 q4</v>
      </c>
    </row>
    <row r="4608" spans="1:3">
      <c r="A4608" s="61">
        <v>28473</v>
      </c>
      <c r="B4608">
        <v>0.58599999999999997</v>
      </c>
      <c r="C4608" t="str">
        <f t="shared" si="76"/>
        <v>1977 q4</v>
      </c>
    </row>
    <row r="4609" spans="1:3">
      <c r="A4609" s="61">
        <v>28474</v>
      </c>
      <c r="B4609">
        <v>0.58599999999999997</v>
      </c>
      <c r="C4609" t="str">
        <f t="shared" si="76"/>
        <v>1977 q4</v>
      </c>
    </row>
    <row r="4610" spans="1:3">
      <c r="A4610" s="61">
        <v>28475</v>
      </c>
      <c r="B4610">
        <v>0.59599999999999997</v>
      </c>
      <c r="C4610" t="str">
        <f t="shared" si="76"/>
        <v>1977 q4</v>
      </c>
    </row>
    <row r="4611" spans="1:3">
      <c r="A4611" s="61">
        <v>28478</v>
      </c>
      <c r="B4611">
        <v>0.59499999999999997</v>
      </c>
      <c r="C4611" t="str">
        <f t="shared" si="76"/>
        <v>1977 q4</v>
      </c>
    </row>
    <row r="4612" spans="1:3">
      <c r="A4612" s="61">
        <v>28479</v>
      </c>
      <c r="B4612">
        <v>0.6</v>
      </c>
      <c r="C4612" t="str">
        <f t="shared" si="76"/>
        <v>1977 q4</v>
      </c>
    </row>
    <row r="4613" spans="1:3">
      <c r="A4613" s="61">
        <v>28480</v>
      </c>
      <c r="B4613">
        <v>0.59599999999999997</v>
      </c>
      <c r="C4613" t="str">
        <f t="shared" si="76"/>
        <v>1977 q4</v>
      </c>
    </row>
    <row r="4614" spans="1:3">
      <c r="A4614" s="61">
        <v>28481</v>
      </c>
      <c r="B4614">
        <v>0.59699999999999998</v>
      </c>
      <c r="C4614" t="str">
        <f t="shared" si="76"/>
        <v>1977 q4</v>
      </c>
    </row>
    <row r="4615" spans="1:3">
      <c r="A4615" s="61">
        <v>28482</v>
      </c>
      <c r="B4615">
        <v>0.6</v>
      </c>
      <c r="C4615" t="str">
        <f t="shared" si="76"/>
        <v>1977 q4</v>
      </c>
    </row>
    <row r="4616" spans="1:3">
      <c r="A4616" s="61">
        <v>28486</v>
      </c>
      <c r="B4616">
        <v>0.60680000000000001</v>
      </c>
      <c r="C4616" t="str">
        <f t="shared" si="76"/>
        <v>1977 q4</v>
      </c>
    </row>
    <row r="4617" spans="1:3">
      <c r="A4617" s="61">
        <v>28487</v>
      </c>
      <c r="B4617">
        <v>0.60660000000000003</v>
      </c>
      <c r="C4617" t="str">
        <f t="shared" si="76"/>
        <v>1977 q4</v>
      </c>
    </row>
    <row r="4618" spans="1:3">
      <c r="A4618" s="61">
        <v>28488</v>
      </c>
      <c r="B4618">
        <v>0.60580000000000001</v>
      </c>
      <c r="C4618" t="str">
        <f t="shared" si="76"/>
        <v>1977 q4</v>
      </c>
    </row>
    <row r="4619" spans="1:3">
      <c r="A4619" s="61">
        <v>28489</v>
      </c>
      <c r="B4619">
        <v>0.60140000000000005</v>
      </c>
      <c r="C4619" t="str">
        <f t="shared" si="76"/>
        <v>1977 q4</v>
      </c>
    </row>
    <row r="4620" spans="1:3">
      <c r="A4620" s="61">
        <v>28493</v>
      </c>
      <c r="B4620">
        <v>0.61299999999999999</v>
      </c>
      <c r="C4620" t="str">
        <f t="shared" si="76"/>
        <v>1978 q1</v>
      </c>
    </row>
    <row r="4621" spans="1:3">
      <c r="A4621" s="61">
        <v>28494</v>
      </c>
      <c r="B4621">
        <v>0.60599999999999998</v>
      </c>
      <c r="C4621" t="str">
        <f t="shared" si="76"/>
        <v>1978 q1</v>
      </c>
    </row>
    <row r="4622" spans="1:3">
      <c r="A4622" s="61">
        <v>28495</v>
      </c>
      <c r="B4622">
        <v>0.60599999999999998</v>
      </c>
      <c r="C4622" t="str">
        <f t="shared" si="76"/>
        <v>1978 q1</v>
      </c>
    </row>
    <row r="4623" spans="1:3">
      <c r="A4623" s="61">
        <v>28496</v>
      </c>
      <c r="B4623">
        <v>0.60499999999999998</v>
      </c>
      <c r="C4623" t="str">
        <f t="shared" si="76"/>
        <v>1978 q1</v>
      </c>
    </row>
    <row r="4624" spans="1:3">
      <c r="A4624" s="61">
        <v>28499</v>
      </c>
      <c r="B4624">
        <v>0.60399999999999998</v>
      </c>
      <c r="C4624" t="str">
        <f t="shared" si="76"/>
        <v>1978 q1</v>
      </c>
    </row>
    <row r="4625" spans="1:3">
      <c r="A4625" s="61">
        <v>28500</v>
      </c>
      <c r="B4625">
        <v>0.59599999999999997</v>
      </c>
      <c r="C4625" t="str">
        <f t="shared" si="76"/>
        <v>1978 q1</v>
      </c>
    </row>
    <row r="4626" spans="1:3">
      <c r="A4626" s="61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61">
        <v>28502</v>
      </c>
      <c r="B4627">
        <v>0.59799999999999998</v>
      </c>
      <c r="C4627" t="str">
        <f t="shared" si="77"/>
        <v>1978 q1</v>
      </c>
    </row>
    <row r="4628" spans="1:3">
      <c r="A4628" s="61">
        <v>28503</v>
      </c>
      <c r="B4628">
        <v>0.6</v>
      </c>
      <c r="C4628" t="str">
        <f t="shared" si="77"/>
        <v>1978 q1</v>
      </c>
    </row>
    <row r="4629" spans="1:3">
      <c r="A4629" s="61">
        <v>28506</v>
      </c>
      <c r="B4629">
        <v>0.59099999999999997</v>
      </c>
      <c r="C4629" t="str">
        <f t="shared" si="77"/>
        <v>1978 q1</v>
      </c>
    </row>
    <row r="4630" spans="1:3">
      <c r="A4630" s="61">
        <v>28507</v>
      </c>
      <c r="B4630">
        <v>0.59299999999999997</v>
      </c>
      <c r="C4630" t="str">
        <f t="shared" si="77"/>
        <v>1978 q1</v>
      </c>
    </row>
    <row r="4631" spans="1:3">
      <c r="A4631" s="61">
        <v>28508</v>
      </c>
      <c r="B4631">
        <v>0.59299999999999997</v>
      </c>
      <c r="C4631" t="str">
        <f t="shared" si="77"/>
        <v>1978 q1</v>
      </c>
    </row>
    <row r="4632" spans="1:3">
      <c r="A4632" s="61">
        <v>28509</v>
      </c>
      <c r="B4632">
        <v>0.58499999999999996</v>
      </c>
      <c r="C4632" t="str">
        <f t="shared" si="77"/>
        <v>1978 q1</v>
      </c>
    </row>
    <row r="4633" spans="1:3">
      <c r="A4633" s="61">
        <v>28513</v>
      </c>
      <c r="B4633">
        <v>0.59099999999999997</v>
      </c>
      <c r="C4633" t="str">
        <f t="shared" si="77"/>
        <v>1978 q1</v>
      </c>
    </row>
    <row r="4634" spans="1:3">
      <c r="A4634" s="61">
        <v>28514</v>
      </c>
      <c r="B4634">
        <v>0.58099999999999996</v>
      </c>
      <c r="C4634" t="str">
        <f t="shared" si="77"/>
        <v>1978 q1</v>
      </c>
    </row>
    <row r="4635" spans="1:3">
      <c r="A4635" s="61">
        <v>28515</v>
      </c>
      <c r="B4635">
        <v>0.57599999999999996</v>
      </c>
      <c r="C4635" t="str">
        <f t="shared" si="77"/>
        <v>1978 q1</v>
      </c>
    </row>
    <row r="4636" spans="1:3">
      <c r="A4636" s="61">
        <v>28516</v>
      </c>
      <c r="B4636">
        <v>0.57199999999999995</v>
      </c>
      <c r="C4636" t="str">
        <f t="shared" si="77"/>
        <v>1978 q1</v>
      </c>
    </row>
    <row r="4637" spans="1:3">
      <c r="A4637" s="61">
        <v>28517</v>
      </c>
      <c r="B4637">
        <v>0.57599999999999996</v>
      </c>
      <c r="C4637" t="str">
        <f t="shared" si="77"/>
        <v>1978 q1</v>
      </c>
    </row>
    <row r="4638" spans="1:3">
      <c r="A4638" s="61">
        <v>28520</v>
      </c>
      <c r="B4638">
        <v>0.57799999999999996</v>
      </c>
      <c r="C4638" t="str">
        <f t="shared" si="77"/>
        <v>1978 q1</v>
      </c>
    </row>
    <row r="4639" spans="1:3">
      <c r="A4639" s="61">
        <v>28521</v>
      </c>
      <c r="B4639">
        <v>0.57999999999999996</v>
      </c>
      <c r="C4639" t="str">
        <f t="shared" si="77"/>
        <v>1978 q1</v>
      </c>
    </row>
    <row r="4640" spans="1:3">
      <c r="A4640" s="61">
        <v>28522</v>
      </c>
      <c r="B4640">
        <v>0.57199999999999995</v>
      </c>
      <c r="C4640" t="str">
        <f t="shared" si="77"/>
        <v>1978 q1</v>
      </c>
    </row>
    <row r="4641" spans="1:3">
      <c r="A4641" s="61">
        <v>28523</v>
      </c>
      <c r="B4641">
        <v>0.56899999999999995</v>
      </c>
      <c r="C4641" t="str">
        <f t="shared" si="77"/>
        <v>1978 q1</v>
      </c>
    </row>
    <row r="4642" spans="1:3">
      <c r="A4642" s="61">
        <v>28524</v>
      </c>
      <c r="B4642">
        <v>0.57599999999999996</v>
      </c>
      <c r="C4642" t="str">
        <f t="shared" si="77"/>
        <v>1978 q1</v>
      </c>
    </row>
    <row r="4643" spans="1:3">
      <c r="A4643" s="61">
        <v>28527</v>
      </c>
      <c r="B4643">
        <v>0.57399999999999995</v>
      </c>
      <c r="C4643" t="str">
        <f t="shared" si="77"/>
        <v>1978 q1</v>
      </c>
    </row>
    <row r="4644" spans="1:3">
      <c r="A4644" s="61">
        <v>28529</v>
      </c>
      <c r="B4644">
        <v>0.56999999999999995</v>
      </c>
      <c r="C4644" t="str">
        <f t="shared" si="77"/>
        <v>1978 q1</v>
      </c>
    </row>
    <row r="4645" spans="1:3">
      <c r="A4645" s="61">
        <v>28530</v>
      </c>
      <c r="B4645">
        <v>0.58099999999999996</v>
      </c>
      <c r="C4645" t="str">
        <f t="shared" si="77"/>
        <v>1978 q1</v>
      </c>
    </row>
    <row r="4646" spans="1:3">
      <c r="A4646" s="61">
        <v>28531</v>
      </c>
      <c r="B4646">
        <v>0.58299999999999996</v>
      </c>
      <c r="C4646" t="str">
        <f t="shared" si="77"/>
        <v>1978 q1</v>
      </c>
    </row>
    <row r="4647" spans="1:3">
      <c r="A4647" s="61">
        <v>28534</v>
      </c>
      <c r="B4647">
        <v>0.58399999999999996</v>
      </c>
      <c r="C4647" t="str">
        <f t="shared" si="77"/>
        <v>1978 q1</v>
      </c>
    </row>
    <row r="4648" spans="1:3">
      <c r="A4648" s="61">
        <v>28535</v>
      </c>
      <c r="B4648">
        <v>0.57699999999999996</v>
      </c>
      <c r="C4648" t="str">
        <f t="shared" si="77"/>
        <v>1978 q1</v>
      </c>
    </row>
    <row r="4649" spans="1:3">
      <c r="A4649" s="61">
        <v>28536</v>
      </c>
      <c r="B4649">
        <v>0.57999999999999996</v>
      </c>
      <c r="C4649" t="str">
        <f t="shared" si="77"/>
        <v>1978 q1</v>
      </c>
    </row>
    <row r="4650" spans="1:3">
      <c r="A4650" s="61">
        <v>28537</v>
      </c>
      <c r="B4650">
        <v>0.57999999999999996</v>
      </c>
      <c r="C4650" t="str">
        <f t="shared" si="77"/>
        <v>1978 q1</v>
      </c>
    </row>
    <row r="4651" spans="1:3">
      <c r="A4651" s="61">
        <v>28538</v>
      </c>
      <c r="B4651">
        <v>0.56999999999999995</v>
      </c>
      <c r="C4651" t="str">
        <f t="shared" si="77"/>
        <v>1978 q1</v>
      </c>
    </row>
    <row r="4652" spans="1:3">
      <c r="A4652" s="61">
        <v>28542</v>
      </c>
      <c r="B4652">
        <v>0.57399999999999995</v>
      </c>
      <c r="C4652" t="str">
        <f t="shared" si="77"/>
        <v>1978 q1</v>
      </c>
    </row>
    <row r="4653" spans="1:3">
      <c r="A4653" s="61">
        <v>28543</v>
      </c>
      <c r="B4653">
        <v>0.55600000000000005</v>
      </c>
      <c r="C4653" t="str">
        <f t="shared" si="77"/>
        <v>1978 q1</v>
      </c>
    </row>
    <row r="4654" spans="1:3">
      <c r="A4654" s="61">
        <v>28544</v>
      </c>
      <c r="B4654">
        <v>0.55300000000000005</v>
      </c>
      <c r="C4654" t="str">
        <f t="shared" si="77"/>
        <v>1978 q1</v>
      </c>
    </row>
    <row r="4655" spans="1:3">
      <c r="A4655" s="61">
        <v>28545</v>
      </c>
      <c r="B4655">
        <v>0.5554</v>
      </c>
      <c r="C4655" t="str">
        <f t="shared" si="77"/>
        <v>1978 q1</v>
      </c>
    </row>
    <row r="4656" spans="1:3">
      <c r="A4656" s="61">
        <v>28548</v>
      </c>
      <c r="B4656">
        <v>0.56059999999999999</v>
      </c>
      <c r="C4656" t="str">
        <f t="shared" si="77"/>
        <v>1978 q1</v>
      </c>
    </row>
    <row r="4657" spans="1:3">
      <c r="A4657" s="61">
        <v>28549</v>
      </c>
      <c r="B4657">
        <v>0.56299999999999994</v>
      </c>
      <c r="C4657" t="str">
        <f t="shared" si="77"/>
        <v>1978 q1</v>
      </c>
    </row>
    <row r="4658" spans="1:3">
      <c r="A4658" s="61">
        <v>28550</v>
      </c>
      <c r="B4658">
        <v>0.56399999999999995</v>
      </c>
      <c r="C4658" t="str">
        <f t="shared" si="77"/>
        <v>1978 q1</v>
      </c>
    </row>
    <row r="4659" spans="1:3">
      <c r="A4659" s="61">
        <v>28551</v>
      </c>
      <c r="B4659">
        <v>0.57199999999999995</v>
      </c>
      <c r="C4659" t="str">
        <f t="shared" si="77"/>
        <v>1978 q1</v>
      </c>
    </row>
    <row r="4660" spans="1:3">
      <c r="A4660" s="61">
        <v>28552</v>
      </c>
      <c r="B4660">
        <v>0.57299999999999995</v>
      </c>
      <c r="C4660" t="str">
        <f t="shared" si="77"/>
        <v>1978 q1</v>
      </c>
    </row>
    <row r="4661" spans="1:3">
      <c r="A4661" s="61">
        <v>28555</v>
      </c>
      <c r="B4661">
        <v>0.56999999999999995</v>
      </c>
      <c r="C4661" t="str">
        <f t="shared" si="77"/>
        <v>1978 q1</v>
      </c>
    </row>
    <row r="4662" spans="1:3">
      <c r="A4662" s="61">
        <v>28556</v>
      </c>
      <c r="B4662">
        <v>0.57999999999999996</v>
      </c>
      <c r="C4662" t="str">
        <f t="shared" si="77"/>
        <v>1978 q1</v>
      </c>
    </row>
    <row r="4663" spans="1:3">
      <c r="A4663" s="61">
        <v>28557</v>
      </c>
      <c r="B4663">
        <v>0.59499999999999997</v>
      </c>
      <c r="C4663" t="str">
        <f t="shared" si="77"/>
        <v>1978 q1</v>
      </c>
    </row>
    <row r="4664" spans="1:3">
      <c r="A4664" s="61">
        <v>28558</v>
      </c>
      <c r="B4664">
        <v>0.59299999999999997</v>
      </c>
      <c r="C4664" t="str">
        <f t="shared" si="77"/>
        <v>1978 q1</v>
      </c>
    </row>
    <row r="4665" spans="1:3">
      <c r="A4665" s="61">
        <v>28559</v>
      </c>
      <c r="B4665">
        <v>0.59099999999999997</v>
      </c>
      <c r="C4665" t="str">
        <f t="shared" si="77"/>
        <v>1978 q1</v>
      </c>
    </row>
    <row r="4666" spans="1:3">
      <c r="A4666" s="61">
        <v>28562</v>
      </c>
      <c r="B4666">
        <v>0.59199999999999997</v>
      </c>
      <c r="C4666" t="str">
        <f t="shared" si="77"/>
        <v>1978 q1</v>
      </c>
    </row>
    <row r="4667" spans="1:3">
      <c r="A4667" s="61">
        <v>28563</v>
      </c>
      <c r="B4667">
        <v>0.60399999999999998</v>
      </c>
      <c r="C4667" t="str">
        <f t="shared" si="77"/>
        <v>1978 q1</v>
      </c>
    </row>
    <row r="4668" spans="1:3">
      <c r="A4668" s="61">
        <v>28564</v>
      </c>
      <c r="B4668">
        <v>0.60499999999999998</v>
      </c>
      <c r="C4668" t="str">
        <f t="shared" si="77"/>
        <v>1978 q1</v>
      </c>
    </row>
    <row r="4669" spans="1:3">
      <c r="A4669" s="61">
        <v>28565</v>
      </c>
      <c r="B4669">
        <v>0.6</v>
      </c>
      <c r="C4669" t="str">
        <f t="shared" si="77"/>
        <v>1978 q1</v>
      </c>
    </row>
    <row r="4670" spans="1:3">
      <c r="A4670" s="61">
        <v>28566</v>
      </c>
      <c r="B4670">
        <v>0.60099999999999998</v>
      </c>
      <c r="C4670" t="str">
        <f t="shared" si="77"/>
        <v>1978 q1</v>
      </c>
    </row>
    <row r="4671" spans="1:3">
      <c r="A4671" s="61">
        <v>28569</v>
      </c>
      <c r="B4671">
        <v>0.58099999999999996</v>
      </c>
      <c r="C4671" t="str">
        <f t="shared" si="77"/>
        <v>1978 q1</v>
      </c>
    </row>
    <row r="4672" spans="1:3">
      <c r="A4672" s="61">
        <v>28570</v>
      </c>
      <c r="B4672">
        <v>0.58199999999999996</v>
      </c>
      <c r="C4672" t="str">
        <f t="shared" si="77"/>
        <v>1978 q1</v>
      </c>
    </row>
    <row r="4673" spans="1:3">
      <c r="A4673" s="61">
        <v>28571</v>
      </c>
      <c r="B4673">
        <v>0.59499999999999997</v>
      </c>
      <c r="C4673" t="str">
        <f t="shared" si="77"/>
        <v>1978 q1</v>
      </c>
    </row>
    <row r="4674" spans="1:3">
      <c r="A4674" s="61">
        <v>28572</v>
      </c>
      <c r="B4674">
        <v>0.59899999999999998</v>
      </c>
      <c r="C4674" t="str">
        <f t="shared" si="77"/>
        <v>1978 q1</v>
      </c>
    </row>
    <row r="4675" spans="1:3">
      <c r="A4675" s="61">
        <v>28576</v>
      </c>
      <c r="B4675">
        <v>0.61399999999999999</v>
      </c>
      <c r="C4675" t="str">
        <f t="shared" si="77"/>
        <v>1978 q1</v>
      </c>
    </row>
    <row r="4676" spans="1:3">
      <c r="A4676" s="61">
        <v>28577</v>
      </c>
      <c r="B4676">
        <v>0.61499999999999999</v>
      </c>
      <c r="C4676" t="str">
        <f t="shared" si="77"/>
        <v>1978 q1</v>
      </c>
    </row>
    <row r="4677" spans="1:3">
      <c r="A4677" s="61">
        <v>28578</v>
      </c>
      <c r="B4677">
        <v>0.61099999999999999</v>
      </c>
      <c r="C4677" t="str">
        <f t="shared" si="77"/>
        <v>1978 q1</v>
      </c>
    </row>
    <row r="4678" spans="1:3">
      <c r="A4678" s="61">
        <v>28579</v>
      </c>
      <c r="B4678">
        <v>0.61</v>
      </c>
      <c r="C4678" t="str">
        <f t="shared" si="77"/>
        <v>1978 q1</v>
      </c>
    </row>
    <row r="4679" spans="1:3">
      <c r="A4679" s="61">
        <v>28580</v>
      </c>
      <c r="B4679">
        <v>0.60599999999999998</v>
      </c>
      <c r="C4679" t="str">
        <f t="shared" si="77"/>
        <v>1978 q1</v>
      </c>
    </row>
    <row r="4680" spans="1:3">
      <c r="A4680" s="61">
        <v>28583</v>
      </c>
      <c r="B4680">
        <v>0.60199999999999998</v>
      </c>
      <c r="C4680" t="str">
        <f t="shared" si="77"/>
        <v>1978 q2</v>
      </c>
    </row>
    <row r="4681" spans="1:3">
      <c r="A4681" s="61">
        <v>28584</v>
      </c>
      <c r="B4681">
        <v>0.61499999999999999</v>
      </c>
      <c r="C4681" t="str">
        <f t="shared" si="77"/>
        <v>1978 q2</v>
      </c>
    </row>
    <row r="4682" spans="1:3">
      <c r="A4682" s="61">
        <v>28585</v>
      </c>
      <c r="B4682">
        <v>0.60899999999999999</v>
      </c>
      <c r="C4682" t="str">
        <f t="shared" si="77"/>
        <v>1978 q2</v>
      </c>
    </row>
    <row r="4683" spans="1:3">
      <c r="A4683" s="61">
        <v>28586</v>
      </c>
      <c r="B4683">
        <v>0.61799999999999999</v>
      </c>
      <c r="C4683" t="str">
        <f t="shared" si="77"/>
        <v>1978 q2</v>
      </c>
    </row>
    <row r="4684" spans="1:3">
      <c r="A4684" s="61">
        <v>28587</v>
      </c>
      <c r="B4684">
        <v>0.62</v>
      </c>
      <c r="C4684" t="str">
        <f t="shared" si="77"/>
        <v>1978 q2</v>
      </c>
    </row>
    <row r="4685" spans="1:3">
      <c r="A4685" s="61">
        <v>28590</v>
      </c>
      <c r="B4685">
        <v>0.61799999999999999</v>
      </c>
      <c r="C4685" t="str">
        <f t="shared" si="77"/>
        <v>1978 q2</v>
      </c>
    </row>
    <row r="4686" spans="1:3">
      <c r="A4686" s="61">
        <v>28591</v>
      </c>
      <c r="B4686">
        <v>0.61399999999999999</v>
      </c>
      <c r="C4686" t="str">
        <f t="shared" si="77"/>
        <v>1978 q2</v>
      </c>
    </row>
    <row r="4687" spans="1:3">
      <c r="A4687" s="61">
        <v>28592</v>
      </c>
      <c r="B4687">
        <v>0.60899999999999999</v>
      </c>
      <c r="C4687" t="str">
        <f t="shared" si="77"/>
        <v>1978 q2</v>
      </c>
    </row>
    <row r="4688" spans="1:3">
      <c r="A4688" s="61">
        <v>28593</v>
      </c>
      <c r="B4688">
        <v>0.59899999999999998</v>
      </c>
      <c r="C4688" t="str">
        <f t="shared" si="77"/>
        <v>1978 q2</v>
      </c>
    </row>
    <row r="4689" spans="1:3">
      <c r="A4689" s="61">
        <v>28594</v>
      </c>
      <c r="B4689">
        <v>0.60599999999999998</v>
      </c>
      <c r="C4689" t="str">
        <f t="shared" si="77"/>
        <v>1978 q2</v>
      </c>
    </row>
    <row r="4690" spans="1:3">
      <c r="A4690" s="61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61">
        <v>28598</v>
      </c>
      <c r="B4691">
        <v>0.60299999999999998</v>
      </c>
      <c r="C4691" t="str">
        <f t="shared" si="78"/>
        <v>1978 q2</v>
      </c>
    </row>
    <row r="4692" spans="1:3">
      <c r="A4692" s="61">
        <v>28599</v>
      </c>
      <c r="B4692">
        <v>0.58699999999999997</v>
      </c>
      <c r="C4692" t="str">
        <f t="shared" si="78"/>
        <v>1978 q2</v>
      </c>
    </row>
    <row r="4693" spans="1:3">
      <c r="A4693" s="61">
        <v>28600</v>
      </c>
      <c r="B4693">
        <v>0.58399999999999996</v>
      </c>
      <c r="C4693" t="str">
        <f t="shared" si="78"/>
        <v>1978 q2</v>
      </c>
    </row>
    <row r="4694" spans="1:3">
      <c r="A4694" s="61">
        <v>28601</v>
      </c>
      <c r="B4694">
        <v>0.57599999999999996</v>
      </c>
      <c r="C4694" t="str">
        <f t="shared" si="78"/>
        <v>1978 q2</v>
      </c>
    </row>
    <row r="4695" spans="1:3">
      <c r="A4695" s="61">
        <v>28604</v>
      </c>
      <c r="B4695">
        <v>0.56999999999999995</v>
      </c>
      <c r="C4695" t="str">
        <f t="shared" si="78"/>
        <v>1978 q2</v>
      </c>
    </row>
    <row r="4696" spans="1:3">
      <c r="A4696" s="61">
        <v>28605</v>
      </c>
      <c r="B4696">
        <v>0.57840000000000003</v>
      </c>
      <c r="C4696" t="str">
        <f t="shared" si="78"/>
        <v>1978 q2</v>
      </c>
    </row>
    <row r="4697" spans="1:3">
      <c r="A4697" s="61">
        <v>28606</v>
      </c>
      <c r="B4697">
        <v>0.58679999999999999</v>
      </c>
      <c r="C4697" t="str">
        <f t="shared" si="78"/>
        <v>1978 q2</v>
      </c>
    </row>
    <row r="4698" spans="1:3">
      <c r="A4698" s="61">
        <v>28607</v>
      </c>
      <c r="B4698">
        <v>0.58699999999999997</v>
      </c>
      <c r="C4698" t="str">
        <f t="shared" si="78"/>
        <v>1978 q2</v>
      </c>
    </row>
    <row r="4699" spans="1:3">
      <c r="A4699" s="61">
        <v>28608</v>
      </c>
      <c r="B4699">
        <v>0.59899999999999998</v>
      </c>
      <c r="C4699" t="str">
        <f t="shared" si="78"/>
        <v>1978 q2</v>
      </c>
    </row>
    <row r="4700" spans="1:3">
      <c r="A4700" s="61">
        <v>28611</v>
      </c>
      <c r="B4700">
        <v>0.59699999999999998</v>
      </c>
      <c r="C4700" t="str">
        <f t="shared" si="78"/>
        <v>1978 q2</v>
      </c>
    </row>
    <row r="4701" spans="1:3">
      <c r="A4701" s="61">
        <v>28612</v>
      </c>
      <c r="B4701">
        <v>0.59499999999999997</v>
      </c>
      <c r="C4701" t="str">
        <f t="shared" si="78"/>
        <v>1978 q2</v>
      </c>
    </row>
    <row r="4702" spans="1:3">
      <c r="A4702" s="61">
        <v>28613</v>
      </c>
      <c r="B4702">
        <v>0.59899999999999998</v>
      </c>
      <c r="C4702" t="str">
        <f t="shared" si="78"/>
        <v>1978 q2</v>
      </c>
    </row>
    <row r="4703" spans="1:3">
      <c r="A4703" s="61">
        <v>28614</v>
      </c>
      <c r="B4703">
        <v>0.59199999999999997</v>
      </c>
      <c r="C4703" t="str">
        <f t="shared" si="78"/>
        <v>1978 q2</v>
      </c>
    </row>
    <row r="4704" spans="1:3">
      <c r="A4704" s="61">
        <v>28615</v>
      </c>
      <c r="B4704">
        <v>0.59099999999999997</v>
      </c>
      <c r="C4704" t="str">
        <f t="shared" si="78"/>
        <v>1978 q2</v>
      </c>
    </row>
    <row r="4705" spans="1:3">
      <c r="A4705" s="61">
        <v>28618</v>
      </c>
      <c r="B4705">
        <v>0.59299999999999997</v>
      </c>
      <c r="C4705" t="str">
        <f t="shared" si="78"/>
        <v>1978 q2</v>
      </c>
    </row>
    <row r="4706" spans="1:3">
      <c r="A4706" s="61">
        <v>28619</v>
      </c>
      <c r="B4706">
        <v>0.58799999999999997</v>
      </c>
      <c r="C4706" t="str">
        <f t="shared" si="78"/>
        <v>1978 q2</v>
      </c>
    </row>
    <row r="4707" spans="1:3">
      <c r="A4707" s="61">
        <v>28620</v>
      </c>
      <c r="B4707">
        <v>0.59499999999999997</v>
      </c>
      <c r="C4707" t="str">
        <f t="shared" si="78"/>
        <v>1978 q2</v>
      </c>
    </row>
    <row r="4708" spans="1:3">
      <c r="A4708" s="61">
        <v>28621</v>
      </c>
      <c r="B4708">
        <v>0.59099999999999997</v>
      </c>
      <c r="C4708" t="str">
        <f t="shared" si="78"/>
        <v>1978 q2</v>
      </c>
    </row>
    <row r="4709" spans="1:3">
      <c r="A4709" s="61">
        <v>28622</v>
      </c>
      <c r="B4709">
        <v>0.59099999999999997</v>
      </c>
      <c r="C4709" t="str">
        <f t="shared" si="78"/>
        <v>1978 q2</v>
      </c>
    </row>
    <row r="4710" spans="1:3">
      <c r="A4710" s="61">
        <v>28625</v>
      </c>
      <c r="B4710">
        <v>0.60099999999999998</v>
      </c>
      <c r="C4710" t="str">
        <f t="shared" si="78"/>
        <v>1978 q2</v>
      </c>
    </row>
    <row r="4711" spans="1:3">
      <c r="A4711" s="61">
        <v>28626</v>
      </c>
      <c r="B4711">
        <v>0.59899999999999998</v>
      </c>
      <c r="C4711" t="str">
        <f t="shared" si="78"/>
        <v>1978 q2</v>
      </c>
    </row>
    <row r="4712" spans="1:3">
      <c r="A4712" s="61">
        <v>28627</v>
      </c>
      <c r="B4712">
        <v>0.60599999999999998</v>
      </c>
      <c r="C4712" t="str">
        <f t="shared" si="78"/>
        <v>1978 q2</v>
      </c>
    </row>
    <row r="4713" spans="1:3">
      <c r="A4713" s="61">
        <v>28628</v>
      </c>
      <c r="B4713">
        <v>0.61699999999999999</v>
      </c>
      <c r="C4713" t="str">
        <f t="shared" si="78"/>
        <v>1978 q2</v>
      </c>
    </row>
    <row r="4714" spans="1:3">
      <c r="A4714" s="61">
        <v>28629</v>
      </c>
      <c r="B4714">
        <v>0.61599999999999999</v>
      </c>
      <c r="C4714" t="str">
        <f t="shared" si="78"/>
        <v>1978 q2</v>
      </c>
    </row>
    <row r="4715" spans="1:3">
      <c r="A4715" s="61">
        <v>28632</v>
      </c>
      <c r="B4715">
        <v>0.625</v>
      </c>
      <c r="C4715" t="str">
        <f t="shared" si="78"/>
        <v>1978 q2</v>
      </c>
    </row>
    <row r="4716" spans="1:3">
      <c r="A4716" s="61">
        <v>28633</v>
      </c>
      <c r="B4716">
        <v>0.626</v>
      </c>
      <c r="C4716" t="str">
        <f t="shared" si="78"/>
        <v>1978 q2</v>
      </c>
    </row>
    <row r="4717" spans="1:3">
      <c r="A4717" s="61">
        <v>28634</v>
      </c>
      <c r="B4717">
        <v>0.625</v>
      </c>
      <c r="C4717" t="str">
        <f t="shared" si="78"/>
        <v>1978 q2</v>
      </c>
    </row>
    <row r="4718" spans="1:3">
      <c r="A4718" s="61">
        <v>28635</v>
      </c>
      <c r="B4718">
        <v>0.65</v>
      </c>
      <c r="C4718" t="str">
        <f t="shared" si="78"/>
        <v>1978 q2</v>
      </c>
    </row>
    <row r="4719" spans="1:3">
      <c r="A4719" s="61">
        <v>28636</v>
      </c>
      <c r="B4719">
        <v>0.65900000000000003</v>
      </c>
      <c r="C4719" t="str">
        <f t="shared" si="78"/>
        <v>1978 q2</v>
      </c>
    </row>
    <row r="4720" spans="1:3">
      <c r="A4720" s="61">
        <v>28640</v>
      </c>
      <c r="B4720">
        <v>0.65900000000000003</v>
      </c>
      <c r="C4720" t="str">
        <f t="shared" si="78"/>
        <v>1978 q2</v>
      </c>
    </row>
    <row r="4721" spans="1:3">
      <c r="A4721" s="61">
        <v>28641</v>
      </c>
      <c r="B4721">
        <v>0.65300000000000002</v>
      </c>
      <c r="C4721" t="str">
        <f t="shared" si="78"/>
        <v>1978 q2</v>
      </c>
    </row>
    <row r="4722" spans="1:3">
      <c r="A4722" s="61">
        <v>28642</v>
      </c>
      <c r="B4722">
        <v>0.65400000000000003</v>
      </c>
      <c r="C4722" t="str">
        <f t="shared" si="78"/>
        <v>1978 q2</v>
      </c>
    </row>
    <row r="4723" spans="1:3">
      <c r="A4723" s="61">
        <v>28643</v>
      </c>
      <c r="B4723">
        <v>0.64500000000000002</v>
      </c>
      <c r="C4723" t="str">
        <f t="shared" si="78"/>
        <v>1978 q2</v>
      </c>
    </row>
    <row r="4724" spans="1:3">
      <c r="A4724" s="61">
        <v>28646</v>
      </c>
      <c r="B4724">
        <v>0.63600000000000001</v>
      </c>
      <c r="C4724" t="str">
        <f t="shared" si="78"/>
        <v>1978 q2</v>
      </c>
    </row>
    <row r="4725" spans="1:3">
      <c r="A4725" s="61">
        <v>28647</v>
      </c>
      <c r="B4725">
        <v>0.64800000000000002</v>
      </c>
      <c r="C4725" t="str">
        <f t="shared" si="78"/>
        <v>1978 q2</v>
      </c>
    </row>
    <row r="4726" spans="1:3">
      <c r="A4726" s="61">
        <v>28648</v>
      </c>
      <c r="B4726">
        <v>0.63500000000000001</v>
      </c>
      <c r="C4726" t="str">
        <f t="shared" si="78"/>
        <v>1978 q2</v>
      </c>
    </row>
    <row r="4727" spans="1:3">
      <c r="A4727" s="61">
        <v>28649</v>
      </c>
      <c r="B4727">
        <v>0.63800000000000001</v>
      </c>
      <c r="C4727" t="str">
        <f t="shared" si="78"/>
        <v>1978 q2</v>
      </c>
    </row>
    <row r="4728" spans="1:3">
      <c r="A4728" s="61">
        <v>28650</v>
      </c>
      <c r="B4728">
        <v>0.63400000000000001</v>
      </c>
      <c r="C4728" t="str">
        <f t="shared" si="78"/>
        <v>1978 q2</v>
      </c>
    </row>
    <row r="4729" spans="1:3">
      <c r="A4729" s="61">
        <v>28653</v>
      </c>
      <c r="B4729">
        <v>0.621</v>
      </c>
      <c r="C4729" t="str">
        <f t="shared" si="78"/>
        <v>1978 q2</v>
      </c>
    </row>
    <row r="4730" spans="1:3">
      <c r="A4730" s="61">
        <v>28654</v>
      </c>
      <c r="B4730">
        <v>0.61699999999999999</v>
      </c>
      <c r="C4730" t="str">
        <f t="shared" si="78"/>
        <v>1978 q2</v>
      </c>
    </row>
    <row r="4731" spans="1:3">
      <c r="A4731" s="61">
        <v>28655</v>
      </c>
      <c r="B4731">
        <v>0.59499999999999997</v>
      </c>
      <c r="C4731" t="str">
        <f t="shared" si="78"/>
        <v>1978 q2</v>
      </c>
    </row>
    <row r="4732" spans="1:3">
      <c r="A4732" s="61">
        <v>28656</v>
      </c>
      <c r="B4732">
        <v>0.60399999999999998</v>
      </c>
      <c r="C4732" t="str">
        <f t="shared" si="78"/>
        <v>1978 q2</v>
      </c>
    </row>
    <row r="4733" spans="1:3">
      <c r="A4733" s="61">
        <v>28657</v>
      </c>
      <c r="B4733">
        <v>0.60199999999999998</v>
      </c>
      <c r="C4733" t="str">
        <f t="shared" si="78"/>
        <v>1978 q2</v>
      </c>
    </row>
    <row r="4734" spans="1:3">
      <c r="A4734" s="61">
        <v>28660</v>
      </c>
      <c r="B4734">
        <v>0.60699999999999998</v>
      </c>
      <c r="C4734" t="str">
        <f t="shared" si="78"/>
        <v>1978 q2</v>
      </c>
    </row>
    <row r="4735" spans="1:3">
      <c r="A4735" s="61">
        <v>28661</v>
      </c>
      <c r="B4735">
        <v>0.60399999999999998</v>
      </c>
      <c r="C4735" t="str">
        <f t="shared" si="78"/>
        <v>1978 q2</v>
      </c>
    </row>
    <row r="4736" spans="1:3">
      <c r="A4736" s="61">
        <v>28662</v>
      </c>
      <c r="B4736">
        <v>0.59699999999999998</v>
      </c>
      <c r="C4736" t="str">
        <f t="shared" si="78"/>
        <v>1978 q2</v>
      </c>
    </row>
    <row r="4737" spans="1:3">
      <c r="A4737" s="61">
        <v>28663</v>
      </c>
      <c r="B4737">
        <v>0.58799999999999997</v>
      </c>
      <c r="C4737" t="str">
        <f t="shared" si="78"/>
        <v>1978 q2</v>
      </c>
    </row>
    <row r="4738" spans="1:3">
      <c r="A4738" s="61">
        <v>28664</v>
      </c>
      <c r="B4738">
        <v>0.59399999999999997</v>
      </c>
      <c r="C4738" t="str">
        <f t="shared" si="78"/>
        <v>1978 q2</v>
      </c>
    </row>
    <row r="4739" spans="1:3">
      <c r="A4739" s="61">
        <v>28667</v>
      </c>
      <c r="B4739">
        <v>0.59499999999999997</v>
      </c>
      <c r="C4739" t="str">
        <f t="shared" si="78"/>
        <v>1978 q2</v>
      </c>
    </row>
    <row r="4740" spans="1:3">
      <c r="A4740" s="61">
        <v>28668</v>
      </c>
      <c r="B4740">
        <v>0.59460000000000002</v>
      </c>
      <c r="C4740" t="str">
        <f t="shared" si="78"/>
        <v>1978 q2</v>
      </c>
    </row>
    <row r="4741" spans="1:3">
      <c r="A4741" s="61">
        <v>28669</v>
      </c>
      <c r="B4741">
        <v>0.58819999999999995</v>
      </c>
      <c r="C4741" t="str">
        <f t="shared" si="78"/>
        <v>1978 q2</v>
      </c>
    </row>
    <row r="4742" spans="1:3">
      <c r="A4742" s="61">
        <v>28670</v>
      </c>
      <c r="B4742">
        <v>0.59219999999999995</v>
      </c>
      <c r="C4742" t="str">
        <f t="shared" si="78"/>
        <v>1978 q2</v>
      </c>
    </row>
    <row r="4743" spans="1:3">
      <c r="A4743" s="61">
        <v>28671</v>
      </c>
      <c r="B4743">
        <v>0.5988</v>
      </c>
      <c r="C4743" t="str">
        <f t="shared" si="78"/>
        <v>1978 q2</v>
      </c>
    </row>
    <row r="4744" spans="1:3">
      <c r="A4744" s="61">
        <v>28674</v>
      </c>
      <c r="B4744">
        <v>0.60299999999999998</v>
      </c>
      <c r="C4744" t="str">
        <f t="shared" si="78"/>
        <v>1978 q3</v>
      </c>
    </row>
    <row r="4745" spans="1:3">
      <c r="A4745" s="61">
        <v>28676</v>
      </c>
      <c r="B4745">
        <v>0.60299999999999998</v>
      </c>
      <c r="C4745" t="str">
        <f t="shared" si="78"/>
        <v>1978 q3</v>
      </c>
    </row>
    <row r="4746" spans="1:3">
      <c r="A4746" s="61">
        <v>28677</v>
      </c>
      <c r="B4746">
        <v>0.60199999999999998</v>
      </c>
      <c r="C4746" t="str">
        <f t="shared" si="78"/>
        <v>1978 q3</v>
      </c>
    </row>
    <row r="4747" spans="1:3">
      <c r="A4747" s="61">
        <v>28678</v>
      </c>
      <c r="B4747">
        <v>0.61</v>
      </c>
      <c r="C4747" t="str">
        <f t="shared" si="78"/>
        <v>1978 q3</v>
      </c>
    </row>
    <row r="4748" spans="1:3">
      <c r="A4748" s="61">
        <v>28681</v>
      </c>
      <c r="B4748">
        <v>0.61499999999999999</v>
      </c>
      <c r="C4748" t="str">
        <f t="shared" si="78"/>
        <v>1978 q3</v>
      </c>
    </row>
    <row r="4749" spans="1:3">
      <c r="A4749" s="61">
        <v>28682</v>
      </c>
      <c r="B4749">
        <v>0.62</v>
      </c>
      <c r="C4749" t="str">
        <f t="shared" si="78"/>
        <v>1978 q3</v>
      </c>
    </row>
    <row r="4750" spans="1:3">
      <c r="A4750" s="61">
        <v>28683</v>
      </c>
      <c r="B4750">
        <v>0.62</v>
      </c>
      <c r="C4750" t="str">
        <f t="shared" si="78"/>
        <v>1978 q3</v>
      </c>
    </row>
    <row r="4751" spans="1:3">
      <c r="A4751" s="61">
        <v>28684</v>
      </c>
      <c r="B4751">
        <v>0.63</v>
      </c>
      <c r="C4751" t="str">
        <f t="shared" si="78"/>
        <v>1978 q3</v>
      </c>
    </row>
    <row r="4752" spans="1:3">
      <c r="A4752" s="61">
        <v>28685</v>
      </c>
      <c r="B4752">
        <v>0.628</v>
      </c>
      <c r="C4752" t="str">
        <f t="shared" si="78"/>
        <v>1978 q3</v>
      </c>
    </row>
    <row r="4753" spans="1:3">
      <c r="A4753" s="61">
        <v>28688</v>
      </c>
      <c r="B4753">
        <v>0.62150000000000005</v>
      </c>
      <c r="C4753" t="str">
        <f t="shared" si="78"/>
        <v>1978 q3</v>
      </c>
    </row>
    <row r="4754" spans="1:3">
      <c r="A4754" s="61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61">
        <v>28690</v>
      </c>
      <c r="B4755">
        <v>0.60499999999999998</v>
      </c>
      <c r="C4755" t="str">
        <f t="shared" si="79"/>
        <v>1978 q3</v>
      </c>
    </row>
    <row r="4756" spans="1:3">
      <c r="A4756" s="61">
        <v>28691</v>
      </c>
      <c r="B4756">
        <v>0.62150000000000005</v>
      </c>
      <c r="C4756" t="str">
        <f t="shared" si="79"/>
        <v>1978 q3</v>
      </c>
    </row>
    <row r="4757" spans="1:3">
      <c r="A4757" s="61">
        <v>28692</v>
      </c>
      <c r="B4757">
        <v>0.63700000000000001</v>
      </c>
      <c r="C4757" t="str">
        <f t="shared" si="79"/>
        <v>1978 q3</v>
      </c>
    </row>
    <row r="4758" spans="1:3">
      <c r="A4758" s="61">
        <v>28695</v>
      </c>
      <c r="B4758">
        <v>0.62350000000000005</v>
      </c>
      <c r="C4758" t="str">
        <f t="shared" si="79"/>
        <v>1978 q3</v>
      </c>
    </row>
    <row r="4759" spans="1:3">
      <c r="A4759" s="61">
        <v>28696</v>
      </c>
      <c r="B4759">
        <v>0.63049999999999995</v>
      </c>
      <c r="C4759" t="str">
        <f t="shared" si="79"/>
        <v>1978 q3</v>
      </c>
    </row>
    <row r="4760" spans="1:3">
      <c r="A4760" s="61">
        <v>28697</v>
      </c>
      <c r="B4760">
        <v>0.63</v>
      </c>
      <c r="C4760" t="str">
        <f t="shared" si="79"/>
        <v>1978 q3</v>
      </c>
    </row>
    <row r="4761" spans="1:3">
      <c r="A4761" s="61">
        <v>28698</v>
      </c>
      <c r="B4761">
        <v>0.63949999999999996</v>
      </c>
      <c r="C4761" t="str">
        <f t="shared" si="79"/>
        <v>1978 q3</v>
      </c>
    </row>
    <row r="4762" spans="1:3">
      <c r="A4762" s="61">
        <v>28699</v>
      </c>
      <c r="B4762">
        <v>0.63349999999999995</v>
      </c>
      <c r="C4762" t="str">
        <f t="shared" si="79"/>
        <v>1978 q3</v>
      </c>
    </row>
    <row r="4763" spans="1:3">
      <c r="A4763" s="61">
        <v>28702</v>
      </c>
      <c r="B4763">
        <v>0.63</v>
      </c>
      <c r="C4763" t="str">
        <f t="shared" si="79"/>
        <v>1978 q3</v>
      </c>
    </row>
    <row r="4764" spans="1:3">
      <c r="A4764" s="61">
        <v>28703</v>
      </c>
      <c r="B4764">
        <v>0.63249999999999995</v>
      </c>
      <c r="C4764" t="str">
        <f t="shared" si="79"/>
        <v>1978 q3</v>
      </c>
    </row>
    <row r="4765" spans="1:3">
      <c r="A4765" s="61">
        <v>28704</v>
      </c>
      <c r="B4765">
        <v>0.63600000000000001</v>
      </c>
      <c r="C4765" t="str">
        <f t="shared" si="79"/>
        <v>1978 q3</v>
      </c>
    </row>
    <row r="4766" spans="1:3">
      <c r="A4766" s="61">
        <v>28705</v>
      </c>
      <c r="B4766">
        <v>0.63400000000000001</v>
      </c>
      <c r="C4766" t="str">
        <f t="shared" si="79"/>
        <v>1978 q3</v>
      </c>
    </row>
    <row r="4767" spans="1:3">
      <c r="A4767" s="61">
        <v>28706</v>
      </c>
      <c r="B4767">
        <v>0.63949999999999996</v>
      </c>
      <c r="C4767" t="str">
        <f t="shared" si="79"/>
        <v>1978 q3</v>
      </c>
    </row>
    <row r="4768" spans="1:3">
      <c r="A4768" s="61">
        <v>28709</v>
      </c>
      <c r="B4768">
        <v>0.63800000000000001</v>
      </c>
      <c r="C4768" t="str">
        <f t="shared" si="79"/>
        <v>1978 q3</v>
      </c>
    </row>
    <row r="4769" spans="1:3">
      <c r="A4769" s="61">
        <v>28710</v>
      </c>
      <c r="B4769">
        <v>0.63600000000000001</v>
      </c>
      <c r="C4769" t="str">
        <f t="shared" si="79"/>
        <v>1978 q3</v>
      </c>
    </row>
    <row r="4770" spans="1:3">
      <c r="A4770" s="61">
        <v>28711</v>
      </c>
      <c r="B4770">
        <v>0.64949999999999997</v>
      </c>
      <c r="C4770" t="str">
        <f t="shared" si="79"/>
        <v>1978 q3</v>
      </c>
    </row>
    <row r="4771" spans="1:3">
      <c r="A4771" s="61">
        <v>28712</v>
      </c>
      <c r="B4771">
        <v>0.65100000000000002</v>
      </c>
      <c r="C4771" t="str">
        <f t="shared" si="79"/>
        <v>1978 q3</v>
      </c>
    </row>
    <row r="4772" spans="1:3">
      <c r="A4772" s="61">
        <v>28713</v>
      </c>
      <c r="B4772">
        <v>0.65800000000000003</v>
      </c>
      <c r="C4772" t="str">
        <f t="shared" si="79"/>
        <v>1978 q3</v>
      </c>
    </row>
    <row r="4773" spans="1:3">
      <c r="A4773" s="61">
        <v>28716</v>
      </c>
      <c r="B4773">
        <v>0.66849999999999998</v>
      </c>
      <c r="C4773" t="str">
        <f t="shared" si="79"/>
        <v>1978 q3</v>
      </c>
    </row>
    <row r="4774" spans="1:3">
      <c r="A4774" s="61">
        <v>28717</v>
      </c>
      <c r="B4774">
        <v>0.66300000000000003</v>
      </c>
      <c r="C4774" t="str">
        <f t="shared" si="79"/>
        <v>1978 q3</v>
      </c>
    </row>
    <row r="4775" spans="1:3">
      <c r="A4775" s="61">
        <v>28718</v>
      </c>
      <c r="B4775">
        <v>0.64900000000000002</v>
      </c>
      <c r="C4775" t="str">
        <f t="shared" si="79"/>
        <v>1978 q3</v>
      </c>
    </row>
    <row r="4776" spans="1:3">
      <c r="A4776" s="61">
        <v>28719</v>
      </c>
      <c r="B4776">
        <v>0.64749999999999996</v>
      </c>
      <c r="C4776" t="str">
        <f t="shared" si="79"/>
        <v>1978 q3</v>
      </c>
    </row>
    <row r="4777" spans="1:3">
      <c r="A4777" s="61">
        <v>28720</v>
      </c>
      <c r="B4777">
        <v>0.64549999999999996</v>
      </c>
      <c r="C4777" t="str">
        <f t="shared" si="79"/>
        <v>1978 q3</v>
      </c>
    </row>
    <row r="4778" spans="1:3">
      <c r="A4778" s="61">
        <v>28723</v>
      </c>
      <c r="B4778">
        <v>0.64249999999999996</v>
      </c>
      <c r="C4778" t="str">
        <f t="shared" si="79"/>
        <v>1978 q3</v>
      </c>
    </row>
    <row r="4779" spans="1:3">
      <c r="A4779" s="61">
        <v>28724</v>
      </c>
      <c r="B4779">
        <v>0.64900000000000002</v>
      </c>
      <c r="C4779" t="str">
        <f t="shared" si="79"/>
        <v>1978 q3</v>
      </c>
    </row>
    <row r="4780" spans="1:3">
      <c r="A4780" s="61">
        <v>28725</v>
      </c>
      <c r="B4780">
        <v>0.65349999999999997</v>
      </c>
      <c r="C4780" t="str">
        <f t="shared" si="79"/>
        <v>1978 q3</v>
      </c>
    </row>
    <row r="4781" spans="1:3">
      <c r="A4781" s="61">
        <v>28726</v>
      </c>
      <c r="B4781">
        <v>0.65449999999999997</v>
      </c>
      <c r="C4781" t="str">
        <f t="shared" si="79"/>
        <v>1978 q3</v>
      </c>
    </row>
    <row r="4782" spans="1:3">
      <c r="A4782" s="61">
        <v>28727</v>
      </c>
      <c r="B4782">
        <v>0.64700000000000002</v>
      </c>
      <c r="C4782" t="str">
        <f t="shared" si="79"/>
        <v>1978 q3</v>
      </c>
    </row>
    <row r="4783" spans="1:3">
      <c r="A4783" s="61">
        <v>28730</v>
      </c>
      <c r="B4783">
        <v>0.64270000000000005</v>
      </c>
      <c r="C4783" t="str">
        <f t="shared" si="79"/>
        <v>1978 q3</v>
      </c>
    </row>
    <row r="4784" spans="1:3">
      <c r="A4784" s="61">
        <v>28731</v>
      </c>
      <c r="B4784">
        <v>0.64190000000000003</v>
      </c>
      <c r="C4784" t="str">
        <f t="shared" si="79"/>
        <v>1978 q3</v>
      </c>
    </row>
    <row r="4785" spans="1:3">
      <c r="A4785" s="61">
        <v>28732</v>
      </c>
      <c r="B4785">
        <v>0.63759999999999994</v>
      </c>
      <c r="C4785" t="str">
        <f t="shared" si="79"/>
        <v>1978 q3</v>
      </c>
    </row>
    <row r="4786" spans="1:3">
      <c r="A4786" s="61">
        <v>28733</v>
      </c>
      <c r="B4786">
        <v>0.64880000000000004</v>
      </c>
      <c r="C4786" t="str">
        <f t="shared" si="79"/>
        <v>1978 q3</v>
      </c>
    </row>
    <row r="4787" spans="1:3">
      <c r="A4787" s="61">
        <v>28734</v>
      </c>
      <c r="B4787">
        <v>0.65649999999999997</v>
      </c>
      <c r="C4787" t="str">
        <f t="shared" si="79"/>
        <v>1978 q3</v>
      </c>
    </row>
    <row r="4788" spans="1:3">
      <c r="A4788" s="61">
        <v>28738</v>
      </c>
      <c r="B4788">
        <v>0.65149999999999997</v>
      </c>
      <c r="C4788" t="str">
        <f t="shared" si="79"/>
        <v>1978 q3</v>
      </c>
    </row>
    <row r="4789" spans="1:3">
      <c r="A4789" s="61">
        <v>28739</v>
      </c>
      <c r="B4789">
        <v>0.64300000000000002</v>
      </c>
      <c r="C4789" t="str">
        <f t="shared" si="79"/>
        <v>1978 q3</v>
      </c>
    </row>
    <row r="4790" spans="1:3">
      <c r="A4790" s="61">
        <v>28740</v>
      </c>
      <c r="B4790">
        <v>0.64449999999999996</v>
      </c>
      <c r="C4790" t="str">
        <f t="shared" si="79"/>
        <v>1978 q3</v>
      </c>
    </row>
    <row r="4791" spans="1:3">
      <c r="A4791" s="61">
        <v>28741</v>
      </c>
      <c r="B4791">
        <v>0.65249999999999997</v>
      </c>
      <c r="C4791" t="str">
        <f t="shared" si="79"/>
        <v>1978 q3</v>
      </c>
    </row>
    <row r="4792" spans="1:3">
      <c r="A4792" s="61">
        <v>28744</v>
      </c>
      <c r="B4792">
        <v>0.65400000000000003</v>
      </c>
      <c r="C4792" t="str">
        <f t="shared" si="79"/>
        <v>1978 q3</v>
      </c>
    </row>
    <row r="4793" spans="1:3">
      <c r="A4793" s="61">
        <v>28745</v>
      </c>
      <c r="B4793">
        <v>0.65049999999999997</v>
      </c>
      <c r="C4793" t="str">
        <f t="shared" si="79"/>
        <v>1978 q3</v>
      </c>
    </row>
    <row r="4794" spans="1:3">
      <c r="A4794" s="61">
        <v>28746</v>
      </c>
      <c r="B4794">
        <v>0.66449999999999998</v>
      </c>
      <c r="C4794" t="str">
        <f t="shared" si="79"/>
        <v>1978 q3</v>
      </c>
    </row>
    <row r="4795" spans="1:3">
      <c r="A4795" s="61">
        <v>28747</v>
      </c>
      <c r="B4795">
        <v>0.66149999999999998</v>
      </c>
      <c r="C4795" t="str">
        <f t="shared" si="79"/>
        <v>1978 q3</v>
      </c>
    </row>
    <row r="4796" spans="1:3">
      <c r="A4796" s="61">
        <v>28748</v>
      </c>
      <c r="B4796">
        <v>0.66849999999999998</v>
      </c>
      <c r="C4796" t="str">
        <f t="shared" si="79"/>
        <v>1978 q3</v>
      </c>
    </row>
    <row r="4797" spans="1:3">
      <c r="A4797" s="61">
        <v>28751</v>
      </c>
      <c r="B4797">
        <v>0.66249999999999998</v>
      </c>
      <c r="C4797" t="str">
        <f t="shared" si="79"/>
        <v>1978 q3</v>
      </c>
    </row>
    <row r="4798" spans="1:3">
      <c r="A4798" s="61">
        <v>28752</v>
      </c>
      <c r="B4798">
        <v>0.65949999999999998</v>
      </c>
      <c r="C4798" t="str">
        <f t="shared" si="79"/>
        <v>1978 q3</v>
      </c>
    </row>
    <row r="4799" spans="1:3">
      <c r="A4799" s="61">
        <v>28753</v>
      </c>
      <c r="B4799">
        <v>0.66800000000000004</v>
      </c>
      <c r="C4799" t="str">
        <f t="shared" si="79"/>
        <v>1978 q3</v>
      </c>
    </row>
    <row r="4800" spans="1:3">
      <c r="A4800" s="61">
        <v>28754</v>
      </c>
      <c r="B4800">
        <v>0.66300000000000003</v>
      </c>
      <c r="C4800" t="str">
        <f t="shared" si="79"/>
        <v>1978 q3</v>
      </c>
    </row>
    <row r="4801" spans="1:3">
      <c r="A4801" s="61">
        <v>28755</v>
      </c>
      <c r="B4801">
        <v>0.66249999999999998</v>
      </c>
      <c r="C4801" t="str">
        <f t="shared" si="79"/>
        <v>1978 q3</v>
      </c>
    </row>
    <row r="4802" spans="1:3">
      <c r="A4802" s="61">
        <v>28758</v>
      </c>
      <c r="B4802">
        <v>0.66600000000000004</v>
      </c>
      <c r="C4802" t="str">
        <f t="shared" si="79"/>
        <v>1978 q3</v>
      </c>
    </row>
    <row r="4803" spans="1:3">
      <c r="A4803" s="61">
        <v>28759</v>
      </c>
      <c r="B4803">
        <v>0.66449999999999998</v>
      </c>
      <c r="C4803" t="str">
        <f t="shared" si="79"/>
        <v>1978 q3</v>
      </c>
    </row>
    <row r="4804" spans="1:3">
      <c r="A4804" s="61">
        <v>28760</v>
      </c>
      <c r="B4804">
        <v>0.67149999999999999</v>
      </c>
      <c r="C4804" t="str">
        <f t="shared" si="79"/>
        <v>1978 q3</v>
      </c>
    </row>
    <row r="4805" spans="1:3">
      <c r="A4805" s="61">
        <v>28761</v>
      </c>
      <c r="B4805">
        <v>0.67500000000000004</v>
      </c>
      <c r="C4805" t="str">
        <f t="shared" si="79"/>
        <v>1978 q3</v>
      </c>
    </row>
    <row r="4806" spans="1:3">
      <c r="A4806" s="61">
        <v>28762</v>
      </c>
      <c r="B4806">
        <v>0.67200000000000004</v>
      </c>
      <c r="C4806" t="str">
        <f t="shared" si="79"/>
        <v>1978 q3</v>
      </c>
    </row>
    <row r="4807" spans="1:3">
      <c r="A4807" s="61">
        <v>28765</v>
      </c>
      <c r="B4807">
        <v>0.67849999999999999</v>
      </c>
      <c r="C4807" t="str">
        <f t="shared" si="79"/>
        <v>1978 q4</v>
      </c>
    </row>
    <row r="4808" spans="1:3">
      <c r="A4808" s="61">
        <v>28766</v>
      </c>
      <c r="B4808">
        <v>0.67700000000000005</v>
      </c>
      <c r="C4808" t="str">
        <f t="shared" si="79"/>
        <v>1978 q4</v>
      </c>
    </row>
    <row r="4809" spans="1:3">
      <c r="A4809" s="61">
        <v>28767</v>
      </c>
      <c r="B4809">
        <v>0.68</v>
      </c>
      <c r="C4809" t="str">
        <f t="shared" si="79"/>
        <v>1978 q4</v>
      </c>
    </row>
    <row r="4810" spans="1:3">
      <c r="A4810" s="61">
        <v>28768</v>
      </c>
      <c r="B4810">
        <v>0.68500000000000005</v>
      </c>
      <c r="C4810" t="str">
        <f t="shared" si="79"/>
        <v>1978 q4</v>
      </c>
    </row>
    <row r="4811" spans="1:3">
      <c r="A4811" s="61">
        <v>28769</v>
      </c>
      <c r="B4811">
        <v>0.68149999999999999</v>
      </c>
      <c r="C4811" t="str">
        <f t="shared" si="79"/>
        <v>1978 q4</v>
      </c>
    </row>
    <row r="4812" spans="1:3">
      <c r="A4812" s="61">
        <v>28772</v>
      </c>
      <c r="B4812">
        <v>0.68899999999999995</v>
      </c>
      <c r="C4812" t="str">
        <f t="shared" si="79"/>
        <v>1978 q4</v>
      </c>
    </row>
    <row r="4813" spans="1:3">
      <c r="A4813" s="61">
        <v>28773</v>
      </c>
      <c r="B4813">
        <v>0.69</v>
      </c>
      <c r="C4813" t="str">
        <f t="shared" si="79"/>
        <v>1978 q4</v>
      </c>
    </row>
    <row r="4814" spans="1:3">
      <c r="A4814" s="61">
        <v>28774</v>
      </c>
      <c r="B4814">
        <v>0.6925</v>
      </c>
      <c r="C4814" t="str">
        <f t="shared" si="79"/>
        <v>1978 q4</v>
      </c>
    </row>
    <row r="4815" spans="1:3">
      <c r="A4815" s="61">
        <v>28775</v>
      </c>
      <c r="B4815">
        <v>0.68200000000000005</v>
      </c>
      <c r="C4815" t="str">
        <f t="shared" si="79"/>
        <v>1978 q4</v>
      </c>
    </row>
    <row r="4816" spans="1:3">
      <c r="A4816" s="61">
        <v>28776</v>
      </c>
      <c r="B4816">
        <v>0.67500000000000004</v>
      </c>
      <c r="C4816" t="str">
        <f t="shared" si="79"/>
        <v>1978 q4</v>
      </c>
    </row>
    <row r="4817" spans="1:3">
      <c r="A4817" s="61">
        <v>28779</v>
      </c>
      <c r="B4817">
        <v>0.67800000000000005</v>
      </c>
      <c r="C4817" t="str">
        <f t="shared" si="79"/>
        <v>1978 q4</v>
      </c>
    </row>
    <row r="4818" spans="1:3">
      <c r="A4818" s="61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61">
        <v>28781</v>
      </c>
      <c r="B4819">
        <v>0.67249999999999999</v>
      </c>
      <c r="C4819" t="str">
        <f t="shared" si="80"/>
        <v>1978 q4</v>
      </c>
    </row>
    <row r="4820" spans="1:3">
      <c r="A4820" s="61">
        <v>28782</v>
      </c>
      <c r="B4820">
        <v>0.66749999999999998</v>
      </c>
      <c r="C4820" t="str">
        <f t="shared" si="80"/>
        <v>1978 q4</v>
      </c>
    </row>
    <row r="4821" spans="1:3">
      <c r="A4821" s="61">
        <v>28783</v>
      </c>
      <c r="B4821">
        <v>0.66300000000000003</v>
      </c>
      <c r="C4821" t="str">
        <f t="shared" si="80"/>
        <v>1978 q4</v>
      </c>
    </row>
    <row r="4822" spans="1:3">
      <c r="A4822" s="61">
        <v>28786</v>
      </c>
      <c r="B4822">
        <v>0.66700000000000004</v>
      </c>
      <c r="C4822" t="str">
        <f t="shared" si="80"/>
        <v>1978 q4</v>
      </c>
    </row>
    <row r="4823" spans="1:3">
      <c r="A4823" s="61">
        <v>28787</v>
      </c>
      <c r="B4823">
        <v>0.67849999999999999</v>
      </c>
      <c r="C4823" t="str">
        <f t="shared" si="80"/>
        <v>1978 q4</v>
      </c>
    </row>
    <row r="4824" spans="1:3">
      <c r="A4824" s="61">
        <v>28788</v>
      </c>
      <c r="B4824">
        <v>0.69799999999999995</v>
      </c>
      <c r="C4824" t="str">
        <f t="shared" si="80"/>
        <v>1978 q4</v>
      </c>
    </row>
    <row r="4825" spans="1:3">
      <c r="A4825" s="61">
        <v>28789</v>
      </c>
      <c r="B4825">
        <v>0.69350000000000001</v>
      </c>
      <c r="C4825" t="str">
        <f t="shared" si="80"/>
        <v>1978 q4</v>
      </c>
    </row>
    <row r="4826" spans="1:3">
      <c r="A4826" s="61">
        <v>28790</v>
      </c>
      <c r="B4826">
        <v>0.70450000000000002</v>
      </c>
      <c r="C4826" t="str">
        <f t="shared" si="80"/>
        <v>1978 q4</v>
      </c>
    </row>
    <row r="4827" spans="1:3">
      <c r="A4827" s="61">
        <v>28793</v>
      </c>
      <c r="B4827">
        <v>0.70399999999999996</v>
      </c>
      <c r="C4827" t="str">
        <f t="shared" si="80"/>
        <v>1978 q4</v>
      </c>
    </row>
    <row r="4828" spans="1:3">
      <c r="A4828" s="61">
        <v>28794</v>
      </c>
      <c r="B4828">
        <v>0.70199999999999996</v>
      </c>
      <c r="C4828" t="str">
        <f t="shared" si="80"/>
        <v>1978 q4</v>
      </c>
    </row>
    <row r="4829" spans="1:3">
      <c r="A4829" s="61">
        <v>28795</v>
      </c>
      <c r="B4829">
        <v>0.67800000000000005</v>
      </c>
      <c r="C4829" t="str">
        <f t="shared" si="80"/>
        <v>1978 q4</v>
      </c>
    </row>
    <row r="4830" spans="1:3">
      <c r="A4830" s="61">
        <v>28796</v>
      </c>
      <c r="B4830">
        <v>0.6895</v>
      </c>
      <c r="C4830" t="str">
        <f t="shared" si="80"/>
        <v>1978 q4</v>
      </c>
    </row>
    <row r="4831" spans="1:3">
      <c r="A4831" s="61">
        <v>28797</v>
      </c>
      <c r="B4831">
        <v>0.68799999999999994</v>
      </c>
      <c r="C4831" t="str">
        <f t="shared" si="80"/>
        <v>1978 q4</v>
      </c>
    </row>
    <row r="4832" spans="1:3">
      <c r="A4832" s="61">
        <v>28800</v>
      </c>
      <c r="B4832">
        <v>0.68200000000000005</v>
      </c>
      <c r="C4832" t="str">
        <f t="shared" si="80"/>
        <v>1978 q4</v>
      </c>
    </row>
    <row r="4833" spans="1:3">
      <c r="A4833" s="61">
        <v>28802</v>
      </c>
      <c r="B4833">
        <v>0.67149999999999999</v>
      </c>
      <c r="C4833" t="str">
        <f t="shared" si="80"/>
        <v>1978 q4</v>
      </c>
    </row>
    <row r="4834" spans="1:3">
      <c r="A4834" s="61">
        <v>28803</v>
      </c>
      <c r="B4834">
        <v>0.65849999999999997</v>
      </c>
      <c r="C4834" t="str">
        <f t="shared" si="80"/>
        <v>1978 q4</v>
      </c>
    </row>
    <row r="4835" spans="1:3">
      <c r="A4835" s="61">
        <v>28804</v>
      </c>
      <c r="B4835">
        <v>0.64649999999999996</v>
      </c>
      <c r="C4835" t="str">
        <f t="shared" si="80"/>
        <v>1978 q4</v>
      </c>
    </row>
    <row r="4836" spans="1:3">
      <c r="A4836" s="61">
        <v>28807</v>
      </c>
      <c r="B4836">
        <v>0.65149999999999997</v>
      </c>
      <c r="C4836" t="str">
        <f t="shared" si="80"/>
        <v>1978 q4</v>
      </c>
    </row>
    <row r="4837" spans="1:3">
      <c r="A4837" s="61">
        <v>28808</v>
      </c>
      <c r="B4837">
        <v>0.65200000000000002</v>
      </c>
      <c r="C4837" t="str">
        <f t="shared" si="80"/>
        <v>1978 q4</v>
      </c>
    </row>
    <row r="4838" spans="1:3">
      <c r="A4838" s="61">
        <v>28809</v>
      </c>
      <c r="B4838">
        <v>0.64600000000000002</v>
      </c>
      <c r="C4838" t="str">
        <f t="shared" si="80"/>
        <v>1978 q4</v>
      </c>
    </row>
    <row r="4839" spans="1:3">
      <c r="A4839" s="61">
        <v>28810</v>
      </c>
      <c r="B4839">
        <v>0.65649999999999997</v>
      </c>
      <c r="C4839" t="str">
        <f t="shared" si="80"/>
        <v>1978 q4</v>
      </c>
    </row>
    <row r="4840" spans="1:3">
      <c r="A4840" s="61">
        <v>28811</v>
      </c>
      <c r="B4840">
        <v>0.64900000000000002</v>
      </c>
      <c r="C4840" t="str">
        <f t="shared" si="80"/>
        <v>1978 q4</v>
      </c>
    </row>
    <row r="4841" spans="1:3">
      <c r="A4841" s="61">
        <v>28814</v>
      </c>
      <c r="B4841">
        <v>0.64849999999999997</v>
      </c>
      <c r="C4841" t="str">
        <f t="shared" si="80"/>
        <v>1978 q4</v>
      </c>
    </row>
    <row r="4842" spans="1:3">
      <c r="A4842" s="61">
        <v>28815</v>
      </c>
      <c r="B4842">
        <v>0.65400000000000003</v>
      </c>
      <c r="C4842" t="str">
        <f t="shared" si="80"/>
        <v>1978 q4</v>
      </c>
    </row>
    <row r="4843" spans="1:3">
      <c r="A4843" s="61">
        <v>28816</v>
      </c>
      <c r="B4843">
        <v>0.66149999999999998</v>
      </c>
      <c r="C4843" t="str">
        <f t="shared" si="80"/>
        <v>1978 q4</v>
      </c>
    </row>
    <row r="4844" spans="1:3">
      <c r="A4844" s="61">
        <v>28818</v>
      </c>
      <c r="B4844">
        <v>0.66549999999999998</v>
      </c>
      <c r="C4844" t="str">
        <f t="shared" si="80"/>
        <v>1978 q4</v>
      </c>
    </row>
    <row r="4845" spans="1:3">
      <c r="A4845" s="61">
        <v>28821</v>
      </c>
      <c r="B4845">
        <v>0.65759999999999996</v>
      </c>
      <c r="C4845" t="str">
        <f t="shared" si="80"/>
        <v>1978 q4</v>
      </c>
    </row>
    <row r="4846" spans="1:3">
      <c r="A4846" s="61">
        <v>28822</v>
      </c>
      <c r="B4846">
        <v>0.65349999999999997</v>
      </c>
      <c r="C4846" t="str">
        <f t="shared" si="80"/>
        <v>1978 q4</v>
      </c>
    </row>
    <row r="4847" spans="1:3">
      <c r="A4847" s="61">
        <v>28823</v>
      </c>
      <c r="B4847">
        <v>0.65900000000000003</v>
      </c>
      <c r="C4847" t="str">
        <f t="shared" si="80"/>
        <v>1978 q4</v>
      </c>
    </row>
    <row r="4848" spans="1:3">
      <c r="A4848" s="61">
        <v>28824</v>
      </c>
      <c r="B4848">
        <v>0.66710000000000003</v>
      </c>
      <c r="C4848" t="str">
        <f t="shared" si="80"/>
        <v>1978 q4</v>
      </c>
    </row>
    <row r="4849" spans="1:3">
      <c r="A4849" s="61">
        <v>28825</v>
      </c>
      <c r="B4849">
        <v>0.67349999999999999</v>
      </c>
      <c r="C4849" t="str">
        <f t="shared" si="80"/>
        <v>1978 q4</v>
      </c>
    </row>
    <row r="4850" spans="1:3">
      <c r="A4850" s="61">
        <v>28828</v>
      </c>
      <c r="B4850">
        <v>0.66700000000000004</v>
      </c>
      <c r="C4850" t="str">
        <f t="shared" si="80"/>
        <v>1978 q4</v>
      </c>
    </row>
    <row r="4851" spans="1:3">
      <c r="A4851" s="61">
        <v>28829</v>
      </c>
      <c r="B4851">
        <v>0.66800000000000004</v>
      </c>
      <c r="C4851" t="str">
        <f t="shared" si="80"/>
        <v>1978 q4</v>
      </c>
    </row>
    <row r="4852" spans="1:3">
      <c r="A4852" s="61">
        <v>28830</v>
      </c>
      <c r="B4852">
        <v>0.67200000000000004</v>
      </c>
      <c r="C4852" t="str">
        <f t="shared" si="80"/>
        <v>1978 q4</v>
      </c>
    </row>
    <row r="4853" spans="1:3">
      <c r="A4853" s="61">
        <v>28831</v>
      </c>
      <c r="B4853">
        <v>0.67649999999999999</v>
      </c>
      <c r="C4853" t="str">
        <f t="shared" si="80"/>
        <v>1978 q4</v>
      </c>
    </row>
    <row r="4854" spans="1:3">
      <c r="A4854" s="61">
        <v>28832</v>
      </c>
      <c r="B4854">
        <v>0.67649999999999999</v>
      </c>
      <c r="C4854" t="str">
        <f t="shared" si="80"/>
        <v>1978 q4</v>
      </c>
    </row>
    <row r="4855" spans="1:3">
      <c r="A4855" s="61">
        <v>28835</v>
      </c>
      <c r="B4855">
        <v>0.68400000000000005</v>
      </c>
      <c r="C4855" t="str">
        <f t="shared" si="80"/>
        <v>1978 q4</v>
      </c>
    </row>
    <row r="4856" spans="1:3">
      <c r="A4856" s="61">
        <v>28836</v>
      </c>
      <c r="B4856">
        <v>0.68300000000000005</v>
      </c>
      <c r="C4856" t="str">
        <f t="shared" si="80"/>
        <v>1978 q4</v>
      </c>
    </row>
    <row r="4857" spans="1:3">
      <c r="A4857" s="61">
        <v>28837</v>
      </c>
      <c r="B4857">
        <v>0.67849999999999999</v>
      </c>
      <c r="C4857" t="str">
        <f t="shared" si="80"/>
        <v>1978 q4</v>
      </c>
    </row>
    <row r="4858" spans="1:3">
      <c r="A4858" s="61">
        <v>28838</v>
      </c>
      <c r="B4858">
        <v>0.67600000000000005</v>
      </c>
      <c r="C4858" t="str">
        <f t="shared" si="80"/>
        <v>1978 q4</v>
      </c>
    </row>
    <row r="4859" spans="1:3">
      <c r="A4859" s="61">
        <v>28839</v>
      </c>
      <c r="B4859">
        <v>0.68</v>
      </c>
      <c r="C4859" t="str">
        <f t="shared" si="80"/>
        <v>1978 q4</v>
      </c>
    </row>
    <row r="4860" spans="1:3">
      <c r="A4860" s="61">
        <v>28842</v>
      </c>
      <c r="B4860">
        <v>0.68149999999999999</v>
      </c>
      <c r="C4860" t="str">
        <f t="shared" si="80"/>
        <v>1978 q4</v>
      </c>
    </row>
    <row r="4861" spans="1:3">
      <c r="A4861" s="61">
        <v>28843</v>
      </c>
      <c r="B4861">
        <v>0.69</v>
      </c>
      <c r="C4861" t="str">
        <f t="shared" si="80"/>
        <v>1978 q4</v>
      </c>
    </row>
    <row r="4862" spans="1:3">
      <c r="A4862" s="61">
        <v>28844</v>
      </c>
      <c r="B4862">
        <v>0.6915</v>
      </c>
      <c r="C4862" t="str">
        <f t="shared" si="80"/>
        <v>1978 q4</v>
      </c>
    </row>
    <row r="4863" spans="1:3">
      <c r="A4863" s="61">
        <v>28845</v>
      </c>
      <c r="B4863">
        <v>0.68799999999999994</v>
      </c>
      <c r="C4863" t="str">
        <f t="shared" si="80"/>
        <v>1978 q4</v>
      </c>
    </row>
    <row r="4864" spans="1:3">
      <c r="A4864" s="61">
        <v>28846</v>
      </c>
      <c r="B4864">
        <v>0.68600000000000005</v>
      </c>
      <c r="C4864" t="str">
        <f t="shared" si="80"/>
        <v>1978 q4</v>
      </c>
    </row>
    <row r="4865" spans="1:3">
      <c r="A4865" s="61">
        <v>28850</v>
      </c>
      <c r="B4865">
        <v>0.69330000000000003</v>
      </c>
      <c r="C4865" t="str">
        <f t="shared" si="80"/>
        <v>1978 q4</v>
      </c>
    </row>
    <row r="4866" spans="1:3">
      <c r="A4866" s="61">
        <v>28851</v>
      </c>
      <c r="B4866">
        <v>0.70189999999999997</v>
      </c>
      <c r="C4866" t="str">
        <f t="shared" si="80"/>
        <v>1978 q4</v>
      </c>
    </row>
    <row r="4867" spans="1:3">
      <c r="A4867" s="61">
        <v>28852</v>
      </c>
      <c r="B4867">
        <v>0.70299999999999996</v>
      </c>
      <c r="C4867" t="str">
        <f t="shared" si="80"/>
        <v>1978 q4</v>
      </c>
    </row>
    <row r="4868" spans="1:3">
      <c r="A4868" s="61">
        <v>28853</v>
      </c>
      <c r="B4868">
        <v>0.70760000000000001</v>
      </c>
      <c r="C4868" t="str">
        <f t="shared" si="80"/>
        <v>1978 q4</v>
      </c>
    </row>
    <row r="4869" spans="1:3">
      <c r="A4869" s="61">
        <v>28857</v>
      </c>
      <c r="B4869">
        <v>0.70050000000000001</v>
      </c>
      <c r="C4869" t="str">
        <f t="shared" si="80"/>
        <v>1979 q1</v>
      </c>
    </row>
    <row r="4870" spans="1:3">
      <c r="A4870" s="61">
        <v>28858</v>
      </c>
      <c r="B4870">
        <v>0.70399999999999996</v>
      </c>
      <c r="C4870" t="str">
        <f t="shared" si="80"/>
        <v>1979 q1</v>
      </c>
    </row>
    <row r="4871" spans="1:3">
      <c r="A4871" s="61">
        <v>28859</v>
      </c>
      <c r="B4871">
        <v>0.70350000000000001</v>
      </c>
      <c r="C4871" t="str">
        <f t="shared" si="80"/>
        <v>1979 q1</v>
      </c>
    </row>
    <row r="4872" spans="1:3">
      <c r="A4872" s="61">
        <v>28860</v>
      </c>
      <c r="B4872">
        <v>0.70650000000000002</v>
      </c>
      <c r="C4872" t="str">
        <f t="shared" si="80"/>
        <v>1979 q1</v>
      </c>
    </row>
    <row r="4873" spans="1:3">
      <c r="A4873" s="61">
        <v>28863</v>
      </c>
      <c r="B4873">
        <v>0.71899999999999997</v>
      </c>
      <c r="C4873" t="str">
        <f t="shared" si="80"/>
        <v>1979 q1</v>
      </c>
    </row>
    <row r="4874" spans="1:3">
      <c r="A4874" s="61">
        <v>28864</v>
      </c>
      <c r="B4874">
        <v>0.71599999999999997</v>
      </c>
      <c r="C4874" t="str">
        <f t="shared" si="80"/>
        <v>1979 q1</v>
      </c>
    </row>
    <row r="4875" spans="1:3">
      <c r="A4875" s="61">
        <v>28865</v>
      </c>
      <c r="B4875">
        <v>0.72299999999999998</v>
      </c>
      <c r="C4875" t="str">
        <f t="shared" si="80"/>
        <v>1979 q1</v>
      </c>
    </row>
    <row r="4876" spans="1:3">
      <c r="A4876" s="61">
        <v>28866</v>
      </c>
      <c r="B4876">
        <v>0.72299999999999998</v>
      </c>
      <c r="C4876" t="str">
        <f t="shared" si="80"/>
        <v>1979 q1</v>
      </c>
    </row>
    <row r="4877" spans="1:3">
      <c r="A4877" s="61">
        <v>28867</v>
      </c>
      <c r="B4877">
        <v>0.73150000000000004</v>
      </c>
      <c r="C4877" t="str">
        <f t="shared" si="80"/>
        <v>1979 q1</v>
      </c>
    </row>
    <row r="4878" spans="1:3">
      <c r="A4878" s="61">
        <v>28870</v>
      </c>
      <c r="B4878">
        <v>0.73350000000000004</v>
      </c>
      <c r="C4878" t="str">
        <f t="shared" si="80"/>
        <v>1979 q1</v>
      </c>
    </row>
    <row r="4879" spans="1:3">
      <c r="A4879" s="61">
        <v>28871</v>
      </c>
      <c r="B4879">
        <v>0.72899999999999998</v>
      </c>
      <c r="C4879" t="str">
        <f t="shared" si="80"/>
        <v>1979 q1</v>
      </c>
    </row>
    <row r="4880" spans="1:3">
      <c r="A4880" s="61">
        <v>28872</v>
      </c>
      <c r="B4880">
        <v>0.72799999999999998</v>
      </c>
      <c r="C4880" t="str">
        <f t="shared" si="80"/>
        <v>1979 q1</v>
      </c>
    </row>
    <row r="4881" spans="1:3">
      <c r="A4881" s="61">
        <v>28873</v>
      </c>
      <c r="B4881">
        <v>0.74199999999999999</v>
      </c>
      <c r="C4881" t="str">
        <f t="shared" si="80"/>
        <v>1979 q1</v>
      </c>
    </row>
    <row r="4882" spans="1:3">
      <c r="A4882" s="61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61">
        <v>28877</v>
      </c>
      <c r="B4883">
        <v>0.74850000000000005</v>
      </c>
      <c r="C4883" t="str">
        <f t="shared" si="81"/>
        <v>1979 q1</v>
      </c>
    </row>
    <row r="4884" spans="1:3">
      <c r="A4884" s="61">
        <v>28878</v>
      </c>
      <c r="B4884">
        <v>0.746</v>
      </c>
      <c r="C4884" t="str">
        <f t="shared" si="81"/>
        <v>1979 q1</v>
      </c>
    </row>
    <row r="4885" spans="1:3">
      <c r="A4885" s="61">
        <v>28879</v>
      </c>
      <c r="B4885">
        <v>0.76649999999999996</v>
      </c>
      <c r="C4885" t="str">
        <f t="shared" si="81"/>
        <v>1979 q1</v>
      </c>
    </row>
    <row r="4886" spans="1:3">
      <c r="A4886" s="61">
        <v>28880</v>
      </c>
      <c r="B4886">
        <v>0.75900000000000001</v>
      </c>
      <c r="C4886" t="str">
        <f t="shared" si="81"/>
        <v>1979 q1</v>
      </c>
    </row>
    <row r="4887" spans="1:3">
      <c r="A4887" s="61">
        <v>28881</v>
      </c>
      <c r="B4887">
        <v>0.76100000000000001</v>
      </c>
      <c r="C4887" t="str">
        <f t="shared" si="81"/>
        <v>1979 q1</v>
      </c>
    </row>
    <row r="4888" spans="1:3">
      <c r="A4888" s="61">
        <v>28884</v>
      </c>
      <c r="B4888">
        <v>0.76449999999999996</v>
      </c>
      <c r="C4888" t="str">
        <f t="shared" si="81"/>
        <v>1979 q1</v>
      </c>
    </row>
    <row r="4889" spans="1:3">
      <c r="A4889" s="61">
        <v>28885</v>
      </c>
      <c r="B4889">
        <v>0.77400000000000002</v>
      </c>
      <c r="C4889" t="str">
        <f t="shared" si="81"/>
        <v>1979 q1</v>
      </c>
    </row>
    <row r="4890" spans="1:3">
      <c r="A4890" s="61">
        <v>28886</v>
      </c>
      <c r="B4890">
        <v>0.78900000000000003</v>
      </c>
      <c r="C4890" t="str">
        <f t="shared" si="81"/>
        <v>1979 q1</v>
      </c>
    </row>
    <row r="4891" spans="1:3">
      <c r="A4891" s="61">
        <v>28887</v>
      </c>
      <c r="B4891">
        <v>0.80100000000000005</v>
      </c>
      <c r="C4891" t="str">
        <f t="shared" si="81"/>
        <v>1979 q1</v>
      </c>
    </row>
    <row r="4892" spans="1:3">
      <c r="A4892" s="61">
        <v>28888</v>
      </c>
      <c r="B4892">
        <v>0.83099999999999996</v>
      </c>
      <c r="C4892" t="str">
        <f t="shared" si="81"/>
        <v>1979 q1</v>
      </c>
    </row>
    <row r="4893" spans="1:3">
      <c r="A4893" s="61">
        <v>28891</v>
      </c>
      <c r="B4893">
        <v>0.85299999999999998</v>
      </c>
      <c r="C4893" t="str">
        <f t="shared" si="81"/>
        <v>1979 q1</v>
      </c>
    </row>
    <row r="4894" spans="1:3">
      <c r="A4894" s="61">
        <v>28892</v>
      </c>
      <c r="B4894">
        <v>0.84399999999999997</v>
      </c>
      <c r="C4894" t="str">
        <f t="shared" si="81"/>
        <v>1979 q1</v>
      </c>
    </row>
    <row r="4895" spans="1:3">
      <c r="A4895" s="61">
        <v>28893</v>
      </c>
      <c r="B4895">
        <v>0.86699999999999999</v>
      </c>
      <c r="C4895" t="str">
        <f t="shared" si="81"/>
        <v>1979 q1</v>
      </c>
    </row>
    <row r="4896" spans="1:3">
      <c r="A4896" s="61">
        <v>28894</v>
      </c>
      <c r="B4896">
        <v>0.84699999999999998</v>
      </c>
      <c r="C4896" t="str">
        <f t="shared" si="81"/>
        <v>1979 q1</v>
      </c>
    </row>
    <row r="4897" spans="1:3">
      <c r="A4897" s="61">
        <v>28895</v>
      </c>
      <c r="B4897">
        <v>0.84399999999999997</v>
      </c>
      <c r="C4897" t="str">
        <f t="shared" si="81"/>
        <v>1979 q1</v>
      </c>
    </row>
    <row r="4898" spans="1:3">
      <c r="A4898" s="61">
        <v>28898</v>
      </c>
      <c r="B4898">
        <v>0.84750000000000003</v>
      </c>
      <c r="C4898" t="str">
        <f t="shared" si="81"/>
        <v>1979 q1</v>
      </c>
    </row>
    <row r="4899" spans="1:3">
      <c r="A4899" s="61">
        <v>28899</v>
      </c>
      <c r="B4899">
        <v>0.82</v>
      </c>
      <c r="C4899" t="str">
        <f t="shared" si="81"/>
        <v>1979 q1</v>
      </c>
    </row>
    <row r="4900" spans="1:3">
      <c r="A4900" s="61">
        <v>28900</v>
      </c>
      <c r="B4900">
        <v>0.83199999999999996</v>
      </c>
      <c r="C4900" t="str">
        <f t="shared" si="81"/>
        <v>1979 q1</v>
      </c>
    </row>
    <row r="4901" spans="1:3">
      <c r="A4901" s="61">
        <v>28901</v>
      </c>
      <c r="B4901">
        <v>0.86199999999999999</v>
      </c>
      <c r="C4901" t="str">
        <f t="shared" si="81"/>
        <v>1979 q1</v>
      </c>
    </row>
    <row r="4902" spans="1:3">
      <c r="A4902" s="61">
        <v>28902</v>
      </c>
      <c r="B4902">
        <v>0.87150000000000005</v>
      </c>
      <c r="C4902" t="str">
        <f t="shared" si="81"/>
        <v>1979 q1</v>
      </c>
    </row>
    <row r="4903" spans="1:3">
      <c r="A4903" s="61">
        <v>28906</v>
      </c>
      <c r="B4903">
        <v>0.89700000000000002</v>
      </c>
      <c r="C4903" t="str">
        <f t="shared" si="81"/>
        <v>1979 q1</v>
      </c>
    </row>
    <row r="4904" spans="1:3">
      <c r="A4904" s="61">
        <v>28907</v>
      </c>
      <c r="B4904">
        <v>0.89700000000000002</v>
      </c>
      <c r="C4904" t="str">
        <f t="shared" si="81"/>
        <v>1979 q1</v>
      </c>
    </row>
    <row r="4905" spans="1:3">
      <c r="A4905" s="61">
        <v>28908</v>
      </c>
      <c r="B4905">
        <v>0.88600000000000001</v>
      </c>
      <c r="C4905" t="str">
        <f t="shared" si="81"/>
        <v>1979 q1</v>
      </c>
    </row>
    <row r="4906" spans="1:3">
      <c r="A4906" s="61">
        <v>28909</v>
      </c>
      <c r="B4906">
        <v>0.9022</v>
      </c>
      <c r="C4906" t="str">
        <f t="shared" si="81"/>
        <v>1979 q1</v>
      </c>
    </row>
    <row r="4907" spans="1:3">
      <c r="A4907" s="61">
        <v>28912</v>
      </c>
      <c r="B4907">
        <v>0.88739999999999997</v>
      </c>
      <c r="C4907" t="str">
        <f t="shared" si="81"/>
        <v>1979 q1</v>
      </c>
    </row>
    <row r="4908" spans="1:3">
      <c r="A4908" s="61">
        <v>28913</v>
      </c>
      <c r="B4908">
        <v>0.91300000000000003</v>
      </c>
      <c r="C4908" t="str">
        <f t="shared" si="81"/>
        <v>1979 q1</v>
      </c>
    </row>
    <row r="4909" spans="1:3">
      <c r="A4909" s="61">
        <v>28914</v>
      </c>
      <c r="B4909">
        <v>0.92430000000000001</v>
      </c>
      <c r="C4909" t="str">
        <f t="shared" si="81"/>
        <v>1979 q1</v>
      </c>
    </row>
    <row r="4910" spans="1:3">
      <c r="A4910" s="61">
        <v>28915</v>
      </c>
      <c r="B4910">
        <v>0.94599999999999995</v>
      </c>
      <c r="C4910" t="str">
        <f t="shared" si="81"/>
        <v>1979 q1</v>
      </c>
    </row>
    <row r="4911" spans="1:3">
      <c r="A4911" s="61">
        <v>28916</v>
      </c>
      <c r="B4911">
        <v>0.91749999999999998</v>
      </c>
      <c r="C4911" t="str">
        <f t="shared" si="81"/>
        <v>1979 q1</v>
      </c>
    </row>
    <row r="4912" spans="1:3">
      <c r="A4912" s="61">
        <v>28919</v>
      </c>
      <c r="B4912">
        <v>0.88749999999999996</v>
      </c>
      <c r="C4912" t="str">
        <f t="shared" si="81"/>
        <v>1979 q1</v>
      </c>
    </row>
    <row r="4913" spans="1:3">
      <c r="A4913" s="61">
        <v>28920</v>
      </c>
      <c r="B4913">
        <v>0.91</v>
      </c>
      <c r="C4913" t="str">
        <f t="shared" si="81"/>
        <v>1979 q1</v>
      </c>
    </row>
    <row r="4914" spans="1:3">
      <c r="A4914" s="61">
        <v>28921</v>
      </c>
      <c r="B4914">
        <v>0.90800000000000003</v>
      </c>
      <c r="C4914" t="str">
        <f t="shared" si="81"/>
        <v>1979 q1</v>
      </c>
    </row>
    <row r="4915" spans="1:3">
      <c r="A4915" s="61">
        <v>28922</v>
      </c>
      <c r="B4915">
        <v>0.88400000000000001</v>
      </c>
      <c r="C4915" t="str">
        <f t="shared" si="81"/>
        <v>1979 q1</v>
      </c>
    </row>
    <row r="4916" spans="1:3">
      <c r="A4916" s="61">
        <v>28923</v>
      </c>
      <c r="B4916">
        <v>0.871</v>
      </c>
      <c r="C4916" t="str">
        <f t="shared" si="81"/>
        <v>1979 q1</v>
      </c>
    </row>
    <row r="4917" spans="1:3">
      <c r="A4917" s="61">
        <v>28926</v>
      </c>
      <c r="B4917">
        <v>0.86299999999999999</v>
      </c>
      <c r="C4917" t="str">
        <f t="shared" si="81"/>
        <v>1979 q1</v>
      </c>
    </row>
    <row r="4918" spans="1:3">
      <c r="A4918" s="61">
        <v>28927</v>
      </c>
      <c r="B4918">
        <v>0.88400000000000001</v>
      </c>
      <c r="C4918" t="str">
        <f t="shared" si="81"/>
        <v>1979 q1</v>
      </c>
    </row>
    <row r="4919" spans="1:3">
      <c r="A4919" s="61">
        <v>28928</v>
      </c>
      <c r="B4919">
        <v>0.88700000000000001</v>
      </c>
      <c r="C4919" t="str">
        <f t="shared" si="81"/>
        <v>1979 q1</v>
      </c>
    </row>
    <row r="4920" spans="1:3">
      <c r="A4920" s="61">
        <v>28929</v>
      </c>
      <c r="B4920">
        <v>0.89700000000000002</v>
      </c>
      <c r="C4920" t="str">
        <f t="shared" si="81"/>
        <v>1979 q1</v>
      </c>
    </row>
    <row r="4921" spans="1:3">
      <c r="A4921" s="61">
        <v>28930</v>
      </c>
      <c r="B4921">
        <v>0.91500000000000004</v>
      </c>
      <c r="C4921" t="str">
        <f t="shared" si="81"/>
        <v>1979 q1</v>
      </c>
    </row>
    <row r="4922" spans="1:3">
      <c r="A4922" s="61">
        <v>28933</v>
      </c>
      <c r="B4922">
        <v>0.91800000000000004</v>
      </c>
      <c r="C4922" t="str">
        <f t="shared" si="81"/>
        <v>1979 q1</v>
      </c>
    </row>
    <row r="4923" spans="1:3">
      <c r="A4923" s="61">
        <v>28934</v>
      </c>
      <c r="B4923">
        <v>0.93500000000000005</v>
      </c>
      <c r="C4923" t="str">
        <f t="shared" si="81"/>
        <v>1979 q1</v>
      </c>
    </row>
    <row r="4924" spans="1:3">
      <c r="A4924" s="61">
        <v>28935</v>
      </c>
      <c r="B4924">
        <v>0.96399999999999997</v>
      </c>
      <c r="C4924" t="str">
        <f t="shared" si="81"/>
        <v>1979 q1</v>
      </c>
    </row>
    <row r="4925" spans="1:3">
      <c r="A4925" s="61">
        <v>28936</v>
      </c>
      <c r="B4925">
        <v>0.97</v>
      </c>
      <c r="C4925" t="str">
        <f t="shared" si="81"/>
        <v>1979 q1</v>
      </c>
    </row>
    <row r="4926" spans="1:3">
      <c r="A4926" s="61">
        <v>28937</v>
      </c>
      <c r="B4926">
        <v>0.95399999999999996</v>
      </c>
      <c r="C4926" t="str">
        <f t="shared" si="81"/>
        <v>1979 q1</v>
      </c>
    </row>
    <row r="4927" spans="1:3">
      <c r="A4927" s="61">
        <v>28940</v>
      </c>
      <c r="B4927">
        <v>0.97099999999999997</v>
      </c>
      <c r="C4927" t="str">
        <f t="shared" si="81"/>
        <v>1979 q1</v>
      </c>
    </row>
    <row r="4928" spans="1:3">
      <c r="A4928" s="61">
        <v>28941</v>
      </c>
      <c r="B4928">
        <v>0.95250000000000001</v>
      </c>
      <c r="C4928" t="str">
        <f t="shared" si="81"/>
        <v>1979 q1</v>
      </c>
    </row>
    <row r="4929" spans="1:3">
      <c r="A4929" s="61">
        <v>28942</v>
      </c>
      <c r="B4929">
        <v>0.97299999999999998</v>
      </c>
      <c r="C4929" t="str">
        <f t="shared" si="81"/>
        <v>1979 q1</v>
      </c>
    </row>
    <row r="4930" spans="1:3">
      <c r="A4930" s="61">
        <v>28943</v>
      </c>
      <c r="B4930">
        <v>0.95550000000000002</v>
      </c>
      <c r="C4930" t="str">
        <f t="shared" si="81"/>
        <v>1979 q1</v>
      </c>
    </row>
    <row r="4931" spans="1:3">
      <c r="A4931" s="61">
        <v>28944</v>
      </c>
      <c r="B4931">
        <v>0.94599999999999995</v>
      </c>
      <c r="C4931" t="str">
        <f t="shared" si="81"/>
        <v>1979 q1</v>
      </c>
    </row>
    <row r="4932" spans="1:3">
      <c r="A4932" s="61">
        <v>28947</v>
      </c>
      <c r="B4932">
        <v>0.92100000000000004</v>
      </c>
      <c r="C4932" t="str">
        <f t="shared" si="81"/>
        <v>1979 q2</v>
      </c>
    </row>
    <row r="4933" spans="1:3">
      <c r="A4933" s="61">
        <v>28948</v>
      </c>
      <c r="B4933">
        <v>0.90900000000000003</v>
      </c>
      <c r="C4933" t="str">
        <f t="shared" si="81"/>
        <v>1979 q2</v>
      </c>
    </row>
    <row r="4934" spans="1:3">
      <c r="A4934" s="61">
        <v>28949</v>
      </c>
      <c r="B4934">
        <v>0.93799999999999994</v>
      </c>
      <c r="C4934" t="str">
        <f t="shared" si="81"/>
        <v>1979 q2</v>
      </c>
    </row>
    <row r="4935" spans="1:3">
      <c r="A4935" s="61">
        <v>28950</v>
      </c>
      <c r="B4935">
        <v>0.95199999999999996</v>
      </c>
      <c r="C4935" t="str">
        <f t="shared" si="81"/>
        <v>1979 q2</v>
      </c>
    </row>
    <row r="4936" spans="1:3">
      <c r="A4936" s="61">
        <v>28951</v>
      </c>
      <c r="B4936">
        <v>0.96699999999999997</v>
      </c>
      <c r="C4936" t="str">
        <f t="shared" si="81"/>
        <v>1979 q2</v>
      </c>
    </row>
    <row r="4937" spans="1:3">
      <c r="A4937" s="61">
        <v>28954</v>
      </c>
      <c r="B4937">
        <v>0.98899999999999999</v>
      </c>
      <c r="C4937" t="str">
        <f t="shared" si="81"/>
        <v>1979 q2</v>
      </c>
    </row>
    <row r="4938" spans="1:3">
      <c r="A4938" s="61">
        <v>28955</v>
      </c>
      <c r="B4938">
        <v>0.96799999999999997</v>
      </c>
      <c r="C4938" t="str">
        <f t="shared" si="81"/>
        <v>1979 q2</v>
      </c>
    </row>
    <row r="4939" spans="1:3">
      <c r="A4939" s="61">
        <v>28956</v>
      </c>
      <c r="B4939">
        <v>0.94199999999999995</v>
      </c>
      <c r="C4939" t="str">
        <f t="shared" si="81"/>
        <v>1979 q2</v>
      </c>
    </row>
    <row r="4940" spans="1:3">
      <c r="A4940" s="61">
        <v>28957</v>
      </c>
      <c r="B4940">
        <v>0.95899999999999996</v>
      </c>
      <c r="C4940" t="str">
        <f t="shared" si="81"/>
        <v>1979 q2</v>
      </c>
    </row>
    <row r="4941" spans="1:3">
      <c r="A4941" s="61">
        <v>28961</v>
      </c>
      <c r="B4941">
        <v>0.93600000000000005</v>
      </c>
      <c r="C4941" t="str">
        <f t="shared" si="81"/>
        <v>1979 q2</v>
      </c>
    </row>
    <row r="4942" spans="1:3">
      <c r="A4942" s="61">
        <v>28962</v>
      </c>
      <c r="B4942">
        <v>0.93149999999999999</v>
      </c>
      <c r="C4942" t="str">
        <f t="shared" si="81"/>
        <v>1979 q2</v>
      </c>
    </row>
    <row r="4943" spans="1:3">
      <c r="A4943" s="61">
        <v>28963</v>
      </c>
      <c r="B4943">
        <v>0.91600000000000004</v>
      </c>
      <c r="C4943" t="str">
        <f t="shared" si="81"/>
        <v>1979 q2</v>
      </c>
    </row>
    <row r="4944" spans="1:3">
      <c r="A4944" s="61">
        <v>28964</v>
      </c>
      <c r="B4944">
        <v>0.88700000000000001</v>
      </c>
      <c r="C4944" t="str">
        <f t="shared" si="81"/>
        <v>1979 q2</v>
      </c>
    </row>
    <row r="4945" spans="1:3">
      <c r="A4945" s="61">
        <v>28965</v>
      </c>
      <c r="B4945">
        <v>0.88500000000000001</v>
      </c>
      <c r="C4945" t="str">
        <f t="shared" si="81"/>
        <v>1979 q2</v>
      </c>
    </row>
    <row r="4946" spans="1:3">
      <c r="A4946" s="61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61">
        <v>28969</v>
      </c>
      <c r="B4947">
        <v>0.88500000000000001</v>
      </c>
      <c r="C4947" t="str">
        <f t="shared" si="82"/>
        <v>1979 q2</v>
      </c>
    </row>
    <row r="4948" spans="1:3">
      <c r="A4948" s="61">
        <v>28970</v>
      </c>
      <c r="B4948">
        <v>0.87660000000000005</v>
      </c>
      <c r="C4948" t="str">
        <f t="shared" si="82"/>
        <v>1979 q2</v>
      </c>
    </row>
    <row r="4949" spans="1:3">
      <c r="A4949" s="61">
        <v>28971</v>
      </c>
      <c r="B4949">
        <v>0.89600000000000002</v>
      </c>
      <c r="C4949" t="str">
        <f t="shared" si="82"/>
        <v>1979 q2</v>
      </c>
    </row>
    <row r="4950" spans="1:3">
      <c r="A4950" s="61">
        <v>28972</v>
      </c>
      <c r="B4950">
        <v>0.91220000000000001</v>
      </c>
      <c r="C4950" t="str">
        <f t="shared" si="82"/>
        <v>1979 q2</v>
      </c>
    </row>
    <row r="4951" spans="1:3">
      <c r="A4951" s="61">
        <v>28975</v>
      </c>
      <c r="B4951">
        <v>0.93400000000000005</v>
      </c>
      <c r="C4951" t="str">
        <f t="shared" si="82"/>
        <v>1979 q2</v>
      </c>
    </row>
    <row r="4952" spans="1:3">
      <c r="A4952" s="61">
        <v>28976</v>
      </c>
      <c r="B4952">
        <v>0.91500000000000004</v>
      </c>
      <c r="C4952" t="str">
        <f t="shared" si="82"/>
        <v>1979 q2</v>
      </c>
    </row>
    <row r="4953" spans="1:3">
      <c r="A4953" s="61">
        <v>28977</v>
      </c>
      <c r="B4953">
        <v>0.89600000000000002</v>
      </c>
      <c r="C4953" t="str">
        <f t="shared" si="82"/>
        <v>1979 q2</v>
      </c>
    </row>
    <row r="4954" spans="1:3">
      <c r="A4954" s="61">
        <v>28978</v>
      </c>
      <c r="B4954">
        <v>0.89800000000000002</v>
      </c>
      <c r="C4954" t="str">
        <f t="shared" si="82"/>
        <v>1979 q2</v>
      </c>
    </row>
    <row r="4955" spans="1:3">
      <c r="A4955" s="61">
        <v>28979</v>
      </c>
      <c r="B4955">
        <v>0.87849999999999995</v>
      </c>
      <c r="C4955" t="str">
        <f t="shared" si="82"/>
        <v>1979 q2</v>
      </c>
    </row>
    <row r="4956" spans="1:3">
      <c r="A4956" s="61">
        <v>28982</v>
      </c>
      <c r="B4956">
        <v>0.86499999999999999</v>
      </c>
      <c r="C4956" t="str">
        <f t="shared" si="82"/>
        <v>1979 q2</v>
      </c>
    </row>
    <row r="4957" spans="1:3">
      <c r="A4957" s="61">
        <v>28983</v>
      </c>
      <c r="B4957">
        <v>0.85850000000000004</v>
      </c>
      <c r="C4957" t="str">
        <f t="shared" si="82"/>
        <v>1979 q2</v>
      </c>
    </row>
    <row r="4958" spans="1:3">
      <c r="A4958" s="61">
        <v>28984</v>
      </c>
      <c r="B4958">
        <v>0.87749999999999995</v>
      </c>
      <c r="C4958" t="str">
        <f t="shared" si="82"/>
        <v>1979 q2</v>
      </c>
    </row>
    <row r="4959" spans="1:3">
      <c r="A4959" s="61">
        <v>28985</v>
      </c>
      <c r="B4959">
        <v>0.85099999999999998</v>
      </c>
      <c r="C4959" t="str">
        <f t="shared" si="82"/>
        <v>1979 q2</v>
      </c>
    </row>
    <row r="4960" spans="1:3">
      <c r="A4960" s="61">
        <v>28986</v>
      </c>
      <c r="B4960">
        <v>0.82599999999999996</v>
      </c>
      <c r="C4960" t="str">
        <f t="shared" si="82"/>
        <v>1979 q2</v>
      </c>
    </row>
    <row r="4961" spans="1:3">
      <c r="A4961" s="61">
        <v>28989</v>
      </c>
      <c r="B4961">
        <v>0.83250000000000002</v>
      </c>
      <c r="C4961" t="str">
        <f t="shared" si="82"/>
        <v>1979 q2</v>
      </c>
    </row>
    <row r="4962" spans="1:3">
      <c r="A4962" s="61">
        <v>28990</v>
      </c>
      <c r="B4962">
        <v>0.84299999999999997</v>
      </c>
      <c r="C4962" t="str">
        <f t="shared" si="82"/>
        <v>1979 q2</v>
      </c>
    </row>
    <row r="4963" spans="1:3">
      <c r="A4963" s="61">
        <v>28991</v>
      </c>
      <c r="B4963">
        <v>0.82799999999999996</v>
      </c>
      <c r="C4963" t="str">
        <f t="shared" si="82"/>
        <v>1979 q2</v>
      </c>
    </row>
    <row r="4964" spans="1:3">
      <c r="A4964" s="61">
        <v>28992</v>
      </c>
      <c r="B4964">
        <v>0.84899999999999998</v>
      </c>
      <c r="C4964" t="str">
        <f t="shared" si="82"/>
        <v>1979 q2</v>
      </c>
    </row>
    <row r="4965" spans="1:3">
      <c r="A4965" s="61">
        <v>28993</v>
      </c>
      <c r="B4965">
        <v>0.85150000000000003</v>
      </c>
      <c r="C4965" t="str">
        <f t="shared" si="82"/>
        <v>1979 q2</v>
      </c>
    </row>
    <row r="4966" spans="1:3">
      <c r="A4966" s="61">
        <v>28996</v>
      </c>
      <c r="B4966">
        <v>0.84750000000000003</v>
      </c>
      <c r="C4966" t="str">
        <f t="shared" si="82"/>
        <v>1979 q2</v>
      </c>
    </row>
    <row r="4967" spans="1:3">
      <c r="A4967" s="61">
        <v>28997</v>
      </c>
      <c r="B4967">
        <v>0.85650000000000004</v>
      </c>
      <c r="C4967" t="str">
        <f t="shared" si="82"/>
        <v>1979 q2</v>
      </c>
    </row>
    <row r="4968" spans="1:3">
      <c r="A4968" s="61">
        <v>28998</v>
      </c>
      <c r="B4968">
        <v>0.84599999999999997</v>
      </c>
      <c r="C4968" t="str">
        <f t="shared" si="82"/>
        <v>1979 q2</v>
      </c>
    </row>
    <row r="4969" spans="1:3">
      <c r="A4969" s="61">
        <v>28999</v>
      </c>
      <c r="B4969">
        <v>0.84250000000000003</v>
      </c>
      <c r="C4969" t="str">
        <f t="shared" si="82"/>
        <v>1979 q2</v>
      </c>
    </row>
    <row r="4970" spans="1:3">
      <c r="A4970" s="61">
        <v>29000</v>
      </c>
      <c r="B4970">
        <v>0.82499999999999996</v>
      </c>
      <c r="C4970" t="str">
        <f t="shared" si="82"/>
        <v>1979 q2</v>
      </c>
    </row>
    <row r="4971" spans="1:3">
      <c r="A4971" s="61">
        <v>29004</v>
      </c>
      <c r="B4971">
        <v>0.79700000000000004</v>
      </c>
      <c r="C4971" t="str">
        <f t="shared" si="82"/>
        <v>1979 q2</v>
      </c>
    </row>
    <row r="4972" spans="1:3">
      <c r="A4972" s="61">
        <v>29005</v>
      </c>
      <c r="B4972">
        <v>0.79400000000000004</v>
      </c>
      <c r="C4972" t="str">
        <f t="shared" si="82"/>
        <v>1979 q2</v>
      </c>
    </row>
    <row r="4973" spans="1:3">
      <c r="A4973" s="61">
        <v>29006</v>
      </c>
      <c r="B4973">
        <v>0.79500000000000004</v>
      </c>
      <c r="C4973" t="str">
        <f t="shared" si="82"/>
        <v>1979 q2</v>
      </c>
    </row>
    <row r="4974" spans="1:3">
      <c r="A4974" s="61">
        <v>29007</v>
      </c>
      <c r="B4974">
        <v>0.79300000000000004</v>
      </c>
      <c r="C4974" t="str">
        <f t="shared" si="82"/>
        <v>1979 q2</v>
      </c>
    </row>
    <row r="4975" spans="1:3">
      <c r="A4975" s="61">
        <v>29010</v>
      </c>
      <c r="B4975">
        <v>0.80300000000000005</v>
      </c>
      <c r="C4975" t="str">
        <f t="shared" si="82"/>
        <v>1979 q2</v>
      </c>
    </row>
    <row r="4976" spans="1:3">
      <c r="A4976" s="61">
        <v>29011</v>
      </c>
      <c r="B4976">
        <v>0.80800000000000005</v>
      </c>
      <c r="C4976" t="str">
        <f t="shared" si="82"/>
        <v>1979 q2</v>
      </c>
    </row>
    <row r="4977" spans="1:3">
      <c r="A4977" s="61">
        <v>29012</v>
      </c>
      <c r="B4977">
        <v>0.79500000000000004</v>
      </c>
      <c r="C4977" t="str">
        <f t="shared" si="82"/>
        <v>1979 q2</v>
      </c>
    </row>
    <row r="4978" spans="1:3">
      <c r="A4978" s="61">
        <v>29013</v>
      </c>
      <c r="B4978">
        <v>0.82</v>
      </c>
      <c r="C4978" t="str">
        <f t="shared" si="82"/>
        <v>1979 q2</v>
      </c>
    </row>
    <row r="4979" spans="1:3">
      <c r="A4979" s="61">
        <v>29014</v>
      </c>
      <c r="B4979">
        <v>0.83099999999999996</v>
      </c>
      <c r="C4979" t="str">
        <f t="shared" si="82"/>
        <v>1979 q2</v>
      </c>
    </row>
    <row r="4980" spans="1:3">
      <c r="A4980" s="61">
        <v>29017</v>
      </c>
      <c r="B4980">
        <v>0.82</v>
      </c>
      <c r="C4980" t="str">
        <f t="shared" si="82"/>
        <v>1979 q2</v>
      </c>
    </row>
    <row r="4981" spans="1:3">
      <c r="A4981" s="61">
        <v>29018</v>
      </c>
      <c r="B4981">
        <v>0.8145</v>
      </c>
      <c r="C4981" t="str">
        <f t="shared" si="82"/>
        <v>1979 q2</v>
      </c>
    </row>
    <row r="4982" spans="1:3">
      <c r="A4982" s="61">
        <v>29019</v>
      </c>
      <c r="B4982">
        <v>0.84450000000000003</v>
      </c>
      <c r="C4982" t="str">
        <f t="shared" si="82"/>
        <v>1979 q2</v>
      </c>
    </row>
    <row r="4983" spans="1:3">
      <c r="A4983" s="61">
        <v>29020</v>
      </c>
      <c r="B4983">
        <v>0.84699999999999998</v>
      </c>
      <c r="C4983" t="str">
        <f t="shared" si="82"/>
        <v>1979 q2</v>
      </c>
    </row>
    <row r="4984" spans="1:3">
      <c r="A4984" s="61">
        <v>29021</v>
      </c>
      <c r="B4984">
        <v>0.83499999999999996</v>
      </c>
      <c r="C4984" t="str">
        <f t="shared" si="82"/>
        <v>1979 q2</v>
      </c>
    </row>
    <row r="4985" spans="1:3">
      <c r="A4985" s="61">
        <v>29024</v>
      </c>
      <c r="B4985">
        <v>0.84099999999999997</v>
      </c>
      <c r="C4985" t="str">
        <f t="shared" si="82"/>
        <v>1979 q2</v>
      </c>
    </row>
    <row r="4986" spans="1:3">
      <c r="A4986" s="61">
        <v>29025</v>
      </c>
      <c r="B4986">
        <v>0.871</v>
      </c>
      <c r="C4986" t="str">
        <f t="shared" si="82"/>
        <v>1979 q2</v>
      </c>
    </row>
    <row r="4987" spans="1:3">
      <c r="A4987" s="61">
        <v>29026</v>
      </c>
      <c r="B4987">
        <v>0.86199999999999999</v>
      </c>
      <c r="C4987" t="str">
        <f t="shared" si="82"/>
        <v>1979 q2</v>
      </c>
    </row>
    <row r="4988" spans="1:3">
      <c r="A4988" s="61">
        <v>29027</v>
      </c>
      <c r="B4988">
        <v>0.85</v>
      </c>
      <c r="C4988" t="str">
        <f t="shared" si="82"/>
        <v>1979 q2</v>
      </c>
    </row>
    <row r="4989" spans="1:3">
      <c r="A4989" s="61">
        <v>29028</v>
      </c>
      <c r="B4989">
        <v>0.87050000000000005</v>
      </c>
      <c r="C4989" t="str">
        <f t="shared" si="82"/>
        <v>1979 q2</v>
      </c>
    </row>
    <row r="4990" spans="1:3">
      <c r="A4990" s="61">
        <v>29031</v>
      </c>
      <c r="B4990">
        <v>0.85499999999999998</v>
      </c>
      <c r="C4990" t="str">
        <f t="shared" si="82"/>
        <v>1979 q2</v>
      </c>
    </row>
    <row r="4991" spans="1:3">
      <c r="A4991" s="61">
        <v>29032</v>
      </c>
      <c r="B4991">
        <v>0.85870000000000002</v>
      </c>
      <c r="C4991" t="str">
        <f t="shared" si="82"/>
        <v>1979 q2</v>
      </c>
    </row>
    <row r="4992" spans="1:3">
      <c r="A4992" s="61">
        <v>29033</v>
      </c>
      <c r="B4992">
        <v>0.83</v>
      </c>
      <c r="C4992" t="str">
        <f t="shared" si="82"/>
        <v>1979 q2</v>
      </c>
    </row>
    <row r="4993" spans="1:3">
      <c r="A4993" s="61">
        <v>29034</v>
      </c>
      <c r="B4993">
        <v>0.80500000000000005</v>
      </c>
      <c r="C4993" t="str">
        <f t="shared" si="82"/>
        <v>1979 q2</v>
      </c>
    </row>
    <row r="4994" spans="1:3">
      <c r="A4994" s="61">
        <v>29035</v>
      </c>
      <c r="B4994">
        <v>0.81279999999999997</v>
      </c>
      <c r="C4994" t="str">
        <f t="shared" si="82"/>
        <v>1979 q2</v>
      </c>
    </row>
    <row r="4995" spans="1:3">
      <c r="A4995" s="61">
        <v>29038</v>
      </c>
      <c r="B4995">
        <v>0.78300000000000003</v>
      </c>
      <c r="C4995" t="str">
        <f t="shared" si="82"/>
        <v>1979 q3</v>
      </c>
    </row>
    <row r="4996" spans="1:3">
      <c r="A4996" s="61">
        <v>29039</v>
      </c>
      <c r="B4996">
        <v>0.80200000000000005</v>
      </c>
      <c r="C4996" t="str">
        <f t="shared" si="82"/>
        <v>1979 q3</v>
      </c>
    </row>
    <row r="4997" spans="1:3">
      <c r="A4997" s="61">
        <v>29041</v>
      </c>
      <c r="B4997">
        <v>0.82050000000000001</v>
      </c>
      <c r="C4997" t="str">
        <f t="shared" si="82"/>
        <v>1979 q3</v>
      </c>
    </row>
    <row r="4998" spans="1:3">
      <c r="A4998" s="61">
        <v>29042</v>
      </c>
      <c r="B4998">
        <v>0.8075</v>
      </c>
      <c r="C4998" t="str">
        <f t="shared" si="82"/>
        <v>1979 q3</v>
      </c>
    </row>
    <row r="4999" spans="1:3">
      <c r="A4999" s="61">
        <v>29045</v>
      </c>
      <c r="B4999">
        <v>0.80100000000000005</v>
      </c>
      <c r="C4999" t="str">
        <f t="shared" si="82"/>
        <v>1979 q3</v>
      </c>
    </row>
    <row r="5000" spans="1:3">
      <c r="A5000" s="61">
        <v>29046</v>
      </c>
      <c r="B5000">
        <v>0.81100000000000005</v>
      </c>
      <c r="C5000" t="str">
        <f t="shared" si="82"/>
        <v>1979 q3</v>
      </c>
    </row>
    <row r="5001" spans="1:3">
      <c r="A5001" s="61">
        <v>29047</v>
      </c>
      <c r="B5001">
        <v>0.81899999999999995</v>
      </c>
      <c r="C5001" t="str">
        <f t="shared" si="82"/>
        <v>1979 q3</v>
      </c>
    </row>
    <row r="5002" spans="1:3">
      <c r="A5002" s="61">
        <v>29048</v>
      </c>
      <c r="B5002">
        <v>0.81499999999999995</v>
      </c>
      <c r="C5002" t="str">
        <f t="shared" si="82"/>
        <v>1979 q3</v>
      </c>
    </row>
    <row r="5003" spans="1:3">
      <c r="A5003" s="61">
        <v>29049</v>
      </c>
      <c r="B5003">
        <v>0.79749999999999999</v>
      </c>
      <c r="C5003" t="str">
        <f t="shared" si="82"/>
        <v>1979 q3</v>
      </c>
    </row>
    <row r="5004" spans="1:3">
      <c r="A5004" s="61">
        <v>29052</v>
      </c>
      <c r="B5004">
        <v>0.80800000000000005</v>
      </c>
      <c r="C5004" t="str">
        <f t="shared" si="82"/>
        <v>1979 q3</v>
      </c>
    </row>
    <row r="5005" spans="1:3">
      <c r="A5005" s="61">
        <v>29053</v>
      </c>
      <c r="B5005">
        <v>0.81200000000000006</v>
      </c>
      <c r="C5005" t="str">
        <f t="shared" si="82"/>
        <v>1979 q3</v>
      </c>
    </row>
    <row r="5006" spans="1:3">
      <c r="A5006" s="61">
        <v>29054</v>
      </c>
      <c r="B5006">
        <v>0.80200000000000005</v>
      </c>
      <c r="C5006" t="str">
        <f t="shared" si="82"/>
        <v>1979 q3</v>
      </c>
    </row>
    <row r="5007" spans="1:3">
      <c r="A5007" s="61">
        <v>29055</v>
      </c>
      <c r="B5007">
        <v>0.79700000000000004</v>
      </c>
      <c r="C5007" t="str">
        <f t="shared" si="82"/>
        <v>1979 q3</v>
      </c>
    </row>
    <row r="5008" spans="1:3">
      <c r="A5008" s="61">
        <v>29056</v>
      </c>
      <c r="B5008">
        <v>0.81850000000000001</v>
      </c>
      <c r="C5008" t="str">
        <f t="shared" si="82"/>
        <v>1979 q3</v>
      </c>
    </row>
    <row r="5009" spans="1:3">
      <c r="A5009" s="61">
        <v>29059</v>
      </c>
      <c r="B5009">
        <v>0.82599999999999996</v>
      </c>
      <c r="C5009" t="str">
        <f t="shared" si="82"/>
        <v>1979 q3</v>
      </c>
    </row>
    <row r="5010" spans="1:3">
      <c r="A5010" s="61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61">
        <v>29061</v>
      </c>
      <c r="B5011">
        <v>0.84650000000000003</v>
      </c>
      <c r="C5011" t="str">
        <f t="shared" si="83"/>
        <v>1979 q3</v>
      </c>
    </row>
    <row r="5012" spans="1:3">
      <c r="A5012" s="61">
        <v>29062</v>
      </c>
      <c r="B5012">
        <v>0.86199999999999999</v>
      </c>
      <c r="C5012" t="str">
        <f t="shared" si="83"/>
        <v>1979 q3</v>
      </c>
    </row>
    <row r="5013" spans="1:3">
      <c r="A5013" s="61">
        <v>29063</v>
      </c>
      <c r="B5013">
        <v>0.84699999999999998</v>
      </c>
      <c r="C5013" t="str">
        <f t="shared" si="83"/>
        <v>1979 q3</v>
      </c>
    </row>
    <row r="5014" spans="1:3">
      <c r="A5014" s="61">
        <v>29066</v>
      </c>
      <c r="B5014">
        <v>0.81699999999999995</v>
      </c>
      <c r="C5014" t="str">
        <f t="shared" si="83"/>
        <v>1979 q3</v>
      </c>
    </row>
    <row r="5015" spans="1:3">
      <c r="A5015" s="61">
        <v>29067</v>
      </c>
      <c r="B5015">
        <v>0.81299999999999994</v>
      </c>
      <c r="C5015" t="str">
        <f t="shared" si="83"/>
        <v>1979 q3</v>
      </c>
    </row>
    <row r="5016" spans="1:3">
      <c r="A5016" s="61">
        <v>29068</v>
      </c>
      <c r="B5016">
        <v>0.84050000000000002</v>
      </c>
      <c r="C5016" t="str">
        <f t="shared" si="83"/>
        <v>1979 q3</v>
      </c>
    </row>
    <row r="5017" spans="1:3">
      <c r="A5017" s="61">
        <v>29069</v>
      </c>
      <c r="B5017">
        <v>0.85450000000000004</v>
      </c>
      <c r="C5017" t="str">
        <f t="shared" si="83"/>
        <v>1979 q3</v>
      </c>
    </row>
    <row r="5018" spans="1:3">
      <c r="A5018" s="61">
        <v>29070</v>
      </c>
      <c r="B5018">
        <v>0.84499999999999997</v>
      </c>
      <c r="C5018" t="str">
        <f t="shared" si="83"/>
        <v>1979 q3</v>
      </c>
    </row>
    <row r="5019" spans="1:3">
      <c r="A5019" s="61">
        <v>29073</v>
      </c>
      <c r="B5019">
        <v>0.84899999999999998</v>
      </c>
      <c r="C5019" t="str">
        <f t="shared" si="83"/>
        <v>1979 q3</v>
      </c>
    </row>
    <row r="5020" spans="1:3">
      <c r="A5020" s="61">
        <v>29074</v>
      </c>
      <c r="B5020">
        <v>0.85650000000000004</v>
      </c>
      <c r="C5020" t="str">
        <f t="shared" si="83"/>
        <v>1979 q3</v>
      </c>
    </row>
    <row r="5021" spans="1:3">
      <c r="A5021" s="61">
        <v>29075</v>
      </c>
      <c r="B5021">
        <v>0.873</v>
      </c>
      <c r="C5021" t="str">
        <f t="shared" si="83"/>
        <v>1979 q3</v>
      </c>
    </row>
    <row r="5022" spans="1:3">
      <c r="A5022" s="61">
        <v>29076</v>
      </c>
      <c r="B5022">
        <v>0.879</v>
      </c>
      <c r="C5022" t="str">
        <f t="shared" si="83"/>
        <v>1979 q3</v>
      </c>
    </row>
    <row r="5023" spans="1:3">
      <c r="A5023" s="61">
        <v>29077</v>
      </c>
      <c r="B5023">
        <v>0.87849999999999995</v>
      </c>
      <c r="C5023" t="str">
        <f t="shared" si="83"/>
        <v>1979 q3</v>
      </c>
    </row>
    <row r="5024" spans="1:3">
      <c r="A5024" s="61">
        <v>29080</v>
      </c>
      <c r="B5024">
        <v>0.86699999999999999</v>
      </c>
      <c r="C5024" t="str">
        <f t="shared" si="83"/>
        <v>1979 q3</v>
      </c>
    </row>
    <row r="5025" spans="1:3">
      <c r="A5025" s="61">
        <v>29081</v>
      </c>
      <c r="B5025">
        <v>0.89700000000000002</v>
      </c>
      <c r="C5025" t="str">
        <f t="shared" si="83"/>
        <v>1979 q3</v>
      </c>
    </row>
    <row r="5026" spans="1:3">
      <c r="A5026" s="61">
        <v>29082</v>
      </c>
      <c r="B5026">
        <v>0.89600000000000002</v>
      </c>
      <c r="C5026" t="str">
        <f t="shared" si="83"/>
        <v>1979 q3</v>
      </c>
    </row>
    <row r="5027" spans="1:3">
      <c r="A5027" s="61">
        <v>29083</v>
      </c>
      <c r="B5027">
        <v>0.88500000000000001</v>
      </c>
      <c r="C5027" t="str">
        <f t="shared" si="83"/>
        <v>1979 q3</v>
      </c>
    </row>
    <row r="5028" spans="1:3">
      <c r="A5028" s="61">
        <v>29084</v>
      </c>
      <c r="B5028">
        <v>0.88400000000000001</v>
      </c>
      <c r="C5028" t="str">
        <f t="shared" si="83"/>
        <v>1979 q3</v>
      </c>
    </row>
    <row r="5029" spans="1:3">
      <c r="A5029" s="61">
        <v>29087</v>
      </c>
      <c r="B5029">
        <v>0.86199999999999999</v>
      </c>
      <c r="C5029" t="str">
        <f t="shared" si="83"/>
        <v>1979 q3</v>
      </c>
    </row>
    <row r="5030" spans="1:3">
      <c r="A5030" s="61">
        <v>29088</v>
      </c>
      <c r="B5030">
        <v>0.879</v>
      </c>
      <c r="C5030" t="str">
        <f t="shared" si="83"/>
        <v>1979 q3</v>
      </c>
    </row>
    <row r="5031" spans="1:3">
      <c r="A5031" s="61">
        <v>29089</v>
      </c>
      <c r="B5031">
        <v>0.86399999999999999</v>
      </c>
      <c r="C5031" t="str">
        <f t="shared" si="83"/>
        <v>1979 q3</v>
      </c>
    </row>
    <row r="5032" spans="1:3">
      <c r="A5032" s="61">
        <v>29090</v>
      </c>
      <c r="B5032">
        <v>0.87350000000000005</v>
      </c>
      <c r="C5032" t="str">
        <f t="shared" si="83"/>
        <v>1979 q3</v>
      </c>
    </row>
    <row r="5033" spans="1:3">
      <c r="A5033" s="61">
        <v>29091</v>
      </c>
      <c r="B5033">
        <v>0.88900000000000001</v>
      </c>
      <c r="C5033" t="str">
        <f t="shared" si="83"/>
        <v>1979 q3</v>
      </c>
    </row>
    <row r="5034" spans="1:3">
      <c r="A5034" s="61">
        <v>29094</v>
      </c>
      <c r="B5034">
        <v>0.88</v>
      </c>
      <c r="C5034" t="str">
        <f t="shared" si="83"/>
        <v>1979 q3</v>
      </c>
    </row>
    <row r="5035" spans="1:3">
      <c r="A5035" s="61">
        <v>29095</v>
      </c>
      <c r="B5035">
        <v>0.89249999999999996</v>
      </c>
      <c r="C5035" t="str">
        <f t="shared" si="83"/>
        <v>1979 q3</v>
      </c>
    </row>
    <row r="5036" spans="1:3">
      <c r="A5036" s="61">
        <v>29096</v>
      </c>
      <c r="B5036">
        <v>0.91479999999999995</v>
      </c>
      <c r="C5036" t="str">
        <f t="shared" si="83"/>
        <v>1979 q3</v>
      </c>
    </row>
    <row r="5037" spans="1:3">
      <c r="A5037" s="61">
        <v>29097</v>
      </c>
      <c r="B5037">
        <v>0.92490000000000006</v>
      </c>
      <c r="C5037" t="str">
        <f t="shared" si="83"/>
        <v>1979 q3</v>
      </c>
    </row>
    <row r="5038" spans="1:3">
      <c r="A5038" s="61">
        <v>29098</v>
      </c>
      <c r="B5038">
        <v>0.91679999999999995</v>
      </c>
      <c r="C5038" t="str">
        <f t="shared" si="83"/>
        <v>1979 q3</v>
      </c>
    </row>
    <row r="5039" spans="1:3">
      <c r="A5039" s="61">
        <v>29102</v>
      </c>
      <c r="B5039">
        <v>0.92300000000000004</v>
      </c>
      <c r="C5039" t="str">
        <f t="shared" si="83"/>
        <v>1979 q3</v>
      </c>
    </row>
    <row r="5040" spans="1:3">
      <c r="A5040" s="61">
        <v>29103</v>
      </c>
      <c r="B5040">
        <v>0.92549999999999999</v>
      </c>
      <c r="C5040" t="str">
        <f t="shared" si="83"/>
        <v>1979 q3</v>
      </c>
    </row>
    <row r="5041" spans="1:3">
      <c r="A5041" s="61">
        <v>29104</v>
      </c>
      <c r="B5041">
        <v>0.90500000000000003</v>
      </c>
      <c r="C5041" t="str">
        <f t="shared" si="83"/>
        <v>1979 q3</v>
      </c>
    </row>
    <row r="5042" spans="1:3">
      <c r="A5042" s="61">
        <v>29105</v>
      </c>
      <c r="B5042">
        <v>0.89149999999999996</v>
      </c>
      <c r="C5042" t="str">
        <f t="shared" si="83"/>
        <v>1979 q3</v>
      </c>
    </row>
    <row r="5043" spans="1:3">
      <c r="A5043" s="61">
        <v>29108</v>
      </c>
      <c r="B5043">
        <v>0.91400000000000003</v>
      </c>
      <c r="C5043" t="str">
        <f t="shared" si="83"/>
        <v>1979 q3</v>
      </c>
    </row>
    <row r="5044" spans="1:3">
      <c r="A5044" s="61">
        <v>29109</v>
      </c>
      <c r="B5044">
        <v>0.91</v>
      </c>
      <c r="C5044" t="str">
        <f t="shared" si="83"/>
        <v>1979 q3</v>
      </c>
    </row>
    <row r="5045" spans="1:3">
      <c r="A5045" s="61">
        <v>29110</v>
      </c>
      <c r="B5045">
        <v>0.88200000000000001</v>
      </c>
      <c r="C5045" t="str">
        <f t="shared" si="83"/>
        <v>1979 q3</v>
      </c>
    </row>
    <row r="5046" spans="1:3">
      <c r="A5046" s="61">
        <v>29111</v>
      </c>
      <c r="B5046">
        <v>0.89049999999999996</v>
      </c>
      <c r="C5046" t="str">
        <f t="shared" si="83"/>
        <v>1979 q3</v>
      </c>
    </row>
    <row r="5047" spans="1:3">
      <c r="A5047" s="61">
        <v>29112</v>
      </c>
      <c r="B5047">
        <v>0.86399999999999999</v>
      </c>
      <c r="C5047" t="str">
        <f t="shared" si="83"/>
        <v>1979 q3</v>
      </c>
    </row>
    <row r="5048" spans="1:3">
      <c r="A5048" s="61">
        <v>29115</v>
      </c>
      <c r="B5048">
        <v>0.878</v>
      </c>
      <c r="C5048" t="str">
        <f t="shared" si="83"/>
        <v>1979 q3</v>
      </c>
    </row>
    <row r="5049" spans="1:3">
      <c r="A5049" s="61">
        <v>29116</v>
      </c>
      <c r="B5049">
        <v>0.85499999999999998</v>
      </c>
      <c r="C5049" t="str">
        <f t="shared" si="83"/>
        <v>1979 q3</v>
      </c>
    </row>
    <row r="5050" spans="1:3">
      <c r="A5050" s="61">
        <v>29117</v>
      </c>
      <c r="B5050">
        <v>0.87</v>
      </c>
      <c r="C5050" t="str">
        <f t="shared" si="83"/>
        <v>1979 q3</v>
      </c>
    </row>
    <row r="5051" spans="1:3">
      <c r="A5051" s="61">
        <v>29118</v>
      </c>
      <c r="B5051">
        <v>0.875</v>
      </c>
      <c r="C5051" t="str">
        <f t="shared" si="83"/>
        <v>1979 q3</v>
      </c>
    </row>
    <row r="5052" spans="1:3">
      <c r="A5052" s="61">
        <v>29119</v>
      </c>
      <c r="B5052">
        <v>0.90500000000000003</v>
      </c>
      <c r="C5052" t="str">
        <f t="shared" si="83"/>
        <v>1979 q3</v>
      </c>
    </row>
    <row r="5053" spans="1:3">
      <c r="A5053" s="61">
        <v>29122</v>
      </c>
      <c r="B5053">
        <v>0.93500000000000005</v>
      </c>
      <c r="C5053" t="str">
        <f t="shared" si="83"/>
        <v>1979 q3</v>
      </c>
    </row>
    <row r="5054" spans="1:3">
      <c r="A5054" s="61">
        <v>29123</v>
      </c>
      <c r="B5054">
        <v>0.98</v>
      </c>
      <c r="C5054" t="str">
        <f t="shared" si="83"/>
        <v>1979 q3</v>
      </c>
    </row>
    <row r="5055" spans="1:3">
      <c r="A5055" s="61">
        <v>29124</v>
      </c>
      <c r="B5055">
        <v>1.04</v>
      </c>
      <c r="C5055" t="str">
        <f t="shared" si="83"/>
        <v>1979 q3</v>
      </c>
    </row>
    <row r="5056" spans="1:3">
      <c r="A5056" s="61">
        <v>29125</v>
      </c>
      <c r="B5056">
        <v>1.1000000000000001</v>
      </c>
      <c r="C5056" t="str">
        <f t="shared" si="83"/>
        <v>1979 q3</v>
      </c>
    </row>
    <row r="5057" spans="1:3">
      <c r="A5057" s="61">
        <v>29126</v>
      </c>
      <c r="B5057">
        <v>1.07</v>
      </c>
      <c r="C5057" t="str">
        <f t="shared" si="83"/>
        <v>1979 q3</v>
      </c>
    </row>
    <row r="5058" spans="1:3">
      <c r="A5058" s="61">
        <v>29129</v>
      </c>
      <c r="B5058">
        <v>1.1299999999999999</v>
      </c>
      <c r="C5058" t="str">
        <f t="shared" si="83"/>
        <v>1979 q4</v>
      </c>
    </row>
    <row r="5059" spans="1:3">
      <c r="A5059" s="61">
        <v>29130</v>
      </c>
      <c r="B5059">
        <v>1.07</v>
      </c>
      <c r="C5059" t="str">
        <f t="shared" si="83"/>
        <v>1979 q4</v>
      </c>
    </row>
    <row r="5060" spans="1:3">
      <c r="A5060" s="61">
        <v>29131</v>
      </c>
      <c r="B5060">
        <v>1.016</v>
      </c>
      <c r="C5060" t="str">
        <f t="shared" si="83"/>
        <v>1979 q4</v>
      </c>
    </row>
    <row r="5061" spans="1:3">
      <c r="A5061" s="61">
        <v>29132</v>
      </c>
      <c r="B5061">
        <v>1.0049999999999999</v>
      </c>
      <c r="C5061" t="str">
        <f t="shared" si="83"/>
        <v>1979 q4</v>
      </c>
    </row>
    <row r="5062" spans="1:3">
      <c r="A5062" s="61">
        <v>29133</v>
      </c>
      <c r="B5062">
        <v>1.0349999999999999</v>
      </c>
      <c r="C5062" t="str">
        <f t="shared" si="83"/>
        <v>1979 q4</v>
      </c>
    </row>
    <row r="5063" spans="1:3">
      <c r="A5063" s="61">
        <v>29136</v>
      </c>
      <c r="B5063">
        <v>1.0049999999999999</v>
      </c>
      <c r="C5063" t="str">
        <f t="shared" si="83"/>
        <v>1979 q4</v>
      </c>
    </row>
    <row r="5064" spans="1:3">
      <c r="A5064" s="61">
        <v>29137</v>
      </c>
      <c r="B5064">
        <v>0.96</v>
      </c>
      <c r="C5064" t="str">
        <f t="shared" si="83"/>
        <v>1979 q4</v>
      </c>
    </row>
    <row r="5065" spans="1:3">
      <c r="A5065" s="61">
        <v>29138</v>
      </c>
      <c r="B5065">
        <v>0.94</v>
      </c>
      <c r="C5065" t="str">
        <f t="shared" si="83"/>
        <v>1979 q4</v>
      </c>
    </row>
    <row r="5066" spans="1:3">
      <c r="A5066" s="61">
        <v>29139</v>
      </c>
      <c r="B5066">
        <v>0.92900000000000005</v>
      </c>
      <c r="C5066" t="str">
        <f t="shared" si="83"/>
        <v>1979 q4</v>
      </c>
    </row>
    <row r="5067" spans="1:3">
      <c r="A5067" s="61">
        <v>29140</v>
      </c>
      <c r="B5067">
        <v>0.96599999999999997</v>
      </c>
      <c r="C5067" t="str">
        <f t="shared" si="83"/>
        <v>1979 q4</v>
      </c>
    </row>
    <row r="5068" spans="1:3">
      <c r="A5068" s="61">
        <v>29143</v>
      </c>
      <c r="B5068">
        <v>0.91700000000000004</v>
      </c>
      <c r="C5068" t="str">
        <f t="shared" si="83"/>
        <v>1979 q4</v>
      </c>
    </row>
    <row r="5069" spans="1:3">
      <c r="A5069" s="61">
        <v>29144</v>
      </c>
      <c r="B5069">
        <v>0.86699999999999999</v>
      </c>
      <c r="C5069" t="str">
        <f t="shared" si="83"/>
        <v>1979 q4</v>
      </c>
    </row>
    <row r="5070" spans="1:3">
      <c r="A5070" s="61">
        <v>29145</v>
      </c>
      <c r="B5070">
        <v>0.88400000000000001</v>
      </c>
      <c r="C5070" t="str">
        <f t="shared" si="83"/>
        <v>1979 q4</v>
      </c>
    </row>
    <row r="5071" spans="1:3">
      <c r="A5071" s="61">
        <v>29146</v>
      </c>
      <c r="B5071">
        <v>0.876</v>
      </c>
      <c r="C5071" t="str">
        <f t="shared" si="83"/>
        <v>1979 q4</v>
      </c>
    </row>
    <row r="5072" spans="1:3">
      <c r="A5072" s="61">
        <v>29147</v>
      </c>
      <c r="B5072">
        <v>0.89849999999999997</v>
      </c>
      <c r="C5072" t="str">
        <f t="shared" si="83"/>
        <v>1979 q4</v>
      </c>
    </row>
    <row r="5073" spans="1:3">
      <c r="A5073" s="61">
        <v>29150</v>
      </c>
      <c r="B5073">
        <v>0.88100000000000001</v>
      </c>
      <c r="C5073" t="str">
        <f t="shared" si="83"/>
        <v>1979 q4</v>
      </c>
    </row>
    <row r="5074" spans="1:3">
      <c r="A5074" s="61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61">
        <v>29152</v>
      </c>
      <c r="B5075">
        <v>0.88900000000000001</v>
      </c>
      <c r="C5075" t="str">
        <f t="shared" si="84"/>
        <v>1979 q4</v>
      </c>
    </row>
    <row r="5076" spans="1:3">
      <c r="A5076" s="61">
        <v>29153</v>
      </c>
      <c r="B5076">
        <v>0.89649999999999996</v>
      </c>
      <c r="C5076" t="str">
        <f t="shared" si="84"/>
        <v>1979 q4</v>
      </c>
    </row>
    <row r="5077" spans="1:3">
      <c r="A5077" s="61">
        <v>29154</v>
      </c>
      <c r="B5077">
        <v>0.9</v>
      </c>
      <c r="C5077" t="str">
        <f t="shared" si="84"/>
        <v>1979 q4</v>
      </c>
    </row>
    <row r="5078" spans="1:3">
      <c r="A5078" s="61">
        <v>29157</v>
      </c>
      <c r="B5078">
        <v>0.9</v>
      </c>
      <c r="C5078" t="str">
        <f t="shared" si="84"/>
        <v>1979 q4</v>
      </c>
    </row>
    <row r="5079" spans="1:3">
      <c r="A5079" s="61">
        <v>29158</v>
      </c>
      <c r="B5079">
        <v>0.90400000000000003</v>
      </c>
      <c r="C5079" t="str">
        <f t="shared" si="84"/>
        <v>1979 q4</v>
      </c>
    </row>
    <row r="5080" spans="1:3">
      <c r="A5080" s="61">
        <v>29159</v>
      </c>
      <c r="B5080">
        <v>0.90900000000000003</v>
      </c>
      <c r="C5080" t="str">
        <f t="shared" si="84"/>
        <v>1979 q4</v>
      </c>
    </row>
    <row r="5081" spans="1:3">
      <c r="A5081" s="61">
        <v>29160</v>
      </c>
      <c r="B5081">
        <v>0.94</v>
      </c>
      <c r="C5081" t="str">
        <f t="shared" si="84"/>
        <v>1979 q4</v>
      </c>
    </row>
    <row r="5082" spans="1:3">
      <c r="A5082" s="61">
        <v>29161</v>
      </c>
      <c r="B5082">
        <v>0.94199999999999995</v>
      </c>
      <c r="C5082" t="str">
        <f t="shared" si="84"/>
        <v>1979 q4</v>
      </c>
    </row>
    <row r="5083" spans="1:3">
      <c r="A5083" s="61">
        <v>29164</v>
      </c>
      <c r="B5083">
        <v>0.93300000000000005</v>
      </c>
      <c r="C5083" t="str">
        <f t="shared" si="84"/>
        <v>1979 q4</v>
      </c>
    </row>
    <row r="5084" spans="1:3">
      <c r="A5084" s="61">
        <v>29165</v>
      </c>
      <c r="B5084">
        <v>0.93400000000000005</v>
      </c>
      <c r="C5084" t="str">
        <f t="shared" si="84"/>
        <v>1979 q4</v>
      </c>
    </row>
    <row r="5085" spans="1:3">
      <c r="A5085" s="61">
        <v>29166</v>
      </c>
      <c r="B5085">
        <v>0.94499999999999995</v>
      </c>
      <c r="C5085" t="str">
        <f t="shared" si="84"/>
        <v>1979 q4</v>
      </c>
    </row>
    <row r="5086" spans="1:3">
      <c r="A5086" s="61">
        <v>29167</v>
      </c>
      <c r="B5086">
        <v>0.94799999999999995</v>
      </c>
      <c r="C5086" t="str">
        <f t="shared" si="84"/>
        <v>1979 q4</v>
      </c>
    </row>
    <row r="5087" spans="1:3">
      <c r="A5087" s="61">
        <v>29168</v>
      </c>
      <c r="B5087">
        <v>0.96850000000000003</v>
      </c>
      <c r="C5087" t="str">
        <f t="shared" si="84"/>
        <v>1979 q4</v>
      </c>
    </row>
    <row r="5088" spans="1:3">
      <c r="A5088" s="61">
        <v>29171</v>
      </c>
      <c r="B5088">
        <v>0.97699999999999998</v>
      </c>
      <c r="C5088" t="str">
        <f t="shared" si="84"/>
        <v>1979 q4</v>
      </c>
    </row>
    <row r="5089" spans="1:3">
      <c r="A5089" s="61">
        <v>29172</v>
      </c>
      <c r="B5089">
        <v>0.96799999999999997</v>
      </c>
      <c r="C5089" t="str">
        <f t="shared" si="84"/>
        <v>1979 q4</v>
      </c>
    </row>
    <row r="5090" spans="1:3">
      <c r="A5090" s="61">
        <v>29173</v>
      </c>
      <c r="B5090">
        <v>0.96499999999999997</v>
      </c>
      <c r="C5090" t="str">
        <f t="shared" si="84"/>
        <v>1979 q4</v>
      </c>
    </row>
    <row r="5091" spans="1:3">
      <c r="A5091" s="61">
        <v>29174</v>
      </c>
      <c r="B5091">
        <v>0.97799999999999998</v>
      </c>
      <c r="C5091" t="str">
        <f t="shared" si="84"/>
        <v>1979 q4</v>
      </c>
    </row>
    <row r="5092" spans="1:3">
      <c r="A5092" s="61">
        <v>29175</v>
      </c>
      <c r="B5092">
        <v>0.99399999999999999</v>
      </c>
      <c r="C5092" t="str">
        <f t="shared" si="84"/>
        <v>1979 q4</v>
      </c>
    </row>
    <row r="5093" spans="1:3">
      <c r="A5093" s="61">
        <v>29178</v>
      </c>
      <c r="B5093">
        <v>1.012</v>
      </c>
      <c r="C5093" t="str">
        <f t="shared" si="84"/>
        <v>1979 q4</v>
      </c>
    </row>
    <row r="5094" spans="1:3">
      <c r="A5094" s="61">
        <v>29179</v>
      </c>
      <c r="B5094">
        <v>1.006</v>
      </c>
      <c r="C5094" t="str">
        <f t="shared" si="84"/>
        <v>1979 q4</v>
      </c>
    </row>
    <row r="5095" spans="1:3">
      <c r="A5095" s="61">
        <v>29180</v>
      </c>
      <c r="B5095">
        <v>1.02</v>
      </c>
      <c r="C5095" t="str">
        <f t="shared" si="84"/>
        <v>1979 q4</v>
      </c>
    </row>
    <row r="5096" spans="1:3">
      <c r="A5096" s="61">
        <v>29182</v>
      </c>
      <c r="B5096">
        <v>1.02</v>
      </c>
      <c r="C5096" t="str">
        <f t="shared" si="84"/>
        <v>1979 q4</v>
      </c>
    </row>
    <row r="5097" spans="1:3">
      <c r="A5097" s="61">
        <v>29185</v>
      </c>
      <c r="B5097">
        <v>0.97</v>
      </c>
      <c r="C5097" t="str">
        <f t="shared" si="84"/>
        <v>1979 q4</v>
      </c>
    </row>
    <row r="5098" spans="1:3">
      <c r="A5098" s="61">
        <v>29186</v>
      </c>
      <c r="B5098">
        <v>0.93300000000000005</v>
      </c>
      <c r="C5098" t="str">
        <f t="shared" si="84"/>
        <v>1979 q4</v>
      </c>
    </row>
    <row r="5099" spans="1:3">
      <c r="A5099" s="61">
        <v>29187</v>
      </c>
      <c r="B5099">
        <v>0.9476</v>
      </c>
      <c r="C5099" t="str">
        <f t="shared" si="84"/>
        <v>1979 q4</v>
      </c>
    </row>
    <row r="5100" spans="1:3">
      <c r="A5100" s="61">
        <v>29188</v>
      </c>
      <c r="B5100">
        <v>0.97399999999999998</v>
      </c>
      <c r="C5100" t="str">
        <f t="shared" si="84"/>
        <v>1979 q4</v>
      </c>
    </row>
    <row r="5101" spans="1:3">
      <c r="A5101" s="61">
        <v>29189</v>
      </c>
      <c r="B5101">
        <v>1.0249999999999999</v>
      </c>
      <c r="C5101" t="str">
        <f t="shared" si="84"/>
        <v>1979 q4</v>
      </c>
    </row>
    <row r="5102" spans="1:3">
      <c r="A5102" s="61">
        <v>29192</v>
      </c>
      <c r="B5102">
        <v>1.0309999999999999</v>
      </c>
      <c r="C5102" t="str">
        <f t="shared" si="84"/>
        <v>1979 q4</v>
      </c>
    </row>
    <row r="5103" spans="1:3">
      <c r="A5103" s="61">
        <v>29193</v>
      </c>
      <c r="B5103">
        <v>1.0149999999999999</v>
      </c>
      <c r="C5103" t="str">
        <f t="shared" si="84"/>
        <v>1979 q4</v>
      </c>
    </row>
    <row r="5104" spans="1:3">
      <c r="A5104" s="61">
        <v>29194</v>
      </c>
      <c r="B5104">
        <v>1.02</v>
      </c>
      <c r="C5104" t="str">
        <f t="shared" si="84"/>
        <v>1979 q4</v>
      </c>
    </row>
    <row r="5105" spans="1:3">
      <c r="A5105" s="61">
        <v>29195</v>
      </c>
      <c r="B5105">
        <v>0.98199999999999998</v>
      </c>
      <c r="C5105" t="str">
        <f t="shared" si="84"/>
        <v>1979 q4</v>
      </c>
    </row>
    <row r="5106" spans="1:3">
      <c r="A5106" s="61">
        <v>29196</v>
      </c>
      <c r="B5106">
        <v>0.96750000000000003</v>
      </c>
      <c r="C5106" t="str">
        <f t="shared" si="84"/>
        <v>1979 q4</v>
      </c>
    </row>
    <row r="5107" spans="1:3">
      <c r="A5107" s="61">
        <v>29199</v>
      </c>
      <c r="B5107">
        <v>0.97599999999999998</v>
      </c>
      <c r="C5107" t="str">
        <f t="shared" si="84"/>
        <v>1979 q4</v>
      </c>
    </row>
    <row r="5108" spans="1:3">
      <c r="A5108" s="61">
        <v>29200</v>
      </c>
      <c r="B5108">
        <v>1.0069999999999999</v>
      </c>
      <c r="C5108" t="str">
        <f t="shared" si="84"/>
        <v>1979 q4</v>
      </c>
    </row>
    <row r="5109" spans="1:3">
      <c r="A5109" s="61">
        <v>29201</v>
      </c>
      <c r="B5109">
        <v>1.0069999999999999</v>
      </c>
      <c r="C5109" t="str">
        <f t="shared" si="84"/>
        <v>1979 q4</v>
      </c>
    </row>
    <row r="5110" spans="1:3">
      <c r="A5110" s="61">
        <v>29202</v>
      </c>
      <c r="B5110">
        <v>0.996</v>
      </c>
      <c r="C5110" t="str">
        <f t="shared" si="84"/>
        <v>1979 q4</v>
      </c>
    </row>
    <row r="5111" spans="1:3">
      <c r="A5111" s="61">
        <v>29203</v>
      </c>
      <c r="B5111">
        <v>1.0149999999999999</v>
      </c>
      <c r="C5111" t="str">
        <f t="shared" si="84"/>
        <v>1979 q4</v>
      </c>
    </row>
    <row r="5112" spans="1:3">
      <c r="A5112" s="61">
        <v>29206</v>
      </c>
      <c r="B5112">
        <v>0.999</v>
      </c>
      <c r="C5112" t="str">
        <f t="shared" si="84"/>
        <v>1979 q4</v>
      </c>
    </row>
    <row r="5113" spans="1:3">
      <c r="A5113" s="61">
        <v>29207</v>
      </c>
      <c r="B5113">
        <v>1.0069999999999999</v>
      </c>
      <c r="C5113" t="str">
        <f t="shared" si="84"/>
        <v>1979 q4</v>
      </c>
    </row>
    <row r="5114" spans="1:3">
      <c r="A5114" s="61">
        <v>29208</v>
      </c>
      <c r="B5114">
        <v>1.002</v>
      </c>
      <c r="C5114" t="str">
        <f t="shared" si="84"/>
        <v>1979 q4</v>
      </c>
    </row>
    <row r="5115" spans="1:3">
      <c r="A5115" s="61">
        <v>29209</v>
      </c>
      <c r="B5115">
        <v>1.0249999999999999</v>
      </c>
      <c r="C5115" t="str">
        <f t="shared" si="84"/>
        <v>1979 q4</v>
      </c>
    </row>
    <row r="5116" spans="1:3">
      <c r="A5116" s="61">
        <v>29210</v>
      </c>
      <c r="B5116">
        <v>1.0249999999999999</v>
      </c>
      <c r="C5116" t="str">
        <f t="shared" si="84"/>
        <v>1979 q4</v>
      </c>
    </row>
    <row r="5117" spans="1:3">
      <c r="A5117" s="61">
        <v>29215</v>
      </c>
      <c r="B5117">
        <v>1.0149999999999999</v>
      </c>
      <c r="C5117" t="str">
        <f t="shared" si="84"/>
        <v>1979 q4</v>
      </c>
    </row>
    <row r="5118" spans="1:3">
      <c r="A5118" s="61">
        <v>29216</v>
      </c>
      <c r="B5118">
        <v>1.0172000000000001</v>
      </c>
      <c r="C5118" t="str">
        <f t="shared" si="84"/>
        <v>1979 q4</v>
      </c>
    </row>
    <row r="5119" spans="1:3">
      <c r="A5119" s="61">
        <v>29217</v>
      </c>
      <c r="B5119">
        <v>1.0235000000000001</v>
      </c>
      <c r="C5119" t="str">
        <f t="shared" si="84"/>
        <v>1979 q4</v>
      </c>
    </row>
    <row r="5120" spans="1:3">
      <c r="A5120" s="61">
        <v>29220</v>
      </c>
      <c r="B5120">
        <v>1.0486</v>
      </c>
      <c r="C5120" t="str">
        <f t="shared" si="84"/>
        <v>1979 q4</v>
      </c>
    </row>
    <row r="5121" spans="1:3">
      <c r="A5121" s="61">
        <v>29222</v>
      </c>
      <c r="B5121">
        <v>1.1020000000000001</v>
      </c>
      <c r="C5121" t="str">
        <f t="shared" si="84"/>
        <v>1980 q1</v>
      </c>
    </row>
    <row r="5122" spans="1:3">
      <c r="A5122" s="61">
        <v>29223</v>
      </c>
      <c r="B5122">
        <v>1.139</v>
      </c>
      <c r="C5122" t="str">
        <f t="shared" si="84"/>
        <v>1980 q1</v>
      </c>
    </row>
    <row r="5123" spans="1:3">
      <c r="A5123" s="61">
        <v>29224</v>
      </c>
      <c r="B5123">
        <v>1.115</v>
      </c>
      <c r="C5123" t="str">
        <f t="shared" si="84"/>
        <v>1980 q1</v>
      </c>
    </row>
    <row r="5124" spans="1:3">
      <c r="A5124" s="61">
        <v>29227</v>
      </c>
      <c r="B5124">
        <v>1.0669999999999999</v>
      </c>
      <c r="C5124" t="str">
        <f t="shared" si="84"/>
        <v>1980 q1</v>
      </c>
    </row>
    <row r="5125" spans="1:3">
      <c r="A5125" s="61">
        <v>29228</v>
      </c>
      <c r="B5125">
        <v>1.0329999999999999</v>
      </c>
      <c r="C5125" t="str">
        <f t="shared" si="84"/>
        <v>1980 q1</v>
      </c>
    </row>
    <row r="5126" spans="1:3">
      <c r="A5126" s="61">
        <v>29229</v>
      </c>
      <c r="B5126">
        <v>1.0569999999999999</v>
      </c>
      <c r="C5126" t="str">
        <f t="shared" si="84"/>
        <v>1980 q1</v>
      </c>
    </row>
    <row r="5127" spans="1:3">
      <c r="A5127" s="61">
        <v>29230</v>
      </c>
      <c r="B5127">
        <v>1.04</v>
      </c>
      <c r="C5127" t="str">
        <f t="shared" si="84"/>
        <v>1980 q1</v>
      </c>
    </row>
    <row r="5128" spans="1:3">
      <c r="A5128" s="61">
        <v>29231</v>
      </c>
      <c r="B5128">
        <v>1.087</v>
      </c>
      <c r="C5128" t="str">
        <f t="shared" si="84"/>
        <v>1980 q1</v>
      </c>
    </row>
    <row r="5129" spans="1:3">
      <c r="A5129" s="61">
        <v>29234</v>
      </c>
      <c r="B5129">
        <v>1.103</v>
      </c>
      <c r="C5129" t="str">
        <f t="shared" si="84"/>
        <v>1980 q1</v>
      </c>
    </row>
    <row r="5130" spans="1:3">
      <c r="A5130" s="61">
        <v>29235</v>
      </c>
      <c r="B5130">
        <v>1.1140000000000001</v>
      </c>
      <c r="C5130" t="str">
        <f t="shared" si="84"/>
        <v>1980 q1</v>
      </c>
    </row>
    <row r="5131" spans="1:3">
      <c r="A5131" s="61">
        <v>29236</v>
      </c>
      <c r="B5131">
        <v>1.1639999999999999</v>
      </c>
      <c r="C5131" t="str">
        <f t="shared" si="84"/>
        <v>1980 q1</v>
      </c>
    </row>
    <row r="5132" spans="1:3">
      <c r="A5132" s="61">
        <v>29237</v>
      </c>
      <c r="B5132">
        <v>1.214</v>
      </c>
      <c r="C5132" t="str">
        <f t="shared" si="84"/>
        <v>1980 q1</v>
      </c>
    </row>
    <row r="5133" spans="1:3">
      <c r="A5133" s="61">
        <v>29238</v>
      </c>
      <c r="B5133">
        <v>1.2889999999999999</v>
      </c>
      <c r="C5133" t="str">
        <f t="shared" si="84"/>
        <v>1980 q1</v>
      </c>
    </row>
    <row r="5134" spans="1:3">
      <c r="A5134" s="61">
        <v>29241</v>
      </c>
      <c r="B5134">
        <v>1.389</v>
      </c>
      <c r="C5134" t="str">
        <f t="shared" si="84"/>
        <v>1980 q1</v>
      </c>
    </row>
    <row r="5135" spans="1:3">
      <c r="A5135" s="61">
        <v>29242</v>
      </c>
      <c r="B5135">
        <v>1.2889999999999999</v>
      </c>
      <c r="C5135" t="str">
        <f t="shared" si="84"/>
        <v>1980 q1</v>
      </c>
    </row>
    <row r="5136" spans="1:3">
      <c r="A5136" s="61">
        <v>29243</v>
      </c>
      <c r="B5136">
        <v>1.204</v>
      </c>
      <c r="C5136" t="str">
        <f t="shared" si="84"/>
        <v>1980 q1</v>
      </c>
    </row>
    <row r="5137" spans="1:3">
      <c r="A5137" s="61">
        <v>29244</v>
      </c>
      <c r="B5137">
        <v>1.2629999999999999</v>
      </c>
      <c r="C5137" t="str">
        <f t="shared" si="84"/>
        <v>1980 q1</v>
      </c>
    </row>
    <row r="5138" spans="1:3">
      <c r="A5138" s="61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61">
        <v>29248</v>
      </c>
      <c r="B5139">
        <v>1.264</v>
      </c>
      <c r="C5139" t="str">
        <f t="shared" si="85"/>
        <v>1980 q1</v>
      </c>
    </row>
    <row r="5140" spans="1:3">
      <c r="A5140" s="61">
        <v>29249</v>
      </c>
      <c r="B5140">
        <v>1.3140000000000001</v>
      </c>
      <c r="C5140" t="str">
        <f t="shared" si="85"/>
        <v>1980 q1</v>
      </c>
    </row>
    <row r="5141" spans="1:3">
      <c r="A5141" s="61">
        <v>29250</v>
      </c>
      <c r="B5141">
        <v>1.3380000000000001</v>
      </c>
      <c r="C5141" t="str">
        <f t="shared" si="85"/>
        <v>1980 q1</v>
      </c>
    </row>
    <row r="5142" spans="1:3">
      <c r="A5142" s="61">
        <v>29251</v>
      </c>
      <c r="B5142">
        <v>1.3049999999999999</v>
      </c>
      <c r="C5142" t="str">
        <f t="shared" si="85"/>
        <v>1980 q1</v>
      </c>
    </row>
    <row r="5143" spans="1:3">
      <c r="A5143" s="61">
        <v>29252</v>
      </c>
      <c r="B5143">
        <v>1.3129999999999999</v>
      </c>
      <c r="C5143" t="str">
        <f t="shared" si="85"/>
        <v>1980 q1</v>
      </c>
    </row>
    <row r="5144" spans="1:3">
      <c r="A5144" s="61">
        <v>29255</v>
      </c>
      <c r="B5144">
        <v>1.2629999999999999</v>
      </c>
      <c r="C5144" t="str">
        <f t="shared" si="85"/>
        <v>1980 q1</v>
      </c>
    </row>
    <row r="5145" spans="1:3">
      <c r="A5145" s="61">
        <v>29256</v>
      </c>
      <c r="B5145">
        <v>1.3129999999999999</v>
      </c>
      <c r="C5145" t="str">
        <f t="shared" si="85"/>
        <v>1980 q1</v>
      </c>
    </row>
    <row r="5146" spans="1:3">
      <c r="A5146" s="61">
        <v>29257</v>
      </c>
      <c r="B5146">
        <v>1.335</v>
      </c>
      <c r="C5146" t="str">
        <f t="shared" si="85"/>
        <v>1980 q1</v>
      </c>
    </row>
    <row r="5147" spans="1:3">
      <c r="A5147" s="61">
        <v>29258</v>
      </c>
      <c r="B5147">
        <v>1.3169999999999999</v>
      </c>
      <c r="C5147" t="str">
        <f t="shared" si="85"/>
        <v>1980 q1</v>
      </c>
    </row>
    <row r="5148" spans="1:3">
      <c r="A5148" s="61">
        <v>29259</v>
      </c>
      <c r="B5148">
        <v>1.367</v>
      </c>
      <c r="C5148" t="str">
        <f t="shared" si="85"/>
        <v>1980 q1</v>
      </c>
    </row>
    <row r="5149" spans="1:3">
      <c r="A5149" s="61">
        <v>29262</v>
      </c>
      <c r="B5149">
        <v>1.417</v>
      </c>
      <c r="C5149" t="str">
        <f t="shared" si="85"/>
        <v>1980 q1</v>
      </c>
    </row>
    <row r="5150" spans="1:3">
      <c r="A5150" s="61">
        <v>29263</v>
      </c>
      <c r="B5150">
        <v>1.43</v>
      </c>
      <c r="C5150" t="str">
        <f t="shared" si="85"/>
        <v>1980 q1</v>
      </c>
    </row>
    <row r="5151" spans="1:3">
      <c r="A5151" s="61">
        <v>29264</v>
      </c>
      <c r="B5151">
        <v>1.415</v>
      </c>
      <c r="C5151" t="str">
        <f t="shared" si="85"/>
        <v>1980 q1</v>
      </c>
    </row>
    <row r="5152" spans="1:3">
      <c r="A5152" s="61">
        <v>29265</v>
      </c>
      <c r="B5152">
        <v>1.4119999999999999</v>
      </c>
      <c r="C5152" t="str">
        <f t="shared" si="85"/>
        <v>1980 q1</v>
      </c>
    </row>
    <row r="5153" spans="1:3">
      <c r="A5153" s="61">
        <v>29266</v>
      </c>
      <c r="B5153">
        <v>1.3620000000000001</v>
      </c>
      <c r="C5153" t="str">
        <f t="shared" si="85"/>
        <v>1980 q1</v>
      </c>
    </row>
    <row r="5154" spans="1:3">
      <c r="A5154" s="61">
        <v>29270</v>
      </c>
      <c r="B5154">
        <v>1.3120000000000001</v>
      </c>
      <c r="C5154" t="str">
        <f t="shared" si="85"/>
        <v>1980 q1</v>
      </c>
    </row>
    <row r="5155" spans="1:3">
      <c r="A5155" s="61">
        <v>29271</v>
      </c>
      <c r="B5155">
        <v>1.2470000000000001</v>
      </c>
      <c r="C5155" t="str">
        <f t="shared" si="85"/>
        <v>1980 q1</v>
      </c>
    </row>
    <row r="5156" spans="1:3">
      <c r="A5156" s="61">
        <v>29272</v>
      </c>
      <c r="B5156">
        <v>1.274</v>
      </c>
      <c r="C5156" t="str">
        <f t="shared" si="85"/>
        <v>1980 q1</v>
      </c>
    </row>
    <row r="5157" spans="1:3">
      <c r="A5157" s="61">
        <v>29273</v>
      </c>
      <c r="B5157">
        <v>1.224</v>
      </c>
      <c r="C5157" t="str">
        <f t="shared" si="85"/>
        <v>1980 q1</v>
      </c>
    </row>
    <row r="5158" spans="1:3">
      <c r="A5158" s="61">
        <v>29276</v>
      </c>
      <c r="B5158">
        <v>1.1739999999999999</v>
      </c>
      <c r="C5158" t="str">
        <f t="shared" si="85"/>
        <v>1980 q1</v>
      </c>
    </row>
    <row r="5159" spans="1:3">
      <c r="A5159" s="61">
        <v>29277</v>
      </c>
      <c r="B5159">
        <v>1.1814</v>
      </c>
      <c r="C5159" t="str">
        <f t="shared" si="85"/>
        <v>1980 q1</v>
      </c>
    </row>
    <row r="5160" spans="1:3">
      <c r="A5160" s="61">
        <v>29278</v>
      </c>
      <c r="B5160">
        <v>1.2336</v>
      </c>
      <c r="C5160" t="str">
        <f t="shared" si="85"/>
        <v>1980 q1</v>
      </c>
    </row>
    <row r="5161" spans="1:3">
      <c r="A5161" s="61">
        <v>29279</v>
      </c>
      <c r="B5161">
        <v>1.232</v>
      </c>
      <c r="C5161" t="str">
        <f t="shared" si="85"/>
        <v>1980 q1</v>
      </c>
    </row>
    <row r="5162" spans="1:3">
      <c r="A5162" s="61">
        <v>29280</v>
      </c>
      <c r="B5162">
        <v>1.2230000000000001</v>
      </c>
      <c r="C5162" t="str">
        <f t="shared" si="85"/>
        <v>1980 q1</v>
      </c>
    </row>
    <row r="5163" spans="1:3">
      <c r="A5163" s="61">
        <v>29283</v>
      </c>
      <c r="B5163">
        <v>1.18</v>
      </c>
      <c r="C5163" t="str">
        <f t="shared" si="85"/>
        <v>1980 q1</v>
      </c>
    </row>
    <row r="5164" spans="1:3">
      <c r="A5164" s="61">
        <v>29284</v>
      </c>
      <c r="B5164">
        <v>1.165</v>
      </c>
      <c r="C5164" t="str">
        <f t="shared" si="85"/>
        <v>1980 q1</v>
      </c>
    </row>
    <row r="5165" spans="1:3">
      <c r="A5165" s="61">
        <v>29285</v>
      </c>
      <c r="B5165">
        <v>1.1879999999999999</v>
      </c>
      <c r="C5165" t="str">
        <f t="shared" si="85"/>
        <v>1980 q1</v>
      </c>
    </row>
    <row r="5166" spans="1:3">
      <c r="A5166" s="61">
        <v>29286</v>
      </c>
      <c r="B5166">
        <v>1.1379999999999999</v>
      </c>
      <c r="C5166" t="str">
        <f t="shared" si="85"/>
        <v>1980 q1</v>
      </c>
    </row>
    <row r="5167" spans="1:3">
      <c r="A5167" s="61">
        <v>29287</v>
      </c>
      <c r="B5167">
        <v>1.0880000000000001</v>
      </c>
      <c r="C5167" t="str">
        <f t="shared" si="85"/>
        <v>1980 q1</v>
      </c>
    </row>
    <row r="5168" spans="1:3">
      <c r="A5168" s="61">
        <v>29290</v>
      </c>
      <c r="B5168">
        <v>1.0129999999999999</v>
      </c>
      <c r="C5168" t="str">
        <f t="shared" si="85"/>
        <v>1980 q1</v>
      </c>
    </row>
    <row r="5169" spans="1:3">
      <c r="A5169" s="61">
        <v>29291</v>
      </c>
      <c r="B5169">
        <v>1.0349999999999999</v>
      </c>
      <c r="C5169" t="str">
        <f t="shared" si="85"/>
        <v>1980 q1</v>
      </c>
    </row>
    <row r="5170" spans="1:3">
      <c r="A5170" s="61">
        <v>29292</v>
      </c>
      <c r="B5170">
        <v>1.0049999999999999</v>
      </c>
      <c r="C5170" t="str">
        <f t="shared" si="85"/>
        <v>1980 q1</v>
      </c>
    </row>
    <row r="5171" spans="1:3">
      <c r="A5171" s="61">
        <v>29293</v>
      </c>
      <c r="B5171">
        <v>0.95</v>
      </c>
      <c r="C5171" t="str">
        <f t="shared" si="85"/>
        <v>1980 q1</v>
      </c>
    </row>
    <row r="5172" spans="1:3">
      <c r="A5172" s="61">
        <v>29294</v>
      </c>
      <c r="B5172">
        <v>0.98799999999999999</v>
      </c>
      <c r="C5172" t="str">
        <f t="shared" si="85"/>
        <v>1980 q1</v>
      </c>
    </row>
    <row r="5173" spans="1:3">
      <c r="A5173" s="61">
        <v>29297</v>
      </c>
      <c r="B5173">
        <v>0.93799999999999994</v>
      </c>
      <c r="C5173" t="str">
        <f t="shared" si="85"/>
        <v>1980 q1</v>
      </c>
    </row>
    <row r="5174" spans="1:3">
      <c r="A5174" s="61">
        <v>29298</v>
      </c>
      <c r="B5174">
        <v>0.97299999999999998</v>
      </c>
      <c r="C5174" t="str">
        <f t="shared" si="85"/>
        <v>1980 q1</v>
      </c>
    </row>
    <row r="5175" spans="1:3">
      <c r="A5175" s="61">
        <v>29299</v>
      </c>
      <c r="B5175">
        <v>0.98599999999999999</v>
      </c>
      <c r="C5175" t="str">
        <f t="shared" si="85"/>
        <v>1980 q1</v>
      </c>
    </row>
    <row r="5176" spans="1:3">
      <c r="A5176" s="61">
        <v>29300</v>
      </c>
      <c r="B5176">
        <v>0.96399999999999997</v>
      </c>
      <c r="C5176" t="str">
        <f t="shared" si="85"/>
        <v>1980 q1</v>
      </c>
    </row>
    <row r="5177" spans="1:3">
      <c r="A5177" s="61">
        <v>29301</v>
      </c>
      <c r="B5177">
        <v>0.97</v>
      </c>
      <c r="C5177" t="str">
        <f t="shared" si="85"/>
        <v>1980 q1</v>
      </c>
    </row>
    <row r="5178" spans="1:3">
      <c r="A5178" s="61">
        <v>29304</v>
      </c>
      <c r="B5178">
        <v>0.94399999999999995</v>
      </c>
      <c r="C5178" t="str">
        <f t="shared" si="85"/>
        <v>1980 q1</v>
      </c>
    </row>
    <row r="5179" spans="1:3">
      <c r="A5179" s="61">
        <v>29305</v>
      </c>
      <c r="B5179">
        <v>0.91800000000000004</v>
      </c>
      <c r="C5179" t="str">
        <f t="shared" si="85"/>
        <v>1980 q1</v>
      </c>
    </row>
    <row r="5180" spans="1:3">
      <c r="A5180" s="61">
        <v>29306</v>
      </c>
      <c r="B5180">
        <v>0.89500000000000002</v>
      </c>
      <c r="C5180" t="str">
        <f t="shared" si="85"/>
        <v>1980 q1</v>
      </c>
    </row>
    <row r="5181" spans="1:3">
      <c r="A5181" s="61">
        <v>29307</v>
      </c>
      <c r="B5181">
        <v>0.85799999999999998</v>
      </c>
      <c r="C5181" t="str">
        <f t="shared" si="85"/>
        <v>1980 q1</v>
      </c>
    </row>
    <row r="5182" spans="1:3">
      <c r="A5182" s="61">
        <v>29308</v>
      </c>
      <c r="B5182">
        <v>0.89900000000000002</v>
      </c>
      <c r="C5182" t="str">
        <f t="shared" si="85"/>
        <v>1980 q1</v>
      </c>
    </row>
    <row r="5183" spans="1:3">
      <c r="A5183" s="61">
        <v>29311</v>
      </c>
      <c r="B5183">
        <v>0.871</v>
      </c>
      <c r="C5183" t="str">
        <f t="shared" si="85"/>
        <v>1980 q1</v>
      </c>
    </row>
    <row r="5184" spans="1:3">
      <c r="A5184" s="61">
        <v>29312</v>
      </c>
      <c r="B5184">
        <v>0.86499999999999999</v>
      </c>
      <c r="C5184" t="str">
        <f t="shared" si="85"/>
        <v>1980 q2</v>
      </c>
    </row>
    <row r="5185" spans="1:3">
      <c r="A5185" s="61">
        <v>29313</v>
      </c>
      <c r="B5185">
        <v>0.89500000000000002</v>
      </c>
      <c r="C5185" t="str">
        <f t="shared" si="85"/>
        <v>1980 q2</v>
      </c>
    </row>
    <row r="5186" spans="1:3">
      <c r="A5186" s="61">
        <v>29314</v>
      </c>
      <c r="B5186">
        <v>0.89700000000000002</v>
      </c>
      <c r="C5186" t="str">
        <f t="shared" si="85"/>
        <v>1980 q2</v>
      </c>
    </row>
    <row r="5187" spans="1:3">
      <c r="A5187" s="61">
        <v>29318</v>
      </c>
      <c r="B5187">
        <v>0.91200000000000003</v>
      </c>
      <c r="C5187" t="str">
        <f t="shared" si="85"/>
        <v>1980 q2</v>
      </c>
    </row>
    <row r="5188" spans="1:3">
      <c r="A5188" s="61">
        <v>29319</v>
      </c>
      <c r="B5188">
        <v>0.93100000000000005</v>
      </c>
      <c r="C5188" t="str">
        <f t="shared" si="85"/>
        <v>1980 q2</v>
      </c>
    </row>
    <row r="5189" spans="1:3">
      <c r="A5189" s="61">
        <v>29320</v>
      </c>
      <c r="B5189">
        <v>0.91800000000000004</v>
      </c>
      <c r="C5189" t="str">
        <f t="shared" si="85"/>
        <v>1980 q2</v>
      </c>
    </row>
    <row r="5190" spans="1:3">
      <c r="A5190" s="61">
        <v>29321</v>
      </c>
      <c r="B5190">
        <v>0.93200000000000005</v>
      </c>
      <c r="C5190" t="str">
        <f t="shared" si="85"/>
        <v>1980 q2</v>
      </c>
    </row>
    <row r="5191" spans="1:3">
      <c r="A5191" s="61">
        <v>29322</v>
      </c>
      <c r="B5191">
        <v>0.94699999999999995</v>
      </c>
      <c r="C5191" t="str">
        <f t="shared" si="85"/>
        <v>1980 q2</v>
      </c>
    </row>
    <row r="5192" spans="1:3">
      <c r="A5192" s="61">
        <v>29325</v>
      </c>
      <c r="B5192">
        <v>0.90100000000000002</v>
      </c>
      <c r="C5192" t="str">
        <f t="shared" si="85"/>
        <v>1980 q2</v>
      </c>
    </row>
    <row r="5193" spans="1:3">
      <c r="A5193" s="61">
        <v>29326</v>
      </c>
      <c r="B5193">
        <v>0.92500000000000004</v>
      </c>
      <c r="C5193" t="str">
        <f t="shared" si="85"/>
        <v>1980 q2</v>
      </c>
    </row>
    <row r="5194" spans="1:3">
      <c r="A5194" s="61">
        <v>29327</v>
      </c>
      <c r="B5194">
        <v>0.89200000000000002</v>
      </c>
      <c r="C5194" t="str">
        <f t="shared" si="85"/>
        <v>1980 q2</v>
      </c>
    </row>
    <row r="5195" spans="1:3">
      <c r="A5195" s="61">
        <v>29328</v>
      </c>
      <c r="B5195">
        <v>0.89900000000000002</v>
      </c>
      <c r="C5195" t="str">
        <f t="shared" si="85"/>
        <v>1980 q2</v>
      </c>
    </row>
    <row r="5196" spans="1:3">
      <c r="A5196" s="61">
        <v>29329</v>
      </c>
      <c r="B5196">
        <v>0.878</v>
      </c>
      <c r="C5196" t="str">
        <f t="shared" si="85"/>
        <v>1980 q2</v>
      </c>
    </row>
    <row r="5197" spans="1:3">
      <c r="A5197" s="61">
        <v>29332</v>
      </c>
      <c r="B5197">
        <v>0.84</v>
      </c>
      <c r="C5197" t="str">
        <f t="shared" si="85"/>
        <v>1980 q2</v>
      </c>
    </row>
    <row r="5198" spans="1:3">
      <c r="A5198" s="61">
        <v>29333</v>
      </c>
      <c r="B5198">
        <v>0.84899999999999998</v>
      </c>
      <c r="C5198" t="str">
        <f t="shared" si="85"/>
        <v>1980 q2</v>
      </c>
    </row>
    <row r="5199" spans="1:3">
      <c r="A5199" s="61">
        <v>29334</v>
      </c>
      <c r="B5199">
        <v>0.85899999999999999</v>
      </c>
      <c r="C5199" t="str">
        <f t="shared" si="85"/>
        <v>1980 q2</v>
      </c>
    </row>
    <row r="5200" spans="1:3">
      <c r="A5200" s="61">
        <v>29335</v>
      </c>
      <c r="B5200">
        <v>0.88800000000000001</v>
      </c>
      <c r="C5200" t="str">
        <f t="shared" si="85"/>
        <v>1980 q2</v>
      </c>
    </row>
    <row r="5201" spans="1:3">
      <c r="A5201" s="61">
        <v>29336</v>
      </c>
      <c r="B5201">
        <v>0.94059999999999999</v>
      </c>
      <c r="C5201" t="str">
        <f t="shared" si="85"/>
        <v>1980 q2</v>
      </c>
    </row>
    <row r="5202" spans="1:3">
      <c r="A5202" s="61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61">
        <v>29340</v>
      </c>
      <c r="B5203">
        <v>0.90939999999999999</v>
      </c>
      <c r="C5203" t="str">
        <f t="shared" si="86"/>
        <v>1980 q2</v>
      </c>
    </row>
    <row r="5204" spans="1:3">
      <c r="A5204" s="61">
        <v>29341</v>
      </c>
      <c r="B5204">
        <v>0.8982</v>
      </c>
      <c r="C5204" t="str">
        <f t="shared" si="86"/>
        <v>1980 q2</v>
      </c>
    </row>
    <row r="5205" spans="1:3">
      <c r="A5205" s="61">
        <v>29342</v>
      </c>
      <c r="B5205">
        <v>0.88500000000000001</v>
      </c>
      <c r="C5205" t="str">
        <f t="shared" si="86"/>
        <v>1980 q2</v>
      </c>
    </row>
    <row r="5206" spans="1:3">
      <c r="A5206" s="61">
        <v>29343</v>
      </c>
      <c r="B5206">
        <v>0.89900000000000002</v>
      </c>
      <c r="C5206" t="str">
        <f t="shared" si="86"/>
        <v>1980 q2</v>
      </c>
    </row>
    <row r="5207" spans="1:3">
      <c r="A5207" s="61">
        <v>29346</v>
      </c>
      <c r="B5207">
        <v>0.89900000000000002</v>
      </c>
      <c r="C5207" t="str">
        <f t="shared" si="86"/>
        <v>1980 q2</v>
      </c>
    </row>
    <row r="5208" spans="1:3">
      <c r="A5208" s="61">
        <v>29347</v>
      </c>
      <c r="B5208">
        <v>0.88200000000000001</v>
      </c>
      <c r="C5208" t="str">
        <f t="shared" si="86"/>
        <v>1980 q2</v>
      </c>
    </row>
    <row r="5209" spans="1:3">
      <c r="A5209" s="61">
        <v>29348</v>
      </c>
      <c r="B5209">
        <v>0.92500000000000004</v>
      </c>
      <c r="C5209" t="str">
        <f t="shared" si="86"/>
        <v>1980 q2</v>
      </c>
    </row>
    <row r="5210" spans="1:3">
      <c r="A5210" s="61">
        <v>29349</v>
      </c>
      <c r="B5210">
        <v>0.88400000000000001</v>
      </c>
      <c r="C5210" t="str">
        <f t="shared" si="86"/>
        <v>1980 q2</v>
      </c>
    </row>
    <row r="5211" spans="1:3">
      <c r="A5211" s="61">
        <v>29350</v>
      </c>
      <c r="B5211">
        <v>0.88300000000000001</v>
      </c>
      <c r="C5211" t="str">
        <f t="shared" si="86"/>
        <v>1980 q2</v>
      </c>
    </row>
    <row r="5212" spans="1:3">
      <c r="A5212" s="61">
        <v>29353</v>
      </c>
      <c r="B5212">
        <v>0.88600000000000001</v>
      </c>
      <c r="C5212" t="str">
        <f t="shared" si="86"/>
        <v>1980 q2</v>
      </c>
    </row>
    <row r="5213" spans="1:3">
      <c r="A5213" s="61">
        <v>29354</v>
      </c>
      <c r="B5213">
        <v>0.90200000000000002</v>
      </c>
      <c r="C5213" t="str">
        <f t="shared" si="86"/>
        <v>1980 q2</v>
      </c>
    </row>
    <row r="5214" spans="1:3">
      <c r="A5214" s="61">
        <v>29355</v>
      </c>
      <c r="B5214">
        <v>0.89500000000000002</v>
      </c>
      <c r="C5214" t="str">
        <f t="shared" si="86"/>
        <v>1980 q2</v>
      </c>
    </row>
    <row r="5215" spans="1:3">
      <c r="A5215" s="61">
        <v>29356</v>
      </c>
      <c r="B5215">
        <v>0.88300000000000001</v>
      </c>
      <c r="C5215" t="str">
        <f t="shared" si="86"/>
        <v>1980 q2</v>
      </c>
    </row>
    <row r="5216" spans="1:3">
      <c r="A5216" s="61">
        <v>29357</v>
      </c>
      <c r="B5216">
        <v>0.88300000000000001</v>
      </c>
      <c r="C5216" t="str">
        <f t="shared" si="86"/>
        <v>1980 q2</v>
      </c>
    </row>
    <row r="5217" spans="1:3">
      <c r="A5217" s="61">
        <v>29360</v>
      </c>
      <c r="B5217">
        <v>0.88500000000000001</v>
      </c>
      <c r="C5217" t="str">
        <f t="shared" si="86"/>
        <v>1980 q2</v>
      </c>
    </row>
    <row r="5218" spans="1:3">
      <c r="A5218" s="61">
        <v>29361</v>
      </c>
      <c r="B5218">
        <v>0.89600000000000002</v>
      </c>
      <c r="C5218" t="str">
        <f t="shared" si="86"/>
        <v>1980 q2</v>
      </c>
    </row>
    <row r="5219" spans="1:3">
      <c r="A5219" s="61">
        <v>29362</v>
      </c>
      <c r="B5219">
        <v>0.91200000000000003</v>
      </c>
      <c r="C5219" t="str">
        <f t="shared" si="86"/>
        <v>1980 q2</v>
      </c>
    </row>
    <row r="5220" spans="1:3">
      <c r="A5220" s="61">
        <v>29363</v>
      </c>
      <c r="B5220">
        <v>0.91600000000000004</v>
      </c>
      <c r="C5220" t="str">
        <f t="shared" si="86"/>
        <v>1980 q2</v>
      </c>
    </row>
    <row r="5221" spans="1:3">
      <c r="A5221" s="61">
        <v>29364</v>
      </c>
      <c r="B5221">
        <v>0.95699999999999996</v>
      </c>
      <c r="C5221" t="str">
        <f t="shared" si="86"/>
        <v>1980 q2</v>
      </c>
    </row>
    <row r="5222" spans="1:3">
      <c r="A5222" s="61">
        <v>29368</v>
      </c>
      <c r="B5222">
        <v>0.95499999999999996</v>
      </c>
      <c r="C5222" t="str">
        <f t="shared" si="86"/>
        <v>1980 q2</v>
      </c>
    </row>
    <row r="5223" spans="1:3">
      <c r="A5223" s="61">
        <v>29369</v>
      </c>
      <c r="B5223">
        <v>0.94299999999999995</v>
      </c>
      <c r="C5223" t="str">
        <f t="shared" si="86"/>
        <v>1980 q2</v>
      </c>
    </row>
    <row r="5224" spans="1:3">
      <c r="A5224" s="61">
        <v>29370</v>
      </c>
      <c r="B5224">
        <v>0.94</v>
      </c>
      <c r="C5224" t="str">
        <f t="shared" si="86"/>
        <v>1980 q2</v>
      </c>
    </row>
    <row r="5225" spans="1:3">
      <c r="A5225" s="61">
        <v>29371</v>
      </c>
      <c r="B5225">
        <v>0.93400000000000005</v>
      </c>
      <c r="C5225" t="str">
        <f t="shared" si="86"/>
        <v>1980 q2</v>
      </c>
    </row>
    <row r="5226" spans="1:3">
      <c r="A5226" s="61">
        <v>29374</v>
      </c>
      <c r="B5226">
        <v>0.92100000000000004</v>
      </c>
      <c r="C5226" t="str">
        <f t="shared" si="86"/>
        <v>1980 q2</v>
      </c>
    </row>
    <row r="5227" spans="1:3">
      <c r="A5227" s="61">
        <v>29375</v>
      </c>
      <c r="B5227">
        <v>0.90200000000000002</v>
      </c>
      <c r="C5227" t="str">
        <f t="shared" si="86"/>
        <v>1980 q2</v>
      </c>
    </row>
    <row r="5228" spans="1:3">
      <c r="A5228" s="61">
        <v>29376</v>
      </c>
      <c r="B5228">
        <v>0.91800000000000004</v>
      </c>
      <c r="C5228" t="str">
        <f t="shared" si="86"/>
        <v>1980 q2</v>
      </c>
    </row>
    <row r="5229" spans="1:3">
      <c r="A5229" s="61">
        <v>29377</v>
      </c>
      <c r="B5229">
        <v>0.89800000000000002</v>
      </c>
      <c r="C5229" t="str">
        <f t="shared" si="86"/>
        <v>1980 q2</v>
      </c>
    </row>
    <row r="5230" spans="1:3">
      <c r="A5230" s="61">
        <v>29378</v>
      </c>
      <c r="B5230">
        <v>0.89</v>
      </c>
      <c r="C5230" t="str">
        <f t="shared" si="86"/>
        <v>1980 q2</v>
      </c>
    </row>
    <row r="5231" spans="1:3">
      <c r="A5231" s="61">
        <v>29381</v>
      </c>
      <c r="B5231">
        <v>0.88600000000000001</v>
      </c>
      <c r="C5231" t="str">
        <f t="shared" si="86"/>
        <v>1980 q2</v>
      </c>
    </row>
    <row r="5232" spans="1:3">
      <c r="A5232" s="61">
        <v>29382</v>
      </c>
      <c r="B5232">
        <v>0.84499999999999997</v>
      </c>
      <c r="C5232" t="str">
        <f t="shared" si="86"/>
        <v>1980 q2</v>
      </c>
    </row>
    <row r="5233" spans="1:3">
      <c r="A5233" s="61">
        <v>29383</v>
      </c>
      <c r="B5233">
        <v>0.84199999999999997</v>
      </c>
      <c r="C5233" t="str">
        <f t="shared" si="86"/>
        <v>1980 q2</v>
      </c>
    </row>
    <row r="5234" spans="1:3">
      <c r="A5234" s="61">
        <v>29384</v>
      </c>
      <c r="B5234">
        <v>0.85850000000000004</v>
      </c>
      <c r="C5234" t="str">
        <f t="shared" si="86"/>
        <v>1980 q2</v>
      </c>
    </row>
    <row r="5235" spans="1:3">
      <c r="A5235" s="61">
        <v>29385</v>
      </c>
      <c r="B5235">
        <v>0.84550000000000003</v>
      </c>
      <c r="C5235" t="str">
        <f t="shared" si="86"/>
        <v>1980 q2</v>
      </c>
    </row>
    <row r="5236" spans="1:3">
      <c r="A5236" s="61">
        <v>29388</v>
      </c>
      <c r="B5236">
        <v>0.84899999999999998</v>
      </c>
      <c r="C5236" t="str">
        <f t="shared" si="86"/>
        <v>1980 q2</v>
      </c>
    </row>
    <row r="5237" spans="1:3">
      <c r="A5237" s="61">
        <v>29389</v>
      </c>
      <c r="B5237">
        <v>0.86199999999999999</v>
      </c>
      <c r="C5237" t="str">
        <f t="shared" si="86"/>
        <v>1980 q2</v>
      </c>
    </row>
    <row r="5238" spans="1:3">
      <c r="A5238" s="61">
        <v>29390</v>
      </c>
      <c r="B5238">
        <v>0.85799999999999998</v>
      </c>
      <c r="C5238" t="str">
        <f t="shared" si="86"/>
        <v>1980 q2</v>
      </c>
    </row>
    <row r="5239" spans="1:3">
      <c r="A5239" s="61">
        <v>29391</v>
      </c>
      <c r="B5239">
        <v>0.86699999999999999</v>
      </c>
      <c r="C5239" t="str">
        <f t="shared" si="86"/>
        <v>1980 q2</v>
      </c>
    </row>
    <row r="5240" spans="1:3">
      <c r="A5240" s="61">
        <v>29392</v>
      </c>
      <c r="B5240">
        <v>0.87849999999999995</v>
      </c>
      <c r="C5240" t="str">
        <f t="shared" si="86"/>
        <v>1980 q2</v>
      </c>
    </row>
    <row r="5241" spans="1:3">
      <c r="A5241" s="61">
        <v>29395</v>
      </c>
      <c r="B5241">
        <v>0.86850000000000005</v>
      </c>
      <c r="C5241" t="str">
        <f t="shared" si="86"/>
        <v>1980 q2</v>
      </c>
    </row>
    <row r="5242" spans="1:3">
      <c r="A5242" s="61">
        <v>29396</v>
      </c>
      <c r="B5242">
        <v>0.86199999999999999</v>
      </c>
      <c r="C5242" t="str">
        <f t="shared" si="86"/>
        <v>1980 q2</v>
      </c>
    </row>
    <row r="5243" spans="1:3">
      <c r="A5243" s="61">
        <v>29397</v>
      </c>
      <c r="B5243">
        <v>0.86680000000000001</v>
      </c>
      <c r="C5243" t="str">
        <f t="shared" si="86"/>
        <v>1980 q2</v>
      </c>
    </row>
    <row r="5244" spans="1:3">
      <c r="A5244" s="61">
        <v>29398</v>
      </c>
      <c r="B5244">
        <v>0.86719999999999997</v>
      </c>
      <c r="C5244" t="str">
        <f t="shared" si="86"/>
        <v>1980 q2</v>
      </c>
    </row>
    <row r="5245" spans="1:3">
      <c r="A5245" s="61">
        <v>29399</v>
      </c>
      <c r="B5245">
        <v>0.91369999999999996</v>
      </c>
      <c r="C5245" t="str">
        <f t="shared" si="86"/>
        <v>1980 q2</v>
      </c>
    </row>
    <row r="5246" spans="1:3">
      <c r="A5246" s="61">
        <v>29402</v>
      </c>
      <c r="B5246">
        <v>0.92579999999999996</v>
      </c>
      <c r="C5246" t="str">
        <f t="shared" si="86"/>
        <v>1980 q2</v>
      </c>
    </row>
    <row r="5247" spans="1:3">
      <c r="A5247" s="61">
        <v>29403</v>
      </c>
      <c r="B5247">
        <v>0.92</v>
      </c>
      <c r="C5247" t="str">
        <f t="shared" si="86"/>
        <v>1980 q3</v>
      </c>
    </row>
    <row r="5248" spans="1:3">
      <c r="A5248" s="61">
        <v>29404</v>
      </c>
      <c r="B5248">
        <v>0.94799999999999995</v>
      </c>
      <c r="C5248" t="str">
        <f t="shared" si="86"/>
        <v>1980 q3</v>
      </c>
    </row>
    <row r="5249" spans="1:3">
      <c r="A5249" s="61">
        <v>29405</v>
      </c>
      <c r="B5249">
        <v>0.96799999999999997</v>
      </c>
      <c r="C5249" t="str">
        <f t="shared" si="86"/>
        <v>1980 q3</v>
      </c>
    </row>
    <row r="5250" spans="1:3">
      <c r="A5250" s="61">
        <v>29409</v>
      </c>
      <c r="B5250">
        <v>0.99099999999999999</v>
      </c>
      <c r="C5250" t="str">
        <f t="shared" si="86"/>
        <v>1980 q3</v>
      </c>
    </row>
    <row r="5251" spans="1:3">
      <c r="A5251" s="61">
        <v>29410</v>
      </c>
      <c r="B5251">
        <v>0.97399999999999998</v>
      </c>
      <c r="C5251" t="str">
        <f t="shared" si="86"/>
        <v>1980 q3</v>
      </c>
    </row>
    <row r="5252" spans="1:3">
      <c r="A5252" s="61">
        <v>29411</v>
      </c>
      <c r="B5252">
        <v>0.98250000000000004</v>
      </c>
      <c r="C5252" t="str">
        <f t="shared" si="86"/>
        <v>1980 q3</v>
      </c>
    </row>
    <row r="5253" spans="1:3">
      <c r="A5253" s="61">
        <v>29412</v>
      </c>
      <c r="B5253">
        <v>0.97199999999999998</v>
      </c>
      <c r="C5253" t="str">
        <f t="shared" si="86"/>
        <v>1980 q3</v>
      </c>
    </row>
    <row r="5254" spans="1:3">
      <c r="A5254" s="61">
        <v>29413</v>
      </c>
      <c r="B5254">
        <v>0.98499999999999999</v>
      </c>
      <c r="C5254" t="str">
        <f t="shared" si="86"/>
        <v>1980 q3</v>
      </c>
    </row>
    <row r="5255" spans="1:3">
      <c r="A5255" s="61">
        <v>29416</v>
      </c>
      <c r="B5255">
        <v>0.98550000000000004</v>
      </c>
      <c r="C5255" t="str">
        <f t="shared" si="86"/>
        <v>1980 q3</v>
      </c>
    </row>
    <row r="5256" spans="1:3">
      <c r="A5256" s="61">
        <v>29417</v>
      </c>
      <c r="B5256">
        <v>0.96299999999999997</v>
      </c>
      <c r="C5256" t="str">
        <f t="shared" si="86"/>
        <v>1980 q3</v>
      </c>
    </row>
    <row r="5257" spans="1:3">
      <c r="A5257" s="61">
        <v>29418</v>
      </c>
      <c r="B5257">
        <v>0.97199999999999998</v>
      </c>
      <c r="C5257" t="str">
        <f t="shared" si="86"/>
        <v>1980 q3</v>
      </c>
    </row>
    <row r="5258" spans="1:3">
      <c r="A5258" s="61">
        <v>29419</v>
      </c>
      <c r="B5258">
        <v>0.97699999999999998</v>
      </c>
      <c r="C5258" t="str">
        <f t="shared" si="86"/>
        <v>1980 q3</v>
      </c>
    </row>
    <row r="5259" spans="1:3">
      <c r="A5259" s="61">
        <v>29420</v>
      </c>
      <c r="B5259">
        <v>1.0189999999999999</v>
      </c>
      <c r="C5259" t="str">
        <f t="shared" si="86"/>
        <v>1980 q3</v>
      </c>
    </row>
    <row r="5260" spans="1:3">
      <c r="A5260" s="61">
        <v>29423</v>
      </c>
      <c r="B5260">
        <v>1.0289999999999999</v>
      </c>
      <c r="C5260" t="str">
        <f t="shared" si="86"/>
        <v>1980 q3</v>
      </c>
    </row>
    <row r="5261" spans="1:3">
      <c r="A5261" s="61">
        <v>29424</v>
      </c>
      <c r="B5261">
        <v>1.0449999999999999</v>
      </c>
      <c r="C5261" t="str">
        <f t="shared" si="86"/>
        <v>1980 q3</v>
      </c>
    </row>
    <row r="5262" spans="1:3">
      <c r="A5262" s="61">
        <v>29425</v>
      </c>
      <c r="B5262">
        <v>1.0369999999999999</v>
      </c>
      <c r="C5262" t="str">
        <f t="shared" si="86"/>
        <v>1980 q3</v>
      </c>
    </row>
    <row r="5263" spans="1:3">
      <c r="A5263" s="61">
        <v>29426</v>
      </c>
      <c r="B5263">
        <v>1.0349999999999999</v>
      </c>
      <c r="C5263" t="str">
        <f t="shared" si="86"/>
        <v>1980 q3</v>
      </c>
    </row>
    <row r="5264" spans="1:3">
      <c r="A5264" s="61">
        <v>29427</v>
      </c>
      <c r="B5264">
        <v>1.0289999999999999</v>
      </c>
      <c r="C5264" t="str">
        <f t="shared" si="86"/>
        <v>1980 q3</v>
      </c>
    </row>
    <row r="5265" spans="1:3">
      <c r="A5265" s="61">
        <v>29430</v>
      </c>
      <c r="B5265">
        <v>1.03</v>
      </c>
      <c r="C5265" t="str">
        <f t="shared" si="86"/>
        <v>1980 q3</v>
      </c>
    </row>
    <row r="5266" spans="1:3">
      <c r="A5266" s="61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61">
        <v>29432</v>
      </c>
      <c r="B5267">
        <v>0.94799999999999995</v>
      </c>
      <c r="C5267" t="str">
        <f t="shared" si="87"/>
        <v>1980 q3</v>
      </c>
    </row>
    <row r="5268" spans="1:3">
      <c r="A5268" s="61">
        <v>29433</v>
      </c>
      <c r="B5268">
        <v>0.95799999999999996</v>
      </c>
      <c r="C5268" t="str">
        <f t="shared" si="87"/>
        <v>1980 q3</v>
      </c>
    </row>
    <row r="5269" spans="1:3">
      <c r="A5269" s="61">
        <v>29434</v>
      </c>
      <c r="B5269">
        <v>0.94599999999999995</v>
      </c>
      <c r="C5269" t="str">
        <f t="shared" si="87"/>
        <v>1980 q3</v>
      </c>
    </row>
    <row r="5270" spans="1:3">
      <c r="A5270" s="61">
        <v>29437</v>
      </c>
      <c r="B5270">
        <v>0.95699999999999996</v>
      </c>
      <c r="C5270" t="str">
        <f t="shared" si="87"/>
        <v>1980 q3</v>
      </c>
    </row>
    <row r="5271" spans="1:3">
      <c r="A5271" s="61">
        <v>29438</v>
      </c>
      <c r="B5271">
        <v>0.97450000000000003</v>
      </c>
      <c r="C5271" t="str">
        <f t="shared" si="87"/>
        <v>1980 q3</v>
      </c>
    </row>
    <row r="5272" spans="1:3">
      <c r="A5272" s="61">
        <v>29439</v>
      </c>
      <c r="B5272">
        <v>0.98799999999999999</v>
      </c>
      <c r="C5272" t="str">
        <f t="shared" si="87"/>
        <v>1980 q3</v>
      </c>
    </row>
    <row r="5273" spans="1:3">
      <c r="A5273" s="61">
        <v>29440</v>
      </c>
      <c r="B5273">
        <v>0.97850000000000004</v>
      </c>
      <c r="C5273" t="str">
        <f t="shared" si="87"/>
        <v>1980 q3</v>
      </c>
    </row>
    <row r="5274" spans="1:3">
      <c r="A5274" s="61">
        <v>29441</v>
      </c>
      <c r="B5274">
        <v>0.96650000000000003</v>
      </c>
      <c r="C5274" t="str">
        <f t="shared" si="87"/>
        <v>1980 q3</v>
      </c>
    </row>
    <row r="5275" spans="1:3">
      <c r="A5275" s="61">
        <v>29444</v>
      </c>
      <c r="B5275">
        <v>0.96650000000000003</v>
      </c>
      <c r="C5275" t="str">
        <f t="shared" si="87"/>
        <v>1980 q3</v>
      </c>
    </row>
    <row r="5276" spans="1:3">
      <c r="A5276" s="61">
        <v>29445</v>
      </c>
      <c r="B5276">
        <v>0.98299999999999998</v>
      </c>
      <c r="C5276" t="str">
        <f t="shared" si="87"/>
        <v>1980 q3</v>
      </c>
    </row>
    <row r="5277" spans="1:3">
      <c r="A5277" s="61">
        <v>29446</v>
      </c>
      <c r="B5277">
        <v>0.98699999999999999</v>
      </c>
      <c r="C5277" t="str">
        <f t="shared" si="87"/>
        <v>1980 q3</v>
      </c>
    </row>
    <row r="5278" spans="1:3">
      <c r="A5278" s="61">
        <v>29447</v>
      </c>
      <c r="B5278">
        <v>0.96699999999999997</v>
      </c>
      <c r="C5278" t="str">
        <f t="shared" si="87"/>
        <v>1980 q3</v>
      </c>
    </row>
    <row r="5279" spans="1:3">
      <c r="A5279" s="61">
        <v>29448</v>
      </c>
      <c r="B5279">
        <v>0.91700000000000004</v>
      </c>
      <c r="C5279" t="str">
        <f t="shared" si="87"/>
        <v>1980 q3</v>
      </c>
    </row>
    <row r="5280" spans="1:3">
      <c r="A5280" s="61">
        <v>29451</v>
      </c>
      <c r="B5280">
        <v>0.89700000000000002</v>
      </c>
      <c r="C5280" t="str">
        <f t="shared" si="87"/>
        <v>1980 q3</v>
      </c>
    </row>
    <row r="5281" spans="1:3">
      <c r="A5281" s="61">
        <v>29452</v>
      </c>
      <c r="B5281">
        <v>0.90600000000000003</v>
      </c>
      <c r="C5281" t="str">
        <f t="shared" si="87"/>
        <v>1980 q3</v>
      </c>
    </row>
    <row r="5282" spans="1:3">
      <c r="A5282" s="61">
        <v>29453</v>
      </c>
      <c r="B5282">
        <v>0.91449999999999998</v>
      </c>
      <c r="C5282" t="str">
        <f t="shared" si="87"/>
        <v>1980 q3</v>
      </c>
    </row>
    <row r="5283" spans="1:3">
      <c r="A5283" s="61">
        <v>29454</v>
      </c>
      <c r="B5283">
        <v>0.89249999999999996</v>
      </c>
      <c r="C5283" t="str">
        <f t="shared" si="87"/>
        <v>1980 q3</v>
      </c>
    </row>
    <row r="5284" spans="1:3">
      <c r="A5284" s="61">
        <v>29455</v>
      </c>
      <c r="B5284">
        <v>0.90900000000000003</v>
      </c>
      <c r="C5284" t="str">
        <f t="shared" si="87"/>
        <v>1980 q3</v>
      </c>
    </row>
    <row r="5285" spans="1:3">
      <c r="A5285" s="61">
        <v>29458</v>
      </c>
      <c r="B5285">
        <v>0.90100000000000002</v>
      </c>
      <c r="C5285" t="str">
        <f t="shared" si="87"/>
        <v>1980 q3</v>
      </c>
    </row>
    <row r="5286" spans="1:3">
      <c r="A5286" s="61">
        <v>29459</v>
      </c>
      <c r="B5286">
        <v>0.90149999999999997</v>
      </c>
      <c r="C5286" t="str">
        <f t="shared" si="87"/>
        <v>1980 q3</v>
      </c>
    </row>
    <row r="5287" spans="1:3">
      <c r="A5287" s="61">
        <v>29460</v>
      </c>
      <c r="B5287">
        <v>0.90680000000000005</v>
      </c>
      <c r="C5287" t="str">
        <f t="shared" si="87"/>
        <v>1980 q3</v>
      </c>
    </row>
    <row r="5288" spans="1:3">
      <c r="A5288" s="61">
        <v>29461</v>
      </c>
      <c r="B5288">
        <v>0.87880000000000003</v>
      </c>
      <c r="C5288" t="str">
        <f t="shared" si="87"/>
        <v>1980 q3</v>
      </c>
    </row>
    <row r="5289" spans="1:3">
      <c r="A5289" s="61">
        <v>29462</v>
      </c>
      <c r="B5289">
        <v>0.8952</v>
      </c>
      <c r="C5289" t="str">
        <f t="shared" si="87"/>
        <v>1980 q3</v>
      </c>
    </row>
    <row r="5290" spans="1:3">
      <c r="A5290" s="61">
        <v>29466</v>
      </c>
      <c r="B5290">
        <v>0.91149999999999998</v>
      </c>
      <c r="C5290" t="str">
        <f t="shared" si="87"/>
        <v>1980 q3</v>
      </c>
    </row>
    <row r="5291" spans="1:3">
      <c r="A5291" s="61">
        <v>29467</v>
      </c>
      <c r="B5291">
        <v>0.90200000000000002</v>
      </c>
      <c r="C5291" t="str">
        <f t="shared" si="87"/>
        <v>1980 q3</v>
      </c>
    </row>
    <row r="5292" spans="1:3">
      <c r="A5292" s="61">
        <v>29468</v>
      </c>
      <c r="B5292">
        <v>0.92349999999999999</v>
      </c>
      <c r="C5292" t="str">
        <f t="shared" si="87"/>
        <v>1980 q3</v>
      </c>
    </row>
    <row r="5293" spans="1:3">
      <c r="A5293" s="61">
        <v>29469</v>
      </c>
      <c r="B5293">
        <v>0.92049999999999998</v>
      </c>
      <c r="C5293" t="str">
        <f t="shared" si="87"/>
        <v>1980 q3</v>
      </c>
    </row>
    <row r="5294" spans="1:3">
      <c r="A5294" s="61">
        <v>29472</v>
      </c>
      <c r="B5294">
        <v>0.94599999999999995</v>
      </c>
      <c r="C5294" t="str">
        <f t="shared" si="87"/>
        <v>1980 q3</v>
      </c>
    </row>
    <row r="5295" spans="1:3">
      <c r="A5295" s="61">
        <v>29473</v>
      </c>
      <c r="B5295">
        <v>0.9395</v>
      </c>
      <c r="C5295" t="str">
        <f t="shared" si="87"/>
        <v>1980 q3</v>
      </c>
    </row>
    <row r="5296" spans="1:3">
      <c r="A5296" s="61">
        <v>29474</v>
      </c>
      <c r="B5296">
        <v>0.96299999999999997</v>
      </c>
      <c r="C5296" t="str">
        <f t="shared" si="87"/>
        <v>1980 q3</v>
      </c>
    </row>
    <row r="5297" spans="1:3">
      <c r="A5297" s="61">
        <v>29475</v>
      </c>
      <c r="B5297">
        <v>0.97950000000000004</v>
      </c>
      <c r="C5297" t="str">
        <f t="shared" si="87"/>
        <v>1980 q3</v>
      </c>
    </row>
    <row r="5298" spans="1:3">
      <c r="A5298" s="61">
        <v>29476</v>
      </c>
      <c r="B5298">
        <v>0.97599999999999998</v>
      </c>
      <c r="C5298" t="str">
        <f t="shared" si="87"/>
        <v>1980 q3</v>
      </c>
    </row>
    <row r="5299" spans="1:3">
      <c r="A5299" s="61">
        <v>29479</v>
      </c>
      <c r="B5299">
        <v>0.93600000000000005</v>
      </c>
      <c r="C5299" t="str">
        <f t="shared" si="87"/>
        <v>1980 q3</v>
      </c>
    </row>
    <row r="5300" spans="1:3">
      <c r="A5300" s="61">
        <v>29480</v>
      </c>
      <c r="B5300">
        <v>0.95350000000000001</v>
      </c>
      <c r="C5300" t="str">
        <f t="shared" si="87"/>
        <v>1980 q3</v>
      </c>
    </row>
    <row r="5301" spans="1:3">
      <c r="A5301" s="61">
        <v>29481</v>
      </c>
      <c r="B5301">
        <v>0.94650000000000001</v>
      </c>
      <c r="C5301" t="str">
        <f t="shared" si="87"/>
        <v>1980 q3</v>
      </c>
    </row>
    <row r="5302" spans="1:3">
      <c r="A5302" s="61">
        <v>29482</v>
      </c>
      <c r="B5302">
        <v>0.94499999999999995</v>
      </c>
      <c r="C5302" t="str">
        <f t="shared" si="87"/>
        <v>1980 q3</v>
      </c>
    </row>
    <row r="5303" spans="1:3">
      <c r="A5303" s="61">
        <v>29483</v>
      </c>
      <c r="B5303">
        <v>0.96399999999999997</v>
      </c>
      <c r="C5303" t="str">
        <f t="shared" si="87"/>
        <v>1980 q3</v>
      </c>
    </row>
    <row r="5304" spans="1:3">
      <c r="A5304" s="61">
        <v>29486</v>
      </c>
      <c r="B5304">
        <v>1.014</v>
      </c>
      <c r="C5304" t="str">
        <f t="shared" si="87"/>
        <v>1980 q3</v>
      </c>
    </row>
    <row r="5305" spans="1:3">
      <c r="A5305" s="61">
        <v>29487</v>
      </c>
      <c r="B5305">
        <v>1.024</v>
      </c>
      <c r="C5305" t="str">
        <f t="shared" si="87"/>
        <v>1980 q3</v>
      </c>
    </row>
    <row r="5306" spans="1:3">
      <c r="A5306" s="61">
        <v>29488</v>
      </c>
      <c r="B5306">
        <v>1.0089999999999999</v>
      </c>
      <c r="C5306" t="str">
        <f t="shared" si="87"/>
        <v>1980 q3</v>
      </c>
    </row>
    <row r="5307" spans="1:3">
      <c r="A5307" s="61">
        <v>29489</v>
      </c>
      <c r="B5307">
        <v>0.99050000000000005</v>
      </c>
      <c r="C5307" t="str">
        <f t="shared" si="87"/>
        <v>1980 q3</v>
      </c>
    </row>
    <row r="5308" spans="1:3">
      <c r="A5308" s="61">
        <v>29490</v>
      </c>
      <c r="B5308">
        <v>0.9405</v>
      </c>
      <c r="C5308" t="str">
        <f t="shared" si="87"/>
        <v>1980 q3</v>
      </c>
    </row>
    <row r="5309" spans="1:3">
      <c r="A5309" s="61">
        <v>29493</v>
      </c>
      <c r="B5309">
        <v>0.91500000000000004</v>
      </c>
      <c r="C5309" t="str">
        <f t="shared" si="87"/>
        <v>1980 q3</v>
      </c>
    </row>
    <row r="5310" spans="1:3">
      <c r="A5310" s="61">
        <v>29494</v>
      </c>
      <c r="B5310">
        <v>0.9345</v>
      </c>
      <c r="C5310" t="str">
        <f t="shared" si="87"/>
        <v>1980 q3</v>
      </c>
    </row>
    <row r="5311" spans="1:3">
      <c r="A5311" s="61">
        <v>29495</v>
      </c>
      <c r="B5311">
        <v>0.93899999999999995</v>
      </c>
      <c r="C5311" t="str">
        <f t="shared" si="87"/>
        <v>1980 q4</v>
      </c>
    </row>
    <row r="5312" spans="1:3">
      <c r="A5312" s="61">
        <v>29496</v>
      </c>
      <c r="B5312">
        <v>0.92100000000000004</v>
      </c>
      <c r="C5312" t="str">
        <f t="shared" si="87"/>
        <v>1980 q4</v>
      </c>
    </row>
    <row r="5313" spans="1:3">
      <c r="A5313" s="61">
        <v>29497</v>
      </c>
      <c r="B5313">
        <v>0.93049999999999999</v>
      </c>
      <c r="C5313" t="str">
        <f t="shared" si="87"/>
        <v>1980 q4</v>
      </c>
    </row>
    <row r="5314" spans="1:3">
      <c r="A5314" s="61">
        <v>29500</v>
      </c>
      <c r="B5314">
        <v>0.95499999999999996</v>
      </c>
      <c r="C5314" t="str">
        <f t="shared" si="87"/>
        <v>1980 q4</v>
      </c>
    </row>
    <row r="5315" spans="1:3">
      <c r="A5315" s="61">
        <v>29501</v>
      </c>
      <c r="B5315">
        <v>0.94799999999999995</v>
      </c>
      <c r="C5315" t="str">
        <f t="shared" si="87"/>
        <v>1980 q4</v>
      </c>
    </row>
    <row r="5316" spans="1:3">
      <c r="A5316" s="61">
        <v>29502</v>
      </c>
      <c r="B5316">
        <v>0.94450000000000001</v>
      </c>
      <c r="C5316" t="str">
        <f t="shared" si="87"/>
        <v>1980 q4</v>
      </c>
    </row>
    <row r="5317" spans="1:3">
      <c r="A5317" s="61">
        <v>29503</v>
      </c>
      <c r="B5317">
        <v>0.96250000000000002</v>
      </c>
      <c r="C5317" t="str">
        <f t="shared" si="87"/>
        <v>1980 q4</v>
      </c>
    </row>
    <row r="5318" spans="1:3">
      <c r="A5318" s="61">
        <v>29504</v>
      </c>
      <c r="B5318">
        <v>0.93100000000000005</v>
      </c>
      <c r="C5318" t="str">
        <f t="shared" si="87"/>
        <v>1980 q4</v>
      </c>
    </row>
    <row r="5319" spans="1:3">
      <c r="A5319" s="61">
        <v>29507</v>
      </c>
      <c r="B5319">
        <v>0.94550000000000001</v>
      </c>
      <c r="C5319" t="str">
        <f t="shared" si="87"/>
        <v>1980 q4</v>
      </c>
    </row>
    <row r="5320" spans="1:3">
      <c r="A5320" s="61">
        <v>29508</v>
      </c>
      <c r="B5320">
        <v>0.95699999999999996</v>
      </c>
      <c r="C5320" t="str">
        <f t="shared" si="87"/>
        <v>1980 q4</v>
      </c>
    </row>
    <row r="5321" spans="1:3">
      <c r="A5321" s="61">
        <v>29509</v>
      </c>
      <c r="B5321">
        <v>0.96450000000000002</v>
      </c>
      <c r="C5321" t="str">
        <f t="shared" si="87"/>
        <v>1980 q4</v>
      </c>
    </row>
    <row r="5322" spans="1:3">
      <c r="A5322" s="61">
        <v>29510</v>
      </c>
      <c r="B5322">
        <v>0.95450000000000002</v>
      </c>
      <c r="C5322" t="str">
        <f t="shared" si="87"/>
        <v>1980 q4</v>
      </c>
    </row>
    <row r="5323" spans="1:3">
      <c r="A5323" s="61">
        <v>29511</v>
      </c>
      <c r="B5323">
        <v>0.93700000000000006</v>
      </c>
      <c r="C5323" t="str">
        <f t="shared" si="87"/>
        <v>1980 q4</v>
      </c>
    </row>
    <row r="5324" spans="1:3">
      <c r="A5324" s="61">
        <v>29514</v>
      </c>
      <c r="B5324">
        <v>0.94850000000000001</v>
      </c>
      <c r="C5324" t="str">
        <f t="shared" si="87"/>
        <v>1980 q4</v>
      </c>
    </row>
    <row r="5325" spans="1:3">
      <c r="A5325" s="61">
        <v>29515</v>
      </c>
      <c r="B5325">
        <v>0.95899999999999996</v>
      </c>
      <c r="C5325" t="str">
        <f t="shared" si="87"/>
        <v>1980 q4</v>
      </c>
    </row>
    <row r="5326" spans="1:3">
      <c r="A5326" s="61">
        <v>29516</v>
      </c>
      <c r="B5326">
        <v>0.95699999999999996</v>
      </c>
      <c r="C5326" t="str">
        <f t="shared" si="87"/>
        <v>1980 q4</v>
      </c>
    </row>
    <row r="5327" spans="1:3">
      <c r="A5327" s="61">
        <v>29517</v>
      </c>
      <c r="B5327">
        <v>0.97499999999999998</v>
      </c>
      <c r="C5327" t="str">
        <f t="shared" si="87"/>
        <v>1980 q4</v>
      </c>
    </row>
    <row r="5328" spans="1:3">
      <c r="A5328" s="61">
        <v>29518</v>
      </c>
      <c r="B5328">
        <v>0.97150000000000003</v>
      </c>
      <c r="C5328" t="str">
        <f t="shared" si="87"/>
        <v>1980 q4</v>
      </c>
    </row>
    <row r="5329" spans="1:3">
      <c r="A5329" s="61">
        <v>29521</v>
      </c>
      <c r="B5329">
        <v>0.95850000000000002</v>
      </c>
      <c r="C5329" t="str">
        <f t="shared" si="87"/>
        <v>1980 q4</v>
      </c>
    </row>
    <row r="5330" spans="1:3">
      <c r="A5330" s="61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61">
        <v>29523</v>
      </c>
      <c r="B5331">
        <v>0.96399999999999997</v>
      </c>
      <c r="C5331" t="str">
        <f t="shared" si="88"/>
        <v>1980 q4</v>
      </c>
    </row>
    <row r="5332" spans="1:3">
      <c r="A5332" s="61">
        <v>29524</v>
      </c>
      <c r="B5332">
        <v>0.95950000000000002</v>
      </c>
      <c r="C5332" t="str">
        <f t="shared" si="88"/>
        <v>1980 q4</v>
      </c>
    </row>
    <row r="5333" spans="1:3">
      <c r="A5333" s="61">
        <v>29525</v>
      </c>
      <c r="B5333">
        <v>0.93899999999999995</v>
      </c>
      <c r="C5333" t="str">
        <f t="shared" si="88"/>
        <v>1980 q4</v>
      </c>
    </row>
    <row r="5334" spans="1:3">
      <c r="A5334" s="61">
        <v>29528</v>
      </c>
      <c r="B5334">
        <v>0.94499999999999995</v>
      </c>
      <c r="C5334" t="str">
        <f t="shared" si="88"/>
        <v>1980 q4</v>
      </c>
    </row>
    <row r="5335" spans="1:3">
      <c r="A5335" s="61">
        <v>29530</v>
      </c>
      <c r="B5335">
        <v>0.94899999999999995</v>
      </c>
      <c r="C5335" t="str">
        <f t="shared" si="88"/>
        <v>1980 q4</v>
      </c>
    </row>
    <row r="5336" spans="1:3">
      <c r="A5336" s="61">
        <v>29531</v>
      </c>
      <c r="B5336">
        <v>0.92100000000000004</v>
      </c>
      <c r="C5336" t="str">
        <f t="shared" si="88"/>
        <v>1980 q4</v>
      </c>
    </row>
    <row r="5337" spans="1:3">
      <c r="A5337" s="61">
        <v>29532</v>
      </c>
      <c r="B5337">
        <v>0.92</v>
      </c>
      <c r="C5337" t="str">
        <f t="shared" si="88"/>
        <v>1980 q4</v>
      </c>
    </row>
    <row r="5338" spans="1:3">
      <c r="A5338" s="61">
        <v>29535</v>
      </c>
      <c r="B5338">
        <v>0.91800000000000004</v>
      </c>
      <c r="C5338" t="str">
        <f t="shared" si="88"/>
        <v>1980 q4</v>
      </c>
    </row>
    <row r="5339" spans="1:3">
      <c r="A5339" s="61">
        <v>29536</v>
      </c>
      <c r="B5339">
        <v>0.90800000000000003</v>
      </c>
      <c r="C5339" t="str">
        <f t="shared" si="88"/>
        <v>1980 q4</v>
      </c>
    </row>
    <row r="5340" spans="1:3">
      <c r="A5340" s="61">
        <v>29537</v>
      </c>
      <c r="B5340">
        <v>0.92349999999999999</v>
      </c>
      <c r="C5340" t="str">
        <f t="shared" si="88"/>
        <v>1980 q4</v>
      </c>
    </row>
    <row r="5341" spans="1:3">
      <c r="A5341" s="61">
        <v>29538</v>
      </c>
      <c r="B5341">
        <v>0.92300000000000004</v>
      </c>
      <c r="C5341" t="str">
        <f t="shared" si="88"/>
        <v>1980 q4</v>
      </c>
    </row>
    <row r="5342" spans="1:3">
      <c r="A5342" s="61">
        <v>29539</v>
      </c>
      <c r="B5342">
        <v>0.92200000000000004</v>
      </c>
      <c r="C5342" t="str">
        <f t="shared" si="88"/>
        <v>1980 q4</v>
      </c>
    </row>
    <row r="5343" spans="1:3">
      <c r="A5343" s="61">
        <v>29542</v>
      </c>
      <c r="B5343">
        <v>0.91849999999999998</v>
      </c>
      <c r="C5343" t="str">
        <f t="shared" si="88"/>
        <v>1980 q4</v>
      </c>
    </row>
    <row r="5344" spans="1:3">
      <c r="A5344" s="61">
        <v>29543</v>
      </c>
      <c r="B5344">
        <v>0.93600000000000005</v>
      </c>
      <c r="C5344" t="str">
        <f t="shared" si="88"/>
        <v>1980 q4</v>
      </c>
    </row>
    <row r="5345" spans="1:3">
      <c r="A5345" s="61">
        <v>29544</v>
      </c>
      <c r="B5345">
        <v>0.93100000000000005</v>
      </c>
      <c r="C5345" t="str">
        <f t="shared" si="88"/>
        <v>1980 q4</v>
      </c>
    </row>
    <row r="5346" spans="1:3">
      <c r="A5346" s="61">
        <v>29545</v>
      </c>
      <c r="B5346">
        <v>0.92949999999999999</v>
      </c>
      <c r="C5346" t="str">
        <f t="shared" si="88"/>
        <v>1980 q4</v>
      </c>
    </row>
    <row r="5347" spans="1:3">
      <c r="A5347" s="61">
        <v>29546</v>
      </c>
      <c r="B5347">
        <v>0.93</v>
      </c>
      <c r="C5347" t="str">
        <f t="shared" si="88"/>
        <v>1980 q4</v>
      </c>
    </row>
    <row r="5348" spans="1:3">
      <c r="A5348" s="61">
        <v>29549</v>
      </c>
      <c r="B5348">
        <v>0.90959999999999996</v>
      </c>
      <c r="C5348" t="str">
        <f t="shared" si="88"/>
        <v>1980 q4</v>
      </c>
    </row>
    <row r="5349" spans="1:3">
      <c r="A5349" s="61">
        <v>29550</v>
      </c>
      <c r="B5349">
        <v>0.91120000000000001</v>
      </c>
      <c r="C5349" t="str">
        <f t="shared" si="88"/>
        <v>1980 q4</v>
      </c>
    </row>
    <row r="5350" spans="1:3">
      <c r="A5350" s="61">
        <v>29551</v>
      </c>
      <c r="B5350">
        <v>0.91920000000000002</v>
      </c>
      <c r="C5350" t="str">
        <f t="shared" si="88"/>
        <v>1980 q4</v>
      </c>
    </row>
    <row r="5351" spans="1:3">
      <c r="A5351" s="61">
        <v>29553</v>
      </c>
      <c r="B5351">
        <v>0.91600000000000004</v>
      </c>
      <c r="C5351" t="str">
        <f t="shared" si="88"/>
        <v>1980 q4</v>
      </c>
    </row>
    <row r="5352" spans="1:3">
      <c r="A5352" s="61">
        <v>29556</v>
      </c>
      <c r="B5352">
        <v>0.91549999999999998</v>
      </c>
      <c r="C5352" t="str">
        <f t="shared" si="88"/>
        <v>1980 q4</v>
      </c>
    </row>
    <row r="5353" spans="1:3">
      <c r="A5353" s="61">
        <v>29557</v>
      </c>
      <c r="B5353">
        <v>0.88600000000000001</v>
      </c>
      <c r="C5353" t="str">
        <f t="shared" si="88"/>
        <v>1980 q4</v>
      </c>
    </row>
    <row r="5354" spans="1:3">
      <c r="A5354" s="61">
        <v>29558</v>
      </c>
      <c r="B5354">
        <v>0.88300000000000001</v>
      </c>
      <c r="C5354" t="str">
        <f t="shared" si="88"/>
        <v>1980 q4</v>
      </c>
    </row>
    <row r="5355" spans="1:3">
      <c r="A5355" s="61">
        <v>29559</v>
      </c>
      <c r="B5355">
        <v>0.86799999999999999</v>
      </c>
      <c r="C5355" t="str">
        <f t="shared" si="88"/>
        <v>1980 q4</v>
      </c>
    </row>
    <row r="5356" spans="1:3">
      <c r="A5356" s="61">
        <v>29560</v>
      </c>
      <c r="B5356">
        <v>0.86650000000000005</v>
      </c>
      <c r="C5356" t="str">
        <f t="shared" si="88"/>
        <v>1980 q4</v>
      </c>
    </row>
    <row r="5357" spans="1:3">
      <c r="A5357" s="61">
        <v>29563</v>
      </c>
      <c r="B5357">
        <v>0.86499999999999999</v>
      </c>
      <c r="C5357" t="str">
        <f t="shared" si="88"/>
        <v>1980 q4</v>
      </c>
    </row>
    <row r="5358" spans="1:3">
      <c r="A5358" s="61">
        <v>29564</v>
      </c>
      <c r="B5358">
        <v>0.83450000000000002</v>
      </c>
      <c r="C5358" t="str">
        <f t="shared" si="88"/>
        <v>1980 q4</v>
      </c>
    </row>
    <row r="5359" spans="1:3">
      <c r="A5359" s="61">
        <v>29565</v>
      </c>
      <c r="B5359">
        <v>0.8075</v>
      </c>
      <c r="C5359" t="str">
        <f t="shared" si="88"/>
        <v>1980 q4</v>
      </c>
    </row>
    <row r="5360" spans="1:3">
      <c r="A5360" s="61">
        <v>29566</v>
      </c>
      <c r="B5360">
        <v>0.78600000000000003</v>
      </c>
      <c r="C5360" t="str">
        <f t="shared" si="88"/>
        <v>1980 q4</v>
      </c>
    </row>
    <row r="5361" spans="1:3">
      <c r="A5361" s="61">
        <v>29567</v>
      </c>
      <c r="B5361">
        <v>0.80900000000000005</v>
      </c>
      <c r="C5361" t="str">
        <f t="shared" si="88"/>
        <v>1980 q4</v>
      </c>
    </row>
    <row r="5362" spans="1:3">
      <c r="A5362" s="61">
        <v>29570</v>
      </c>
      <c r="B5362">
        <v>0.81899999999999995</v>
      </c>
      <c r="C5362" t="str">
        <f t="shared" si="88"/>
        <v>1980 q4</v>
      </c>
    </row>
    <row r="5363" spans="1:3">
      <c r="A5363" s="61">
        <v>29571</v>
      </c>
      <c r="B5363">
        <v>0.80200000000000005</v>
      </c>
      <c r="C5363" t="str">
        <f t="shared" si="88"/>
        <v>1980 q4</v>
      </c>
    </row>
    <row r="5364" spans="1:3">
      <c r="A5364" s="61">
        <v>29572</v>
      </c>
      <c r="B5364">
        <v>0.82150000000000001</v>
      </c>
      <c r="C5364" t="str">
        <f t="shared" si="88"/>
        <v>1980 q4</v>
      </c>
    </row>
    <row r="5365" spans="1:3">
      <c r="A5365" s="61">
        <v>29573</v>
      </c>
      <c r="B5365">
        <v>0.82699999999999996</v>
      </c>
      <c r="C5365" t="str">
        <f t="shared" si="88"/>
        <v>1980 q4</v>
      </c>
    </row>
    <row r="5366" spans="1:3">
      <c r="A5366" s="61">
        <v>29574</v>
      </c>
      <c r="B5366">
        <v>0.84350000000000003</v>
      </c>
      <c r="C5366" t="str">
        <f t="shared" si="88"/>
        <v>1980 q4</v>
      </c>
    </row>
    <row r="5367" spans="1:3">
      <c r="A5367" s="61">
        <v>29577</v>
      </c>
      <c r="B5367">
        <v>0.84450000000000003</v>
      </c>
      <c r="C5367" t="str">
        <f t="shared" si="88"/>
        <v>1980 q4</v>
      </c>
    </row>
    <row r="5368" spans="1:3">
      <c r="A5368" s="61">
        <v>29578</v>
      </c>
      <c r="B5368">
        <v>0.85599999999999998</v>
      </c>
      <c r="C5368" t="str">
        <f t="shared" si="88"/>
        <v>1980 q4</v>
      </c>
    </row>
    <row r="5369" spans="1:3">
      <c r="A5369" s="61">
        <v>29579</v>
      </c>
      <c r="B5369">
        <v>0.87239999999999995</v>
      </c>
      <c r="C5369" t="str">
        <f t="shared" si="88"/>
        <v>1980 q4</v>
      </c>
    </row>
    <row r="5370" spans="1:3">
      <c r="A5370" s="61">
        <v>29584</v>
      </c>
      <c r="B5370">
        <v>0.86040000000000005</v>
      </c>
      <c r="C5370" t="str">
        <f t="shared" si="88"/>
        <v>1980 q4</v>
      </c>
    </row>
    <row r="5371" spans="1:3">
      <c r="A5371" s="61">
        <v>29585</v>
      </c>
      <c r="B5371">
        <v>0.84960000000000002</v>
      </c>
      <c r="C5371" t="str">
        <f t="shared" si="88"/>
        <v>1980 q4</v>
      </c>
    </row>
    <row r="5372" spans="1:3">
      <c r="A5372" s="61">
        <v>29586</v>
      </c>
      <c r="B5372">
        <v>0.8599</v>
      </c>
      <c r="C5372" t="str">
        <f t="shared" si="88"/>
        <v>1980 q4</v>
      </c>
    </row>
    <row r="5373" spans="1:3">
      <c r="A5373" s="61">
        <v>29588</v>
      </c>
      <c r="B5373">
        <v>0.88</v>
      </c>
      <c r="C5373" t="str">
        <f t="shared" si="88"/>
        <v>1981 q1</v>
      </c>
    </row>
    <row r="5374" spans="1:3">
      <c r="A5374" s="61">
        <v>29591</v>
      </c>
      <c r="B5374">
        <v>0.90900000000000003</v>
      </c>
      <c r="C5374" t="str">
        <f t="shared" si="88"/>
        <v>1981 q1</v>
      </c>
    </row>
    <row r="5375" spans="1:3">
      <c r="A5375" s="61">
        <v>29592</v>
      </c>
      <c r="B5375">
        <v>0.89700000000000002</v>
      </c>
      <c r="C5375" t="str">
        <f t="shared" si="88"/>
        <v>1981 q1</v>
      </c>
    </row>
    <row r="5376" spans="1:3">
      <c r="A5376" s="61">
        <v>29593</v>
      </c>
      <c r="B5376">
        <v>0.88249999999999995</v>
      </c>
      <c r="C5376" t="str">
        <f t="shared" si="88"/>
        <v>1981 q1</v>
      </c>
    </row>
    <row r="5377" spans="1:3">
      <c r="A5377" s="61">
        <v>29594</v>
      </c>
      <c r="B5377">
        <v>0.874</v>
      </c>
      <c r="C5377" t="str">
        <f t="shared" si="88"/>
        <v>1981 q1</v>
      </c>
    </row>
    <row r="5378" spans="1:3">
      <c r="A5378" s="61">
        <v>29595</v>
      </c>
      <c r="B5378">
        <v>0.874</v>
      </c>
      <c r="C5378" t="str">
        <f t="shared" si="88"/>
        <v>1981 q1</v>
      </c>
    </row>
    <row r="5379" spans="1:3">
      <c r="A5379" s="61">
        <v>29598</v>
      </c>
      <c r="B5379">
        <v>0.85799999999999998</v>
      </c>
      <c r="C5379" t="str">
        <f t="shared" si="88"/>
        <v>1981 q1</v>
      </c>
    </row>
    <row r="5380" spans="1:3">
      <c r="A5380" s="61">
        <v>29599</v>
      </c>
      <c r="B5380">
        <v>0.86599999999999999</v>
      </c>
      <c r="C5380" t="str">
        <f t="shared" si="88"/>
        <v>1981 q1</v>
      </c>
    </row>
    <row r="5381" spans="1:3">
      <c r="A5381" s="61">
        <v>29600</v>
      </c>
      <c r="B5381">
        <v>0.87</v>
      </c>
      <c r="C5381" t="str">
        <f t="shared" si="88"/>
        <v>1981 q1</v>
      </c>
    </row>
    <row r="5382" spans="1:3">
      <c r="A5382" s="61">
        <v>29601</v>
      </c>
      <c r="B5382">
        <v>0.86099999999999999</v>
      </c>
      <c r="C5382" t="str">
        <f t="shared" si="88"/>
        <v>1981 q1</v>
      </c>
    </row>
    <row r="5383" spans="1:3">
      <c r="A5383" s="61">
        <v>29602</v>
      </c>
      <c r="B5383">
        <v>0.86799999999999999</v>
      </c>
      <c r="C5383" t="str">
        <f t="shared" si="88"/>
        <v>1981 q1</v>
      </c>
    </row>
    <row r="5384" spans="1:3">
      <c r="A5384" s="61">
        <v>29605</v>
      </c>
      <c r="B5384">
        <v>0.86350000000000005</v>
      </c>
      <c r="C5384" t="str">
        <f t="shared" si="88"/>
        <v>1981 q1</v>
      </c>
    </row>
    <row r="5385" spans="1:3">
      <c r="A5385" s="61">
        <v>29606</v>
      </c>
      <c r="B5385">
        <v>0.872</v>
      </c>
      <c r="C5385" t="str">
        <f t="shared" si="88"/>
        <v>1981 q1</v>
      </c>
    </row>
    <row r="5386" spans="1:3">
      <c r="A5386" s="61">
        <v>29607</v>
      </c>
      <c r="B5386">
        <v>0.86650000000000005</v>
      </c>
      <c r="C5386" t="str">
        <f t="shared" si="88"/>
        <v>1981 q1</v>
      </c>
    </row>
    <row r="5387" spans="1:3">
      <c r="A5387" s="61">
        <v>29608</v>
      </c>
      <c r="B5387">
        <v>0.83599999999999997</v>
      </c>
      <c r="C5387" t="str">
        <f t="shared" si="88"/>
        <v>1981 q1</v>
      </c>
    </row>
    <row r="5388" spans="1:3">
      <c r="A5388" s="61">
        <v>29609</v>
      </c>
      <c r="B5388">
        <v>0.83950000000000002</v>
      </c>
      <c r="C5388" t="str">
        <f t="shared" si="88"/>
        <v>1981 q1</v>
      </c>
    </row>
    <row r="5389" spans="1:3">
      <c r="A5389" s="61">
        <v>29612</v>
      </c>
      <c r="B5389">
        <v>0.83650000000000002</v>
      </c>
      <c r="C5389" t="str">
        <f t="shared" si="88"/>
        <v>1981 q1</v>
      </c>
    </row>
    <row r="5390" spans="1:3">
      <c r="A5390" s="61">
        <v>29613</v>
      </c>
      <c r="B5390">
        <v>0.85</v>
      </c>
      <c r="C5390" t="str">
        <f t="shared" si="88"/>
        <v>1981 q1</v>
      </c>
    </row>
    <row r="5391" spans="1:3">
      <c r="A5391" s="61">
        <v>29614</v>
      </c>
      <c r="B5391">
        <v>0.83399999999999996</v>
      </c>
      <c r="C5391" t="str">
        <f t="shared" si="88"/>
        <v>1981 q1</v>
      </c>
    </row>
    <row r="5392" spans="1:3">
      <c r="A5392" s="61">
        <v>29615</v>
      </c>
      <c r="B5392">
        <v>0.83050000000000002</v>
      </c>
      <c r="C5392" t="str">
        <f t="shared" si="88"/>
        <v>1981 q1</v>
      </c>
    </row>
    <row r="5393" spans="1:3">
      <c r="A5393" s="61">
        <v>29616</v>
      </c>
      <c r="B5393">
        <v>0.84199999999999997</v>
      </c>
      <c r="C5393" t="str">
        <f t="shared" si="88"/>
        <v>1981 q1</v>
      </c>
    </row>
    <row r="5394" spans="1:3">
      <c r="A5394" s="61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61">
        <v>29620</v>
      </c>
      <c r="B5395">
        <v>0.82299999999999995</v>
      </c>
      <c r="C5395" t="str">
        <f t="shared" si="89"/>
        <v>1981 q1</v>
      </c>
    </row>
    <row r="5396" spans="1:3">
      <c r="A5396" s="61">
        <v>29621</v>
      </c>
      <c r="B5396">
        <v>0.82699999999999996</v>
      </c>
      <c r="C5396" t="str">
        <f t="shared" si="89"/>
        <v>1981 q1</v>
      </c>
    </row>
    <row r="5397" spans="1:3">
      <c r="A5397" s="61">
        <v>29622</v>
      </c>
      <c r="B5397">
        <v>0.83650000000000002</v>
      </c>
      <c r="C5397" t="str">
        <f t="shared" si="89"/>
        <v>1981 q1</v>
      </c>
    </row>
    <row r="5398" spans="1:3">
      <c r="A5398" s="61">
        <v>29623</v>
      </c>
      <c r="B5398">
        <v>0.84650000000000003</v>
      </c>
      <c r="C5398" t="str">
        <f t="shared" si="89"/>
        <v>1981 q1</v>
      </c>
    </row>
    <row r="5399" spans="1:3">
      <c r="A5399" s="61">
        <v>29626</v>
      </c>
      <c r="B5399">
        <v>0.82699999999999996</v>
      </c>
      <c r="C5399" t="str">
        <f t="shared" si="89"/>
        <v>1981 q1</v>
      </c>
    </row>
    <row r="5400" spans="1:3">
      <c r="A5400" s="61">
        <v>29627</v>
      </c>
      <c r="B5400">
        <v>0.8165</v>
      </c>
      <c r="C5400" t="str">
        <f t="shared" si="89"/>
        <v>1981 q1</v>
      </c>
    </row>
    <row r="5401" spans="1:3">
      <c r="A5401" s="61">
        <v>29628</v>
      </c>
      <c r="B5401">
        <v>0.8115</v>
      </c>
      <c r="C5401" t="str">
        <f t="shared" si="89"/>
        <v>1981 q1</v>
      </c>
    </row>
    <row r="5402" spans="1:3">
      <c r="A5402" s="61">
        <v>29629</v>
      </c>
      <c r="B5402">
        <v>0.80400000000000005</v>
      </c>
      <c r="C5402" t="str">
        <f t="shared" si="89"/>
        <v>1981 q1</v>
      </c>
    </row>
    <row r="5403" spans="1:3">
      <c r="A5403" s="61">
        <v>29630</v>
      </c>
      <c r="B5403">
        <v>0.80049999999999999</v>
      </c>
      <c r="C5403" t="str">
        <f t="shared" si="89"/>
        <v>1981 q1</v>
      </c>
    </row>
    <row r="5404" spans="1:3">
      <c r="A5404" s="61">
        <v>29634</v>
      </c>
      <c r="B5404">
        <v>0.79400000000000004</v>
      </c>
      <c r="C5404" t="str">
        <f t="shared" si="89"/>
        <v>1981 q1</v>
      </c>
    </row>
    <row r="5405" spans="1:3">
      <c r="A5405" s="61">
        <v>29635</v>
      </c>
      <c r="B5405">
        <v>0.80049999999999999</v>
      </c>
      <c r="C5405" t="str">
        <f t="shared" si="89"/>
        <v>1981 q1</v>
      </c>
    </row>
    <row r="5406" spans="1:3">
      <c r="A5406" s="61">
        <v>29636</v>
      </c>
      <c r="B5406">
        <v>0.82750000000000001</v>
      </c>
      <c r="C5406" t="str">
        <f t="shared" si="89"/>
        <v>1981 q1</v>
      </c>
    </row>
    <row r="5407" spans="1:3">
      <c r="A5407" s="61">
        <v>29637</v>
      </c>
      <c r="B5407">
        <v>0.82</v>
      </c>
      <c r="C5407" t="str">
        <f t="shared" si="89"/>
        <v>1981 q1</v>
      </c>
    </row>
    <row r="5408" spans="1:3">
      <c r="A5408" s="61">
        <v>29640</v>
      </c>
      <c r="B5408">
        <v>0.8155</v>
      </c>
      <c r="C5408" t="str">
        <f t="shared" si="89"/>
        <v>1981 q1</v>
      </c>
    </row>
    <row r="5409" spans="1:3">
      <c r="A5409" s="61">
        <v>29641</v>
      </c>
      <c r="B5409">
        <v>0.82869999999999999</v>
      </c>
      <c r="C5409" t="str">
        <f t="shared" si="89"/>
        <v>1981 q1</v>
      </c>
    </row>
    <row r="5410" spans="1:3">
      <c r="A5410" s="61">
        <v>29642</v>
      </c>
      <c r="B5410">
        <v>0.81889999999999996</v>
      </c>
      <c r="C5410" t="str">
        <f t="shared" si="89"/>
        <v>1981 q1</v>
      </c>
    </row>
    <row r="5411" spans="1:3">
      <c r="A5411" s="61">
        <v>29643</v>
      </c>
      <c r="B5411">
        <v>0.82079999999999997</v>
      </c>
      <c r="C5411" t="str">
        <f t="shared" si="89"/>
        <v>1981 q1</v>
      </c>
    </row>
    <row r="5412" spans="1:3">
      <c r="A5412" s="61">
        <v>29644</v>
      </c>
      <c r="B5412">
        <v>0.82069999999999999</v>
      </c>
      <c r="C5412" t="str">
        <f t="shared" si="89"/>
        <v>1981 q1</v>
      </c>
    </row>
    <row r="5413" spans="1:3">
      <c r="A5413" s="61">
        <v>29647</v>
      </c>
      <c r="B5413">
        <v>0.79500000000000004</v>
      </c>
      <c r="C5413" t="str">
        <f t="shared" si="89"/>
        <v>1981 q1</v>
      </c>
    </row>
    <row r="5414" spans="1:3">
      <c r="A5414" s="61">
        <v>29648</v>
      </c>
      <c r="B5414">
        <v>0.81100000000000005</v>
      </c>
      <c r="C5414" t="str">
        <f t="shared" si="89"/>
        <v>1981 q1</v>
      </c>
    </row>
    <row r="5415" spans="1:3">
      <c r="A5415" s="61">
        <v>29649</v>
      </c>
      <c r="B5415">
        <v>0.80400000000000005</v>
      </c>
      <c r="C5415" t="str">
        <f t="shared" si="89"/>
        <v>1981 q1</v>
      </c>
    </row>
    <row r="5416" spans="1:3">
      <c r="A5416" s="61">
        <v>29650</v>
      </c>
      <c r="B5416">
        <v>0.81200000000000006</v>
      </c>
      <c r="C5416" t="str">
        <f t="shared" si="89"/>
        <v>1981 q1</v>
      </c>
    </row>
    <row r="5417" spans="1:3">
      <c r="A5417" s="61">
        <v>29651</v>
      </c>
      <c r="B5417">
        <v>0.81699999999999995</v>
      </c>
      <c r="C5417" t="str">
        <f t="shared" si="89"/>
        <v>1981 q1</v>
      </c>
    </row>
    <row r="5418" spans="1:3">
      <c r="A5418" s="61">
        <v>29654</v>
      </c>
      <c r="B5418">
        <v>0.8155</v>
      </c>
      <c r="C5418" t="str">
        <f t="shared" si="89"/>
        <v>1981 q1</v>
      </c>
    </row>
    <row r="5419" spans="1:3">
      <c r="A5419" s="61">
        <v>29655</v>
      </c>
      <c r="B5419">
        <v>0.8155</v>
      </c>
      <c r="C5419" t="str">
        <f t="shared" si="89"/>
        <v>1981 q1</v>
      </c>
    </row>
    <row r="5420" spans="1:3">
      <c r="A5420" s="61">
        <v>29656</v>
      </c>
      <c r="B5420">
        <v>0.81100000000000005</v>
      </c>
      <c r="C5420" t="str">
        <f t="shared" si="89"/>
        <v>1981 q1</v>
      </c>
    </row>
    <row r="5421" spans="1:3">
      <c r="A5421" s="61">
        <v>29657</v>
      </c>
      <c r="B5421">
        <v>0.83399999999999996</v>
      </c>
      <c r="C5421" t="str">
        <f t="shared" si="89"/>
        <v>1981 q1</v>
      </c>
    </row>
    <row r="5422" spans="1:3">
      <c r="A5422" s="61">
        <v>29658</v>
      </c>
      <c r="B5422">
        <v>0.84799999999999998</v>
      </c>
      <c r="C5422" t="str">
        <f t="shared" si="89"/>
        <v>1981 q1</v>
      </c>
    </row>
    <row r="5423" spans="1:3">
      <c r="A5423" s="61">
        <v>29661</v>
      </c>
      <c r="B5423">
        <v>0.84099999999999997</v>
      </c>
      <c r="C5423" t="str">
        <f t="shared" si="89"/>
        <v>1981 q1</v>
      </c>
    </row>
    <row r="5424" spans="1:3">
      <c r="A5424" s="61">
        <v>29662</v>
      </c>
      <c r="B5424">
        <v>0.85050000000000003</v>
      </c>
      <c r="C5424" t="str">
        <f t="shared" si="89"/>
        <v>1981 q1</v>
      </c>
    </row>
    <row r="5425" spans="1:3">
      <c r="A5425" s="61">
        <v>29663</v>
      </c>
      <c r="B5425">
        <v>0.87450000000000006</v>
      </c>
      <c r="C5425" t="str">
        <f t="shared" si="89"/>
        <v>1981 q1</v>
      </c>
    </row>
    <row r="5426" spans="1:3">
      <c r="A5426" s="61">
        <v>29664</v>
      </c>
      <c r="B5426">
        <v>0.86699999999999999</v>
      </c>
      <c r="C5426" t="str">
        <f t="shared" si="89"/>
        <v>1981 q1</v>
      </c>
    </row>
    <row r="5427" spans="1:3">
      <c r="A5427" s="61">
        <v>29665</v>
      </c>
      <c r="B5427">
        <v>0.87</v>
      </c>
      <c r="C5427" t="str">
        <f t="shared" si="89"/>
        <v>1981 q1</v>
      </c>
    </row>
    <row r="5428" spans="1:3">
      <c r="A5428" s="61">
        <v>29668</v>
      </c>
      <c r="B5428">
        <v>0.85499999999999998</v>
      </c>
      <c r="C5428" t="str">
        <f t="shared" si="89"/>
        <v>1981 q1</v>
      </c>
    </row>
    <row r="5429" spans="1:3">
      <c r="A5429" s="61">
        <v>29669</v>
      </c>
      <c r="B5429">
        <v>0.86350000000000005</v>
      </c>
      <c r="C5429" t="str">
        <f t="shared" si="89"/>
        <v>1981 q1</v>
      </c>
    </row>
    <row r="5430" spans="1:3">
      <c r="A5430" s="61">
        <v>29670</v>
      </c>
      <c r="B5430">
        <v>0.86099999999999999</v>
      </c>
      <c r="C5430" t="str">
        <f t="shared" si="89"/>
        <v>1981 q1</v>
      </c>
    </row>
    <row r="5431" spans="1:3">
      <c r="A5431" s="61">
        <v>29671</v>
      </c>
      <c r="B5431">
        <v>0.876</v>
      </c>
      <c r="C5431" t="str">
        <f t="shared" si="89"/>
        <v>1981 q1</v>
      </c>
    </row>
    <row r="5432" spans="1:3">
      <c r="A5432" s="61">
        <v>29672</v>
      </c>
      <c r="B5432">
        <v>0.86</v>
      </c>
      <c r="C5432" t="str">
        <f t="shared" si="89"/>
        <v>1981 q1</v>
      </c>
    </row>
    <row r="5433" spans="1:3">
      <c r="A5433" s="61">
        <v>29675</v>
      </c>
      <c r="B5433">
        <v>0.85699999999999998</v>
      </c>
      <c r="C5433" t="str">
        <f t="shared" si="89"/>
        <v>1981 q1</v>
      </c>
    </row>
    <row r="5434" spans="1:3">
      <c r="A5434" s="61">
        <v>29676</v>
      </c>
      <c r="B5434">
        <v>0.86399999999999999</v>
      </c>
      <c r="C5434" t="str">
        <f t="shared" si="89"/>
        <v>1981 q1</v>
      </c>
    </row>
    <row r="5435" spans="1:3">
      <c r="A5435" s="61">
        <v>29677</v>
      </c>
      <c r="B5435">
        <v>0.87</v>
      </c>
      <c r="C5435" t="str">
        <f t="shared" si="89"/>
        <v>1981 q2</v>
      </c>
    </row>
    <row r="5436" spans="1:3">
      <c r="A5436" s="61">
        <v>29678</v>
      </c>
      <c r="B5436">
        <v>0.86850000000000005</v>
      </c>
      <c r="C5436" t="str">
        <f t="shared" si="89"/>
        <v>1981 q2</v>
      </c>
    </row>
    <row r="5437" spans="1:3">
      <c r="A5437" s="61">
        <v>29679</v>
      </c>
      <c r="B5437">
        <v>0.86450000000000005</v>
      </c>
      <c r="C5437" t="str">
        <f t="shared" si="89"/>
        <v>1981 q2</v>
      </c>
    </row>
    <row r="5438" spans="1:3">
      <c r="A5438" s="61">
        <v>29682</v>
      </c>
      <c r="B5438">
        <v>0.85399999999999998</v>
      </c>
      <c r="C5438" t="str">
        <f t="shared" si="89"/>
        <v>1981 q2</v>
      </c>
    </row>
    <row r="5439" spans="1:3">
      <c r="A5439" s="61">
        <v>29683</v>
      </c>
      <c r="B5439">
        <v>0.84699999999999998</v>
      </c>
      <c r="C5439" t="str">
        <f t="shared" si="89"/>
        <v>1981 q2</v>
      </c>
    </row>
    <row r="5440" spans="1:3">
      <c r="A5440" s="61">
        <v>29684</v>
      </c>
      <c r="B5440">
        <v>0.83150000000000002</v>
      </c>
      <c r="C5440" t="str">
        <f t="shared" si="89"/>
        <v>1981 q2</v>
      </c>
    </row>
    <row r="5441" spans="1:3">
      <c r="A5441" s="61">
        <v>29685</v>
      </c>
      <c r="B5441">
        <v>0.82699999999999996</v>
      </c>
      <c r="C5441" t="str">
        <f t="shared" si="89"/>
        <v>1981 q2</v>
      </c>
    </row>
    <row r="5442" spans="1:3">
      <c r="A5442" s="61">
        <v>29686</v>
      </c>
      <c r="B5442">
        <v>0.81850000000000001</v>
      </c>
      <c r="C5442" t="str">
        <f t="shared" si="89"/>
        <v>1981 q2</v>
      </c>
    </row>
    <row r="5443" spans="1:3">
      <c r="A5443" s="61">
        <v>29689</v>
      </c>
      <c r="B5443">
        <v>0.80300000000000005</v>
      </c>
      <c r="C5443" t="str">
        <f t="shared" si="89"/>
        <v>1981 q2</v>
      </c>
    </row>
    <row r="5444" spans="1:3">
      <c r="A5444" s="61">
        <v>29690</v>
      </c>
      <c r="B5444">
        <v>0.81699999999999995</v>
      </c>
      <c r="C5444" t="str">
        <f t="shared" si="89"/>
        <v>1981 q2</v>
      </c>
    </row>
    <row r="5445" spans="1:3">
      <c r="A5445" s="61">
        <v>29691</v>
      </c>
      <c r="B5445">
        <v>0.81</v>
      </c>
      <c r="C5445" t="str">
        <f t="shared" si="89"/>
        <v>1981 q2</v>
      </c>
    </row>
    <row r="5446" spans="1:3">
      <c r="A5446" s="61">
        <v>29692</v>
      </c>
      <c r="B5446">
        <v>0.8135</v>
      </c>
      <c r="C5446" t="str">
        <f t="shared" si="89"/>
        <v>1981 q2</v>
      </c>
    </row>
    <row r="5447" spans="1:3">
      <c r="A5447" s="61">
        <v>29696</v>
      </c>
      <c r="B5447">
        <v>0.83099999999999996</v>
      </c>
      <c r="C5447" t="str">
        <f t="shared" si="89"/>
        <v>1981 q2</v>
      </c>
    </row>
    <row r="5448" spans="1:3">
      <c r="A5448" s="61">
        <v>29697</v>
      </c>
      <c r="B5448">
        <v>0.82699999999999996</v>
      </c>
      <c r="C5448" t="str">
        <f t="shared" si="89"/>
        <v>1981 q2</v>
      </c>
    </row>
    <row r="5449" spans="1:3">
      <c r="A5449" s="61">
        <v>29698</v>
      </c>
      <c r="B5449">
        <v>0.82650000000000001</v>
      </c>
      <c r="C5449" t="str">
        <f t="shared" si="89"/>
        <v>1981 q2</v>
      </c>
    </row>
    <row r="5450" spans="1:3">
      <c r="A5450" s="61">
        <v>29699</v>
      </c>
      <c r="B5450">
        <v>0.83350000000000002</v>
      </c>
      <c r="C5450" t="str">
        <f t="shared" si="89"/>
        <v>1981 q2</v>
      </c>
    </row>
    <row r="5451" spans="1:3">
      <c r="A5451" s="61">
        <v>29700</v>
      </c>
      <c r="B5451">
        <v>0.82050000000000001</v>
      </c>
      <c r="C5451" t="str">
        <f t="shared" si="89"/>
        <v>1981 q2</v>
      </c>
    </row>
    <row r="5452" spans="1:3">
      <c r="A5452" s="61">
        <v>29703</v>
      </c>
      <c r="B5452">
        <v>0.82299999999999995</v>
      </c>
      <c r="C5452" t="str">
        <f t="shared" si="89"/>
        <v>1981 q2</v>
      </c>
    </row>
    <row r="5453" spans="1:3">
      <c r="A5453" s="61">
        <v>29704</v>
      </c>
      <c r="B5453">
        <v>0.82140000000000002</v>
      </c>
      <c r="C5453" t="str">
        <f t="shared" si="89"/>
        <v>1981 q2</v>
      </c>
    </row>
    <row r="5454" spans="1:3">
      <c r="A5454" s="61">
        <v>29705</v>
      </c>
      <c r="B5454">
        <v>0.82210000000000005</v>
      </c>
      <c r="C5454" t="str">
        <f t="shared" si="89"/>
        <v>1981 q2</v>
      </c>
    </row>
    <row r="5455" spans="1:3">
      <c r="A5455" s="61">
        <v>29706</v>
      </c>
      <c r="B5455">
        <v>0.83069999999999999</v>
      </c>
      <c r="C5455" t="str">
        <f t="shared" si="89"/>
        <v>1981 q2</v>
      </c>
    </row>
    <row r="5456" spans="1:3">
      <c r="A5456" s="61">
        <v>29707</v>
      </c>
      <c r="B5456">
        <v>0.83399999999999996</v>
      </c>
      <c r="C5456" t="str">
        <f t="shared" si="89"/>
        <v>1981 q2</v>
      </c>
    </row>
    <row r="5457" spans="1:3">
      <c r="A5457" s="61">
        <v>29710</v>
      </c>
      <c r="B5457">
        <v>0.82350000000000001</v>
      </c>
      <c r="C5457" t="str">
        <f t="shared" si="89"/>
        <v>1981 q2</v>
      </c>
    </row>
    <row r="5458" spans="1:3">
      <c r="A5458" s="61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61">
        <v>29712</v>
      </c>
      <c r="B5459">
        <v>0.82399999999999995</v>
      </c>
      <c r="C5459" t="str">
        <f t="shared" si="90"/>
        <v>1981 q2</v>
      </c>
    </row>
    <row r="5460" spans="1:3">
      <c r="A5460" s="61">
        <v>29713</v>
      </c>
      <c r="B5460">
        <v>0.82299999999999995</v>
      </c>
      <c r="C5460" t="str">
        <f t="shared" si="90"/>
        <v>1981 q2</v>
      </c>
    </row>
    <row r="5461" spans="1:3">
      <c r="A5461" s="61">
        <v>29714</v>
      </c>
      <c r="B5461">
        <v>0.83850000000000002</v>
      </c>
      <c r="C5461" t="str">
        <f t="shared" si="90"/>
        <v>1981 q2</v>
      </c>
    </row>
    <row r="5462" spans="1:3">
      <c r="A5462" s="61">
        <v>29717</v>
      </c>
      <c r="B5462">
        <v>0.81699999999999995</v>
      </c>
      <c r="C5462" t="str">
        <f t="shared" si="90"/>
        <v>1981 q2</v>
      </c>
    </row>
    <row r="5463" spans="1:3">
      <c r="A5463" s="61">
        <v>29718</v>
      </c>
      <c r="B5463">
        <v>0.82099999999999995</v>
      </c>
      <c r="C5463" t="str">
        <f t="shared" si="90"/>
        <v>1981 q2</v>
      </c>
    </row>
    <row r="5464" spans="1:3">
      <c r="A5464" s="61">
        <v>29719</v>
      </c>
      <c r="B5464">
        <v>0.81699999999999995</v>
      </c>
      <c r="C5464" t="str">
        <f t="shared" si="90"/>
        <v>1981 q2</v>
      </c>
    </row>
    <row r="5465" spans="1:3">
      <c r="A5465" s="61">
        <v>29720</v>
      </c>
      <c r="B5465">
        <v>0.81</v>
      </c>
      <c r="C5465" t="str">
        <f t="shared" si="90"/>
        <v>1981 q2</v>
      </c>
    </row>
    <row r="5466" spans="1:3">
      <c r="A5466" s="61">
        <v>29721</v>
      </c>
      <c r="B5466">
        <v>0.8145</v>
      </c>
      <c r="C5466" t="str">
        <f t="shared" si="90"/>
        <v>1981 q2</v>
      </c>
    </row>
    <row r="5467" spans="1:3">
      <c r="A5467" s="61">
        <v>29724</v>
      </c>
      <c r="B5467">
        <v>0.82650000000000001</v>
      </c>
      <c r="C5467" t="str">
        <f t="shared" si="90"/>
        <v>1981 q2</v>
      </c>
    </row>
    <row r="5468" spans="1:3">
      <c r="A5468" s="61">
        <v>29725</v>
      </c>
      <c r="B5468">
        <v>0.81599999999999995</v>
      </c>
      <c r="C5468" t="str">
        <f t="shared" si="90"/>
        <v>1981 q2</v>
      </c>
    </row>
    <row r="5469" spans="1:3">
      <c r="A5469" s="61">
        <v>29726</v>
      </c>
      <c r="B5469">
        <v>0.81200000000000006</v>
      </c>
      <c r="C5469" t="str">
        <f t="shared" si="90"/>
        <v>1981 q2</v>
      </c>
    </row>
    <row r="5470" spans="1:3">
      <c r="A5470" s="61">
        <v>29727</v>
      </c>
      <c r="B5470">
        <v>0.79300000000000004</v>
      </c>
      <c r="C5470" t="str">
        <f t="shared" si="90"/>
        <v>1981 q2</v>
      </c>
    </row>
    <row r="5471" spans="1:3">
      <c r="A5471" s="61">
        <v>29728</v>
      </c>
      <c r="B5471">
        <v>0.79849999999999999</v>
      </c>
      <c r="C5471" t="str">
        <f t="shared" si="90"/>
        <v>1981 q2</v>
      </c>
    </row>
    <row r="5472" spans="1:3">
      <c r="A5472" s="61">
        <v>29732</v>
      </c>
      <c r="B5472">
        <v>0.79349999999999998</v>
      </c>
      <c r="C5472" t="str">
        <f t="shared" si="90"/>
        <v>1981 q2</v>
      </c>
    </row>
    <row r="5473" spans="1:3">
      <c r="A5473" s="61">
        <v>29733</v>
      </c>
      <c r="B5473">
        <v>0.80549999999999999</v>
      </c>
      <c r="C5473" t="str">
        <f t="shared" si="90"/>
        <v>1981 q2</v>
      </c>
    </row>
    <row r="5474" spans="1:3">
      <c r="A5474" s="61">
        <v>29734</v>
      </c>
      <c r="B5474">
        <v>0.8125</v>
      </c>
      <c r="C5474" t="str">
        <f t="shared" si="90"/>
        <v>1981 q2</v>
      </c>
    </row>
    <row r="5475" spans="1:3">
      <c r="A5475" s="61">
        <v>29735</v>
      </c>
      <c r="B5475">
        <v>0.8145</v>
      </c>
      <c r="C5475" t="str">
        <f t="shared" si="90"/>
        <v>1981 q2</v>
      </c>
    </row>
    <row r="5476" spans="1:3">
      <c r="A5476" s="61">
        <v>29738</v>
      </c>
      <c r="B5476">
        <v>0.81499999999999995</v>
      </c>
      <c r="C5476" t="str">
        <f t="shared" si="90"/>
        <v>1981 q2</v>
      </c>
    </row>
    <row r="5477" spans="1:3">
      <c r="A5477" s="61">
        <v>29739</v>
      </c>
      <c r="B5477">
        <v>0.80649999999999999</v>
      </c>
      <c r="C5477" t="str">
        <f t="shared" si="90"/>
        <v>1981 q2</v>
      </c>
    </row>
    <row r="5478" spans="1:3">
      <c r="A5478" s="61">
        <v>29740</v>
      </c>
      <c r="B5478">
        <v>0.78349999999999997</v>
      </c>
      <c r="C5478" t="str">
        <f t="shared" si="90"/>
        <v>1981 q2</v>
      </c>
    </row>
    <row r="5479" spans="1:3">
      <c r="A5479" s="61">
        <v>29741</v>
      </c>
      <c r="B5479">
        <v>0.78500000000000003</v>
      </c>
      <c r="C5479" t="str">
        <f t="shared" si="90"/>
        <v>1981 q2</v>
      </c>
    </row>
    <row r="5480" spans="1:3">
      <c r="A5480" s="61">
        <v>29742</v>
      </c>
      <c r="B5480">
        <v>0.76749999999999996</v>
      </c>
      <c r="C5480" t="str">
        <f t="shared" si="90"/>
        <v>1981 q2</v>
      </c>
    </row>
    <row r="5481" spans="1:3">
      <c r="A5481" s="61">
        <v>29745</v>
      </c>
      <c r="B5481">
        <v>0.77200000000000002</v>
      </c>
      <c r="C5481" t="str">
        <f t="shared" si="90"/>
        <v>1981 q2</v>
      </c>
    </row>
    <row r="5482" spans="1:3">
      <c r="A5482" s="61">
        <v>29746</v>
      </c>
      <c r="B5482">
        <v>0.77649999999999997</v>
      </c>
      <c r="C5482" t="str">
        <f t="shared" si="90"/>
        <v>1981 q2</v>
      </c>
    </row>
    <row r="5483" spans="1:3">
      <c r="A5483" s="61">
        <v>29747</v>
      </c>
      <c r="B5483">
        <v>0.78649999999999998</v>
      </c>
      <c r="C5483" t="str">
        <f t="shared" si="90"/>
        <v>1981 q2</v>
      </c>
    </row>
    <row r="5484" spans="1:3">
      <c r="A5484" s="61">
        <v>29748</v>
      </c>
      <c r="B5484">
        <v>0.78849999999999998</v>
      </c>
      <c r="C5484" t="str">
        <f t="shared" si="90"/>
        <v>1981 q2</v>
      </c>
    </row>
    <row r="5485" spans="1:3">
      <c r="A5485" s="61">
        <v>29749</v>
      </c>
      <c r="B5485">
        <v>0.79300000000000004</v>
      </c>
      <c r="C5485" t="str">
        <f t="shared" si="90"/>
        <v>1981 q2</v>
      </c>
    </row>
    <row r="5486" spans="1:3">
      <c r="A5486" s="61">
        <v>29752</v>
      </c>
      <c r="B5486">
        <v>0.79249999999999998</v>
      </c>
      <c r="C5486" t="str">
        <f t="shared" si="90"/>
        <v>1981 q2</v>
      </c>
    </row>
    <row r="5487" spans="1:3">
      <c r="A5487" s="61">
        <v>29753</v>
      </c>
      <c r="B5487">
        <v>0.79149999999999998</v>
      </c>
      <c r="C5487" t="str">
        <f t="shared" si="90"/>
        <v>1981 q2</v>
      </c>
    </row>
    <row r="5488" spans="1:3">
      <c r="A5488" s="61">
        <v>29754</v>
      </c>
      <c r="B5488">
        <v>0.78349999999999997</v>
      </c>
      <c r="C5488" t="str">
        <f t="shared" si="90"/>
        <v>1981 q2</v>
      </c>
    </row>
    <row r="5489" spans="1:3">
      <c r="A5489" s="61">
        <v>29755</v>
      </c>
      <c r="B5489">
        <v>0.77400000000000002</v>
      </c>
      <c r="C5489" t="str">
        <f t="shared" si="90"/>
        <v>1981 q2</v>
      </c>
    </row>
    <row r="5490" spans="1:3">
      <c r="A5490" s="61">
        <v>29756</v>
      </c>
      <c r="B5490">
        <v>0.78100000000000003</v>
      </c>
      <c r="C5490" t="str">
        <f t="shared" si="90"/>
        <v>1981 q2</v>
      </c>
    </row>
    <row r="5491" spans="1:3">
      <c r="A5491" s="61">
        <v>29759</v>
      </c>
      <c r="B5491">
        <v>0.78049999999999997</v>
      </c>
      <c r="C5491" t="str">
        <f t="shared" si="90"/>
        <v>1981 q2</v>
      </c>
    </row>
    <row r="5492" spans="1:3">
      <c r="A5492" s="61">
        <v>29760</v>
      </c>
      <c r="B5492">
        <v>0.78349999999999997</v>
      </c>
      <c r="C5492" t="str">
        <f t="shared" si="90"/>
        <v>1981 q2</v>
      </c>
    </row>
    <row r="5493" spans="1:3">
      <c r="A5493" s="61">
        <v>29761</v>
      </c>
      <c r="B5493">
        <v>0.77700000000000002</v>
      </c>
      <c r="C5493" t="str">
        <f t="shared" si="90"/>
        <v>1981 q2</v>
      </c>
    </row>
    <row r="5494" spans="1:3">
      <c r="A5494" s="61">
        <v>29762</v>
      </c>
      <c r="B5494">
        <v>0.77329999999999999</v>
      </c>
      <c r="C5494" t="str">
        <f t="shared" si="90"/>
        <v>1981 q2</v>
      </c>
    </row>
    <row r="5495" spans="1:3">
      <c r="A5495" s="61">
        <v>29763</v>
      </c>
      <c r="B5495">
        <v>0.77300000000000002</v>
      </c>
      <c r="C5495" t="str">
        <f t="shared" si="90"/>
        <v>1981 q2</v>
      </c>
    </row>
    <row r="5496" spans="1:3">
      <c r="A5496" s="61">
        <v>29766</v>
      </c>
      <c r="B5496">
        <v>0.76800000000000002</v>
      </c>
      <c r="C5496" t="str">
        <f t="shared" si="90"/>
        <v>1981 q2</v>
      </c>
    </row>
    <row r="5497" spans="1:3">
      <c r="A5497" s="61">
        <v>29767</v>
      </c>
      <c r="B5497">
        <v>0.77359999999999995</v>
      </c>
      <c r="C5497" t="str">
        <f t="shared" si="90"/>
        <v>1981 q2</v>
      </c>
    </row>
    <row r="5498" spans="1:3">
      <c r="A5498" s="61">
        <v>29768</v>
      </c>
      <c r="B5498">
        <v>0.76800000000000002</v>
      </c>
      <c r="C5498" t="str">
        <f t="shared" si="90"/>
        <v>1981 q3</v>
      </c>
    </row>
    <row r="5499" spans="1:3">
      <c r="A5499" s="61">
        <v>29769</v>
      </c>
      <c r="B5499">
        <v>0.76800000000000002</v>
      </c>
      <c r="C5499" t="str">
        <f t="shared" si="90"/>
        <v>1981 q3</v>
      </c>
    </row>
    <row r="5500" spans="1:3">
      <c r="A5500" s="61">
        <v>29773</v>
      </c>
      <c r="B5500">
        <v>0.76500000000000001</v>
      </c>
      <c r="C5500" t="str">
        <f t="shared" si="90"/>
        <v>1981 q3</v>
      </c>
    </row>
    <row r="5501" spans="1:3">
      <c r="A5501" s="61">
        <v>29774</v>
      </c>
      <c r="B5501">
        <v>0.77300000000000002</v>
      </c>
      <c r="C5501" t="str">
        <f t="shared" si="90"/>
        <v>1981 q3</v>
      </c>
    </row>
    <row r="5502" spans="1:3">
      <c r="A5502" s="61">
        <v>29775</v>
      </c>
      <c r="B5502">
        <v>0.76949999999999996</v>
      </c>
      <c r="C5502" t="str">
        <f t="shared" si="90"/>
        <v>1981 q3</v>
      </c>
    </row>
    <row r="5503" spans="1:3">
      <c r="A5503" s="61">
        <v>29776</v>
      </c>
      <c r="B5503">
        <v>0.79500000000000004</v>
      </c>
      <c r="C5503" t="str">
        <f t="shared" si="90"/>
        <v>1981 q3</v>
      </c>
    </row>
    <row r="5504" spans="1:3">
      <c r="A5504" s="61">
        <v>29777</v>
      </c>
      <c r="B5504">
        <v>0.79400000000000004</v>
      </c>
      <c r="C5504" t="str">
        <f t="shared" si="90"/>
        <v>1981 q3</v>
      </c>
    </row>
    <row r="5505" spans="1:3">
      <c r="A5505" s="61">
        <v>29780</v>
      </c>
      <c r="B5505">
        <v>0.77949999999999997</v>
      </c>
      <c r="C5505" t="str">
        <f t="shared" si="90"/>
        <v>1981 q3</v>
      </c>
    </row>
    <row r="5506" spans="1:3">
      <c r="A5506" s="61">
        <v>29781</v>
      </c>
      <c r="B5506">
        <v>0.77900000000000003</v>
      </c>
      <c r="C5506" t="str">
        <f t="shared" si="90"/>
        <v>1981 q3</v>
      </c>
    </row>
    <row r="5507" spans="1:3">
      <c r="A5507" s="61">
        <v>29782</v>
      </c>
      <c r="B5507">
        <v>0.78400000000000003</v>
      </c>
      <c r="C5507" t="str">
        <f t="shared" si="90"/>
        <v>1981 q3</v>
      </c>
    </row>
    <row r="5508" spans="1:3">
      <c r="A5508" s="61">
        <v>29783</v>
      </c>
      <c r="B5508">
        <v>0.78600000000000003</v>
      </c>
      <c r="C5508" t="str">
        <f t="shared" si="90"/>
        <v>1981 q3</v>
      </c>
    </row>
    <row r="5509" spans="1:3">
      <c r="A5509" s="61">
        <v>29784</v>
      </c>
      <c r="B5509">
        <v>0.78849999999999998</v>
      </c>
      <c r="C5509" t="str">
        <f t="shared" si="90"/>
        <v>1981 q3</v>
      </c>
    </row>
    <row r="5510" spans="1:3">
      <c r="A5510" s="61">
        <v>29787</v>
      </c>
      <c r="B5510">
        <v>0.77500000000000002</v>
      </c>
      <c r="C5510" t="str">
        <f t="shared" si="90"/>
        <v>1981 q3</v>
      </c>
    </row>
    <row r="5511" spans="1:3">
      <c r="A5511" s="61">
        <v>29788</v>
      </c>
      <c r="B5511">
        <v>0.76949999999999996</v>
      </c>
      <c r="C5511" t="str">
        <f t="shared" si="90"/>
        <v>1981 q3</v>
      </c>
    </row>
    <row r="5512" spans="1:3">
      <c r="A5512" s="61">
        <v>29789</v>
      </c>
      <c r="B5512">
        <v>0.77249999999999996</v>
      </c>
      <c r="C5512" t="str">
        <f t="shared" si="90"/>
        <v>1981 q3</v>
      </c>
    </row>
    <row r="5513" spans="1:3">
      <c r="A5513" s="61">
        <v>29790</v>
      </c>
      <c r="B5513">
        <v>0.77749999999999997</v>
      </c>
      <c r="C5513" t="str">
        <f t="shared" si="90"/>
        <v>1981 q3</v>
      </c>
    </row>
    <row r="5514" spans="1:3">
      <c r="A5514" s="61">
        <v>29791</v>
      </c>
      <c r="B5514">
        <v>0.78100000000000003</v>
      </c>
      <c r="C5514" t="str">
        <f t="shared" si="90"/>
        <v>1981 q3</v>
      </c>
    </row>
    <row r="5515" spans="1:3">
      <c r="A5515" s="61">
        <v>29794</v>
      </c>
      <c r="B5515">
        <v>0.77449999999999997</v>
      </c>
      <c r="C5515" t="str">
        <f t="shared" si="90"/>
        <v>1981 q3</v>
      </c>
    </row>
    <row r="5516" spans="1:3">
      <c r="A5516" s="61">
        <v>29795</v>
      </c>
      <c r="B5516">
        <v>0.80249999999999999</v>
      </c>
      <c r="C5516" t="str">
        <f t="shared" si="90"/>
        <v>1981 q3</v>
      </c>
    </row>
    <row r="5517" spans="1:3">
      <c r="A5517" s="61">
        <v>29796</v>
      </c>
      <c r="B5517">
        <v>0.82750000000000001</v>
      </c>
      <c r="C5517" t="str">
        <f t="shared" si="90"/>
        <v>1981 q3</v>
      </c>
    </row>
    <row r="5518" spans="1:3">
      <c r="A5518" s="61">
        <v>29797</v>
      </c>
      <c r="B5518">
        <v>0.82099999999999995</v>
      </c>
      <c r="C5518" t="str">
        <f t="shared" si="90"/>
        <v>1981 q3</v>
      </c>
    </row>
    <row r="5519" spans="1:3">
      <c r="A5519" s="61">
        <v>29798</v>
      </c>
      <c r="B5519">
        <v>0.83750000000000002</v>
      </c>
      <c r="C5519" t="str">
        <f t="shared" si="90"/>
        <v>1981 q3</v>
      </c>
    </row>
    <row r="5520" spans="1:3">
      <c r="A5520" s="61">
        <v>29801</v>
      </c>
      <c r="B5520">
        <v>0.83150000000000002</v>
      </c>
      <c r="C5520" t="str">
        <f t="shared" si="90"/>
        <v>1981 q3</v>
      </c>
    </row>
    <row r="5521" spans="1:3">
      <c r="A5521" s="61">
        <v>29802</v>
      </c>
      <c r="B5521">
        <v>0.82799999999999996</v>
      </c>
      <c r="C5521" t="str">
        <f t="shared" si="90"/>
        <v>1981 q3</v>
      </c>
    </row>
    <row r="5522" spans="1:3">
      <c r="A5522" s="61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61">
        <v>29804</v>
      </c>
      <c r="B5523">
        <v>0.82499999999999996</v>
      </c>
      <c r="C5523" t="str">
        <f t="shared" si="91"/>
        <v>1981 q3</v>
      </c>
    </row>
    <row r="5524" spans="1:3">
      <c r="A5524" s="61">
        <v>29805</v>
      </c>
      <c r="B5524">
        <v>0.8135</v>
      </c>
      <c r="C5524" t="str">
        <f t="shared" si="91"/>
        <v>1981 q3</v>
      </c>
    </row>
    <row r="5525" spans="1:3">
      <c r="A5525" s="61">
        <v>29808</v>
      </c>
      <c r="B5525">
        <v>0.80700000000000005</v>
      </c>
      <c r="C5525" t="str">
        <f t="shared" si="91"/>
        <v>1981 q3</v>
      </c>
    </row>
    <row r="5526" spans="1:3">
      <c r="A5526" s="61">
        <v>29809</v>
      </c>
      <c r="B5526">
        <v>0.83499999999999996</v>
      </c>
      <c r="C5526" t="str">
        <f t="shared" si="91"/>
        <v>1981 q3</v>
      </c>
    </row>
    <row r="5527" spans="1:3">
      <c r="A5527" s="61">
        <v>29810</v>
      </c>
      <c r="B5527">
        <v>0.84199999999999997</v>
      </c>
      <c r="C5527" t="str">
        <f t="shared" si="91"/>
        <v>1981 q3</v>
      </c>
    </row>
    <row r="5528" spans="1:3">
      <c r="A5528" s="61">
        <v>29811</v>
      </c>
      <c r="B5528">
        <v>0.83899999999999997</v>
      </c>
      <c r="C5528" t="str">
        <f t="shared" si="91"/>
        <v>1981 q3</v>
      </c>
    </row>
    <row r="5529" spans="1:3">
      <c r="A5529" s="61">
        <v>29812</v>
      </c>
      <c r="B5529">
        <v>0.84250000000000003</v>
      </c>
      <c r="C5529" t="str">
        <f t="shared" si="91"/>
        <v>1981 q3</v>
      </c>
    </row>
    <row r="5530" spans="1:3">
      <c r="A5530" s="61">
        <v>29815</v>
      </c>
      <c r="B5530">
        <v>0.84050000000000002</v>
      </c>
      <c r="C5530" t="str">
        <f t="shared" si="91"/>
        <v>1981 q3</v>
      </c>
    </row>
    <row r="5531" spans="1:3">
      <c r="A5531" s="61">
        <v>29816</v>
      </c>
      <c r="B5531">
        <v>0.83299999999999996</v>
      </c>
      <c r="C5531" t="str">
        <f t="shared" si="91"/>
        <v>1981 q3</v>
      </c>
    </row>
    <row r="5532" spans="1:3">
      <c r="A5532" s="61">
        <v>29817</v>
      </c>
      <c r="B5532">
        <v>0.81599999999999995</v>
      </c>
      <c r="C5532" t="str">
        <f t="shared" si="91"/>
        <v>1981 q3</v>
      </c>
    </row>
    <row r="5533" spans="1:3">
      <c r="A5533" s="61">
        <v>29818</v>
      </c>
      <c r="B5533">
        <v>0.82</v>
      </c>
      <c r="C5533" t="str">
        <f t="shared" si="91"/>
        <v>1981 q3</v>
      </c>
    </row>
    <row r="5534" spans="1:3">
      <c r="A5534" s="61">
        <v>29819</v>
      </c>
      <c r="B5534">
        <v>0.80300000000000005</v>
      </c>
      <c r="C5534" t="str">
        <f t="shared" si="91"/>
        <v>1981 q3</v>
      </c>
    </row>
    <row r="5535" spans="1:3">
      <c r="A5535" s="61">
        <v>29822</v>
      </c>
      <c r="B5535">
        <v>0.77700000000000002</v>
      </c>
      <c r="C5535" t="str">
        <f t="shared" si="91"/>
        <v>1981 q3</v>
      </c>
    </row>
    <row r="5536" spans="1:3">
      <c r="A5536" s="61">
        <v>29823</v>
      </c>
      <c r="B5536">
        <v>0.755</v>
      </c>
      <c r="C5536" t="str">
        <f t="shared" si="91"/>
        <v>1981 q3</v>
      </c>
    </row>
    <row r="5537" spans="1:3">
      <c r="A5537" s="61">
        <v>29824</v>
      </c>
      <c r="B5537">
        <v>0.76780000000000004</v>
      </c>
      <c r="C5537" t="str">
        <f t="shared" si="91"/>
        <v>1981 q3</v>
      </c>
    </row>
    <row r="5538" spans="1:3">
      <c r="A5538" s="61">
        <v>29825</v>
      </c>
      <c r="B5538">
        <v>0.78959999999999997</v>
      </c>
      <c r="C5538" t="str">
        <f t="shared" si="91"/>
        <v>1981 q3</v>
      </c>
    </row>
    <row r="5539" spans="1:3">
      <c r="A5539" s="61">
        <v>29826</v>
      </c>
      <c r="B5539">
        <v>0.80379999999999996</v>
      </c>
      <c r="C5539" t="str">
        <f t="shared" si="91"/>
        <v>1981 q3</v>
      </c>
    </row>
    <row r="5540" spans="1:3">
      <c r="A5540" s="61">
        <v>29829</v>
      </c>
      <c r="B5540">
        <v>0.80520000000000003</v>
      </c>
      <c r="C5540" t="str">
        <f t="shared" si="91"/>
        <v>1981 q3</v>
      </c>
    </row>
    <row r="5541" spans="1:3">
      <c r="A5541" s="61">
        <v>29830</v>
      </c>
      <c r="B5541">
        <v>0.80600000000000005</v>
      </c>
      <c r="C5541" t="str">
        <f t="shared" si="91"/>
        <v>1981 q3</v>
      </c>
    </row>
    <row r="5542" spans="1:3">
      <c r="A5542" s="61">
        <v>29831</v>
      </c>
      <c r="B5542">
        <v>0.81399999999999995</v>
      </c>
      <c r="C5542" t="str">
        <f t="shared" si="91"/>
        <v>1981 q3</v>
      </c>
    </row>
    <row r="5543" spans="1:3">
      <c r="A5543" s="61">
        <v>29832</v>
      </c>
      <c r="B5543">
        <v>0.82399999999999995</v>
      </c>
      <c r="C5543" t="str">
        <f t="shared" si="91"/>
        <v>1981 q3</v>
      </c>
    </row>
    <row r="5544" spans="1:3">
      <c r="A5544" s="61">
        <v>29833</v>
      </c>
      <c r="B5544">
        <v>0.80800000000000005</v>
      </c>
      <c r="C5544" t="str">
        <f t="shared" si="91"/>
        <v>1981 q3</v>
      </c>
    </row>
    <row r="5545" spans="1:3">
      <c r="A5545" s="61">
        <v>29837</v>
      </c>
      <c r="B5545">
        <v>0.78400000000000003</v>
      </c>
      <c r="C5545" t="str">
        <f t="shared" si="91"/>
        <v>1981 q3</v>
      </c>
    </row>
    <row r="5546" spans="1:3">
      <c r="A5546" s="61">
        <v>29838</v>
      </c>
      <c r="B5546">
        <v>0.78900000000000003</v>
      </c>
      <c r="C5546" t="str">
        <f t="shared" si="91"/>
        <v>1981 q3</v>
      </c>
    </row>
    <row r="5547" spans="1:3">
      <c r="A5547" s="61">
        <v>29839</v>
      </c>
      <c r="B5547">
        <v>0.80400000000000005</v>
      </c>
      <c r="C5547" t="str">
        <f t="shared" si="91"/>
        <v>1981 q3</v>
      </c>
    </row>
    <row r="5548" spans="1:3">
      <c r="A5548" s="61">
        <v>29840</v>
      </c>
      <c r="B5548">
        <v>0.8095</v>
      </c>
      <c r="C5548" t="str">
        <f t="shared" si="91"/>
        <v>1981 q3</v>
      </c>
    </row>
    <row r="5549" spans="1:3">
      <c r="A5549" s="61">
        <v>29843</v>
      </c>
      <c r="B5549">
        <v>0.81950000000000001</v>
      </c>
      <c r="C5549" t="str">
        <f t="shared" si="91"/>
        <v>1981 q3</v>
      </c>
    </row>
    <row r="5550" spans="1:3">
      <c r="A5550" s="61">
        <v>29844</v>
      </c>
      <c r="B5550">
        <v>0.83299999999999996</v>
      </c>
      <c r="C5550" t="str">
        <f t="shared" si="91"/>
        <v>1981 q3</v>
      </c>
    </row>
    <row r="5551" spans="1:3">
      <c r="A5551" s="61">
        <v>29845</v>
      </c>
      <c r="B5551">
        <v>0.82850000000000001</v>
      </c>
      <c r="C5551" t="str">
        <f t="shared" si="91"/>
        <v>1981 q3</v>
      </c>
    </row>
    <row r="5552" spans="1:3">
      <c r="A5552" s="61">
        <v>29846</v>
      </c>
      <c r="B5552">
        <v>0.80649999999999999</v>
      </c>
      <c r="C5552" t="str">
        <f t="shared" si="91"/>
        <v>1981 q3</v>
      </c>
    </row>
    <row r="5553" spans="1:3">
      <c r="A5553" s="61">
        <v>29847</v>
      </c>
      <c r="B5553">
        <v>0.8105</v>
      </c>
      <c r="C5553" t="str">
        <f t="shared" si="91"/>
        <v>1981 q3</v>
      </c>
    </row>
    <row r="5554" spans="1:3">
      <c r="A5554" s="61">
        <v>29850</v>
      </c>
      <c r="B5554">
        <v>0.82199999999999995</v>
      </c>
      <c r="C5554" t="str">
        <f t="shared" si="91"/>
        <v>1981 q3</v>
      </c>
    </row>
    <row r="5555" spans="1:3">
      <c r="A5555" s="61">
        <v>29851</v>
      </c>
      <c r="B5555">
        <v>0.80500000000000005</v>
      </c>
      <c r="C5555" t="str">
        <f t="shared" si="91"/>
        <v>1981 q3</v>
      </c>
    </row>
    <row r="5556" spans="1:3">
      <c r="A5556" s="61">
        <v>29852</v>
      </c>
      <c r="B5556">
        <v>0.78800000000000003</v>
      </c>
      <c r="C5556" t="str">
        <f t="shared" si="91"/>
        <v>1981 q3</v>
      </c>
    </row>
    <row r="5557" spans="1:3">
      <c r="A5557" s="61">
        <v>29853</v>
      </c>
      <c r="B5557">
        <v>0.79849999999999999</v>
      </c>
      <c r="C5557" t="str">
        <f t="shared" si="91"/>
        <v>1981 q3</v>
      </c>
    </row>
    <row r="5558" spans="1:3">
      <c r="A5558" s="61">
        <v>29854</v>
      </c>
      <c r="B5558">
        <v>0.77249999999999996</v>
      </c>
      <c r="C5558" t="str">
        <f t="shared" si="91"/>
        <v>1981 q3</v>
      </c>
    </row>
    <row r="5559" spans="1:3">
      <c r="A5559" s="61">
        <v>29857</v>
      </c>
      <c r="B5559">
        <v>0.76700000000000002</v>
      </c>
      <c r="C5559" t="str">
        <f t="shared" si="91"/>
        <v>1981 q3</v>
      </c>
    </row>
    <row r="5560" spans="1:3">
      <c r="A5560" s="61">
        <v>29858</v>
      </c>
      <c r="B5560">
        <v>0.76600000000000001</v>
      </c>
      <c r="C5560" t="str">
        <f t="shared" si="91"/>
        <v>1981 q3</v>
      </c>
    </row>
    <row r="5561" spans="1:3">
      <c r="A5561" s="61">
        <v>29859</v>
      </c>
      <c r="B5561">
        <v>0.76700000000000002</v>
      </c>
      <c r="C5561" t="str">
        <f t="shared" si="91"/>
        <v>1981 q3</v>
      </c>
    </row>
    <row r="5562" spans="1:3">
      <c r="A5562" s="61">
        <v>29860</v>
      </c>
      <c r="B5562">
        <v>0.77500000000000002</v>
      </c>
      <c r="C5562" t="str">
        <f t="shared" si="91"/>
        <v>1981 q4</v>
      </c>
    </row>
    <row r="5563" spans="1:3">
      <c r="A5563" s="61">
        <v>29861</v>
      </c>
      <c r="B5563">
        <v>0.77449999999999997</v>
      </c>
      <c r="C5563" t="str">
        <f t="shared" si="91"/>
        <v>1981 q4</v>
      </c>
    </row>
    <row r="5564" spans="1:3">
      <c r="A5564" s="61">
        <v>29864</v>
      </c>
      <c r="B5564">
        <v>0.77349999999999997</v>
      </c>
      <c r="C5564" t="str">
        <f t="shared" si="91"/>
        <v>1981 q4</v>
      </c>
    </row>
    <row r="5565" spans="1:3">
      <c r="A5565" s="61">
        <v>29865</v>
      </c>
      <c r="B5565">
        <v>0.78</v>
      </c>
      <c r="C5565" t="str">
        <f t="shared" si="91"/>
        <v>1981 q4</v>
      </c>
    </row>
    <row r="5566" spans="1:3">
      <c r="A5566" s="61">
        <v>29866</v>
      </c>
      <c r="B5566">
        <v>0.78200000000000003</v>
      </c>
      <c r="C5566" t="str">
        <f t="shared" si="91"/>
        <v>1981 q4</v>
      </c>
    </row>
    <row r="5567" spans="1:3">
      <c r="A5567" s="61">
        <v>29867</v>
      </c>
      <c r="B5567">
        <v>0.78949999999999998</v>
      </c>
      <c r="C5567" t="str">
        <f t="shared" si="91"/>
        <v>1981 q4</v>
      </c>
    </row>
    <row r="5568" spans="1:3">
      <c r="A5568" s="61">
        <v>29868</v>
      </c>
      <c r="B5568">
        <v>0.78749999999999998</v>
      </c>
      <c r="C5568" t="str">
        <f t="shared" si="91"/>
        <v>1981 q4</v>
      </c>
    </row>
    <row r="5569" spans="1:3">
      <c r="A5569" s="61">
        <v>29871</v>
      </c>
      <c r="B5569">
        <v>0.78</v>
      </c>
      <c r="C5569" t="str">
        <f t="shared" si="91"/>
        <v>1981 q4</v>
      </c>
    </row>
    <row r="5570" spans="1:3">
      <c r="A5570" s="61">
        <v>29872</v>
      </c>
      <c r="B5570">
        <v>0.77349999999999997</v>
      </c>
      <c r="C5570" t="str">
        <f t="shared" si="91"/>
        <v>1981 q4</v>
      </c>
    </row>
    <row r="5571" spans="1:3">
      <c r="A5571" s="61">
        <v>29873</v>
      </c>
      <c r="B5571">
        <v>0.77</v>
      </c>
      <c r="C5571" t="str">
        <f t="shared" si="91"/>
        <v>1981 q4</v>
      </c>
    </row>
    <row r="5572" spans="1:3">
      <c r="A5572" s="61">
        <v>29874</v>
      </c>
      <c r="B5572">
        <v>0.75800000000000001</v>
      </c>
      <c r="C5572" t="str">
        <f t="shared" si="91"/>
        <v>1981 q4</v>
      </c>
    </row>
    <row r="5573" spans="1:3">
      <c r="A5573" s="61">
        <v>29875</v>
      </c>
      <c r="B5573">
        <v>0.748</v>
      </c>
      <c r="C5573" t="str">
        <f t="shared" si="91"/>
        <v>1981 q4</v>
      </c>
    </row>
    <row r="5574" spans="1:3">
      <c r="A5574" s="61">
        <v>29878</v>
      </c>
      <c r="B5574">
        <v>0.75700000000000001</v>
      </c>
      <c r="C5574" t="str">
        <f t="shared" si="91"/>
        <v>1981 q4</v>
      </c>
    </row>
    <row r="5575" spans="1:3">
      <c r="A5575" s="61">
        <v>29879</v>
      </c>
      <c r="B5575">
        <v>0.748</v>
      </c>
      <c r="C5575" t="str">
        <f t="shared" si="91"/>
        <v>1981 q4</v>
      </c>
    </row>
    <row r="5576" spans="1:3">
      <c r="A5576" s="61">
        <v>29880</v>
      </c>
      <c r="B5576">
        <v>0.752</v>
      </c>
      <c r="C5576" t="str">
        <f t="shared" si="91"/>
        <v>1981 q4</v>
      </c>
    </row>
    <row r="5577" spans="1:3">
      <c r="A5577" s="61">
        <v>29881</v>
      </c>
      <c r="B5577">
        <v>0.75</v>
      </c>
      <c r="C5577" t="str">
        <f t="shared" si="91"/>
        <v>1981 q4</v>
      </c>
    </row>
    <row r="5578" spans="1:3">
      <c r="A5578" s="61">
        <v>29882</v>
      </c>
      <c r="B5578">
        <v>0.75149999999999995</v>
      </c>
      <c r="C5578" t="str">
        <f t="shared" si="91"/>
        <v>1981 q4</v>
      </c>
    </row>
    <row r="5579" spans="1:3">
      <c r="A5579" s="61">
        <v>29885</v>
      </c>
      <c r="B5579">
        <v>0.745</v>
      </c>
      <c r="C5579" t="str">
        <f t="shared" si="91"/>
        <v>1981 q4</v>
      </c>
    </row>
    <row r="5580" spans="1:3">
      <c r="A5580" s="61">
        <v>29886</v>
      </c>
      <c r="B5580">
        <v>0.74850000000000005</v>
      </c>
      <c r="C5580" t="str">
        <f t="shared" si="91"/>
        <v>1981 q4</v>
      </c>
    </row>
    <row r="5581" spans="1:3">
      <c r="A5581" s="61">
        <v>29887</v>
      </c>
      <c r="B5581">
        <v>0.74850000000000005</v>
      </c>
      <c r="C5581" t="str">
        <f t="shared" si="91"/>
        <v>1981 q4</v>
      </c>
    </row>
    <row r="5582" spans="1:3">
      <c r="A5582" s="61">
        <v>29888</v>
      </c>
      <c r="B5582">
        <v>0.76749999999999996</v>
      </c>
      <c r="C5582" t="str">
        <f t="shared" si="91"/>
        <v>1981 q4</v>
      </c>
    </row>
    <row r="5583" spans="1:3">
      <c r="A5583" s="61">
        <v>29889</v>
      </c>
      <c r="B5583">
        <v>0.77049999999999996</v>
      </c>
      <c r="C5583" t="str">
        <f t="shared" si="91"/>
        <v>1981 q4</v>
      </c>
    </row>
    <row r="5584" spans="1:3">
      <c r="A5584" s="61">
        <v>29892</v>
      </c>
      <c r="B5584">
        <v>0.76500000000000001</v>
      </c>
      <c r="C5584" t="str">
        <f t="shared" si="91"/>
        <v>1981 q4</v>
      </c>
    </row>
    <row r="5585" spans="1:3">
      <c r="A5585" s="61">
        <v>29893</v>
      </c>
      <c r="B5585">
        <v>0.76449999999999996</v>
      </c>
      <c r="C5585" t="str">
        <f t="shared" si="91"/>
        <v>1981 q4</v>
      </c>
    </row>
    <row r="5586" spans="1:3">
      <c r="A5586" s="61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61">
        <v>29895</v>
      </c>
      <c r="B5587">
        <v>0.76600000000000001</v>
      </c>
      <c r="C5587" t="str">
        <f t="shared" si="92"/>
        <v>1981 q4</v>
      </c>
    </row>
    <row r="5588" spans="1:3">
      <c r="A5588" s="61">
        <v>29896</v>
      </c>
      <c r="B5588">
        <v>0.76500000000000001</v>
      </c>
      <c r="C5588" t="str">
        <f t="shared" si="92"/>
        <v>1981 q4</v>
      </c>
    </row>
    <row r="5589" spans="1:3">
      <c r="A5589" s="61">
        <v>29899</v>
      </c>
      <c r="B5589">
        <v>0.74299999999999999</v>
      </c>
      <c r="C5589" t="str">
        <f t="shared" si="92"/>
        <v>1981 q4</v>
      </c>
    </row>
    <row r="5590" spans="1:3">
      <c r="A5590" s="61">
        <v>29900</v>
      </c>
      <c r="B5590">
        <v>0.73650000000000004</v>
      </c>
      <c r="C5590" t="str">
        <f t="shared" si="92"/>
        <v>1981 q4</v>
      </c>
    </row>
    <row r="5591" spans="1:3">
      <c r="A5591" s="61">
        <v>29901</v>
      </c>
      <c r="B5591">
        <v>0.74450000000000005</v>
      </c>
      <c r="C5591" t="str">
        <f t="shared" si="92"/>
        <v>1981 q4</v>
      </c>
    </row>
    <row r="5592" spans="1:3">
      <c r="A5592" s="61">
        <v>29902</v>
      </c>
      <c r="B5592">
        <v>0.748</v>
      </c>
      <c r="C5592" t="str">
        <f t="shared" si="92"/>
        <v>1981 q4</v>
      </c>
    </row>
    <row r="5593" spans="1:3">
      <c r="A5593" s="61">
        <v>29903</v>
      </c>
      <c r="B5593">
        <v>0.749</v>
      </c>
      <c r="C5593" t="str">
        <f t="shared" si="92"/>
        <v>1981 q4</v>
      </c>
    </row>
    <row r="5594" spans="1:3">
      <c r="A5594" s="61">
        <v>29906</v>
      </c>
      <c r="B5594">
        <v>0.73050000000000004</v>
      </c>
      <c r="C5594" t="str">
        <f t="shared" si="92"/>
        <v>1981 q4</v>
      </c>
    </row>
    <row r="5595" spans="1:3">
      <c r="A5595" s="61">
        <v>29907</v>
      </c>
      <c r="B5595">
        <v>0.73099999999999998</v>
      </c>
      <c r="C5595" t="str">
        <f t="shared" si="92"/>
        <v>1981 q4</v>
      </c>
    </row>
    <row r="5596" spans="1:3">
      <c r="A5596" s="61">
        <v>29908</v>
      </c>
      <c r="B5596">
        <v>0.73599999999999999</v>
      </c>
      <c r="C5596" t="str">
        <f t="shared" si="92"/>
        <v>1981 q4</v>
      </c>
    </row>
    <row r="5597" spans="1:3">
      <c r="A5597" s="61">
        <v>29909</v>
      </c>
      <c r="B5597">
        <v>0.71899999999999997</v>
      </c>
      <c r="C5597" t="str">
        <f t="shared" si="92"/>
        <v>1981 q4</v>
      </c>
    </row>
    <row r="5598" spans="1:3">
      <c r="A5598" s="61">
        <v>29910</v>
      </c>
      <c r="B5598">
        <v>0.71850000000000003</v>
      </c>
      <c r="C5598" t="str">
        <f t="shared" si="92"/>
        <v>1981 q4</v>
      </c>
    </row>
    <row r="5599" spans="1:3">
      <c r="A5599" s="61">
        <v>29913</v>
      </c>
      <c r="B5599">
        <v>0.70850000000000002</v>
      </c>
      <c r="C5599" t="str">
        <f t="shared" si="92"/>
        <v>1981 q4</v>
      </c>
    </row>
    <row r="5600" spans="1:3">
      <c r="A5600" s="61">
        <v>29914</v>
      </c>
      <c r="B5600">
        <v>0.7157</v>
      </c>
      <c r="C5600" t="str">
        <f t="shared" si="92"/>
        <v>1981 q4</v>
      </c>
    </row>
    <row r="5601" spans="1:3">
      <c r="A5601" s="61">
        <v>29915</v>
      </c>
      <c r="B5601">
        <v>0.71960000000000002</v>
      </c>
      <c r="C5601" t="str">
        <f t="shared" si="92"/>
        <v>1981 q4</v>
      </c>
    </row>
    <row r="5602" spans="1:3">
      <c r="A5602" s="61">
        <v>29917</v>
      </c>
      <c r="B5602">
        <v>0.73560000000000003</v>
      </c>
      <c r="C5602" t="str">
        <f t="shared" si="92"/>
        <v>1981 q4</v>
      </c>
    </row>
    <row r="5603" spans="1:3">
      <c r="A5603" s="61">
        <v>29920</v>
      </c>
      <c r="B5603">
        <v>0.7389</v>
      </c>
      <c r="C5603" t="str">
        <f t="shared" si="92"/>
        <v>1981 q4</v>
      </c>
    </row>
    <row r="5604" spans="1:3">
      <c r="A5604" s="61">
        <v>29921</v>
      </c>
      <c r="B5604">
        <v>0.748</v>
      </c>
      <c r="C5604" t="str">
        <f t="shared" si="92"/>
        <v>1981 q4</v>
      </c>
    </row>
    <row r="5605" spans="1:3">
      <c r="A5605" s="61">
        <v>29922</v>
      </c>
      <c r="B5605">
        <v>0.77049999999999996</v>
      </c>
      <c r="C5605" t="str">
        <f t="shared" si="92"/>
        <v>1981 q4</v>
      </c>
    </row>
    <row r="5606" spans="1:3">
      <c r="A5606" s="61">
        <v>29923</v>
      </c>
      <c r="B5606">
        <v>0.75449999999999995</v>
      </c>
      <c r="C5606" t="str">
        <f t="shared" si="92"/>
        <v>1981 q4</v>
      </c>
    </row>
    <row r="5607" spans="1:3">
      <c r="A5607" s="61">
        <v>29924</v>
      </c>
      <c r="B5607">
        <v>0.77100000000000002</v>
      </c>
      <c r="C5607" t="str">
        <f t="shared" si="92"/>
        <v>1981 q4</v>
      </c>
    </row>
    <row r="5608" spans="1:3">
      <c r="A5608" s="61">
        <v>29927</v>
      </c>
      <c r="B5608">
        <v>0.75849999999999995</v>
      </c>
      <c r="C5608" t="str">
        <f t="shared" si="92"/>
        <v>1981 q4</v>
      </c>
    </row>
    <row r="5609" spans="1:3">
      <c r="A5609" s="61">
        <v>29928</v>
      </c>
      <c r="B5609">
        <v>0.74550000000000005</v>
      </c>
      <c r="C5609" t="str">
        <f t="shared" si="92"/>
        <v>1981 q4</v>
      </c>
    </row>
    <row r="5610" spans="1:3">
      <c r="A5610" s="61">
        <v>29929</v>
      </c>
      <c r="B5610">
        <v>0.72699999999999998</v>
      </c>
      <c r="C5610" t="str">
        <f t="shared" si="92"/>
        <v>1981 q4</v>
      </c>
    </row>
    <row r="5611" spans="1:3">
      <c r="A5611" s="61">
        <v>29930</v>
      </c>
      <c r="B5611">
        <v>0.71</v>
      </c>
      <c r="C5611" t="str">
        <f t="shared" si="92"/>
        <v>1981 q4</v>
      </c>
    </row>
    <row r="5612" spans="1:3">
      <c r="A5612" s="61">
        <v>29931</v>
      </c>
      <c r="B5612">
        <v>0.71050000000000002</v>
      </c>
      <c r="C5612" t="str">
        <f t="shared" si="92"/>
        <v>1981 q4</v>
      </c>
    </row>
    <row r="5613" spans="1:3">
      <c r="A5613" s="61">
        <v>29934</v>
      </c>
      <c r="B5613">
        <v>0.73199999999999998</v>
      </c>
      <c r="C5613" t="str">
        <f t="shared" si="92"/>
        <v>1981 q4</v>
      </c>
    </row>
    <row r="5614" spans="1:3">
      <c r="A5614" s="61">
        <v>29935</v>
      </c>
      <c r="B5614">
        <v>0.72699999999999998</v>
      </c>
      <c r="C5614" t="str">
        <f t="shared" si="92"/>
        <v>1981 q4</v>
      </c>
    </row>
    <row r="5615" spans="1:3">
      <c r="A5615" s="61">
        <v>29936</v>
      </c>
      <c r="B5615">
        <v>0.74</v>
      </c>
      <c r="C5615" t="str">
        <f t="shared" si="92"/>
        <v>1981 q4</v>
      </c>
    </row>
    <row r="5616" spans="1:3">
      <c r="A5616" s="61">
        <v>29937</v>
      </c>
      <c r="B5616">
        <v>0.745</v>
      </c>
      <c r="C5616" t="str">
        <f t="shared" si="92"/>
        <v>1981 q4</v>
      </c>
    </row>
    <row r="5617" spans="1:3">
      <c r="A5617" s="61">
        <v>29938</v>
      </c>
      <c r="B5617">
        <v>0.72350000000000003</v>
      </c>
      <c r="C5617" t="str">
        <f t="shared" si="92"/>
        <v>1981 q4</v>
      </c>
    </row>
    <row r="5618" spans="1:3">
      <c r="A5618" s="61">
        <v>29941</v>
      </c>
      <c r="B5618">
        <v>0.72250000000000003</v>
      </c>
      <c r="C5618" t="str">
        <f t="shared" si="92"/>
        <v>1981 q4</v>
      </c>
    </row>
    <row r="5619" spans="1:3">
      <c r="A5619" s="61">
        <v>29942</v>
      </c>
      <c r="B5619">
        <v>0.72850000000000004</v>
      </c>
      <c r="C5619" t="str">
        <f t="shared" si="92"/>
        <v>1981 q4</v>
      </c>
    </row>
    <row r="5620" spans="1:3">
      <c r="A5620" s="61">
        <v>29943</v>
      </c>
      <c r="B5620">
        <v>0.72599999999999998</v>
      </c>
      <c r="C5620" t="str">
        <f t="shared" si="92"/>
        <v>1981 q4</v>
      </c>
    </row>
    <row r="5621" spans="1:3">
      <c r="A5621" s="61">
        <v>29944</v>
      </c>
      <c r="B5621">
        <v>0.73050000000000004</v>
      </c>
      <c r="C5621" t="str">
        <f t="shared" si="92"/>
        <v>1981 q4</v>
      </c>
    </row>
    <row r="5622" spans="1:3">
      <c r="A5622" s="61">
        <v>29948</v>
      </c>
      <c r="B5622">
        <v>0.73619999999999997</v>
      </c>
      <c r="C5622" t="str">
        <f t="shared" si="92"/>
        <v>1981 q4</v>
      </c>
    </row>
    <row r="5623" spans="1:3">
      <c r="A5623" s="61">
        <v>29949</v>
      </c>
      <c r="B5623">
        <v>0.74339999999999995</v>
      </c>
      <c r="C5623" t="str">
        <f t="shared" si="92"/>
        <v>1981 q4</v>
      </c>
    </row>
    <row r="5624" spans="1:3">
      <c r="A5624" s="61">
        <v>29950</v>
      </c>
      <c r="B5624">
        <v>0.75729999999999997</v>
      </c>
      <c r="C5624" t="str">
        <f t="shared" si="92"/>
        <v>1981 q4</v>
      </c>
    </row>
    <row r="5625" spans="1:3">
      <c r="A5625" s="61">
        <v>29951</v>
      </c>
      <c r="B5625">
        <v>0.75339999999999996</v>
      </c>
      <c r="C5625" t="str">
        <f t="shared" si="92"/>
        <v>1981 q4</v>
      </c>
    </row>
    <row r="5626" spans="1:3">
      <c r="A5626" s="61">
        <v>29955</v>
      </c>
      <c r="B5626">
        <v>0.75900000000000001</v>
      </c>
      <c r="C5626" t="str">
        <f t="shared" si="92"/>
        <v>1982 q1</v>
      </c>
    </row>
    <row r="5627" spans="1:3">
      <c r="A5627" s="61">
        <v>29956</v>
      </c>
      <c r="B5627">
        <v>0.74299999999999999</v>
      </c>
      <c r="C5627" t="str">
        <f t="shared" si="92"/>
        <v>1982 q1</v>
      </c>
    </row>
    <row r="5628" spans="1:3">
      <c r="A5628" s="61">
        <v>29957</v>
      </c>
      <c r="B5628">
        <v>0.74099999999999999</v>
      </c>
      <c r="C5628" t="str">
        <f t="shared" si="92"/>
        <v>1982 q1</v>
      </c>
    </row>
    <row r="5629" spans="1:3">
      <c r="A5629" s="61">
        <v>29958</v>
      </c>
      <c r="B5629">
        <v>0.73599999999999999</v>
      </c>
      <c r="C5629" t="str">
        <f t="shared" si="92"/>
        <v>1982 q1</v>
      </c>
    </row>
    <row r="5630" spans="1:3">
      <c r="A5630" s="61">
        <v>29959</v>
      </c>
      <c r="B5630">
        <v>0.74</v>
      </c>
      <c r="C5630" t="str">
        <f t="shared" si="92"/>
        <v>1982 q1</v>
      </c>
    </row>
    <row r="5631" spans="1:3">
      <c r="A5631" s="61">
        <v>29962</v>
      </c>
      <c r="B5631">
        <v>0.73050000000000004</v>
      </c>
      <c r="C5631" t="str">
        <f t="shared" si="92"/>
        <v>1982 q1</v>
      </c>
    </row>
    <row r="5632" spans="1:3">
      <c r="A5632" s="61">
        <v>29963</v>
      </c>
      <c r="B5632">
        <v>0.73150000000000004</v>
      </c>
      <c r="C5632" t="str">
        <f t="shared" si="92"/>
        <v>1982 q1</v>
      </c>
    </row>
    <row r="5633" spans="1:3">
      <c r="A5633" s="61">
        <v>29964</v>
      </c>
      <c r="B5633">
        <v>0.72150000000000003</v>
      </c>
      <c r="C5633" t="str">
        <f t="shared" si="92"/>
        <v>1982 q1</v>
      </c>
    </row>
    <row r="5634" spans="1:3">
      <c r="A5634" s="61">
        <v>29965</v>
      </c>
      <c r="B5634">
        <v>0.73150000000000004</v>
      </c>
      <c r="C5634" t="str">
        <f t="shared" si="92"/>
        <v>1982 q1</v>
      </c>
    </row>
    <row r="5635" spans="1:3">
      <c r="A5635" s="61">
        <v>29966</v>
      </c>
      <c r="B5635">
        <v>0.72950000000000004</v>
      </c>
      <c r="C5635" t="str">
        <f t="shared" si="92"/>
        <v>1982 q1</v>
      </c>
    </row>
    <row r="5636" spans="1:3">
      <c r="A5636" s="61">
        <v>29969</v>
      </c>
      <c r="B5636">
        <v>0.73399999999999999</v>
      </c>
      <c r="C5636" t="str">
        <f t="shared" si="92"/>
        <v>1982 q1</v>
      </c>
    </row>
    <row r="5637" spans="1:3">
      <c r="A5637" s="61">
        <v>29970</v>
      </c>
      <c r="B5637">
        <v>0.73650000000000004</v>
      </c>
      <c r="C5637" t="str">
        <f t="shared" si="92"/>
        <v>1982 q1</v>
      </c>
    </row>
    <row r="5638" spans="1:3">
      <c r="A5638" s="61">
        <v>29971</v>
      </c>
      <c r="B5638">
        <v>0.73099999999999998</v>
      </c>
      <c r="C5638" t="str">
        <f t="shared" si="92"/>
        <v>1982 q1</v>
      </c>
    </row>
    <row r="5639" spans="1:3">
      <c r="A5639" s="61">
        <v>29972</v>
      </c>
      <c r="B5639">
        <v>0.72399999999999998</v>
      </c>
      <c r="C5639" t="str">
        <f t="shared" si="92"/>
        <v>1982 q1</v>
      </c>
    </row>
    <row r="5640" spans="1:3">
      <c r="A5640" s="61">
        <v>29973</v>
      </c>
      <c r="B5640">
        <v>0.71599999999999997</v>
      </c>
      <c r="C5640" t="str">
        <f t="shared" si="92"/>
        <v>1982 q1</v>
      </c>
    </row>
    <row r="5641" spans="1:3">
      <c r="A5641" s="61">
        <v>29976</v>
      </c>
      <c r="B5641">
        <v>0.71450000000000002</v>
      </c>
      <c r="C5641" t="str">
        <f t="shared" si="92"/>
        <v>1982 q1</v>
      </c>
    </row>
    <row r="5642" spans="1:3">
      <c r="A5642" s="61">
        <v>29977</v>
      </c>
      <c r="B5642">
        <v>0.72950000000000004</v>
      </c>
      <c r="C5642" t="str">
        <f t="shared" si="92"/>
        <v>1982 q1</v>
      </c>
    </row>
    <row r="5643" spans="1:3">
      <c r="A5643" s="61">
        <v>29978</v>
      </c>
      <c r="B5643">
        <v>0.72850000000000004</v>
      </c>
      <c r="C5643" t="str">
        <f t="shared" si="92"/>
        <v>1982 q1</v>
      </c>
    </row>
    <row r="5644" spans="1:3">
      <c r="A5644" s="61">
        <v>29979</v>
      </c>
      <c r="B5644">
        <v>0.73150000000000004</v>
      </c>
      <c r="C5644" t="str">
        <f t="shared" si="92"/>
        <v>1982 q1</v>
      </c>
    </row>
    <row r="5645" spans="1:3">
      <c r="A5645" s="61">
        <v>29980</v>
      </c>
      <c r="B5645">
        <v>0.74450000000000005</v>
      </c>
      <c r="C5645" t="str">
        <f t="shared" si="92"/>
        <v>1982 q1</v>
      </c>
    </row>
    <row r="5646" spans="1:3">
      <c r="A5646" s="61">
        <v>29983</v>
      </c>
      <c r="B5646">
        <v>0.73699999999999999</v>
      </c>
      <c r="C5646" t="str">
        <f t="shared" si="92"/>
        <v>1982 q1</v>
      </c>
    </row>
    <row r="5647" spans="1:3">
      <c r="A5647" s="61">
        <v>29984</v>
      </c>
      <c r="B5647">
        <v>0.72950000000000004</v>
      </c>
      <c r="C5647" t="str">
        <f t="shared" si="92"/>
        <v>1982 q1</v>
      </c>
    </row>
    <row r="5648" spans="1:3">
      <c r="A5648" s="61">
        <v>29985</v>
      </c>
      <c r="B5648">
        <v>0.73</v>
      </c>
      <c r="C5648" t="str">
        <f t="shared" si="92"/>
        <v>1982 q1</v>
      </c>
    </row>
    <row r="5649" spans="1:3">
      <c r="A5649" s="61">
        <v>29986</v>
      </c>
      <c r="B5649">
        <v>0.73699999999999999</v>
      </c>
      <c r="C5649" t="str">
        <f t="shared" si="92"/>
        <v>1982 q1</v>
      </c>
    </row>
    <row r="5650" spans="1:3">
      <c r="A5650" s="61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61">
        <v>29990</v>
      </c>
      <c r="B5651">
        <v>0.72099999999999997</v>
      </c>
      <c r="C5651" t="str">
        <f t="shared" si="93"/>
        <v>1982 q1</v>
      </c>
    </row>
    <row r="5652" spans="1:3">
      <c r="A5652" s="61">
        <v>29991</v>
      </c>
      <c r="B5652">
        <v>0.71499999999999997</v>
      </c>
      <c r="C5652" t="str">
        <f t="shared" si="93"/>
        <v>1982 q1</v>
      </c>
    </row>
    <row r="5653" spans="1:3">
      <c r="A5653" s="61">
        <v>29992</v>
      </c>
      <c r="B5653">
        <v>0.72699999999999998</v>
      </c>
      <c r="C5653" t="str">
        <f t="shared" si="93"/>
        <v>1982 q1</v>
      </c>
    </row>
    <row r="5654" spans="1:3">
      <c r="A5654" s="61">
        <v>29993</v>
      </c>
      <c r="B5654">
        <v>0.71850000000000003</v>
      </c>
      <c r="C5654" t="str">
        <f t="shared" si="93"/>
        <v>1982 q1</v>
      </c>
    </row>
    <row r="5655" spans="1:3">
      <c r="A5655" s="61">
        <v>29994</v>
      </c>
      <c r="B5655">
        <v>0.72</v>
      </c>
      <c r="C5655" t="str">
        <f t="shared" si="93"/>
        <v>1982 q1</v>
      </c>
    </row>
    <row r="5656" spans="1:3">
      <c r="A5656" s="61">
        <v>29998</v>
      </c>
      <c r="B5656">
        <v>0.71650000000000003</v>
      </c>
      <c r="C5656" t="str">
        <f t="shared" si="93"/>
        <v>1982 q1</v>
      </c>
    </row>
    <row r="5657" spans="1:3">
      <c r="A5657" s="61">
        <v>29999</v>
      </c>
      <c r="B5657">
        <v>0.71599999999999997</v>
      </c>
      <c r="C5657" t="str">
        <f t="shared" si="93"/>
        <v>1982 q1</v>
      </c>
    </row>
    <row r="5658" spans="1:3">
      <c r="A5658" s="61">
        <v>30000</v>
      </c>
      <c r="B5658">
        <v>0.72</v>
      </c>
      <c r="C5658" t="str">
        <f t="shared" si="93"/>
        <v>1982 q1</v>
      </c>
    </row>
    <row r="5659" spans="1:3">
      <c r="A5659" s="61">
        <v>30001</v>
      </c>
      <c r="B5659">
        <v>0.71499999999999997</v>
      </c>
      <c r="C5659" t="str">
        <f t="shared" si="93"/>
        <v>1982 q1</v>
      </c>
    </row>
    <row r="5660" spans="1:3">
      <c r="A5660" s="61">
        <v>30004</v>
      </c>
      <c r="B5660">
        <v>0.71799999999999997</v>
      </c>
      <c r="C5660" t="str">
        <f t="shared" si="93"/>
        <v>1982 q1</v>
      </c>
    </row>
    <row r="5661" spans="1:3">
      <c r="A5661" s="61">
        <v>30005</v>
      </c>
      <c r="B5661">
        <v>0.70520000000000005</v>
      </c>
      <c r="C5661" t="str">
        <f t="shared" si="93"/>
        <v>1982 q1</v>
      </c>
    </row>
    <row r="5662" spans="1:3">
      <c r="A5662" s="61">
        <v>30006</v>
      </c>
      <c r="B5662">
        <v>0.70730000000000004</v>
      </c>
      <c r="C5662" t="str">
        <f t="shared" si="93"/>
        <v>1982 q1</v>
      </c>
    </row>
    <row r="5663" spans="1:3">
      <c r="A5663" s="61">
        <v>30007</v>
      </c>
      <c r="B5663">
        <v>0.71460000000000001</v>
      </c>
      <c r="C5663" t="str">
        <f t="shared" si="93"/>
        <v>1982 q1</v>
      </c>
    </row>
    <row r="5664" spans="1:3">
      <c r="A5664" s="61">
        <v>30008</v>
      </c>
      <c r="B5664">
        <v>0.70750000000000002</v>
      </c>
      <c r="C5664" t="str">
        <f t="shared" si="93"/>
        <v>1982 q1</v>
      </c>
    </row>
    <row r="5665" spans="1:3">
      <c r="A5665" s="61">
        <v>30011</v>
      </c>
      <c r="B5665">
        <v>0.71399999999999997</v>
      </c>
      <c r="C5665" t="str">
        <f t="shared" si="93"/>
        <v>1982 q1</v>
      </c>
    </row>
    <row r="5666" spans="1:3">
      <c r="A5666" s="61">
        <v>30012</v>
      </c>
      <c r="B5666">
        <v>0.70350000000000001</v>
      </c>
      <c r="C5666" t="str">
        <f t="shared" si="93"/>
        <v>1982 q1</v>
      </c>
    </row>
    <row r="5667" spans="1:3">
      <c r="A5667" s="61">
        <v>30013</v>
      </c>
      <c r="B5667">
        <v>0.69650000000000001</v>
      </c>
      <c r="C5667" t="str">
        <f t="shared" si="93"/>
        <v>1982 q1</v>
      </c>
    </row>
    <row r="5668" spans="1:3">
      <c r="A5668" s="61">
        <v>30014</v>
      </c>
      <c r="B5668">
        <v>0.70399999999999996</v>
      </c>
      <c r="C5668" t="str">
        <f t="shared" si="93"/>
        <v>1982 q1</v>
      </c>
    </row>
    <row r="5669" spans="1:3">
      <c r="A5669" s="61">
        <v>30015</v>
      </c>
      <c r="B5669">
        <v>0.69350000000000001</v>
      </c>
      <c r="C5669" t="str">
        <f t="shared" si="93"/>
        <v>1982 q1</v>
      </c>
    </row>
    <row r="5670" spans="1:3">
      <c r="A5670" s="61">
        <v>30018</v>
      </c>
      <c r="B5670">
        <v>0.67949999999999999</v>
      </c>
      <c r="C5670" t="str">
        <f t="shared" si="93"/>
        <v>1982 q1</v>
      </c>
    </row>
    <row r="5671" spans="1:3">
      <c r="A5671" s="61">
        <v>30019</v>
      </c>
      <c r="B5671">
        <v>0.68149999999999999</v>
      </c>
      <c r="C5671" t="str">
        <f t="shared" si="93"/>
        <v>1982 q1</v>
      </c>
    </row>
    <row r="5672" spans="1:3">
      <c r="A5672" s="61">
        <v>30020</v>
      </c>
      <c r="B5672">
        <v>0.69450000000000001</v>
      </c>
      <c r="C5672" t="str">
        <f t="shared" si="93"/>
        <v>1982 q1</v>
      </c>
    </row>
    <row r="5673" spans="1:3">
      <c r="A5673" s="61">
        <v>30021</v>
      </c>
      <c r="B5673">
        <v>0.6875</v>
      </c>
      <c r="C5673" t="str">
        <f t="shared" si="93"/>
        <v>1982 q1</v>
      </c>
    </row>
    <row r="5674" spans="1:3">
      <c r="A5674" s="61">
        <v>30022</v>
      </c>
      <c r="B5674">
        <v>0.67900000000000005</v>
      </c>
      <c r="C5674" t="str">
        <f t="shared" si="93"/>
        <v>1982 q1</v>
      </c>
    </row>
    <row r="5675" spans="1:3">
      <c r="A5675" s="61">
        <v>30025</v>
      </c>
      <c r="B5675">
        <v>0.69</v>
      </c>
      <c r="C5675" t="str">
        <f t="shared" si="93"/>
        <v>1982 q1</v>
      </c>
    </row>
    <row r="5676" spans="1:3">
      <c r="A5676" s="61">
        <v>30026</v>
      </c>
      <c r="B5676">
        <v>0.6885</v>
      </c>
      <c r="C5676" t="str">
        <f t="shared" si="93"/>
        <v>1982 q1</v>
      </c>
    </row>
    <row r="5677" spans="1:3">
      <c r="A5677" s="61">
        <v>30027</v>
      </c>
      <c r="B5677">
        <v>0.69399999999999995</v>
      </c>
      <c r="C5677" t="str">
        <f t="shared" si="93"/>
        <v>1982 q1</v>
      </c>
    </row>
    <row r="5678" spans="1:3">
      <c r="A5678" s="61">
        <v>30028</v>
      </c>
      <c r="B5678">
        <v>0.70199999999999996</v>
      </c>
      <c r="C5678" t="str">
        <f t="shared" si="93"/>
        <v>1982 q1</v>
      </c>
    </row>
    <row r="5679" spans="1:3">
      <c r="A5679" s="61">
        <v>30029</v>
      </c>
      <c r="B5679">
        <v>0.6925</v>
      </c>
      <c r="C5679" t="str">
        <f t="shared" si="93"/>
        <v>1982 q1</v>
      </c>
    </row>
    <row r="5680" spans="1:3">
      <c r="A5680" s="61">
        <v>30032</v>
      </c>
      <c r="B5680">
        <v>0.6915</v>
      </c>
      <c r="C5680" t="str">
        <f t="shared" si="93"/>
        <v>1982 q1</v>
      </c>
    </row>
    <row r="5681" spans="1:3">
      <c r="A5681" s="61">
        <v>30033</v>
      </c>
      <c r="B5681">
        <v>0.68799999999999994</v>
      </c>
      <c r="C5681" t="str">
        <f t="shared" si="93"/>
        <v>1982 q1</v>
      </c>
    </row>
    <row r="5682" spans="1:3">
      <c r="A5682" s="61">
        <v>30034</v>
      </c>
      <c r="B5682">
        <v>0.69350000000000001</v>
      </c>
      <c r="C5682" t="str">
        <f t="shared" si="93"/>
        <v>1982 q1</v>
      </c>
    </row>
    <row r="5683" spans="1:3">
      <c r="A5683" s="61">
        <v>30035</v>
      </c>
      <c r="B5683">
        <v>0.68400000000000005</v>
      </c>
      <c r="C5683" t="str">
        <f t="shared" si="93"/>
        <v>1982 q1</v>
      </c>
    </row>
    <row r="5684" spans="1:3">
      <c r="A5684" s="61">
        <v>30036</v>
      </c>
      <c r="B5684">
        <v>0.67400000000000004</v>
      </c>
      <c r="C5684" t="str">
        <f t="shared" si="93"/>
        <v>1982 q1</v>
      </c>
    </row>
    <row r="5685" spans="1:3">
      <c r="A5685" s="61">
        <v>30039</v>
      </c>
      <c r="B5685">
        <v>0.67149999999999999</v>
      </c>
      <c r="C5685" t="str">
        <f t="shared" si="93"/>
        <v>1982 q1</v>
      </c>
    </row>
    <row r="5686" spans="1:3">
      <c r="A5686" s="61">
        <v>30040</v>
      </c>
      <c r="B5686">
        <v>0.67449999999999999</v>
      </c>
      <c r="C5686" t="str">
        <f t="shared" si="93"/>
        <v>1982 q1</v>
      </c>
    </row>
    <row r="5687" spans="1:3">
      <c r="A5687" s="61">
        <v>30041</v>
      </c>
      <c r="B5687">
        <v>0.67549999999999999</v>
      </c>
      <c r="C5687" t="str">
        <f t="shared" si="93"/>
        <v>1982 q1</v>
      </c>
    </row>
    <row r="5688" spans="1:3">
      <c r="A5688" s="61">
        <v>30042</v>
      </c>
      <c r="B5688">
        <v>0.67300000000000004</v>
      </c>
      <c r="C5688" t="str">
        <f t="shared" si="93"/>
        <v>1982 q2</v>
      </c>
    </row>
    <row r="5689" spans="1:3">
      <c r="A5689" s="61">
        <v>30043</v>
      </c>
      <c r="B5689">
        <v>0.67400000000000004</v>
      </c>
      <c r="C5689" t="str">
        <f t="shared" si="93"/>
        <v>1982 q2</v>
      </c>
    </row>
    <row r="5690" spans="1:3">
      <c r="A5690" s="61">
        <v>30046</v>
      </c>
      <c r="B5690">
        <v>0.68049999999999999</v>
      </c>
      <c r="C5690" t="str">
        <f t="shared" si="93"/>
        <v>1982 q2</v>
      </c>
    </row>
    <row r="5691" spans="1:3">
      <c r="A5691" s="61">
        <v>30047</v>
      </c>
      <c r="B5691">
        <v>0.66349999999999998</v>
      </c>
      <c r="C5691" t="str">
        <f t="shared" si="93"/>
        <v>1982 q2</v>
      </c>
    </row>
    <row r="5692" spans="1:3">
      <c r="A5692" s="61">
        <v>30048</v>
      </c>
      <c r="B5692">
        <v>0.68700000000000006</v>
      </c>
      <c r="C5692" t="str">
        <f t="shared" si="93"/>
        <v>1982 q2</v>
      </c>
    </row>
    <row r="5693" spans="1:3">
      <c r="A5693" s="61">
        <v>30049</v>
      </c>
      <c r="B5693">
        <v>0.69599999999999995</v>
      </c>
      <c r="C5693" t="str">
        <f t="shared" si="93"/>
        <v>1982 q2</v>
      </c>
    </row>
    <row r="5694" spans="1:3">
      <c r="A5694" s="61">
        <v>30053</v>
      </c>
      <c r="B5694">
        <v>0.70699999999999996</v>
      </c>
      <c r="C5694" t="str">
        <f t="shared" si="93"/>
        <v>1982 q2</v>
      </c>
    </row>
    <row r="5695" spans="1:3">
      <c r="A5695" s="61">
        <v>30054</v>
      </c>
      <c r="B5695">
        <v>0.70699999999999996</v>
      </c>
      <c r="C5695" t="str">
        <f t="shared" si="93"/>
        <v>1982 q2</v>
      </c>
    </row>
    <row r="5696" spans="1:3">
      <c r="A5696" s="61">
        <v>30055</v>
      </c>
      <c r="B5696">
        <v>0.69850000000000001</v>
      </c>
      <c r="C5696" t="str">
        <f t="shared" si="93"/>
        <v>1982 q2</v>
      </c>
    </row>
    <row r="5697" spans="1:3">
      <c r="A5697" s="61">
        <v>30056</v>
      </c>
      <c r="B5697">
        <v>0.69899999999999995</v>
      </c>
      <c r="C5697" t="str">
        <f t="shared" si="93"/>
        <v>1982 q2</v>
      </c>
    </row>
    <row r="5698" spans="1:3">
      <c r="A5698" s="61">
        <v>30057</v>
      </c>
      <c r="B5698">
        <v>0.70299999999999996</v>
      </c>
      <c r="C5698" t="str">
        <f t="shared" si="93"/>
        <v>1982 q2</v>
      </c>
    </row>
    <row r="5699" spans="1:3">
      <c r="A5699" s="61">
        <v>30060</v>
      </c>
      <c r="B5699">
        <v>0.68799999999999994</v>
      </c>
      <c r="C5699" t="str">
        <f t="shared" si="93"/>
        <v>1982 q2</v>
      </c>
    </row>
    <row r="5700" spans="1:3">
      <c r="A5700" s="61">
        <v>30061</v>
      </c>
      <c r="B5700">
        <v>0.68600000000000005</v>
      </c>
      <c r="C5700" t="str">
        <f t="shared" si="93"/>
        <v>1982 q2</v>
      </c>
    </row>
    <row r="5701" spans="1:3">
      <c r="A5701" s="61">
        <v>30062</v>
      </c>
      <c r="B5701">
        <v>0.69499999999999995</v>
      </c>
      <c r="C5701" t="str">
        <f t="shared" si="93"/>
        <v>1982 q2</v>
      </c>
    </row>
    <row r="5702" spans="1:3">
      <c r="A5702" s="61">
        <v>30063</v>
      </c>
      <c r="B5702">
        <v>0.7</v>
      </c>
      <c r="C5702" t="str">
        <f t="shared" si="93"/>
        <v>1982 q2</v>
      </c>
    </row>
    <row r="5703" spans="1:3">
      <c r="A5703" s="61">
        <v>30064</v>
      </c>
      <c r="B5703">
        <v>0.69850000000000001</v>
      </c>
      <c r="C5703" t="str">
        <f t="shared" si="93"/>
        <v>1982 q2</v>
      </c>
    </row>
    <row r="5704" spans="1:3">
      <c r="A5704" s="61">
        <v>30067</v>
      </c>
      <c r="B5704">
        <v>0.70450000000000002</v>
      </c>
      <c r="C5704" t="str">
        <f t="shared" si="93"/>
        <v>1982 q2</v>
      </c>
    </row>
    <row r="5705" spans="1:3">
      <c r="A5705" s="61">
        <v>30068</v>
      </c>
      <c r="B5705">
        <v>0.70540000000000003</v>
      </c>
      <c r="C5705" t="str">
        <f t="shared" si="93"/>
        <v>1982 q2</v>
      </c>
    </row>
    <row r="5706" spans="1:3">
      <c r="A5706" s="61">
        <v>30069</v>
      </c>
      <c r="B5706">
        <v>0.70220000000000005</v>
      </c>
      <c r="C5706" t="str">
        <f t="shared" si="93"/>
        <v>1982 q2</v>
      </c>
    </row>
    <row r="5707" spans="1:3">
      <c r="A5707" s="61">
        <v>30070</v>
      </c>
      <c r="B5707">
        <v>0.7097</v>
      </c>
      <c r="C5707" t="str">
        <f t="shared" si="93"/>
        <v>1982 q2</v>
      </c>
    </row>
    <row r="5708" spans="1:3">
      <c r="A5708" s="61">
        <v>30071</v>
      </c>
      <c r="B5708">
        <v>0.72060000000000002</v>
      </c>
      <c r="C5708" t="str">
        <f t="shared" si="93"/>
        <v>1982 q2</v>
      </c>
    </row>
    <row r="5709" spans="1:3">
      <c r="A5709" s="61">
        <v>30074</v>
      </c>
      <c r="B5709">
        <v>0.73399999999999999</v>
      </c>
      <c r="C5709" t="str">
        <f t="shared" si="93"/>
        <v>1982 q2</v>
      </c>
    </row>
    <row r="5710" spans="1:3">
      <c r="A5710" s="61">
        <v>30075</v>
      </c>
      <c r="B5710">
        <v>0.73750000000000004</v>
      </c>
      <c r="C5710" t="str">
        <f t="shared" si="93"/>
        <v>1982 q2</v>
      </c>
    </row>
    <row r="5711" spans="1:3">
      <c r="A5711" s="61">
        <v>30076</v>
      </c>
      <c r="B5711">
        <v>0.74299999999999999</v>
      </c>
      <c r="C5711" t="str">
        <f t="shared" si="93"/>
        <v>1982 q2</v>
      </c>
    </row>
    <row r="5712" spans="1:3">
      <c r="A5712" s="61">
        <v>30077</v>
      </c>
      <c r="B5712">
        <v>0.73950000000000005</v>
      </c>
      <c r="C5712" t="str">
        <f t="shared" si="93"/>
        <v>1982 q2</v>
      </c>
    </row>
    <row r="5713" spans="1:3">
      <c r="A5713" s="61">
        <v>30078</v>
      </c>
      <c r="B5713">
        <v>0.74550000000000005</v>
      </c>
      <c r="C5713" t="str">
        <f t="shared" si="93"/>
        <v>1982 q2</v>
      </c>
    </row>
    <row r="5714" spans="1:3">
      <c r="A5714" s="61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61">
        <v>30082</v>
      </c>
      <c r="B5715">
        <v>0.73850000000000005</v>
      </c>
      <c r="C5715" t="str">
        <f t="shared" si="94"/>
        <v>1982 q2</v>
      </c>
    </row>
    <row r="5716" spans="1:3">
      <c r="A5716" s="61">
        <v>30083</v>
      </c>
      <c r="B5716">
        <v>0.72950000000000004</v>
      </c>
      <c r="C5716" t="str">
        <f t="shared" si="94"/>
        <v>1982 q2</v>
      </c>
    </row>
    <row r="5717" spans="1:3">
      <c r="A5717" s="61">
        <v>30084</v>
      </c>
      <c r="B5717">
        <v>0.72750000000000004</v>
      </c>
      <c r="C5717" t="str">
        <f t="shared" si="94"/>
        <v>1982 q2</v>
      </c>
    </row>
    <row r="5718" spans="1:3">
      <c r="A5718" s="61">
        <v>30085</v>
      </c>
      <c r="B5718">
        <v>0.73350000000000004</v>
      </c>
      <c r="C5718" t="str">
        <f t="shared" si="94"/>
        <v>1982 q2</v>
      </c>
    </row>
    <row r="5719" spans="1:3">
      <c r="A5719" s="61">
        <v>30088</v>
      </c>
      <c r="B5719">
        <v>0.71550000000000002</v>
      </c>
      <c r="C5719" t="str">
        <f t="shared" si="94"/>
        <v>1982 q2</v>
      </c>
    </row>
    <row r="5720" spans="1:3">
      <c r="A5720" s="61">
        <v>30089</v>
      </c>
      <c r="B5720">
        <v>0.69750000000000001</v>
      </c>
      <c r="C5720" t="str">
        <f t="shared" si="94"/>
        <v>1982 q2</v>
      </c>
    </row>
    <row r="5721" spans="1:3">
      <c r="A5721" s="61">
        <v>30090</v>
      </c>
      <c r="B5721">
        <v>0.68200000000000005</v>
      </c>
      <c r="C5721" t="str">
        <f t="shared" si="94"/>
        <v>1982 q2</v>
      </c>
    </row>
    <row r="5722" spans="1:3">
      <c r="A5722" s="61">
        <v>30091</v>
      </c>
      <c r="B5722">
        <v>0.6865</v>
      </c>
      <c r="C5722" t="str">
        <f t="shared" si="94"/>
        <v>1982 q2</v>
      </c>
    </row>
    <row r="5723" spans="1:3">
      <c r="A5723" s="61">
        <v>30092</v>
      </c>
      <c r="B5723">
        <v>0.69450000000000001</v>
      </c>
      <c r="C5723" t="str">
        <f t="shared" si="94"/>
        <v>1982 q2</v>
      </c>
    </row>
    <row r="5724" spans="1:3">
      <c r="A5724" s="61">
        <v>30095</v>
      </c>
      <c r="B5724">
        <v>0.67149999999999999</v>
      </c>
      <c r="C5724" t="str">
        <f t="shared" si="94"/>
        <v>1982 q2</v>
      </c>
    </row>
    <row r="5725" spans="1:3">
      <c r="A5725" s="61">
        <v>30096</v>
      </c>
      <c r="B5725">
        <v>0.67749999999999999</v>
      </c>
      <c r="C5725" t="str">
        <f t="shared" si="94"/>
        <v>1982 q2</v>
      </c>
    </row>
    <row r="5726" spans="1:3">
      <c r="A5726" s="61">
        <v>30097</v>
      </c>
      <c r="B5726">
        <v>0.66700000000000004</v>
      </c>
      <c r="C5726" t="str">
        <f t="shared" si="94"/>
        <v>1982 q2</v>
      </c>
    </row>
    <row r="5727" spans="1:3">
      <c r="A5727" s="61">
        <v>30098</v>
      </c>
      <c r="B5727">
        <v>0.65849999999999997</v>
      </c>
      <c r="C5727" t="str">
        <f t="shared" si="94"/>
        <v>1982 q2</v>
      </c>
    </row>
    <row r="5728" spans="1:3">
      <c r="A5728" s="61">
        <v>30099</v>
      </c>
      <c r="B5728">
        <v>0.64600000000000002</v>
      </c>
      <c r="C5728" t="str">
        <f t="shared" si="94"/>
        <v>1982 q2</v>
      </c>
    </row>
    <row r="5729" spans="1:3">
      <c r="A5729" s="61">
        <v>30103</v>
      </c>
      <c r="B5729">
        <v>0.61499999999999999</v>
      </c>
      <c r="C5729" t="str">
        <f t="shared" si="94"/>
        <v>1982 q2</v>
      </c>
    </row>
    <row r="5730" spans="1:3">
      <c r="A5730" s="61">
        <v>30104</v>
      </c>
      <c r="B5730">
        <v>0.62649999999999995</v>
      </c>
      <c r="C5730" t="str">
        <f t="shared" si="94"/>
        <v>1982 q2</v>
      </c>
    </row>
    <row r="5731" spans="1:3">
      <c r="A5731" s="61">
        <v>30105</v>
      </c>
      <c r="B5731">
        <v>0.60899999999999999</v>
      </c>
      <c r="C5731" t="str">
        <f t="shared" si="94"/>
        <v>1982 q2</v>
      </c>
    </row>
    <row r="5732" spans="1:3">
      <c r="A5732" s="61">
        <v>30106</v>
      </c>
      <c r="B5732">
        <v>0.60350000000000004</v>
      </c>
      <c r="C5732" t="str">
        <f t="shared" si="94"/>
        <v>1982 q2</v>
      </c>
    </row>
    <row r="5733" spans="1:3">
      <c r="A5733" s="61">
        <v>30109</v>
      </c>
      <c r="B5733">
        <v>0.61850000000000005</v>
      </c>
      <c r="C5733" t="str">
        <f t="shared" si="94"/>
        <v>1982 q2</v>
      </c>
    </row>
    <row r="5734" spans="1:3">
      <c r="A5734" s="61">
        <v>30110</v>
      </c>
      <c r="B5734">
        <v>0.60499999999999998</v>
      </c>
      <c r="C5734" t="str">
        <f t="shared" si="94"/>
        <v>1982 q2</v>
      </c>
    </row>
    <row r="5735" spans="1:3">
      <c r="A5735" s="61">
        <v>30111</v>
      </c>
      <c r="B5735">
        <v>0.58399999999999996</v>
      </c>
      <c r="C5735" t="str">
        <f t="shared" si="94"/>
        <v>1982 q2</v>
      </c>
    </row>
    <row r="5736" spans="1:3">
      <c r="A5736" s="61">
        <v>30112</v>
      </c>
      <c r="B5736">
        <v>0.57999999999999996</v>
      </c>
      <c r="C5736" t="str">
        <f t="shared" si="94"/>
        <v>1982 q2</v>
      </c>
    </row>
    <row r="5737" spans="1:3">
      <c r="A5737" s="61">
        <v>30113</v>
      </c>
      <c r="B5737">
        <v>0.59099999999999997</v>
      </c>
      <c r="C5737" t="str">
        <f t="shared" si="94"/>
        <v>1982 q2</v>
      </c>
    </row>
    <row r="5738" spans="1:3">
      <c r="A5738" s="61">
        <v>30116</v>
      </c>
      <c r="B5738">
        <v>0.57050000000000001</v>
      </c>
      <c r="C5738" t="str">
        <f t="shared" si="94"/>
        <v>1982 q2</v>
      </c>
    </row>
    <row r="5739" spans="1:3">
      <c r="A5739" s="61">
        <v>30117</v>
      </c>
      <c r="B5739">
        <v>0.57250000000000001</v>
      </c>
      <c r="C5739" t="str">
        <f t="shared" si="94"/>
        <v>1982 q2</v>
      </c>
    </row>
    <row r="5740" spans="1:3">
      <c r="A5740" s="61">
        <v>30118</v>
      </c>
      <c r="B5740">
        <v>0.57350000000000001</v>
      </c>
      <c r="C5740" t="str">
        <f t="shared" si="94"/>
        <v>1982 q2</v>
      </c>
    </row>
    <row r="5741" spans="1:3">
      <c r="A5741" s="61">
        <v>30119</v>
      </c>
      <c r="B5741">
        <v>0.55649999999999999</v>
      </c>
      <c r="C5741" t="str">
        <f t="shared" si="94"/>
        <v>1982 q2</v>
      </c>
    </row>
    <row r="5742" spans="1:3">
      <c r="A5742" s="61">
        <v>30120</v>
      </c>
      <c r="B5742">
        <v>0.54400000000000004</v>
      </c>
      <c r="C5742" t="str">
        <f t="shared" si="94"/>
        <v>1982 q2</v>
      </c>
    </row>
    <row r="5743" spans="1:3">
      <c r="A5743" s="61">
        <v>30123</v>
      </c>
      <c r="B5743">
        <v>0.54800000000000004</v>
      </c>
      <c r="C5743" t="str">
        <f t="shared" si="94"/>
        <v>1982 q2</v>
      </c>
    </row>
    <row r="5744" spans="1:3">
      <c r="A5744" s="61">
        <v>30124</v>
      </c>
      <c r="B5744">
        <v>0.55400000000000005</v>
      </c>
      <c r="C5744" t="str">
        <f t="shared" si="94"/>
        <v>1982 q2</v>
      </c>
    </row>
    <row r="5745" spans="1:3">
      <c r="A5745" s="61">
        <v>30125</v>
      </c>
      <c r="B5745">
        <v>0.57199999999999995</v>
      </c>
      <c r="C5745" t="str">
        <f t="shared" si="94"/>
        <v>1982 q2</v>
      </c>
    </row>
    <row r="5746" spans="1:3">
      <c r="A5746" s="61">
        <v>30126</v>
      </c>
      <c r="B5746">
        <v>0.56999999999999995</v>
      </c>
      <c r="C5746" t="str">
        <f t="shared" si="94"/>
        <v>1982 q2</v>
      </c>
    </row>
    <row r="5747" spans="1:3">
      <c r="A5747" s="61">
        <v>30127</v>
      </c>
      <c r="B5747">
        <v>0.57469999999999999</v>
      </c>
      <c r="C5747" t="str">
        <f t="shared" si="94"/>
        <v>1982 q2</v>
      </c>
    </row>
    <row r="5748" spans="1:3">
      <c r="A5748" s="61">
        <v>30130</v>
      </c>
      <c r="B5748">
        <v>0.60160000000000002</v>
      </c>
      <c r="C5748" t="str">
        <f t="shared" si="94"/>
        <v>1982 q2</v>
      </c>
    </row>
    <row r="5749" spans="1:3">
      <c r="A5749" s="61">
        <v>30131</v>
      </c>
      <c r="B5749">
        <v>0.6139</v>
      </c>
      <c r="C5749" t="str">
        <f t="shared" si="94"/>
        <v>1982 q2</v>
      </c>
    </row>
    <row r="5750" spans="1:3">
      <c r="A5750" s="61">
        <v>30132</v>
      </c>
      <c r="B5750">
        <v>0.60670000000000002</v>
      </c>
      <c r="C5750" t="str">
        <f t="shared" si="94"/>
        <v>1982 q2</v>
      </c>
    </row>
    <row r="5751" spans="1:3">
      <c r="A5751" s="61">
        <v>30133</v>
      </c>
      <c r="B5751">
        <v>0.61350000000000005</v>
      </c>
      <c r="C5751" t="str">
        <f t="shared" si="94"/>
        <v>1982 q3</v>
      </c>
    </row>
    <row r="5752" spans="1:3">
      <c r="A5752" s="61">
        <v>30134</v>
      </c>
      <c r="B5752">
        <v>0.60699999999999998</v>
      </c>
      <c r="C5752" t="str">
        <f t="shared" si="94"/>
        <v>1982 q3</v>
      </c>
    </row>
    <row r="5753" spans="1:3">
      <c r="A5753" s="61">
        <v>30138</v>
      </c>
      <c r="B5753">
        <v>0.60099999999999998</v>
      </c>
      <c r="C5753" t="str">
        <f t="shared" si="94"/>
        <v>1982 q3</v>
      </c>
    </row>
    <row r="5754" spans="1:3">
      <c r="A5754" s="61">
        <v>30139</v>
      </c>
      <c r="B5754">
        <v>0.59050000000000002</v>
      </c>
      <c r="C5754" t="str">
        <f t="shared" si="94"/>
        <v>1982 q3</v>
      </c>
    </row>
    <row r="5755" spans="1:3">
      <c r="A5755" s="61">
        <v>30140</v>
      </c>
      <c r="B5755">
        <v>0.61299999999999999</v>
      </c>
      <c r="C5755" t="str">
        <f t="shared" si="94"/>
        <v>1982 q3</v>
      </c>
    </row>
    <row r="5756" spans="1:3">
      <c r="A5756" s="61">
        <v>30141</v>
      </c>
      <c r="B5756">
        <v>0.64249999999999996</v>
      </c>
      <c r="C5756" t="str">
        <f t="shared" si="94"/>
        <v>1982 q3</v>
      </c>
    </row>
    <row r="5757" spans="1:3">
      <c r="A5757" s="61">
        <v>30144</v>
      </c>
      <c r="B5757">
        <v>0.64149999999999996</v>
      </c>
      <c r="C5757" t="str">
        <f t="shared" si="94"/>
        <v>1982 q3</v>
      </c>
    </row>
    <row r="5758" spans="1:3">
      <c r="A5758" s="61">
        <v>30145</v>
      </c>
      <c r="B5758">
        <v>0.64949999999999997</v>
      </c>
      <c r="C5758" t="str">
        <f t="shared" si="94"/>
        <v>1982 q3</v>
      </c>
    </row>
    <row r="5759" spans="1:3">
      <c r="A5759" s="61">
        <v>30146</v>
      </c>
      <c r="B5759">
        <v>0.65849999999999997</v>
      </c>
      <c r="C5759" t="str">
        <f t="shared" si="94"/>
        <v>1982 q3</v>
      </c>
    </row>
    <row r="5760" spans="1:3">
      <c r="A5760" s="61">
        <v>30147</v>
      </c>
      <c r="B5760">
        <v>0.65100000000000002</v>
      </c>
      <c r="C5760" t="str">
        <f t="shared" si="94"/>
        <v>1982 q3</v>
      </c>
    </row>
    <row r="5761" spans="1:3">
      <c r="A5761" s="61">
        <v>30148</v>
      </c>
      <c r="B5761">
        <v>0.66249999999999998</v>
      </c>
      <c r="C5761" t="str">
        <f t="shared" si="94"/>
        <v>1982 q3</v>
      </c>
    </row>
    <row r="5762" spans="1:3">
      <c r="A5762" s="61">
        <v>30151</v>
      </c>
      <c r="B5762">
        <v>0.64900000000000002</v>
      </c>
      <c r="C5762" t="str">
        <f t="shared" si="94"/>
        <v>1982 q3</v>
      </c>
    </row>
    <row r="5763" spans="1:3">
      <c r="A5763" s="61">
        <v>30152</v>
      </c>
      <c r="B5763">
        <v>0.68149999999999999</v>
      </c>
      <c r="C5763" t="str">
        <f t="shared" si="94"/>
        <v>1982 q3</v>
      </c>
    </row>
    <row r="5764" spans="1:3">
      <c r="A5764" s="61">
        <v>30153</v>
      </c>
      <c r="B5764">
        <v>0.68149999999999999</v>
      </c>
      <c r="C5764" t="str">
        <f t="shared" si="94"/>
        <v>1982 q3</v>
      </c>
    </row>
    <row r="5765" spans="1:3">
      <c r="A5765" s="61">
        <v>30154</v>
      </c>
      <c r="B5765">
        <v>0.67900000000000005</v>
      </c>
      <c r="C5765" t="str">
        <f t="shared" si="94"/>
        <v>1982 q3</v>
      </c>
    </row>
    <row r="5766" spans="1:3">
      <c r="A5766" s="61">
        <v>30155</v>
      </c>
      <c r="B5766">
        <v>0.68200000000000005</v>
      </c>
      <c r="C5766" t="str">
        <f t="shared" si="94"/>
        <v>1982 q3</v>
      </c>
    </row>
    <row r="5767" spans="1:3">
      <c r="A5767" s="61">
        <v>30158</v>
      </c>
      <c r="B5767">
        <v>0.67200000000000004</v>
      </c>
      <c r="C5767" t="str">
        <f t="shared" si="94"/>
        <v>1982 q3</v>
      </c>
    </row>
    <row r="5768" spans="1:3">
      <c r="A5768" s="61">
        <v>30159</v>
      </c>
      <c r="B5768">
        <v>0.66</v>
      </c>
      <c r="C5768" t="str">
        <f t="shared" si="94"/>
        <v>1982 q3</v>
      </c>
    </row>
    <row r="5769" spans="1:3">
      <c r="A5769" s="61">
        <v>30160</v>
      </c>
      <c r="B5769">
        <v>0.64149999999999996</v>
      </c>
      <c r="C5769" t="str">
        <f t="shared" si="94"/>
        <v>1982 q3</v>
      </c>
    </row>
    <row r="5770" spans="1:3">
      <c r="A5770" s="61">
        <v>30161</v>
      </c>
      <c r="B5770">
        <v>0.623</v>
      </c>
      <c r="C5770" t="str">
        <f t="shared" si="94"/>
        <v>1982 q3</v>
      </c>
    </row>
    <row r="5771" spans="1:3">
      <c r="A5771" s="61">
        <v>30162</v>
      </c>
      <c r="B5771">
        <v>0.63149999999999995</v>
      </c>
      <c r="C5771" t="str">
        <f t="shared" si="94"/>
        <v>1982 q3</v>
      </c>
    </row>
    <row r="5772" spans="1:3">
      <c r="A5772" s="61">
        <v>30165</v>
      </c>
      <c r="B5772">
        <v>0.66400000000000003</v>
      </c>
      <c r="C5772" t="str">
        <f t="shared" si="94"/>
        <v>1982 q3</v>
      </c>
    </row>
    <row r="5773" spans="1:3">
      <c r="A5773" s="61">
        <v>30166</v>
      </c>
      <c r="B5773">
        <v>0.66800000000000004</v>
      </c>
      <c r="C5773" t="str">
        <f t="shared" si="94"/>
        <v>1982 q3</v>
      </c>
    </row>
    <row r="5774" spans="1:3">
      <c r="A5774" s="61">
        <v>30167</v>
      </c>
      <c r="B5774">
        <v>0.65249999999999997</v>
      </c>
      <c r="C5774" t="str">
        <f t="shared" si="94"/>
        <v>1982 q3</v>
      </c>
    </row>
    <row r="5775" spans="1:3">
      <c r="A5775" s="61">
        <v>30168</v>
      </c>
      <c r="B5775">
        <v>0.63449999999999995</v>
      </c>
      <c r="C5775" t="str">
        <f t="shared" si="94"/>
        <v>1982 q3</v>
      </c>
    </row>
    <row r="5776" spans="1:3">
      <c r="A5776" s="61">
        <v>30169</v>
      </c>
      <c r="B5776">
        <v>0.61099999999999999</v>
      </c>
      <c r="C5776" t="str">
        <f t="shared" si="94"/>
        <v>1982 q3</v>
      </c>
    </row>
    <row r="5777" spans="1:3">
      <c r="A5777" s="61">
        <v>30172</v>
      </c>
      <c r="B5777">
        <v>0.58550000000000002</v>
      </c>
      <c r="C5777" t="str">
        <f t="shared" si="94"/>
        <v>1982 q3</v>
      </c>
    </row>
    <row r="5778" spans="1:3">
      <c r="A5778" s="61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61">
        <v>30174</v>
      </c>
      <c r="B5779">
        <v>0.59</v>
      </c>
      <c r="C5779" t="str">
        <f t="shared" si="95"/>
        <v>1982 q3</v>
      </c>
    </row>
    <row r="5780" spans="1:3">
      <c r="A5780" s="61">
        <v>30175</v>
      </c>
      <c r="B5780">
        <v>0.60850000000000004</v>
      </c>
      <c r="C5780" t="str">
        <f t="shared" si="95"/>
        <v>1982 q3</v>
      </c>
    </row>
    <row r="5781" spans="1:3">
      <c r="A5781" s="61">
        <v>30176</v>
      </c>
      <c r="B5781">
        <v>0.59499999999999997</v>
      </c>
      <c r="C5781" t="str">
        <f t="shared" si="95"/>
        <v>1982 q3</v>
      </c>
    </row>
    <row r="5782" spans="1:3">
      <c r="A5782" s="61">
        <v>30179</v>
      </c>
      <c r="B5782">
        <v>0.59750000000000003</v>
      </c>
      <c r="C5782" t="str">
        <f t="shared" si="95"/>
        <v>1982 q3</v>
      </c>
    </row>
    <row r="5783" spans="1:3">
      <c r="A5783" s="61">
        <v>30180</v>
      </c>
      <c r="B5783">
        <v>0.60399999999999998</v>
      </c>
      <c r="C5783" t="str">
        <f t="shared" si="95"/>
        <v>1982 q3</v>
      </c>
    </row>
    <row r="5784" spans="1:3">
      <c r="A5784" s="61">
        <v>30181</v>
      </c>
      <c r="B5784">
        <v>0.63600000000000001</v>
      </c>
      <c r="C5784" t="str">
        <f t="shared" si="95"/>
        <v>1982 q3</v>
      </c>
    </row>
    <row r="5785" spans="1:3">
      <c r="A5785" s="61">
        <v>30182</v>
      </c>
      <c r="B5785">
        <v>0.63949999999999996</v>
      </c>
      <c r="C5785" t="str">
        <f t="shared" si="95"/>
        <v>1982 q3</v>
      </c>
    </row>
    <row r="5786" spans="1:3">
      <c r="A5786" s="61">
        <v>30183</v>
      </c>
      <c r="B5786">
        <v>0.64600000000000002</v>
      </c>
      <c r="C5786" t="str">
        <f t="shared" si="95"/>
        <v>1982 q3</v>
      </c>
    </row>
    <row r="5787" spans="1:3">
      <c r="A5787" s="61">
        <v>30186</v>
      </c>
      <c r="B5787">
        <v>0.65300000000000002</v>
      </c>
      <c r="C5787" t="str">
        <f t="shared" si="95"/>
        <v>1982 q3</v>
      </c>
    </row>
    <row r="5788" spans="1:3">
      <c r="A5788" s="61">
        <v>30187</v>
      </c>
      <c r="B5788">
        <v>0.64600000000000002</v>
      </c>
      <c r="C5788" t="str">
        <f t="shared" si="95"/>
        <v>1982 q3</v>
      </c>
    </row>
    <row r="5789" spans="1:3">
      <c r="A5789" s="61">
        <v>30188</v>
      </c>
      <c r="B5789">
        <v>0.63849999999999996</v>
      </c>
      <c r="C5789" t="str">
        <f t="shared" si="95"/>
        <v>1982 q3</v>
      </c>
    </row>
    <row r="5790" spans="1:3">
      <c r="A5790" s="61">
        <v>30189</v>
      </c>
      <c r="B5790">
        <v>0.64500000000000002</v>
      </c>
      <c r="C5790" t="str">
        <f t="shared" si="95"/>
        <v>1982 q3</v>
      </c>
    </row>
    <row r="5791" spans="1:3">
      <c r="A5791" s="61">
        <v>30190</v>
      </c>
      <c r="B5791">
        <v>0.622</v>
      </c>
      <c r="C5791" t="str">
        <f t="shared" si="95"/>
        <v>1982 q3</v>
      </c>
    </row>
    <row r="5792" spans="1:3">
      <c r="A5792" s="61">
        <v>30193</v>
      </c>
      <c r="B5792">
        <v>0.61719999999999997</v>
      </c>
      <c r="C5792" t="str">
        <f t="shared" si="95"/>
        <v>1982 q3</v>
      </c>
    </row>
    <row r="5793" spans="1:3">
      <c r="A5793" s="61">
        <v>30194</v>
      </c>
      <c r="B5793">
        <v>0.64019999999999999</v>
      </c>
      <c r="C5793" t="str">
        <f t="shared" si="95"/>
        <v>1982 q3</v>
      </c>
    </row>
    <row r="5794" spans="1:3">
      <c r="A5794" s="61">
        <v>30195</v>
      </c>
      <c r="B5794">
        <v>0.64449999999999996</v>
      </c>
      <c r="C5794" t="str">
        <f t="shared" si="95"/>
        <v>1982 q3</v>
      </c>
    </row>
    <row r="5795" spans="1:3">
      <c r="A5795" s="61">
        <v>30196</v>
      </c>
      <c r="B5795">
        <v>0.64749999999999996</v>
      </c>
      <c r="C5795" t="str">
        <f t="shared" si="95"/>
        <v>1982 q3</v>
      </c>
    </row>
    <row r="5796" spans="1:3">
      <c r="A5796" s="61">
        <v>30197</v>
      </c>
      <c r="B5796">
        <v>0.67400000000000004</v>
      </c>
      <c r="C5796" t="str">
        <f t="shared" si="95"/>
        <v>1982 q3</v>
      </c>
    </row>
    <row r="5797" spans="1:3">
      <c r="A5797" s="61">
        <v>30201</v>
      </c>
      <c r="B5797">
        <v>0.66400000000000003</v>
      </c>
      <c r="C5797" t="str">
        <f t="shared" si="95"/>
        <v>1982 q3</v>
      </c>
    </row>
    <row r="5798" spans="1:3">
      <c r="A5798" s="61">
        <v>30202</v>
      </c>
      <c r="B5798">
        <v>0.66749999999999998</v>
      </c>
      <c r="C5798" t="str">
        <f t="shared" si="95"/>
        <v>1982 q3</v>
      </c>
    </row>
    <row r="5799" spans="1:3">
      <c r="A5799" s="61">
        <v>30203</v>
      </c>
      <c r="B5799">
        <v>0.65849999999999997</v>
      </c>
      <c r="C5799" t="str">
        <f t="shared" si="95"/>
        <v>1982 q3</v>
      </c>
    </row>
    <row r="5800" spans="1:3">
      <c r="A5800" s="61">
        <v>30204</v>
      </c>
      <c r="B5800">
        <v>0.64600000000000002</v>
      </c>
      <c r="C5800" t="str">
        <f t="shared" si="95"/>
        <v>1982 q3</v>
      </c>
    </row>
    <row r="5801" spans="1:3">
      <c r="A5801" s="61">
        <v>30207</v>
      </c>
      <c r="B5801">
        <v>0.65249999999999997</v>
      </c>
      <c r="C5801" t="str">
        <f t="shared" si="95"/>
        <v>1982 q3</v>
      </c>
    </row>
    <row r="5802" spans="1:3">
      <c r="A5802" s="61">
        <v>30208</v>
      </c>
      <c r="B5802">
        <v>0.64449999999999996</v>
      </c>
      <c r="C5802" t="str">
        <f t="shared" si="95"/>
        <v>1982 q3</v>
      </c>
    </row>
    <row r="5803" spans="1:3">
      <c r="A5803" s="61">
        <v>30209</v>
      </c>
      <c r="B5803">
        <v>0.63600000000000001</v>
      </c>
      <c r="C5803" t="str">
        <f t="shared" si="95"/>
        <v>1982 q3</v>
      </c>
    </row>
    <row r="5804" spans="1:3">
      <c r="A5804" s="61">
        <v>30210</v>
      </c>
      <c r="B5804">
        <v>0.64849999999999997</v>
      </c>
      <c r="C5804" t="str">
        <f t="shared" si="95"/>
        <v>1982 q3</v>
      </c>
    </row>
    <row r="5805" spans="1:3">
      <c r="A5805" s="61">
        <v>30211</v>
      </c>
      <c r="B5805">
        <v>0.64849999999999997</v>
      </c>
      <c r="C5805" t="str">
        <f t="shared" si="95"/>
        <v>1982 q3</v>
      </c>
    </row>
    <row r="5806" spans="1:3">
      <c r="A5806" s="61">
        <v>30214</v>
      </c>
      <c r="B5806">
        <v>0.63600000000000001</v>
      </c>
      <c r="C5806" t="str">
        <f t="shared" si="95"/>
        <v>1982 q3</v>
      </c>
    </row>
    <row r="5807" spans="1:3">
      <c r="A5807" s="61">
        <v>30215</v>
      </c>
      <c r="B5807">
        <v>0.64</v>
      </c>
      <c r="C5807" t="str">
        <f t="shared" si="95"/>
        <v>1982 q3</v>
      </c>
    </row>
    <row r="5808" spans="1:3">
      <c r="A5808" s="61">
        <v>30216</v>
      </c>
      <c r="B5808">
        <v>0.64600000000000002</v>
      </c>
      <c r="C5808" t="str">
        <f t="shared" si="95"/>
        <v>1982 q3</v>
      </c>
    </row>
    <row r="5809" spans="1:3">
      <c r="A5809" s="61">
        <v>30217</v>
      </c>
      <c r="B5809">
        <v>0.63349999999999995</v>
      </c>
      <c r="C5809" t="str">
        <f t="shared" si="95"/>
        <v>1982 q3</v>
      </c>
    </row>
    <row r="5810" spans="1:3">
      <c r="A5810" s="61">
        <v>30218</v>
      </c>
      <c r="B5810">
        <v>0.625</v>
      </c>
      <c r="C5810" t="str">
        <f t="shared" si="95"/>
        <v>1982 q3</v>
      </c>
    </row>
    <row r="5811" spans="1:3">
      <c r="A5811" s="61">
        <v>30221</v>
      </c>
      <c r="B5811">
        <v>0.61199999999999999</v>
      </c>
      <c r="C5811" t="str">
        <f t="shared" si="95"/>
        <v>1982 q3</v>
      </c>
    </row>
    <row r="5812" spans="1:3">
      <c r="A5812" s="61">
        <v>30222</v>
      </c>
      <c r="B5812">
        <v>0.61499999999999999</v>
      </c>
      <c r="C5812" t="str">
        <f t="shared" si="95"/>
        <v>1982 q3</v>
      </c>
    </row>
    <row r="5813" spans="1:3">
      <c r="A5813" s="61">
        <v>30223</v>
      </c>
      <c r="B5813">
        <v>0.60050000000000003</v>
      </c>
      <c r="C5813" t="str">
        <f t="shared" si="95"/>
        <v>1982 q3</v>
      </c>
    </row>
    <row r="5814" spans="1:3">
      <c r="A5814" s="61">
        <v>30224</v>
      </c>
      <c r="B5814">
        <v>0.6</v>
      </c>
      <c r="C5814" t="str">
        <f t="shared" si="95"/>
        <v>1982 q3</v>
      </c>
    </row>
    <row r="5815" spans="1:3">
      <c r="A5815" s="61">
        <v>30225</v>
      </c>
      <c r="B5815">
        <v>0.61199999999999999</v>
      </c>
      <c r="C5815" t="str">
        <f t="shared" si="95"/>
        <v>1982 q4</v>
      </c>
    </row>
    <row r="5816" spans="1:3">
      <c r="A5816" s="61">
        <v>30228</v>
      </c>
      <c r="B5816">
        <v>0.59499999999999997</v>
      </c>
      <c r="C5816" t="str">
        <f t="shared" si="95"/>
        <v>1982 q4</v>
      </c>
    </row>
    <row r="5817" spans="1:3">
      <c r="A5817" s="61">
        <v>30229</v>
      </c>
      <c r="B5817">
        <v>0.59850000000000003</v>
      </c>
      <c r="C5817" t="str">
        <f t="shared" si="95"/>
        <v>1982 q4</v>
      </c>
    </row>
    <row r="5818" spans="1:3">
      <c r="A5818" s="61">
        <v>30230</v>
      </c>
      <c r="B5818">
        <v>0.61</v>
      </c>
      <c r="C5818" t="str">
        <f t="shared" si="95"/>
        <v>1982 q4</v>
      </c>
    </row>
    <row r="5819" spans="1:3">
      <c r="A5819" s="61">
        <v>30231</v>
      </c>
      <c r="B5819">
        <v>0.64700000000000002</v>
      </c>
      <c r="C5819" t="str">
        <f t="shared" si="95"/>
        <v>1982 q4</v>
      </c>
    </row>
    <row r="5820" spans="1:3">
      <c r="A5820" s="61">
        <v>30232</v>
      </c>
      <c r="B5820">
        <v>0.62749999999999995</v>
      </c>
      <c r="C5820" t="str">
        <f t="shared" si="95"/>
        <v>1982 q4</v>
      </c>
    </row>
    <row r="5821" spans="1:3">
      <c r="A5821" s="61">
        <v>30235</v>
      </c>
      <c r="B5821">
        <v>0.65349999999999997</v>
      </c>
      <c r="C5821" t="str">
        <f t="shared" si="95"/>
        <v>1982 q4</v>
      </c>
    </row>
    <row r="5822" spans="1:3">
      <c r="A5822" s="61">
        <v>30236</v>
      </c>
      <c r="B5822">
        <v>0.64400000000000002</v>
      </c>
      <c r="C5822" t="str">
        <f t="shared" si="95"/>
        <v>1982 q4</v>
      </c>
    </row>
    <row r="5823" spans="1:3">
      <c r="A5823" s="61">
        <v>30237</v>
      </c>
      <c r="B5823">
        <v>0.66749999999999998</v>
      </c>
      <c r="C5823" t="str">
        <f t="shared" si="95"/>
        <v>1982 q4</v>
      </c>
    </row>
    <row r="5824" spans="1:3">
      <c r="A5824" s="61">
        <v>30238</v>
      </c>
      <c r="B5824">
        <v>0.69199999999999995</v>
      </c>
      <c r="C5824" t="str">
        <f t="shared" si="95"/>
        <v>1982 q4</v>
      </c>
    </row>
    <row r="5825" spans="1:3">
      <c r="A5825" s="61">
        <v>30239</v>
      </c>
      <c r="B5825">
        <v>0.67700000000000005</v>
      </c>
      <c r="C5825" t="str">
        <f t="shared" si="95"/>
        <v>1982 q4</v>
      </c>
    </row>
    <row r="5826" spans="1:3">
      <c r="A5826" s="61">
        <v>30242</v>
      </c>
      <c r="B5826">
        <v>0.67600000000000005</v>
      </c>
      <c r="C5826" t="str">
        <f t="shared" si="95"/>
        <v>1982 q4</v>
      </c>
    </row>
    <row r="5827" spans="1:3">
      <c r="A5827" s="61">
        <v>30243</v>
      </c>
      <c r="B5827">
        <v>0.66849999999999998</v>
      </c>
      <c r="C5827" t="str">
        <f t="shared" si="95"/>
        <v>1982 q4</v>
      </c>
    </row>
    <row r="5828" spans="1:3">
      <c r="A5828" s="61">
        <v>30244</v>
      </c>
      <c r="B5828">
        <v>0.66649999999999998</v>
      </c>
      <c r="C5828" t="str">
        <f t="shared" si="95"/>
        <v>1982 q4</v>
      </c>
    </row>
    <row r="5829" spans="1:3">
      <c r="A5829" s="61">
        <v>30245</v>
      </c>
      <c r="B5829">
        <v>0.67149999999999999</v>
      </c>
      <c r="C5829" t="str">
        <f t="shared" si="95"/>
        <v>1982 q4</v>
      </c>
    </row>
    <row r="5830" spans="1:3">
      <c r="A5830" s="61">
        <v>30246</v>
      </c>
      <c r="B5830">
        <v>0.67849999999999999</v>
      </c>
      <c r="C5830" t="str">
        <f t="shared" si="95"/>
        <v>1982 q4</v>
      </c>
    </row>
    <row r="5831" spans="1:3">
      <c r="A5831" s="61">
        <v>30249</v>
      </c>
      <c r="B5831">
        <v>0.64649999999999996</v>
      </c>
      <c r="C5831" t="str">
        <f t="shared" si="95"/>
        <v>1982 q4</v>
      </c>
    </row>
    <row r="5832" spans="1:3">
      <c r="A5832" s="61">
        <v>30250</v>
      </c>
      <c r="B5832">
        <v>0.65449999999999997</v>
      </c>
      <c r="C5832" t="str">
        <f t="shared" si="95"/>
        <v>1982 q4</v>
      </c>
    </row>
    <row r="5833" spans="1:3">
      <c r="A5833" s="61">
        <v>30251</v>
      </c>
      <c r="B5833">
        <v>0.65800000000000003</v>
      </c>
      <c r="C5833" t="str">
        <f t="shared" si="95"/>
        <v>1982 q4</v>
      </c>
    </row>
    <row r="5834" spans="1:3">
      <c r="A5834" s="61">
        <v>30252</v>
      </c>
      <c r="B5834">
        <v>0.65800000000000003</v>
      </c>
      <c r="C5834" t="str">
        <f t="shared" si="95"/>
        <v>1982 q4</v>
      </c>
    </row>
    <row r="5835" spans="1:3">
      <c r="A5835" s="61">
        <v>30253</v>
      </c>
      <c r="B5835">
        <v>0.65900000000000003</v>
      </c>
      <c r="C5835" t="str">
        <f t="shared" si="95"/>
        <v>1982 q4</v>
      </c>
    </row>
    <row r="5836" spans="1:3">
      <c r="A5836" s="61">
        <v>30256</v>
      </c>
      <c r="B5836">
        <v>0.67349999999999999</v>
      </c>
      <c r="C5836" t="str">
        <f t="shared" si="95"/>
        <v>1982 q4</v>
      </c>
    </row>
    <row r="5837" spans="1:3">
      <c r="A5837" s="61">
        <v>30258</v>
      </c>
      <c r="B5837">
        <v>0.68</v>
      </c>
      <c r="C5837" t="str">
        <f t="shared" si="95"/>
        <v>1982 q4</v>
      </c>
    </row>
    <row r="5838" spans="1:3">
      <c r="A5838" s="61">
        <v>30259</v>
      </c>
      <c r="B5838">
        <v>0.67749999999999999</v>
      </c>
      <c r="C5838" t="str">
        <f t="shared" si="95"/>
        <v>1982 q4</v>
      </c>
    </row>
    <row r="5839" spans="1:3">
      <c r="A5839" s="61">
        <v>30260</v>
      </c>
      <c r="B5839">
        <v>0.66400000000000003</v>
      </c>
      <c r="C5839" t="str">
        <f t="shared" si="95"/>
        <v>1982 q4</v>
      </c>
    </row>
    <row r="5840" spans="1:3">
      <c r="A5840" s="61">
        <v>30263</v>
      </c>
      <c r="B5840">
        <v>0.63449999999999995</v>
      </c>
      <c r="C5840" t="str">
        <f t="shared" si="95"/>
        <v>1982 q4</v>
      </c>
    </row>
    <row r="5841" spans="1:3">
      <c r="A5841" s="61">
        <v>30264</v>
      </c>
      <c r="B5841">
        <v>0.63949999999999996</v>
      </c>
      <c r="C5841" t="str">
        <f t="shared" si="95"/>
        <v>1982 q4</v>
      </c>
    </row>
    <row r="5842" spans="1:3">
      <c r="A5842" s="61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61">
        <v>30266</v>
      </c>
      <c r="B5843">
        <v>0.63600000000000001</v>
      </c>
      <c r="C5843" t="str">
        <f t="shared" si="96"/>
        <v>1982 q4</v>
      </c>
    </row>
    <row r="5844" spans="1:3">
      <c r="A5844" s="61">
        <v>30267</v>
      </c>
      <c r="B5844">
        <v>0.64300000000000002</v>
      </c>
      <c r="C5844" t="str">
        <f t="shared" si="96"/>
        <v>1982 q4</v>
      </c>
    </row>
    <row r="5845" spans="1:3">
      <c r="A5845" s="61">
        <v>30270</v>
      </c>
      <c r="B5845">
        <v>0.63700000000000001</v>
      </c>
      <c r="C5845" t="str">
        <f t="shared" si="96"/>
        <v>1982 q4</v>
      </c>
    </row>
    <row r="5846" spans="1:3">
      <c r="A5846" s="61">
        <v>30271</v>
      </c>
      <c r="B5846">
        <v>0.63249999999999995</v>
      </c>
      <c r="C5846" t="str">
        <f t="shared" si="96"/>
        <v>1982 q4</v>
      </c>
    </row>
    <row r="5847" spans="1:3">
      <c r="A5847" s="61">
        <v>30272</v>
      </c>
      <c r="B5847">
        <v>0.63300000000000001</v>
      </c>
      <c r="C5847" t="str">
        <f t="shared" si="96"/>
        <v>1982 q4</v>
      </c>
    </row>
    <row r="5848" spans="1:3">
      <c r="A5848" s="61">
        <v>30273</v>
      </c>
      <c r="B5848">
        <v>0.64200000000000002</v>
      </c>
      <c r="C5848" t="str">
        <f t="shared" si="96"/>
        <v>1982 q4</v>
      </c>
    </row>
    <row r="5849" spans="1:3">
      <c r="A5849" s="61">
        <v>30274</v>
      </c>
      <c r="B5849">
        <v>0.63800000000000001</v>
      </c>
      <c r="C5849" t="str">
        <f t="shared" si="96"/>
        <v>1982 q4</v>
      </c>
    </row>
    <row r="5850" spans="1:3">
      <c r="A5850" s="61">
        <v>30277</v>
      </c>
      <c r="B5850">
        <v>0.625</v>
      </c>
      <c r="C5850" t="str">
        <f t="shared" si="96"/>
        <v>1982 q4</v>
      </c>
    </row>
    <row r="5851" spans="1:3">
      <c r="A5851" s="61">
        <v>30278</v>
      </c>
      <c r="B5851">
        <v>0.61599999999999999</v>
      </c>
      <c r="C5851" t="str">
        <f t="shared" si="96"/>
        <v>1982 q4</v>
      </c>
    </row>
    <row r="5852" spans="1:3">
      <c r="A5852" s="61">
        <v>30279</v>
      </c>
      <c r="B5852">
        <v>0.61729999999999996</v>
      </c>
      <c r="C5852" t="str">
        <f t="shared" si="96"/>
        <v>1982 q4</v>
      </c>
    </row>
    <row r="5853" spans="1:3">
      <c r="A5853" s="61">
        <v>30281</v>
      </c>
      <c r="B5853">
        <v>0.63260000000000005</v>
      </c>
      <c r="C5853" t="str">
        <f t="shared" si="96"/>
        <v>1982 q4</v>
      </c>
    </row>
    <row r="5854" spans="1:3">
      <c r="A5854" s="61">
        <v>30284</v>
      </c>
      <c r="B5854">
        <v>0.64390000000000003</v>
      </c>
      <c r="C5854" t="str">
        <f t="shared" si="96"/>
        <v>1982 q4</v>
      </c>
    </row>
    <row r="5855" spans="1:3">
      <c r="A5855" s="61">
        <v>30285</v>
      </c>
      <c r="B5855">
        <v>0.66620000000000001</v>
      </c>
      <c r="C5855" t="str">
        <f t="shared" si="96"/>
        <v>1982 q4</v>
      </c>
    </row>
    <row r="5856" spans="1:3">
      <c r="A5856" s="61">
        <v>30286</v>
      </c>
      <c r="B5856">
        <v>0.66400000000000003</v>
      </c>
      <c r="C5856" t="str">
        <f t="shared" si="96"/>
        <v>1982 q4</v>
      </c>
    </row>
    <row r="5857" spans="1:3">
      <c r="A5857" s="61">
        <v>30287</v>
      </c>
      <c r="B5857">
        <v>0.66800000000000004</v>
      </c>
      <c r="C5857" t="str">
        <f t="shared" si="96"/>
        <v>1982 q4</v>
      </c>
    </row>
    <row r="5858" spans="1:3">
      <c r="A5858" s="61">
        <v>30288</v>
      </c>
      <c r="B5858">
        <v>0.66600000000000004</v>
      </c>
      <c r="C5858" t="str">
        <f t="shared" si="96"/>
        <v>1982 q4</v>
      </c>
    </row>
    <row r="5859" spans="1:3">
      <c r="A5859" s="61">
        <v>30291</v>
      </c>
      <c r="B5859">
        <v>0.65849999999999997</v>
      </c>
      <c r="C5859" t="str">
        <f t="shared" si="96"/>
        <v>1982 q4</v>
      </c>
    </row>
    <row r="5860" spans="1:3">
      <c r="A5860" s="61">
        <v>30292</v>
      </c>
      <c r="B5860">
        <v>0.68500000000000005</v>
      </c>
      <c r="C5860" t="str">
        <f t="shared" si="96"/>
        <v>1982 q4</v>
      </c>
    </row>
    <row r="5861" spans="1:3">
      <c r="A5861" s="61">
        <v>30293</v>
      </c>
      <c r="B5861">
        <v>0.66400000000000003</v>
      </c>
      <c r="C5861" t="str">
        <f t="shared" si="96"/>
        <v>1982 q4</v>
      </c>
    </row>
    <row r="5862" spans="1:3">
      <c r="A5862" s="61">
        <v>30294</v>
      </c>
      <c r="B5862">
        <v>0.66600000000000004</v>
      </c>
      <c r="C5862" t="str">
        <f t="shared" si="96"/>
        <v>1982 q4</v>
      </c>
    </row>
    <row r="5863" spans="1:3">
      <c r="A5863" s="61">
        <v>30295</v>
      </c>
      <c r="B5863">
        <v>0.65800000000000003</v>
      </c>
      <c r="C5863" t="str">
        <f t="shared" si="96"/>
        <v>1982 q4</v>
      </c>
    </row>
    <row r="5864" spans="1:3">
      <c r="A5864" s="61">
        <v>30298</v>
      </c>
      <c r="B5864">
        <v>0.66300000000000003</v>
      </c>
      <c r="C5864" t="str">
        <f t="shared" si="96"/>
        <v>1982 q4</v>
      </c>
    </row>
    <row r="5865" spans="1:3">
      <c r="A5865" s="61">
        <v>30299</v>
      </c>
      <c r="B5865">
        <v>0.65400000000000003</v>
      </c>
      <c r="C5865" t="str">
        <f t="shared" si="96"/>
        <v>1982 q4</v>
      </c>
    </row>
    <row r="5866" spans="1:3">
      <c r="A5866" s="61">
        <v>30300</v>
      </c>
      <c r="B5866">
        <v>0.65900000000000003</v>
      </c>
      <c r="C5866" t="str">
        <f t="shared" si="96"/>
        <v>1982 q4</v>
      </c>
    </row>
    <row r="5867" spans="1:3">
      <c r="A5867" s="61">
        <v>30301</v>
      </c>
      <c r="B5867">
        <v>0.66249999999999998</v>
      </c>
      <c r="C5867" t="str">
        <f t="shared" si="96"/>
        <v>1982 q4</v>
      </c>
    </row>
    <row r="5868" spans="1:3">
      <c r="A5868" s="61">
        <v>30302</v>
      </c>
      <c r="B5868">
        <v>0.65649999999999997</v>
      </c>
      <c r="C5868" t="str">
        <f t="shared" si="96"/>
        <v>1982 q4</v>
      </c>
    </row>
    <row r="5869" spans="1:3">
      <c r="A5869" s="61">
        <v>30305</v>
      </c>
      <c r="B5869">
        <v>0.66100000000000003</v>
      </c>
      <c r="C5869" t="str">
        <f t="shared" si="96"/>
        <v>1982 q4</v>
      </c>
    </row>
    <row r="5870" spans="1:3">
      <c r="A5870" s="61">
        <v>30306</v>
      </c>
      <c r="B5870">
        <v>0.66700000000000004</v>
      </c>
      <c r="C5870" t="str">
        <f t="shared" si="96"/>
        <v>1982 q4</v>
      </c>
    </row>
    <row r="5871" spans="1:3">
      <c r="A5871" s="61">
        <v>30307</v>
      </c>
      <c r="B5871">
        <v>0.66949999999999998</v>
      </c>
      <c r="C5871" t="str">
        <f t="shared" si="96"/>
        <v>1982 q4</v>
      </c>
    </row>
    <row r="5872" spans="1:3">
      <c r="A5872" s="61">
        <v>30308</v>
      </c>
      <c r="B5872">
        <v>0.66749999999999998</v>
      </c>
      <c r="C5872" t="str">
        <f t="shared" si="96"/>
        <v>1982 q4</v>
      </c>
    </row>
    <row r="5873" spans="1:3">
      <c r="A5873" s="61">
        <v>30312</v>
      </c>
      <c r="B5873">
        <v>0.69020000000000004</v>
      </c>
      <c r="C5873" t="str">
        <f t="shared" si="96"/>
        <v>1982 q4</v>
      </c>
    </row>
    <row r="5874" spans="1:3">
      <c r="A5874" s="61">
        <v>30313</v>
      </c>
      <c r="B5874">
        <v>0.70430000000000004</v>
      </c>
      <c r="C5874" t="str">
        <f t="shared" si="96"/>
        <v>1982 q4</v>
      </c>
    </row>
    <row r="5875" spans="1:3">
      <c r="A5875" s="61">
        <v>30314</v>
      </c>
      <c r="B5875">
        <v>0.70289999999999997</v>
      </c>
      <c r="C5875" t="str">
        <f t="shared" si="96"/>
        <v>1982 q4</v>
      </c>
    </row>
    <row r="5876" spans="1:3">
      <c r="A5876" s="61">
        <v>30315</v>
      </c>
      <c r="B5876">
        <v>0.69389999999999996</v>
      </c>
      <c r="C5876" t="str">
        <f t="shared" si="96"/>
        <v>1982 q4</v>
      </c>
    </row>
    <row r="5877" spans="1:3">
      <c r="A5877" s="61">
        <v>30319</v>
      </c>
      <c r="B5877">
        <v>0.71299999999999997</v>
      </c>
      <c r="C5877" t="str">
        <f t="shared" si="96"/>
        <v>1983 q1</v>
      </c>
    </row>
    <row r="5878" spans="1:3">
      <c r="A5878" s="61">
        <v>30320</v>
      </c>
      <c r="B5878">
        <v>0.70899999999999996</v>
      </c>
      <c r="C5878" t="str">
        <f t="shared" si="96"/>
        <v>1983 q1</v>
      </c>
    </row>
    <row r="5879" spans="1:3">
      <c r="A5879" s="61">
        <v>30321</v>
      </c>
      <c r="B5879">
        <v>0.72499999999999998</v>
      </c>
      <c r="C5879" t="str">
        <f t="shared" si="96"/>
        <v>1983 q1</v>
      </c>
    </row>
    <row r="5880" spans="1:3">
      <c r="A5880" s="61">
        <v>30322</v>
      </c>
      <c r="B5880">
        <v>0.72050000000000003</v>
      </c>
      <c r="C5880" t="str">
        <f t="shared" si="96"/>
        <v>1983 q1</v>
      </c>
    </row>
    <row r="5881" spans="1:3">
      <c r="A5881" s="61">
        <v>30323</v>
      </c>
      <c r="B5881">
        <v>0.73350000000000004</v>
      </c>
      <c r="C5881" t="str">
        <f t="shared" si="96"/>
        <v>1983 q1</v>
      </c>
    </row>
    <row r="5882" spans="1:3">
      <c r="A5882" s="61">
        <v>30326</v>
      </c>
      <c r="B5882">
        <v>0.74850000000000005</v>
      </c>
      <c r="C5882" t="str">
        <f t="shared" si="96"/>
        <v>1983 q1</v>
      </c>
    </row>
    <row r="5883" spans="1:3">
      <c r="A5883" s="61">
        <v>30327</v>
      </c>
      <c r="B5883">
        <v>0.73799999999999999</v>
      </c>
      <c r="C5883" t="str">
        <f t="shared" si="96"/>
        <v>1983 q1</v>
      </c>
    </row>
    <row r="5884" spans="1:3">
      <c r="A5884" s="61">
        <v>30328</v>
      </c>
      <c r="B5884">
        <v>0.74650000000000005</v>
      </c>
      <c r="C5884" t="str">
        <f t="shared" si="96"/>
        <v>1983 q1</v>
      </c>
    </row>
    <row r="5885" spans="1:3">
      <c r="A5885" s="61">
        <v>30329</v>
      </c>
      <c r="B5885">
        <v>0.73750000000000004</v>
      </c>
      <c r="C5885" t="str">
        <f t="shared" si="96"/>
        <v>1983 q1</v>
      </c>
    </row>
    <row r="5886" spans="1:3">
      <c r="A5886" s="61">
        <v>30330</v>
      </c>
      <c r="B5886">
        <v>0.755</v>
      </c>
      <c r="C5886" t="str">
        <f t="shared" si="96"/>
        <v>1983 q1</v>
      </c>
    </row>
    <row r="5887" spans="1:3">
      <c r="A5887" s="61">
        <v>30333</v>
      </c>
      <c r="B5887">
        <v>0.75049999999999994</v>
      </c>
      <c r="C5887" t="str">
        <f t="shared" si="96"/>
        <v>1983 q1</v>
      </c>
    </row>
    <row r="5888" spans="1:3">
      <c r="A5888" s="61">
        <v>30334</v>
      </c>
      <c r="B5888">
        <v>0.74199999999999999</v>
      </c>
      <c r="C5888" t="str">
        <f t="shared" si="96"/>
        <v>1983 q1</v>
      </c>
    </row>
    <row r="5889" spans="1:3">
      <c r="A5889" s="61">
        <v>30335</v>
      </c>
      <c r="B5889">
        <v>0.72799999999999998</v>
      </c>
      <c r="C5889" t="str">
        <f t="shared" si="96"/>
        <v>1983 q1</v>
      </c>
    </row>
    <row r="5890" spans="1:3">
      <c r="A5890" s="61">
        <v>30336</v>
      </c>
      <c r="B5890">
        <v>0.73150000000000004</v>
      </c>
      <c r="C5890" t="str">
        <f t="shared" si="96"/>
        <v>1983 q1</v>
      </c>
    </row>
    <row r="5891" spans="1:3">
      <c r="A5891" s="61">
        <v>30337</v>
      </c>
      <c r="B5891">
        <v>0.72850000000000004</v>
      </c>
      <c r="C5891" t="str">
        <f t="shared" si="96"/>
        <v>1983 q1</v>
      </c>
    </row>
    <row r="5892" spans="1:3">
      <c r="A5892" s="61">
        <v>30340</v>
      </c>
      <c r="B5892">
        <v>0.73099999999999998</v>
      </c>
      <c r="C5892" t="str">
        <f t="shared" si="96"/>
        <v>1983 q1</v>
      </c>
    </row>
    <row r="5893" spans="1:3">
      <c r="A5893" s="61">
        <v>30341</v>
      </c>
      <c r="B5893">
        <v>0.74099999999999999</v>
      </c>
      <c r="C5893" t="str">
        <f t="shared" si="96"/>
        <v>1983 q1</v>
      </c>
    </row>
    <row r="5894" spans="1:3">
      <c r="A5894" s="61">
        <v>30342</v>
      </c>
      <c r="B5894">
        <v>0.73499999999999999</v>
      </c>
      <c r="C5894" t="str">
        <f t="shared" si="96"/>
        <v>1983 q1</v>
      </c>
    </row>
    <row r="5895" spans="1:3">
      <c r="A5895" s="61">
        <v>30343</v>
      </c>
      <c r="B5895">
        <v>0.74550000000000005</v>
      </c>
      <c r="C5895" t="str">
        <f t="shared" si="96"/>
        <v>1983 q1</v>
      </c>
    </row>
    <row r="5896" spans="1:3">
      <c r="A5896" s="61">
        <v>30344</v>
      </c>
      <c r="B5896">
        <v>0.74150000000000005</v>
      </c>
      <c r="C5896" t="str">
        <f t="shared" si="96"/>
        <v>1983 q1</v>
      </c>
    </row>
    <row r="5897" spans="1:3">
      <c r="A5897" s="61">
        <v>30347</v>
      </c>
      <c r="B5897">
        <v>0.75249999999999995</v>
      </c>
      <c r="C5897" t="str">
        <f t="shared" si="96"/>
        <v>1983 q1</v>
      </c>
    </row>
    <row r="5898" spans="1:3">
      <c r="A5898" s="61">
        <v>30348</v>
      </c>
      <c r="B5898">
        <v>0.75</v>
      </c>
      <c r="C5898" t="str">
        <f t="shared" si="96"/>
        <v>1983 q1</v>
      </c>
    </row>
    <row r="5899" spans="1:3">
      <c r="A5899" s="61">
        <v>30349</v>
      </c>
      <c r="B5899">
        <v>0.748</v>
      </c>
      <c r="C5899" t="str">
        <f t="shared" si="96"/>
        <v>1983 q1</v>
      </c>
    </row>
    <row r="5900" spans="1:3">
      <c r="A5900" s="61">
        <v>30350</v>
      </c>
      <c r="B5900">
        <v>0.74199999999999999</v>
      </c>
      <c r="C5900" t="str">
        <f t="shared" si="96"/>
        <v>1983 q1</v>
      </c>
    </row>
    <row r="5901" spans="1:3">
      <c r="A5901" s="61">
        <v>30351</v>
      </c>
      <c r="B5901">
        <v>0.74299999999999999</v>
      </c>
      <c r="C5901" t="str">
        <f t="shared" si="96"/>
        <v>1983 q1</v>
      </c>
    </row>
    <row r="5902" spans="1:3">
      <c r="A5902" s="61">
        <v>30354</v>
      </c>
      <c r="B5902">
        <v>0.73899999999999999</v>
      </c>
      <c r="C5902" t="str">
        <f t="shared" si="96"/>
        <v>1983 q1</v>
      </c>
    </row>
    <row r="5903" spans="1:3">
      <c r="A5903" s="61">
        <v>30355</v>
      </c>
      <c r="B5903">
        <v>0.745</v>
      </c>
      <c r="C5903" t="str">
        <f t="shared" si="96"/>
        <v>1983 q1</v>
      </c>
    </row>
    <row r="5904" spans="1:3">
      <c r="A5904" s="61">
        <v>30356</v>
      </c>
      <c r="B5904">
        <v>0.73550000000000004</v>
      </c>
      <c r="C5904" t="str">
        <f t="shared" si="96"/>
        <v>1983 q1</v>
      </c>
    </row>
    <row r="5905" spans="1:3">
      <c r="A5905" s="61">
        <v>30357</v>
      </c>
      <c r="B5905">
        <v>0.75749999999999995</v>
      </c>
      <c r="C5905" t="str">
        <f t="shared" si="96"/>
        <v>1983 q1</v>
      </c>
    </row>
    <row r="5906" spans="1:3">
      <c r="A5906" s="61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61">
        <v>30361</v>
      </c>
      <c r="B5907">
        <v>0.77249999999999996</v>
      </c>
      <c r="C5907" t="str">
        <f t="shared" si="97"/>
        <v>1983 q1</v>
      </c>
    </row>
    <row r="5908" spans="1:3">
      <c r="A5908" s="61">
        <v>30362</v>
      </c>
      <c r="B5908">
        <v>0.78200000000000003</v>
      </c>
      <c r="C5908" t="str">
        <f t="shared" si="97"/>
        <v>1983 q1</v>
      </c>
    </row>
    <row r="5909" spans="1:3">
      <c r="A5909" s="61">
        <v>30363</v>
      </c>
      <c r="B5909">
        <v>0.77249999999999996</v>
      </c>
      <c r="C5909" t="str">
        <f t="shared" si="97"/>
        <v>1983 q1</v>
      </c>
    </row>
    <row r="5910" spans="1:3">
      <c r="A5910" s="61">
        <v>30364</v>
      </c>
      <c r="B5910">
        <v>0.77700000000000002</v>
      </c>
      <c r="C5910" t="str">
        <f t="shared" si="97"/>
        <v>1983 q1</v>
      </c>
    </row>
    <row r="5911" spans="1:3">
      <c r="A5911" s="61">
        <v>30365</v>
      </c>
      <c r="B5911">
        <v>0.77849999999999997</v>
      </c>
      <c r="C5911" t="str">
        <f t="shared" si="97"/>
        <v>1983 q1</v>
      </c>
    </row>
    <row r="5912" spans="1:3">
      <c r="A5912" s="61">
        <v>30369</v>
      </c>
      <c r="B5912">
        <v>0.75749999999999995</v>
      </c>
      <c r="C5912" t="str">
        <f t="shared" si="97"/>
        <v>1983 q1</v>
      </c>
    </row>
    <row r="5913" spans="1:3">
      <c r="A5913" s="61">
        <v>30370</v>
      </c>
      <c r="B5913">
        <v>0.77210000000000001</v>
      </c>
      <c r="C5913" t="str">
        <f t="shared" si="97"/>
        <v>1983 q1</v>
      </c>
    </row>
    <row r="5914" spans="1:3">
      <c r="A5914" s="61">
        <v>30371</v>
      </c>
      <c r="B5914">
        <v>0.79490000000000005</v>
      </c>
      <c r="C5914" t="str">
        <f t="shared" si="97"/>
        <v>1983 q1</v>
      </c>
    </row>
    <row r="5915" spans="1:3">
      <c r="A5915" s="61">
        <v>30372</v>
      </c>
      <c r="B5915">
        <v>0.79579999999999995</v>
      </c>
      <c r="C5915" t="str">
        <f t="shared" si="97"/>
        <v>1983 q1</v>
      </c>
    </row>
    <row r="5916" spans="1:3">
      <c r="A5916" s="61">
        <v>30375</v>
      </c>
      <c r="B5916">
        <v>0.74890000000000001</v>
      </c>
      <c r="C5916" t="str">
        <f t="shared" si="97"/>
        <v>1983 q1</v>
      </c>
    </row>
    <row r="5917" spans="1:3">
      <c r="A5917" s="61">
        <v>30376</v>
      </c>
      <c r="B5917">
        <v>0.76300000000000001</v>
      </c>
      <c r="C5917" t="str">
        <f t="shared" si="97"/>
        <v>1983 q1</v>
      </c>
    </row>
    <row r="5918" spans="1:3">
      <c r="A5918" s="61">
        <v>30377</v>
      </c>
      <c r="B5918">
        <v>0.77600000000000002</v>
      </c>
      <c r="C5918" t="str">
        <f t="shared" si="97"/>
        <v>1983 q1</v>
      </c>
    </row>
    <row r="5919" spans="1:3">
      <c r="A5919" s="61">
        <v>30378</v>
      </c>
      <c r="B5919">
        <v>0.77349999999999997</v>
      </c>
      <c r="C5919" t="str">
        <f t="shared" si="97"/>
        <v>1983 q1</v>
      </c>
    </row>
    <row r="5920" spans="1:3">
      <c r="A5920" s="61">
        <v>30379</v>
      </c>
      <c r="B5920">
        <v>0.73299999999999998</v>
      </c>
      <c r="C5920" t="str">
        <f t="shared" si="97"/>
        <v>1983 q1</v>
      </c>
    </row>
    <row r="5921" spans="1:3">
      <c r="A5921" s="61">
        <v>30382</v>
      </c>
      <c r="B5921">
        <v>0.73699999999999999</v>
      </c>
      <c r="C5921" t="str">
        <f t="shared" si="97"/>
        <v>1983 q1</v>
      </c>
    </row>
    <row r="5922" spans="1:3">
      <c r="A5922" s="61">
        <v>30383</v>
      </c>
      <c r="B5922">
        <v>0.73799999999999999</v>
      </c>
      <c r="C5922" t="str">
        <f t="shared" si="97"/>
        <v>1983 q1</v>
      </c>
    </row>
    <row r="5923" spans="1:3">
      <c r="A5923" s="61">
        <v>30384</v>
      </c>
      <c r="B5923">
        <v>0.74199999999999999</v>
      </c>
      <c r="C5923" t="str">
        <f t="shared" si="97"/>
        <v>1983 q1</v>
      </c>
    </row>
    <row r="5924" spans="1:3">
      <c r="A5924" s="61">
        <v>30385</v>
      </c>
      <c r="B5924">
        <v>0.745</v>
      </c>
      <c r="C5924" t="str">
        <f t="shared" si="97"/>
        <v>1983 q1</v>
      </c>
    </row>
    <row r="5925" spans="1:3">
      <c r="A5925" s="61">
        <v>30386</v>
      </c>
      <c r="B5925">
        <v>0.73550000000000004</v>
      </c>
      <c r="C5925" t="str">
        <f t="shared" si="97"/>
        <v>1983 q1</v>
      </c>
    </row>
    <row r="5926" spans="1:3">
      <c r="A5926" s="61">
        <v>30389</v>
      </c>
      <c r="B5926">
        <v>0.75</v>
      </c>
      <c r="C5926" t="str">
        <f t="shared" si="97"/>
        <v>1983 q1</v>
      </c>
    </row>
    <row r="5927" spans="1:3">
      <c r="A5927" s="61">
        <v>30390</v>
      </c>
      <c r="B5927">
        <v>0.74450000000000005</v>
      </c>
      <c r="C5927" t="str">
        <f t="shared" si="97"/>
        <v>1983 q1</v>
      </c>
    </row>
    <row r="5928" spans="1:3">
      <c r="A5928" s="61">
        <v>30391</v>
      </c>
      <c r="B5928">
        <v>0.73850000000000005</v>
      </c>
      <c r="C5928" t="str">
        <f t="shared" si="97"/>
        <v>1983 q1</v>
      </c>
    </row>
    <row r="5929" spans="1:3">
      <c r="A5929" s="61">
        <v>30392</v>
      </c>
      <c r="B5929">
        <v>0.74</v>
      </c>
      <c r="C5929" t="str">
        <f t="shared" si="97"/>
        <v>1983 q1</v>
      </c>
    </row>
    <row r="5930" spans="1:3">
      <c r="A5930" s="61">
        <v>30393</v>
      </c>
      <c r="B5930">
        <v>0.72250000000000003</v>
      </c>
      <c r="C5930" t="str">
        <f t="shared" si="97"/>
        <v>1983 q1</v>
      </c>
    </row>
    <row r="5931" spans="1:3">
      <c r="A5931" s="61">
        <v>30396</v>
      </c>
      <c r="B5931">
        <v>0.71299999999999997</v>
      </c>
      <c r="C5931" t="str">
        <f t="shared" si="97"/>
        <v>1983 q1</v>
      </c>
    </row>
    <row r="5932" spans="1:3">
      <c r="A5932" s="61">
        <v>30397</v>
      </c>
      <c r="B5932">
        <v>0.71950000000000003</v>
      </c>
      <c r="C5932" t="str">
        <f t="shared" si="97"/>
        <v>1983 q1</v>
      </c>
    </row>
    <row r="5933" spans="1:3">
      <c r="A5933" s="61">
        <v>30398</v>
      </c>
      <c r="B5933">
        <v>0.72550000000000003</v>
      </c>
      <c r="C5933" t="str">
        <f t="shared" si="97"/>
        <v>1983 q1</v>
      </c>
    </row>
    <row r="5934" spans="1:3">
      <c r="A5934" s="61">
        <v>30399</v>
      </c>
      <c r="B5934">
        <v>0.73450000000000004</v>
      </c>
      <c r="C5934" t="str">
        <f t="shared" si="97"/>
        <v>1983 q1</v>
      </c>
    </row>
    <row r="5935" spans="1:3">
      <c r="A5935" s="61">
        <v>30400</v>
      </c>
      <c r="B5935">
        <v>0.73199999999999998</v>
      </c>
      <c r="C5935" t="str">
        <f t="shared" si="97"/>
        <v>1983 q1</v>
      </c>
    </row>
    <row r="5936" spans="1:3">
      <c r="A5936" s="61">
        <v>30403</v>
      </c>
      <c r="B5936">
        <v>0.74399999999999999</v>
      </c>
      <c r="C5936" t="str">
        <f t="shared" si="97"/>
        <v>1983 q1</v>
      </c>
    </row>
    <row r="5937" spans="1:3">
      <c r="A5937" s="61">
        <v>30404</v>
      </c>
      <c r="B5937">
        <v>0.76</v>
      </c>
      <c r="C5937" t="str">
        <f t="shared" si="97"/>
        <v>1983 q1</v>
      </c>
    </row>
    <row r="5938" spans="1:3">
      <c r="A5938" s="61">
        <v>30405</v>
      </c>
      <c r="B5938">
        <v>0.753</v>
      </c>
      <c r="C5938" t="str">
        <f t="shared" si="97"/>
        <v>1983 q1</v>
      </c>
    </row>
    <row r="5939" spans="1:3">
      <c r="A5939" s="61">
        <v>30406</v>
      </c>
      <c r="B5939">
        <v>0.75149999999999995</v>
      </c>
      <c r="C5939" t="str">
        <f t="shared" si="97"/>
        <v>1983 q1</v>
      </c>
    </row>
    <row r="5940" spans="1:3">
      <c r="A5940" s="61">
        <v>30410</v>
      </c>
      <c r="B5940">
        <v>0.755</v>
      </c>
      <c r="C5940" t="str">
        <f t="shared" si="97"/>
        <v>1983 q2</v>
      </c>
    </row>
    <row r="5941" spans="1:3">
      <c r="A5941" s="61">
        <v>30411</v>
      </c>
      <c r="B5941">
        <v>0.751</v>
      </c>
      <c r="C5941" t="str">
        <f t="shared" si="97"/>
        <v>1983 q2</v>
      </c>
    </row>
    <row r="5942" spans="1:3">
      <c r="A5942" s="61">
        <v>30412</v>
      </c>
      <c r="B5942">
        <v>0.74250000000000005</v>
      </c>
      <c r="C5942" t="str">
        <f t="shared" si="97"/>
        <v>1983 q2</v>
      </c>
    </row>
    <row r="5943" spans="1:3">
      <c r="A5943" s="61">
        <v>30413</v>
      </c>
      <c r="B5943">
        <v>0.74350000000000005</v>
      </c>
      <c r="C5943" t="str">
        <f t="shared" si="97"/>
        <v>1983 q2</v>
      </c>
    </row>
    <row r="5944" spans="1:3">
      <c r="A5944" s="61">
        <v>30414</v>
      </c>
      <c r="B5944">
        <v>0.74299999999999999</v>
      </c>
      <c r="C5944" t="str">
        <f t="shared" si="97"/>
        <v>1983 q2</v>
      </c>
    </row>
    <row r="5945" spans="1:3">
      <c r="A5945" s="61">
        <v>30417</v>
      </c>
      <c r="B5945">
        <v>0.75800000000000001</v>
      </c>
      <c r="C5945" t="str">
        <f t="shared" si="97"/>
        <v>1983 q2</v>
      </c>
    </row>
    <row r="5946" spans="1:3">
      <c r="A5946" s="61">
        <v>30418</v>
      </c>
      <c r="B5946">
        <v>0.753</v>
      </c>
      <c r="C5946" t="str">
        <f t="shared" si="97"/>
        <v>1983 q2</v>
      </c>
    </row>
    <row r="5947" spans="1:3">
      <c r="A5947" s="61">
        <v>30419</v>
      </c>
      <c r="B5947">
        <v>0.754</v>
      </c>
      <c r="C5947" t="str">
        <f t="shared" si="97"/>
        <v>1983 q2</v>
      </c>
    </row>
    <row r="5948" spans="1:3">
      <c r="A5948" s="61">
        <v>30420</v>
      </c>
      <c r="B5948">
        <v>0.74150000000000005</v>
      </c>
      <c r="C5948" t="str">
        <f t="shared" si="97"/>
        <v>1983 q2</v>
      </c>
    </row>
    <row r="5949" spans="1:3">
      <c r="A5949" s="61">
        <v>30421</v>
      </c>
      <c r="B5949">
        <v>0.74650000000000005</v>
      </c>
      <c r="C5949" t="str">
        <f t="shared" si="97"/>
        <v>1983 q2</v>
      </c>
    </row>
    <row r="5950" spans="1:3">
      <c r="A5950" s="61">
        <v>30424</v>
      </c>
      <c r="B5950">
        <v>0.77249999999999996</v>
      </c>
      <c r="C5950" t="str">
        <f t="shared" si="97"/>
        <v>1983 q2</v>
      </c>
    </row>
    <row r="5951" spans="1:3">
      <c r="A5951" s="61">
        <v>30425</v>
      </c>
      <c r="B5951">
        <v>0.76549999999999996</v>
      </c>
      <c r="C5951" t="str">
        <f t="shared" si="97"/>
        <v>1983 q2</v>
      </c>
    </row>
    <row r="5952" spans="1:3">
      <c r="A5952" s="61">
        <v>30426</v>
      </c>
      <c r="B5952">
        <v>0.77100000000000002</v>
      </c>
      <c r="C5952" t="str">
        <f t="shared" si="97"/>
        <v>1983 q2</v>
      </c>
    </row>
    <row r="5953" spans="1:3">
      <c r="A5953" s="61">
        <v>30427</v>
      </c>
      <c r="B5953">
        <v>0.77700000000000002</v>
      </c>
      <c r="C5953" t="str">
        <f t="shared" si="97"/>
        <v>1983 q2</v>
      </c>
    </row>
    <row r="5954" spans="1:3">
      <c r="A5954" s="61">
        <v>30428</v>
      </c>
      <c r="B5954">
        <v>0.77449999999999997</v>
      </c>
      <c r="C5954" t="str">
        <f t="shared" si="97"/>
        <v>1983 q2</v>
      </c>
    </row>
    <row r="5955" spans="1:3">
      <c r="A5955" s="61">
        <v>30431</v>
      </c>
      <c r="B5955">
        <v>0.77349999999999997</v>
      </c>
      <c r="C5955" t="str">
        <f t="shared" si="97"/>
        <v>1983 q2</v>
      </c>
    </row>
    <row r="5956" spans="1:3">
      <c r="A5956" s="61">
        <v>30432</v>
      </c>
      <c r="B5956">
        <v>0.78210000000000002</v>
      </c>
      <c r="C5956" t="str">
        <f t="shared" si="97"/>
        <v>1983 q2</v>
      </c>
    </row>
    <row r="5957" spans="1:3">
      <c r="A5957" s="61">
        <v>30433</v>
      </c>
      <c r="B5957">
        <v>0.79049999999999998</v>
      </c>
      <c r="C5957" t="str">
        <f t="shared" si="97"/>
        <v>1983 q2</v>
      </c>
    </row>
    <row r="5958" spans="1:3">
      <c r="A5958" s="61">
        <v>30434</v>
      </c>
      <c r="B5958">
        <v>0.78349999999999997</v>
      </c>
      <c r="C5958" t="str">
        <f t="shared" si="97"/>
        <v>1983 q2</v>
      </c>
    </row>
    <row r="5959" spans="1:3">
      <c r="A5959" s="61">
        <v>30435</v>
      </c>
      <c r="B5959">
        <v>0.78480000000000005</v>
      </c>
      <c r="C5959" t="str">
        <f t="shared" si="97"/>
        <v>1983 q2</v>
      </c>
    </row>
    <row r="5960" spans="1:3">
      <c r="A5960" s="61">
        <v>30438</v>
      </c>
      <c r="B5960">
        <v>0.78900000000000003</v>
      </c>
      <c r="C5960" t="str">
        <f t="shared" si="97"/>
        <v>1983 q2</v>
      </c>
    </row>
    <row r="5961" spans="1:3">
      <c r="A5961" s="61">
        <v>30439</v>
      </c>
      <c r="B5961">
        <v>0.80349999999999999</v>
      </c>
      <c r="C5961" t="str">
        <f t="shared" si="97"/>
        <v>1983 q2</v>
      </c>
    </row>
    <row r="5962" spans="1:3">
      <c r="A5962" s="61">
        <v>30440</v>
      </c>
      <c r="B5962">
        <v>0.80200000000000005</v>
      </c>
      <c r="C5962" t="str">
        <f t="shared" si="97"/>
        <v>1983 q2</v>
      </c>
    </row>
    <row r="5963" spans="1:3">
      <c r="A5963" s="61">
        <v>30441</v>
      </c>
      <c r="B5963">
        <v>0.8</v>
      </c>
      <c r="C5963" t="str">
        <f t="shared" si="97"/>
        <v>1983 q2</v>
      </c>
    </row>
    <row r="5964" spans="1:3">
      <c r="A5964" s="61">
        <v>30442</v>
      </c>
      <c r="B5964">
        <v>0.80800000000000005</v>
      </c>
      <c r="C5964" t="str">
        <f t="shared" si="97"/>
        <v>1983 q2</v>
      </c>
    </row>
    <row r="5965" spans="1:3">
      <c r="A5965" s="61">
        <v>30445</v>
      </c>
      <c r="B5965">
        <v>0.80800000000000005</v>
      </c>
      <c r="C5965" t="str">
        <f t="shared" si="97"/>
        <v>1983 q2</v>
      </c>
    </row>
    <row r="5966" spans="1:3">
      <c r="A5966" s="61">
        <v>30446</v>
      </c>
      <c r="B5966">
        <v>0.81499999999999995</v>
      </c>
      <c r="C5966" t="str">
        <f t="shared" si="97"/>
        <v>1983 q2</v>
      </c>
    </row>
    <row r="5967" spans="1:3">
      <c r="A5967" s="61">
        <v>30447</v>
      </c>
      <c r="B5967">
        <v>0.80800000000000005</v>
      </c>
      <c r="C5967" t="str">
        <f t="shared" si="97"/>
        <v>1983 q2</v>
      </c>
    </row>
    <row r="5968" spans="1:3">
      <c r="A5968" s="61">
        <v>30448</v>
      </c>
      <c r="B5968">
        <v>0.8</v>
      </c>
      <c r="C5968" t="str">
        <f t="shared" si="97"/>
        <v>1983 q2</v>
      </c>
    </row>
    <row r="5969" spans="1:3">
      <c r="A5969" s="61">
        <v>30449</v>
      </c>
      <c r="B5969">
        <v>0.8105</v>
      </c>
      <c r="C5969" t="str">
        <f t="shared" si="97"/>
        <v>1983 q2</v>
      </c>
    </row>
    <row r="5970" spans="1:3">
      <c r="A5970" s="61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61">
        <v>30453</v>
      </c>
      <c r="B5971">
        <v>0.80249999999999999</v>
      </c>
      <c r="C5971" t="str">
        <f t="shared" si="98"/>
        <v>1983 q2</v>
      </c>
    </row>
    <row r="5972" spans="1:3">
      <c r="A5972" s="61">
        <v>30454</v>
      </c>
      <c r="B5972">
        <v>0.8095</v>
      </c>
      <c r="C5972" t="str">
        <f t="shared" si="98"/>
        <v>1983 q2</v>
      </c>
    </row>
    <row r="5973" spans="1:3">
      <c r="A5973" s="61">
        <v>30455</v>
      </c>
      <c r="B5973">
        <v>0.80549999999999999</v>
      </c>
      <c r="C5973" t="str">
        <f t="shared" si="98"/>
        <v>1983 q2</v>
      </c>
    </row>
    <row r="5974" spans="1:3">
      <c r="A5974" s="61">
        <v>30456</v>
      </c>
      <c r="B5974">
        <v>0.77300000000000002</v>
      </c>
      <c r="C5974" t="str">
        <f t="shared" si="98"/>
        <v>1983 q2</v>
      </c>
    </row>
    <row r="5975" spans="1:3">
      <c r="A5975" s="61">
        <v>30459</v>
      </c>
      <c r="B5975">
        <v>0.78749999999999998</v>
      </c>
      <c r="C5975" t="str">
        <f t="shared" si="98"/>
        <v>1983 q2</v>
      </c>
    </row>
    <row r="5976" spans="1:3">
      <c r="A5976" s="61">
        <v>30460</v>
      </c>
      <c r="B5976">
        <v>0.78800000000000003</v>
      </c>
      <c r="C5976" t="str">
        <f t="shared" si="98"/>
        <v>1983 q2</v>
      </c>
    </row>
    <row r="5977" spans="1:3">
      <c r="A5977" s="61">
        <v>30461</v>
      </c>
      <c r="B5977">
        <v>0.78900000000000003</v>
      </c>
      <c r="C5977" t="str">
        <f t="shared" si="98"/>
        <v>1983 q2</v>
      </c>
    </row>
    <row r="5978" spans="1:3">
      <c r="A5978" s="61">
        <v>30462</v>
      </c>
      <c r="B5978">
        <v>0.78449999999999998</v>
      </c>
      <c r="C5978" t="str">
        <f t="shared" si="98"/>
        <v>1983 q2</v>
      </c>
    </row>
    <row r="5979" spans="1:3">
      <c r="A5979" s="61">
        <v>30463</v>
      </c>
      <c r="B5979">
        <v>0.79200000000000004</v>
      </c>
      <c r="C5979" t="str">
        <f t="shared" si="98"/>
        <v>1983 q2</v>
      </c>
    </row>
    <row r="5980" spans="1:3">
      <c r="A5980" s="61">
        <v>30467</v>
      </c>
      <c r="B5980">
        <v>0.78349999999999997</v>
      </c>
      <c r="C5980" t="str">
        <f t="shared" si="98"/>
        <v>1983 q2</v>
      </c>
    </row>
    <row r="5981" spans="1:3">
      <c r="A5981" s="61">
        <v>30468</v>
      </c>
      <c r="B5981">
        <v>0.75600000000000001</v>
      </c>
      <c r="C5981" t="str">
        <f t="shared" si="98"/>
        <v>1983 q2</v>
      </c>
    </row>
    <row r="5982" spans="1:3">
      <c r="A5982" s="61">
        <v>30469</v>
      </c>
      <c r="B5982">
        <v>0.755</v>
      </c>
      <c r="C5982" t="str">
        <f t="shared" si="98"/>
        <v>1983 q2</v>
      </c>
    </row>
    <row r="5983" spans="1:3">
      <c r="A5983" s="61">
        <v>30470</v>
      </c>
      <c r="B5983">
        <v>0.75849999999999995</v>
      </c>
      <c r="C5983" t="str">
        <f t="shared" si="98"/>
        <v>1983 q2</v>
      </c>
    </row>
    <row r="5984" spans="1:3">
      <c r="A5984" s="61">
        <v>30473</v>
      </c>
      <c r="B5984">
        <v>0.74350000000000005</v>
      </c>
      <c r="C5984" t="str">
        <f t="shared" si="98"/>
        <v>1983 q2</v>
      </c>
    </row>
    <row r="5985" spans="1:3">
      <c r="A5985" s="61">
        <v>30474</v>
      </c>
      <c r="B5985">
        <v>0.75149999999999995</v>
      </c>
      <c r="C5985" t="str">
        <f t="shared" si="98"/>
        <v>1983 q2</v>
      </c>
    </row>
    <row r="5986" spans="1:3">
      <c r="A5986" s="61">
        <v>30475</v>
      </c>
      <c r="B5986">
        <v>0.749</v>
      </c>
      <c r="C5986" t="str">
        <f t="shared" si="98"/>
        <v>1983 q2</v>
      </c>
    </row>
    <row r="5987" spans="1:3">
      <c r="A5987" s="61">
        <v>30476</v>
      </c>
      <c r="B5987">
        <v>0.75800000000000001</v>
      </c>
      <c r="C5987" t="str">
        <f t="shared" si="98"/>
        <v>1983 q2</v>
      </c>
    </row>
    <row r="5988" spans="1:3">
      <c r="A5988" s="61">
        <v>30477</v>
      </c>
      <c r="B5988">
        <v>0.75149999999999995</v>
      </c>
      <c r="C5988" t="str">
        <f t="shared" si="98"/>
        <v>1983 q2</v>
      </c>
    </row>
    <row r="5989" spans="1:3">
      <c r="A5989" s="61">
        <v>30480</v>
      </c>
      <c r="B5989">
        <v>0.75349999999999995</v>
      </c>
      <c r="C5989" t="str">
        <f t="shared" si="98"/>
        <v>1983 q2</v>
      </c>
    </row>
    <row r="5990" spans="1:3">
      <c r="A5990" s="61">
        <v>30481</v>
      </c>
      <c r="B5990">
        <v>0.74750000000000005</v>
      </c>
      <c r="C5990" t="str">
        <f t="shared" si="98"/>
        <v>1983 q2</v>
      </c>
    </row>
    <row r="5991" spans="1:3">
      <c r="A5991" s="61">
        <v>30482</v>
      </c>
      <c r="B5991">
        <v>0.73550000000000004</v>
      </c>
      <c r="C5991" t="str">
        <f t="shared" si="98"/>
        <v>1983 q2</v>
      </c>
    </row>
    <row r="5992" spans="1:3">
      <c r="A5992" s="61">
        <v>30483</v>
      </c>
      <c r="B5992">
        <v>0.74950000000000006</v>
      </c>
      <c r="C5992" t="str">
        <f t="shared" si="98"/>
        <v>1983 q2</v>
      </c>
    </row>
    <row r="5993" spans="1:3">
      <c r="A5993" s="61">
        <v>30484</v>
      </c>
      <c r="B5993">
        <v>0.749</v>
      </c>
      <c r="C5993" t="str">
        <f t="shared" si="98"/>
        <v>1983 q2</v>
      </c>
    </row>
    <row r="5994" spans="1:3">
      <c r="A5994" s="61">
        <v>30487</v>
      </c>
      <c r="B5994">
        <v>0.76</v>
      </c>
      <c r="C5994" t="str">
        <f t="shared" si="98"/>
        <v>1983 q2</v>
      </c>
    </row>
    <row r="5995" spans="1:3">
      <c r="A5995" s="61">
        <v>30488</v>
      </c>
      <c r="B5995">
        <v>0.76300000000000001</v>
      </c>
      <c r="C5995" t="str">
        <f t="shared" si="98"/>
        <v>1983 q2</v>
      </c>
    </row>
    <row r="5996" spans="1:3">
      <c r="A5996" s="61">
        <v>30489</v>
      </c>
      <c r="B5996">
        <v>0.76700000000000002</v>
      </c>
      <c r="C5996" t="str">
        <f t="shared" si="98"/>
        <v>1983 q2</v>
      </c>
    </row>
    <row r="5997" spans="1:3">
      <c r="A5997" s="61">
        <v>30490</v>
      </c>
      <c r="B5997">
        <v>0.76149999999999995</v>
      </c>
      <c r="C5997" t="str">
        <f t="shared" si="98"/>
        <v>1983 q2</v>
      </c>
    </row>
    <row r="5998" spans="1:3">
      <c r="A5998" s="61">
        <v>30491</v>
      </c>
      <c r="B5998">
        <v>0.76600000000000001</v>
      </c>
      <c r="C5998" t="str">
        <f t="shared" si="98"/>
        <v>1983 q2</v>
      </c>
    </row>
    <row r="5999" spans="1:3">
      <c r="A5999" s="61">
        <v>30494</v>
      </c>
      <c r="B5999">
        <v>0.75560000000000005</v>
      </c>
      <c r="C5999" t="str">
        <f t="shared" si="98"/>
        <v>1983 q2</v>
      </c>
    </row>
    <row r="6000" spans="1:3">
      <c r="A6000" s="61">
        <v>30495</v>
      </c>
      <c r="B6000">
        <v>0.74870000000000003</v>
      </c>
      <c r="C6000" t="str">
        <f t="shared" si="98"/>
        <v>1983 q2</v>
      </c>
    </row>
    <row r="6001" spans="1:3">
      <c r="A6001" s="61">
        <v>30496</v>
      </c>
      <c r="B6001">
        <v>0.76300000000000001</v>
      </c>
      <c r="C6001" t="str">
        <f t="shared" si="98"/>
        <v>1983 q2</v>
      </c>
    </row>
    <row r="6002" spans="1:3">
      <c r="A6002" s="61">
        <v>30497</v>
      </c>
      <c r="B6002">
        <v>0.76029999999999998</v>
      </c>
      <c r="C6002" t="str">
        <f t="shared" si="98"/>
        <v>1983 q2</v>
      </c>
    </row>
    <row r="6003" spans="1:3">
      <c r="A6003" s="61">
        <v>30498</v>
      </c>
      <c r="B6003">
        <v>0.77249999999999996</v>
      </c>
      <c r="C6003" t="str">
        <f t="shared" si="98"/>
        <v>1983 q3</v>
      </c>
    </row>
    <row r="6004" spans="1:3">
      <c r="A6004" s="61">
        <v>30502</v>
      </c>
      <c r="B6004">
        <v>0.75849999999999995</v>
      </c>
      <c r="C6004" t="str">
        <f t="shared" si="98"/>
        <v>1983 q3</v>
      </c>
    </row>
    <row r="6005" spans="1:3">
      <c r="A6005" s="61">
        <v>30503</v>
      </c>
      <c r="B6005">
        <v>0.76300000000000001</v>
      </c>
      <c r="C6005" t="str">
        <f t="shared" si="98"/>
        <v>1983 q3</v>
      </c>
    </row>
    <row r="6006" spans="1:3">
      <c r="A6006" s="61">
        <v>30504</v>
      </c>
      <c r="B6006">
        <v>0.77949999999999997</v>
      </c>
      <c r="C6006" t="str">
        <f t="shared" si="98"/>
        <v>1983 q3</v>
      </c>
    </row>
    <row r="6007" spans="1:3">
      <c r="A6007" s="61">
        <v>30505</v>
      </c>
      <c r="B6007">
        <v>0.77449999999999997</v>
      </c>
      <c r="C6007" t="str">
        <f t="shared" si="98"/>
        <v>1983 q3</v>
      </c>
    </row>
    <row r="6008" spans="1:3">
      <c r="A6008" s="61">
        <v>30508</v>
      </c>
      <c r="B6008">
        <v>0.77500000000000002</v>
      </c>
      <c r="C6008" t="str">
        <f t="shared" si="98"/>
        <v>1983 q3</v>
      </c>
    </row>
    <row r="6009" spans="1:3">
      <c r="A6009" s="61">
        <v>30509</v>
      </c>
      <c r="B6009">
        <v>0.76649999999999996</v>
      </c>
      <c r="C6009" t="str">
        <f t="shared" si="98"/>
        <v>1983 q3</v>
      </c>
    </row>
    <row r="6010" spans="1:3">
      <c r="A6010" s="61">
        <v>30510</v>
      </c>
      <c r="B6010">
        <v>0.76149999999999995</v>
      </c>
      <c r="C6010" t="str">
        <f t="shared" si="98"/>
        <v>1983 q3</v>
      </c>
    </row>
    <row r="6011" spans="1:3">
      <c r="A6011" s="61">
        <v>30511</v>
      </c>
      <c r="B6011">
        <v>0.76400000000000001</v>
      </c>
      <c r="C6011" t="str">
        <f t="shared" si="98"/>
        <v>1983 q3</v>
      </c>
    </row>
    <row r="6012" spans="1:3">
      <c r="A6012" s="61">
        <v>30512</v>
      </c>
      <c r="B6012">
        <v>0.75700000000000001</v>
      </c>
      <c r="C6012" t="str">
        <f t="shared" si="98"/>
        <v>1983 q3</v>
      </c>
    </row>
    <row r="6013" spans="1:3">
      <c r="A6013" s="61">
        <v>30515</v>
      </c>
      <c r="B6013">
        <v>0.76249999999999996</v>
      </c>
      <c r="C6013" t="str">
        <f t="shared" si="98"/>
        <v>1983 q3</v>
      </c>
    </row>
    <row r="6014" spans="1:3">
      <c r="A6014" s="61">
        <v>30516</v>
      </c>
      <c r="B6014">
        <v>0.75849999999999995</v>
      </c>
      <c r="C6014" t="str">
        <f t="shared" si="98"/>
        <v>1983 q3</v>
      </c>
    </row>
    <row r="6015" spans="1:3">
      <c r="A6015" s="61">
        <v>30517</v>
      </c>
      <c r="B6015">
        <v>0.76549999999999996</v>
      </c>
      <c r="C6015" t="str">
        <f t="shared" si="98"/>
        <v>1983 q3</v>
      </c>
    </row>
    <row r="6016" spans="1:3">
      <c r="A6016" s="61">
        <v>30518</v>
      </c>
      <c r="B6016">
        <v>0.76600000000000001</v>
      </c>
      <c r="C6016" t="str">
        <f t="shared" si="98"/>
        <v>1983 q3</v>
      </c>
    </row>
    <row r="6017" spans="1:3">
      <c r="A6017" s="61">
        <v>30519</v>
      </c>
      <c r="B6017">
        <v>0.78049999999999997</v>
      </c>
      <c r="C6017" t="str">
        <f t="shared" si="98"/>
        <v>1983 q3</v>
      </c>
    </row>
    <row r="6018" spans="1:3">
      <c r="A6018" s="61">
        <v>30522</v>
      </c>
      <c r="B6018">
        <v>0.79600000000000004</v>
      </c>
      <c r="C6018" t="str">
        <f t="shared" si="98"/>
        <v>1983 q3</v>
      </c>
    </row>
    <row r="6019" spans="1:3">
      <c r="A6019" s="61">
        <v>30523</v>
      </c>
      <c r="B6019">
        <v>0.79449999999999998</v>
      </c>
      <c r="C6019" t="str">
        <f t="shared" si="98"/>
        <v>1983 q3</v>
      </c>
    </row>
    <row r="6020" spans="1:3">
      <c r="A6020" s="61">
        <v>30524</v>
      </c>
      <c r="B6020">
        <v>0.78700000000000003</v>
      </c>
      <c r="C6020" t="str">
        <f t="shared" si="98"/>
        <v>1983 q3</v>
      </c>
    </row>
    <row r="6021" spans="1:3">
      <c r="A6021" s="61">
        <v>30525</v>
      </c>
      <c r="B6021">
        <v>0.78149999999999997</v>
      </c>
      <c r="C6021" t="str">
        <f t="shared" si="98"/>
        <v>1983 q3</v>
      </c>
    </row>
    <row r="6022" spans="1:3">
      <c r="A6022" s="61">
        <v>30526</v>
      </c>
      <c r="B6022">
        <v>0.76949999999999996</v>
      </c>
      <c r="C6022" t="str">
        <f t="shared" si="98"/>
        <v>1983 q3</v>
      </c>
    </row>
    <row r="6023" spans="1:3">
      <c r="A6023" s="61">
        <v>30529</v>
      </c>
      <c r="B6023">
        <v>0.76849999999999996</v>
      </c>
      <c r="C6023" t="str">
        <f t="shared" si="98"/>
        <v>1983 q3</v>
      </c>
    </row>
    <row r="6024" spans="1:3">
      <c r="A6024" s="61">
        <v>30530</v>
      </c>
      <c r="B6024">
        <v>0.77349999999999997</v>
      </c>
      <c r="C6024" t="str">
        <f t="shared" si="98"/>
        <v>1983 q3</v>
      </c>
    </row>
    <row r="6025" spans="1:3">
      <c r="A6025" s="61">
        <v>30531</v>
      </c>
      <c r="B6025">
        <v>0.77149999999999996</v>
      </c>
      <c r="C6025" t="str">
        <f t="shared" si="98"/>
        <v>1983 q3</v>
      </c>
    </row>
    <row r="6026" spans="1:3">
      <c r="A6026" s="61">
        <v>30532</v>
      </c>
      <c r="B6026">
        <v>0.76149999999999995</v>
      </c>
      <c r="C6026" t="str">
        <f t="shared" si="98"/>
        <v>1983 q3</v>
      </c>
    </row>
    <row r="6027" spans="1:3">
      <c r="A6027" s="61">
        <v>30533</v>
      </c>
      <c r="B6027">
        <v>0.76</v>
      </c>
      <c r="C6027" t="str">
        <f t="shared" si="98"/>
        <v>1983 q3</v>
      </c>
    </row>
    <row r="6028" spans="1:3">
      <c r="A6028" s="61">
        <v>30536</v>
      </c>
      <c r="B6028">
        <v>0.74099999999999999</v>
      </c>
      <c r="C6028" t="str">
        <f t="shared" si="98"/>
        <v>1983 q3</v>
      </c>
    </row>
    <row r="6029" spans="1:3">
      <c r="A6029" s="61">
        <v>30537</v>
      </c>
      <c r="B6029">
        <v>0.73</v>
      </c>
      <c r="C6029" t="str">
        <f t="shared" si="98"/>
        <v>1983 q3</v>
      </c>
    </row>
    <row r="6030" spans="1:3">
      <c r="A6030" s="61">
        <v>30538</v>
      </c>
      <c r="B6030">
        <v>0.72799999999999998</v>
      </c>
      <c r="C6030" t="str">
        <f t="shared" si="98"/>
        <v>1983 q3</v>
      </c>
    </row>
    <row r="6031" spans="1:3">
      <c r="A6031" s="61">
        <v>30539</v>
      </c>
      <c r="B6031">
        <v>0.73299999999999998</v>
      </c>
      <c r="C6031" t="str">
        <f t="shared" si="98"/>
        <v>1983 q3</v>
      </c>
    </row>
    <row r="6032" spans="1:3">
      <c r="A6032" s="61">
        <v>30540</v>
      </c>
      <c r="B6032">
        <v>0.73750000000000004</v>
      </c>
      <c r="C6032" t="str">
        <f t="shared" si="98"/>
        <v>1983 q3</v>
      </c>
    </row>
    <row r="6033" spans="1:3">
      <c r="A6033" s="61">
        <v>30543</v>
      </c>
      <c r="B6033">
        <v>0.74650000000000005</v>
      </c>
      <c r="C6033" t="str">
        <f t="shared" si="98"/>
        <v>1983 q3</v>
      </c>
    </row>
    <row r="6034" spans="1:3">
      <c r="A6034" s="61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61">
        <v>30545</v>
      </c>
      <c r="B6035">
        <v>0.745</v>
      </c>
      <c r="C6035" t="str">
        <f t="shared" si="99"/>
        <v>1983 q3</v>
      </c>
    </row>
    <row r="6036" spans="1:3">
      <c r="A6036" s="61">
        <v>30546</v>
      </c>
      <c r="B6036">
        <v>0.74299999999999999</v>
      </c>
      <c r="C6036" t="str">
        <f t="shared" si="99"/>
        <v>1983 q3</v>
      </c>
    </row>
    <row r="6037" spans="1:3">
      <c r="A6037" s="61">
        <v>30547</v>
      </c>
      <c r="B6037">
        <v>0.72750000000000004</v>
      </c>
      <c r="C6037" t="str">
        <f t="shared" si="99"/>
        <v>1983 q3</v>
      </c>
    </row>
    <row r="6038" spans="1:3">
      <c r="A6038" s="61">
        <v>30550</v>
      </c>
      <c r="B6038">
        <v>0.73450000000000004</v>
      </c>
      <c r="C6038" t="str">
        <f t="shared" si="99"/>
        <v>1983 q3</v>
      </c>
    </row>
    <row r="6039" spans="1:3">
      <c r="A6039" s="61">
        <v>30551</v>
      </c>
      <c r="B6039">
        <v>0.73550000000000004</v>
      </c>
      <c r="C6039" t="str">
        <f t="shared" si="99"/>
        <v>1983 q3</v>
      </c>
    </row>
    <row r="6040" spans="1:3">
      <c r="A6040" s="61">
        <v>30552</v>
      </c>
      <c r="B6040">
        <v>0.73599999999999999</v>
      </c>
      <c r="C6040" t="str">
        <f t="shared" si="99"/>
        <v>1983 q3</v>
      </c>
    </row>
    <row r="6041" spans="1:3">
      <c r="A6041" s="61">
        <v>30553</v>
      </c>
      <c r="B6041">
        <v>0.72250000000000003</v>
      </c>
      <c r="C6041" t="str">
        <f t="shared" si="99"/>
        <v>1983 q3</v>
      </c>
    </row>
    <row r="6042" spans="1:3">
      <c r="A6042" s="61">
        <v>30554</v>
      </c>
      <c r="B6042">
        <v>0.73060000000000003</v>
      </c>
      <c r="C6042" t="str">
        <f t="shared" si="99"/>
        <v>1983 q3</v>
      </c>
    </row>
    <row r="6043" spans="1:3">
      <c r="A6043" s="61">
        <v>30557</v>
      </c>
      <c r="B6043">
        <v>0.73519999999999996</v>
      </c>
      <c r="C6043" t="str">
        <f t="shared" si="99"/>
        <v>1983 q3</v>
      </c>
    </row>
    <row r="6044" spans="1:3">
      <c r="A6044" s="61">
        <v>30558</v>
      </c>
      <c r="B6044">
        <v>0.73419999999999996</v>
      </c>
      <c r="C6044" t="str">
        <f t="shared" si="99"/>
        <v>1983 q3</v>
      </c>
    </row>
    <row r="6045" spans="1:3">
      <c r="A6045" s="61">
        <v>30559</v>
      </c>
      <c r="B6045">
        <v>0.73409999999999997</v>
      </c>
      <c r="C6045" t="str">
        <f t="shared" si="99"/>
        <v>1983 q3</v>
      </c>
    </row>
    <row r="6046" spans="1:3">
      <c r="A6046" s="61">
        <v>30560</v>
      </c>
      <c r="B6046">
        <v>0.74550000000000005</v>
      </c>
      <c r="C6046" t="str">
        <f t="shared" si="99"/>
        <v>1983 q3</v>
      </c>
    </row>
    <row r="6047" spans="1:3">
      <c r="A6047" s="61">
        <v>30561</v>
      </c>
      <c r="B6047">
        <v>0.74050000000000005</v>
      </c>
      <c r="C6047" t="str">
        <f t="shared" si="99"/>
        <v>1983 q3</v>
      </c>
    </row>
    <row r="6048" spans="1:3">
      <c r="A6048" s="61">
        <v>30565</v>
      </c>
      <c r="B6048">
        <v>0.745</v>
      </c>
      <c r="C6048" t="str">
        <f t="shared" si="99"/>
        <v>1983 q3</v>
      </c>
    </row>
    <row r="6049" spans="1:3">
      <c r="A6049" s="61">
        <v>30566</v>
      </c>
      <c r="B6049">
        <v>0.74399999999999999</v>
      </c>
      <c r="C6049" t="str">
        <f t="shared" si="99"/>
        <v>1983 q3</v>
      </c>
    </row>
    <row r="6050" spans="1:3">
      <c r="A6050" s="61">
        <v>30567</v>
      </c>
      <c r="B6050">
        <v>0.74950000000000006</v>
      </c>
      <c r="C6050" t="str">
        <f t="shared" si="99"/>
        <v>1983 q3</v>
      </c>
    </row>
    <row r="6051" spans="1:3">
      <c r="A6051" s="61">
        <v>30568</v>
      </c>
      <c r="B6051">
        <v>0.747</v>
      </c>
      <c r="C6051" t="str">
        <f t="shared" si="99"/>
        <v>1983 q3</v>
      </c>
    </row>
    <row r="6052" spans="1:3">
      <c r="A6052" s="61">
        <v>30571</v>
      </c>
      <c r="B6052">
        <v>0.74</v>
      </c>
      <c r="C6052" t="str">
        <f t="shared" si="99"/>
        <v>1983 q3</v>
      </c>
    </row>
    <row r="6053" spans="1:3">
      <c r="A6053" s="61">
        <v>30572</v>
      </c>
      <c r="B6053">
        <v>0.73350000000000004</v>
      </c>
      <c r="C6053" t="str">
        <f t="shared" si="99"/>
        <v>1983 q3</v>
      </c>
    </row>
    <row r="6054" spans="1:3">
      <c r="A6054" s="61">
        <v>30573</v>
      </c>
      <c r="B6054">
        <v>0.72599999999999998</v>
      </c>
      <c r="C6054" t="str">
        <f t="shared" si="99"/>
        <v>1983 q3</v>
      </c>
    </row>
    <row r="6055" spans="1:3">
      <c r="A6055" s="61">
        <v>30574</v>
      </c>
      <c r="B6055">
        <v>0.70850000000000002</v>
      </c>
      <c r="C6055" t="str">
        <f t="shared" si="99"/>
        <v>1983 q3</v>
      </c>
    </row>
    <row r="6056" spans="1:3">
      <c r="A6056" s="61">
        <v>30575</v>
      </c>
      <c r="B6056">
        <v>0.71699999999999997</v>
      </c>
      <c r="C6056" t="str">
        <f t="shared" si="99"/>
        <v>1983 q3</v>
      </c>
    </row>
    <row r="6057" spans="1:3">
      <c r="A6057" s="61">
        <v>30578</v>
      </c>
      <c r="B6057">
        <v>0.72150000000000003</v>
      </c>
      <c r="C6057" t="str">
        <f t="shared" si="99"/>
        <v>1983 q3</v>
      </c>
    </row>
    <row r="6058" spans="1:3">
      <c r="A6058" s="61">
        <v>30579</v>
      </c>
      <c r="B6058">
        <v>0.70899999999999996</v>
      </c>
      <c r="C6058" t="str">
        <f t="shared" si="99"/>
        <v>1983 q3</v>
      </c>
    </row>
    <row r="6059" spans="1:3">
      <c r="A6059" s="61">
        <v>30580</v>
      </c>
      <c r="B6059">
        <v>0.70899999999999996</v>
      </c>
      <c r="C6059" t="str">
        <f t="shared" si="99"/>
        <v>1983 q3</v>
      </c>
    </row>
    <row r="6060" spans="1:3">
      <c r="A6060" s="61">
        <v>30581</v>
      </c>
      <c r="B6060">
        <v>0.71799999999999997</v>
      </c>
      <c r="C6060" t="str">
        <f t="shared" si="99"/>
        <v>1983 q3</v>
      </c>
    </row>
    <row r="6061" spans="1:3">
      <c r="A6061" s="61">
        <v>30582</v>
      </c>
      <c r="B6061">
        <v>0.72</v>
      </c>
      <c r="C6061" t="str">
        <f t="shared" si="99"/>
        <v>1983 q3</v>
      </c>
    </row>
    <row r="6062" spans="1:3">
      <c r="A6062" s="61">
        <v>30585</v>
      </c>
      <c r="B6062">
        <v>0.71299999999999997</v>
      </c>
      <c r="C6062" t="str">
        <f t="shared" si="99"/>
        <v>1983 q3</v>
      </c>
    </row>
    <row r="6063" spans="1:3">
      <c r="A6063" s="61">
        <v>30586</v>
      </c>
      <c r="B6063">
        <v>0.69599999999999995</v>
      </c>
      <c r="C6063" t="str">
        <f t="shared" si="99"/>
        <v>1983 q3</v>
      </c>
    </row>
    <row r="6064" spans="1:3">
      <c r="A6064" s="61">
        <v>30587</v>
      </c>
      <c r="B6064">
        <v>0.69699999999999995</v>
      </c>
      <c r="C6064" t="str">
        <f t="shared" si="99"/>
        <v>1983 q3</v>
      </c>
    </row>
    <row r="6065" spans="1:3">
      <c r="A6065" s="61">
        <v>30588</v>
      </c>
      <c r="B6065">
        <v>0.67649999999999999</v>
      </c>
      <c r="C6065" t="str">
        <f t="shared" si="99"/>
        <v>1983 q3</v>
      </c>
    </row>
    <row r="6066" spans="1:3">
      <c r="A6066" s="61">
        <v>30589</v>
      </c>
      <c r="B6066">
        <v>0.66949999999999998</v>
      </c>
      <c r="C6066" t="str">
        <f t="shared" si="99"/>
        <v>1983 q3</v>
      </c>
    </row>
    <row r="6067" spans="1:3">
      <c r="A6067" s="61">
        <v>30592</v>
      </c>
      <c r="B6067">
        <v>0.64500000000000002</v>
      </c>
      <c r="C6067" t="str">
        <f t="shared" si="99"/>
        <v>1983 q4</v>
      </c>
    </row>
    <row r="6068" spans="1:3">
      <c r="A6068" s="61">
        <v>30593</v>
      </c>
      <c r="B6068">
        <v>0.65100000000000002</v>
      </c>
      <c r="C6068" t="str">
        <f t="shared" si="99"/>
        <v>1983 q4</v>
      </c>
    </row>
    <row r="6069" spans="1:3">
      <c r="A6069" s="61">
        <v>30594</v>
      </c>
      <c r="B6069">
        <v>0.65849999999999997</v>
      </c>
      <c r="C6069" t="str">
        <f t="shared" si="99"/>
        <v>1983 q4</v>
      </c>
    </row>
    <row r="6070" spans="1:3">
      <c r="A6070" s="61">
        <v>30595</v>
      </c>
      <c r="B6070">
        <v>0.66900000000000004</v>
      </c>
      <c r="C6070" t="str">
        <f t="shared" si="99"/>
        <v>1983 q4</v>
      </c>
    </row>
    <row r="6071" spans="1:3">
      <c r="A6071" s="61">
        <v>30596</v>
      </c>
      <c r="B6071">
        <v>0.67100000000000004</v>
      </c>
      <c r="C6071" t="str">
        <f t="shared" si="99"/>
        <v>1983 q4</v>
      </c>
    </row>
    <row r="6072" spans="1:3">
      <c r="A6072" s="61">
        <v>30599</v>
      </c>
      <c r="B6072">
        <v>0.6835</v>
      </c>
      <c r="C6072" t="str">
        <f t="shared" si="99"/>
        <v>1983 q4</v>
      </c>
    </row>
    <row r="6073" spans="1:3">
      <c r="A6073" s="61">
        <v>30600</v>
      </c>
      <c r="B6073">
        <v>0.66700000000000004</v>
      </c>
      <c r="C6073" t="str">
        <f t="shared" si="99"/>
        <v>1983 q4</v>
      </c>
    </row>
    <row r="6074" spans="1:3">
      <c r="A6074" s="61">
        <v>30601</v>
      </c>
      <c r="B6074">
        <v>0.66649999999999998</v>
      </c>
      <c r="C6074" t="str">
        <f t="shared" si="99"/>
        <v>1983 q4</v>
      </c>
    </row>
    <row r="6075" spans="1:3">
      <c r="A6075" s="61">
        <v>30602</v>
      </c>
      <c r="B6075">
        <v>0.65800000000000003</v>
      </c>
      <c r="C6075" t="str">
        <f t="shared" si="99"/>
        <v>1983 q4</v>
      </c>
    </row>
    <row r="6076" spans="1:3">
      <c r="A6076" s="61">
        <v>30603</v>
      </c>
      <c r="B6076">
        <v>0.66549999999999998</v>
      </c>
      <c r="C6076" t="str">
        <f t="shared" si="99"/>
        <v>1983 q4</v>
      </c>
    </row>
    <row r="6077" spans="1:3">
      <c r="A6077" s="61">
        <v>30606</v>
      </c>
      <c r="B6077">
        <v>0.66600000000000004</v>
      </c>
      <c r="C6077" t="str">
        <f t="shared" si="99"/>
        <v>1983 q4</v>
      </c>
    </row>
    <row r="6078" spans="1:3">
      <c r="A6078" s="61">
        <v>30607</v>
      </c>
      <c r="B6078">
        <v>0.66600000000000004</v>
      </c>
      <c r="C6078" t="str">
        <f t="shared" si="99"/>
        <v>1983 q4</v>
      </c>
    </row>
    <row r="6079" spans="1:3">
      <c r="A6079" s="61">
        <v>30608</v>
      </c>
      <c r="B6079">
        <v>0.65649999999999997</v>
      </c>
      <c r="C6079" t="str">
        <f t="shared" si="99"/>
        <v>1983 q4</v>
      </c>
    </row>
    <row r="6080" spans="1:3">
      <c r="A6080" s="61">
        <v>30609</v>
      </c>
      <c r="B6080">
        <v>0.66049999999999998</v>
      </c>
      <c r="C6080" t="str">
        <f t="shared" si="99"/>
        <v>1983 q4</v>
      </c>
    </row>
    <row r="6081" spans="1:3">
      <c r="A6081" s="61">
        <v>30610</v>
      </c>
      <c r="B6081">
        <v>0.65600000000000003</v>
      </c>
      <c r="C6081" t="str">
        <f t="shared" si="99"/>
        <v>1983 q4</v>
      </c>
    </row>
    <row r="6082" spans="1:3">
      <c r="A6082" s="61">
        <v>30613</v>
      </c>
      <c r="B6082">
        <v>0.64900000000000002</v>
      </c>
      <c r="C6082" t="str">
        <f t="shared" si="99"/>
        <v>1983 q4</v>
      </c>
    </row>
    <row r="6083" spans="1:3">
      <c r="A6083" s="61">
        <v>30614</v>
      </c>
      <c r="B6083">
        <v>0.63549999999999995</v>
      </c>
      <c r="C6083" t="str">
        <f t="shared" si="99"/>
        <v>1983 q4</v>
      </c>
    </row>
    <row r="6084" spans="1:3">
      <c r="A6084" s="61">
        <v>30615</v>
      </c>
      <c r="B6084">
        <v>0.624</v>
      </c>
      <c r="C6084" t="str">
        <f t="shared" si="99"/>
        <v>1983 q4</v>
      </c>
    </row>
    <row r="6085" spans="1:3">
      <c r="A6085" s="61">
        <v>30616</v>
      </c>
      <c r="B6085">
        <v>0.627</v>
      </c>
      <c r="C6085" t="str">
        <f t="shared" si="99"/>
        <v>1983 q4</v>
      </c>
    </row>
    <row r="6086" spans="1:3">
      <c r="A6086" s="61">
        <v>30617</v>
      </c>
      <c r="B6086">
        <v>0.63800000000000001</v>
      </c>
      <c r="C6086" t="str">
        <f t="shared" si="99"/>
        <v>1983 q4</v>
      </c>
    </row>
    <row r="6087" spans="1:3">
      <c r="A6087" s="61">
        <v>30620</v>
      </c>
      <c r="B6087">
        <v>0.62949999999999995</v>
      </c>
      <c r="C6087" t="str">
        <f t="shared" si="99"/>
        <v>1983 q4</v>
      </c>
    </row>
    <row r="6088" spans="1:3">
      <c r="A6088" s="61">
        <v>30621</v>
      </c>
      <c r="B6088">
        <v>0.626</v>
      </c>
      <c r="C6088" t="str">
        <f t="shared" si="99"/>
        <v>1983 q4</v>
      </c>
    </row>
    <row r="6089" spans="1:3">
      <c r="A6089" s="61">
        <v>30622</v>
      </c>
      <c r="B6089">
        <v>0.62549999999999994</v>
      </c>
      <c r="C6089" t="str">
        <f t="shared" si="99"/>
        <v>1983 q4</v>
      </c>
    </row>
    <row r="6090" spans="1:3">
      <c r="A6090" s="61">
        <v>30623</v>
      </c>
      <c r="B6090">
        <v>0.61150000000000004</v>
      </c>
      <c r="C6090" t="str">
        <f t="shared" si="99"/>
        <v>1983 q4</v>
      </c>
    </row>
    <row r="6091" spans="1:3">
      <c r="A6091" s="61">
        <v>30624</v>
      </c>
      <c r="B6091">
        <v>0.61650000000000005</v>
      </c>
      <c r="C6091" t="str">
        <f t="shared" si="99"/>
        <v>1983 q4</v>
      </c>
    </row>
    <row r="6092" spans="1:3">
      <c r="A6092" s="61">
        <v>30627</v>
      </c>
      <c r="B6092">
        <v>0.61099999999999999</v>
      </c>
      <c r="C6092" t="str">
        <f t="shared" si="99"/>
        <v>1983 q4</v>
      </c>
    </row>
    <row r="6093" spans="1:3">
      <c r="A6093" s="61">
        <v>30628</v>
      </c>
      <c r="B6093">
        <v>0.61499999999999999</v>
      </c>
      <c r="C6093" t="str">
        <f t="shared" si="99"/>
        <v>1983 q4</v>
      </c>
    </row>
    <row r="6094" spans="1:3">
      <c r="A6094" s="61">
        <v>30629</v>
      </c>
      <c r="B6094">
        <v>0.61799999999999999</v>
      </c>
      <c r="C6094" t="str">
        <f t="shared" si="99"/>
        <v>1983 q4</v>
      </c>
    </row>
    <row r="6095" spans="1:3">
      <c r="A6095" s="61">
        <v>30630</v>
      </c>
      <c r="B6095">
        <v>0.61299999999999999</v>
      </c>
      <c r="C6095" t="str">
        <f t="shared" si="99"/>
        <v>1983 q4</v>
      </c>
    </row>
    <row r="6096" spans="1:3">
      <c r="A6096" s="61">
        <v>30631</v>
      </c>
      <c r="B6096">
        <v>0.61650000000000005</v>
      </c>
      <c r="C6096" t="str">
        <f t="shared" si="99"/>
        <v>1983 q4</v>
      </c>
    </row>
    <row r="6097" spans="1:3">
      <c r="A6097" s="61">
        <v>30634</v>
      </c>
      <c r="B6097">
        <v>0.62350000000000005</v>
      </c>
      <c r="C6097" t="str">
        <f t="shared" si="99"/>
        <v>1983 q4</v>
      </c>
    </row>
    <row r="6098" spans="1:3">
      <c r="A6098" s="61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61">
        <v>30636</v>
      </c>
      <c r="B6099">
        <v>0.621</v>
      </c>
      <c r="C6099" t="str">
        <f t="shared" si="100"/>
        <v>1983 q4</v>
      </c>
    </row>
    <row r="6100" spans="1:3">
      <c r="A6100" s="61">
        <v>30637</v>
      </c>
      <c r="B6100">
        <v>0.62150000000000005</v>
      </c>
      <c r="C6100" t="str">
        <f t="shared" si="100"/>
        <v>1983 q4</v>
      </c>
    </row>
    <row r="6101" spans="1:3">
      <c r="A6101" s="61">
        <v>30638</v>
      </c>
      <c r="B6101">
        <v>0.62250000000000005</v>
      </c>
      <c r="C6101" t="str">
        <f t="shared" si="100"/>
        <v>1983 q4</v>
      </c>
    </row>
    <row r="6102" spans="1:3">
      <c r="A6102" s="61">
        <v>30641</v>
      </c>
      <c r="B6102">
        <v>0.63300000000000001</v>
      </c>
      <c r="C6102" t="str">
        <f t="shared" si="100"/>
        <v>1983 q4</v>
      </c>
    </row>
    <row r="6103" spans="1:3">
      <c r="A6103" s="61">
        <v>30642</v>
      </c>
      <c r="B6103">
        <v>0.63449999999999995</v>
      </c>
      <c r="C6103" t="str">
        <f t="shared" si="100"/>
        <v>1983 q4</v>
      </c>
    </row>
    <row r="6104" spans="1:3">
      <c r="A6104" s="61">
        <v>30643</v>
      </c>
      <c r="B6104">
        <v>0.63949999999999996</v>
      </c>
      <c r="C6104" t="str">
        <f t="shared" si="100"/>
        <v>1983 q4</v>
      </c>
    </row>
    <row r="6105" spans="1:3">
      <c r="A6105" s="61">
        <v>30645</v>
      </c>
      <c r="B6105">
        <v>0.64080000000000004</v>
      </c>
      <c r="C6105" t="str">
        <f t="shared" si="100"/>
        <v>1983 q4</v>
      </c>
    </row>
    <row r="6106" spans="1:3">
      <c r="A6106" s="61">
        <v>30648</v>
      </c>
      <c r="B6106">
        <v>0.65429999999999999</v>
      </c>
      <c r="C6106" t="str">
        <f t="shared" si="100"/>
        <v>1983 q4</v>
      </c>
    </row>
    <row r="6107" spans="1:3">
      <c r="A6107" s="61">
        <v>30649</v>
      </c>
      <c r="B6107">
        <v>0.66920000000000002</v>
      </c>
      <c r="C6107" t="str">
        <f t="shared" si="100"/>
        <v>1983 q4</v>
      </c>
    </row>
    <row r="6108" spans="1:3">
      <c r="A6108" s="61">
        <v>30650</v>
      </c>
      <c r="B6108">
        <v>0.66369999999999996</v>
      </c>
      <c r="C6108" t="str">
        <f t="shared" si="100"/>
        <v>1983 q4</v>
      </c>
    </row>
    <row r="6109" spans="1:3">
      <c r="A6109" s="61">
        <v>30651</v>
      </c>
      <c r="B6109">
        <v>0.66300000000000003</v>
      </c>
      <c r="C6109" t="str">
        <f t="shared" si="100"/>
        <v>1983 q4</v>
      </c>
    </row>
    <row r="6110" spans="1:3">
      <c r="A6110" s="61">
        <v>30652</v>
      </c>
      <c r="B6110">
        <v>0.66249999999999998</v>
      </c>
      <c r="C6110" t="str">
        <f t="shared" si="100"/>
        <v>1983 q4</v>
      </c>
    </row>
    <row r="6111" spans="1:3">
      <c r="A6111" s="61">
        <v>30655</v>
      </c>
      <c r="B6111">
        <v>0.65249999999999997</v>
      </c>
      <c r="C6111" t="str">
        <f t="shared" si="100"/>
        <v>1983 q4</v>
      </c>
    </row>
    <row r="6112" spans="1:3">
      <c r="A6112" s="61">
        <v>30656</v>
      </c>
      <c r="B6112">
        <v>0.65849999999999997</v>
      </c>
      <c r="C6112" t="str">
        <f t="shared" si="100"/>
        <v>1983 q4</v>
      </c>
    </row>
    <row r="6113" spans="1:3">
      <c r="A6113" s="61">
        <v>30657</v>
      </c>
      <c r="B6113">
        <v>0.66249999999999998</v>
      </c>
      <c r="C6113" t="str">
        <f t="shared" si="100"/>
        <v>1983 q4</v>
      </c>
    </row>
    <row r="6114" spans="1:3">
      <c r="A6114" s="61">
        <v>30658</v>
      </c>
      <c r="B6114">
        <v>0.65349999999999997</v>
      </c>
      <c r="C6114" t="str">
        <f t="shared" si="100"/>
        <v>1983 q4</v>
      </c>
    </row>
    <row r="6115" spans="1:3">
      <c r="A6115" s="61">
        <v>30659</v>
      </c>
      <c r="B6115">
        <v>0.65849999999999997</v>
      </c>
      <c r="C6115" t="str">
        <f t="shared" si="100"/>
        <v>1983 q4</v>
      </c>
    </row>
    <row r="6116" spans="1:3">
      <c r="A6116" s="61">
        <v>30662</v>
      </c>
      <c r="B6116">
        <v>0.65300000000000002</v>
      </c>
      <c r="C6116" t="str">
        <f t="shared" si="100"/>
        <v>1983 q4</v>
      </c>
    </row>
    <row r="6117" spans="1:3">
      <c r="A6117" s="61">
        <v>30663</v>
      </c>
      <c r="B6117">
        <v>0.64349999999999996</v>
      </c>
      <c r="C6117" t="str">
        <f t="shared" si="100"/>
        <v>1983 q4</v>
      </c>
    </row>
    <row r="6118" spans="1:3">
      <c r="A6118" s="61">
        <v>30664</v>
      </c>
      <c r="B6118">
        <v>0.64049999999999996</v>
      </c>
      <c r="C6118" t="str">
        <f t="shared" si="100"/>
        <v>1983 q4</v>
      </c>
    </row>
    <row r="6119" spans="1:3">
      <c r="A6119" s="61">
        <v>30665</v>
      </c>
      <c r="B6119">
        <v>0.622</v>
      </c>
      <c r="C6119" t="str">
        <f t="shared" si="100"/>
        <v>1983 q4</v>
      </c>
    </row>
    <row r="6120" spans="1:3">
      <c r="A6120" s="61">
        <v>30666</v>
      </c>
      <c r="B6120">
        <v>0.625</v>
      </c>
      <c r="C6120" t="str">
        <f t="shared" si="100"/>
        <v>1983 q4</v>
      </c>
    </row>
    <row r="6121" spans="1:3">
      <c r="A6121" s="61">
        <v>30669</v>
      </c>
      <c r="B6121">
        <v>0.63249999999999995</v>
      </c>
      <c r="C6121" t="str">
        <f t="shared" si="100"/>
        <v>1983 q4</v>
      </c>
    </row>
    <row r="6122" spans="1:3">
      <c r="A6122" s="61">
        <v>30670</v>
      </c>
      <c r="B6122">
        <v>0.63049999999999995</v>
      </c>
      <c r="C6122" t="str">
        <f t="shared" si="100"/>
        <v>1983 q4</v>
      </c>
    </row>
    <row r="6123" spans="1:3">
      <c r="A6123" s="61">
        <v>30671</v>
      </c>
      <c r="B6123">
        <v>0.63300000000000001</v>
      </c>
      <c r="C6123" t="str">
        <f t="shared" si="100"/>
        <v>1983 q4</v>
      </c>
    </row>
    <row r="6124" spans="1:3">
      <c r="A6124" s="61">
        <v>30672</v>
      </c>
      <c r="B6124">
        <v>0.63849999999999996</v>
      </c>
      <c r="C6124" t="str">
        <f t="shared" si="100"/>
        <v>1983 q4</v>
      </c>
    </row>
    <row r="6125" spans="1:3">
      <c r="A6125" s="61">
        <v>30673</v>
      </c>
      <c r="B6125">
        <v>0.63849999999999996</v>
      </c>
      <c r="C6125" t="str">
        <f t="shared" si="100"/>
        <v>1983 q4</v>
      </c>
    </row>
    <row r="6126" spans="1:3">
      <c r="A6126" s="61">
        <v>30677</v>
      </c>
      <c r="B6126">
        <v>0.63849999999999996</v>
      </c>
      <c r="C6126" t="str">
        <f t="shared" si="100"/>
        <v>1983 q4</v>
      </c>
    </row>
    <row r="6127" spans="1:3">
      <c r="A6127" s="61">
        <v>30678</v>
      </c>
      <c r="B6127">
        <v>0.64070000000000005</v>
      </c>
      <c r="C6127" t="str">
        <f t="shared" si="100"/>
        <v>1983 q4</v>
      </c>
    </row>
    <row r="6128" spans="1:3">
      <c r="A6128" s="61">
        <v>30679</v>
      </c>
      <c r="B6128">
        <v>0.65380000000000005</v>
      </c>
      <c r="C6128" t="str">
        <f t="shared" si="100"/>
        <v>1983 q4</v>
      </c>
    </row>
    <row r="6129" spans="1:3">
      <c r="A6129" s="61">
        <v>30680</v>
      </c>
      <c r="B6129">
        <v>0.66749999999999998</v>
      </c>
      <c r="C6129" t="str">
        <f t="shared" si="100"/>
        <v>1983 q4</v>
      </c>
    </row>
    <row r="6130" spans="1:3">
      <c r="A6130" s="61">
        <v>30684</v>
      </c>
      <c r="B6130">
        <v>0.65949999999999998</v>
      </c>
      <c r="C6130" t="str">
        <f t="shared" si="100"/>
        <v>1984 q1</v>
      </c>
    </row>
    <row r="6131" spans="1:3">
      <c r="A6131" s="61">
        <v>30685</v>
      </c>
      <c r="B6131">
        <v>0.65849999999999997</v>
      </c>
      <c r="C6131" t="str">
        <f t="shared" si="100"/>
        <v>1984 q1</v>
      </c>
    </row>
    <row r="6132" spans="1:3">
      <c r="A6132" s="61">
        <v>30686</v>
      </c>
      <c r="B6132">
        <v>0.66449999999999998</v>
      </c>
      <c r="C6132" t="str">
        <f t="shared" si="100"/>
        <v>1984 q1</v>
      </c>
    </row>
    <row r="6133" spans="1:3">
      <c r="A6133" s="61">
        <v>30687</v>
      </c>
      <c r="B6133">
        <v>0.64800000000000002</v>
      </c>
      <c r="C6133" t="str">
        <f t="shared" si="100"/>
        <v>1984 q1</v>
      </c>
    </row>
    <row r="6134" spans="1:3">
      <c r="A6134" s="61">
        <v>30690</v>
      </c>
      <c r="B6134">
        <v>0.62</v>
      </c>
      <c r="C6134" t="str">
        <f t="shared" si="100"/>
        <v>1984 q1</v>
      </c>
    </row>
    <row r="6135" spans="1:3">
      <c r="A6135" s="61">
        <v>30691</v>
      </c>
      <c r="B6135">
        <v>0.627</v>
      </c>
      <c r="C6135" t="str">
        <f t="shared" si="100"/>
        <v>1984 q1</v>
      </c>
    </row>
    <row r="6136" spans="1:3">
      <c r="A6136" s="61">
        <v>30692</v>
      </c>
      <c r="B6136">
        <v>0.623</v>
      </c>
      <c r="C6136" t="str">
        <f t="shared" si="100"/>
        <v>1984 q1</v>
      </c>
    </row>
    <row r="6137" spans="1:3">
      <c r="A6137" s="61">
        <v>30693</v>
      </c>
      <c r="B6137">
        <v>0.63349999999999995</v>
      </c>
      <c r="C6137" t="str">
        <f t="shared" si="100"/>
        <v>1984 q1</v>
      </c>
    </row>
    <row r="6138" spans="1:3">
      <c r="A6138" s="61">
        <v>30694</v>
      </c>
      <c r="B6138">
        <v>0.62849999999999995</v>
      </c>
      <c r="C6138" t="str">
        <f t="shared" si="100"/>
        <v>1984 q1</v>
      </c>
    </row>
    <row r="6139" spans="1:3">
      <c r="A6139" s="61">
        <v>30697</v>
      </c>
      <c r="B6139">
        <v>0.61950000000000005</v>
      </c>
      <c r="C6139" t="str">
        <f t="shared" si="100"/>
        <v>1984 q1</v>
      </c>
    </row>
    <row r="6140" spans="1:3">
      <c r="A6140" s="61">
        <v>30698</v>
      </c>
      <c r="B6140">
        <v>0.61299999999999999</v>
      </c>
      <c r="C6140" t="str">
        <f t="shared" si="100"/>
        <v>1984 q1</v>
      </c>
    </row>
    <row r="6141" spans="1:3">
      <c r="A6141" s="61">
        <v>30699</v>
      </c>
      <c r="B6141">
        <v>0.61499999999999999</v>
      </c>
      <c r="C6141" t="str">
        <f t="shared" si="100"/>
        <v>1984 q1</v>
      </c>
    </row>
    <row r="6142" spans="1:3">
      <c r="A6142" s="61">
        <v>30700</v>
      </c>
      <c r="B6142">
        <v>0.62749999999999995</v>
      </c>
      <c r="C6142" t="str">
        <f t="shared" si="100"/>
        <v>1984 q1</v>
      </c>
    </row>
    <row r="6143" spans="1:3">
      <c r="A6143" s="61">
        <v>30701</v>
      </c>
      <c r="B6143">
        <v>0.61799999999999999</v>
      </c>
      <c r="C6143" t="str">
        <f t="shared" si="100"/>
        <v>1984 q1</v>
      </c>
    </row>
    <row r="6144" spans="1:3">
      <c r="A6144" s="61">
        <v>30704</v>
      </c>
      <c r="B6144">
        <v>0.622</v>
      </c>
      <c r="C6144" t="str">
        <f t="shared" si="100"/>
        <v>1984 q1</v>
      </c>
    </row>
    <row r="6145" spans="1:3">
      <c r="A6145" s="61">
        <v>30705</v>
      </c>
      <c r="B6145">
        <v>0.62</v>
      </c>
      <c r="C6145" t="str">
        <f t="shared" si="100"/>
        <v>1984 q1</v>
      </c>
    </row>
    <row r="6146" spans="1:3">
      <c r="A6146" s="61">
        <v>30706</v>
      </c>
      <c r="B6146">
        <v>0.624</v>
      </c>
      <c r="C6146" t="str">
        <f t="shared" si="100"/>
        <v>1984 q1</v>
      </c>
    </row>
    <row r="6147" spans="1:3">
      <c r="A6147" s="61">
        <v>30707</v>
      </c>
      <c r="B6147">
        <v>0.62549999999999994</v>
      </c>
      <c r="C6147" t="str">
        <f t="shared" si="100"/>
        <v>1984 q1</v>
      </c>
    </row>
    <row r="6148" spans="1:3">
      <c r="A6148" s="61">
        <v>30708</v>
      </c>
      <c r="B6148">
        <v>0.63449999999999995</v>
      </c>
      <c r="C6148" t="str">
        <f t="shared" si="100"/>
        <v>1984 q1</v>
      </c>
    </row>
    <row r="6149" spans="1:3">
      <c r="A6149" s="61">
        <v>30711</v>
      </c>
      <c r="B6149">
        <v>0.63049999999999995</v>
      </c>
      <c r="C6149" t="str">
        <f t="shared" si="100"/>
        <v>1984 q1</v>
      </c>
    </row>
    <row r="6150" spans="1:3">
      <c r="A6150" s="61">
        <v>30712</v>
      </c>
      <c r="B6150">
        <v>0.64400000000000002</v>
      </c>
      <c r="C6150" t="str">
        <f t="shared" si="100"/>
        <v>1984 q1</v>
      </c>
    </row>
    <row r="6151" spans="1:3">
      <c r="A6151" s="61">
        <v>30713</v>
      </c>
      <c r="B6151">
        <v>0.64700000000000002</v>
      </c>
      <c r="C6151" t="str">
        <f t="shared" si="100"/>
        <v>1984 q1</v>
      </c>
    </row>
    <row r="6152" spans="1:3">
      <c r="A6152" s="61">
        <v>30714</v>
      </c>
      <c r="B6152">
        <v>0.64400000000000002</v>
      </c>
      <c r="C6152" t="str">
        <f t="shared" si="100"/>
        <v>1984 q1</v>
      </c>
    </row>
    <row r="6153" spans="1:3">
      <c r="A6153" s="61">
        <v>30715</v>
      </c>
      <c r="B6153">
        <v>0.64849999999999997</v>
      </c>
      <c r="C6153" t="str">
        <f t="shared" si="100"/>
        <v>1984 q1</v>
      </c>
    </row>
    <row r="6154" spans="1:3">
      <c r="A6154" s="61">
        <v>30718</v>
      </c>
      <c r="B6154">
        <v>0.64049999999999996</v>
      </c>
      <c r="C6154" t="str">
        <f t="shared" si="100"/>
        <v>1984 q1</v>
      </c>
    </row>
    <row r="6155" spans="1:3">
      <c r="A6155" s="61">
        <v>30719</v>
      </c>
      <c r="B6155">
        <v>0.63449999999999995</v>
      </c>
      <c r="C6155" t="str">
        <f t="shared" si="100"/>
        <v>1984 q1</v>
      </c>
    </row>
    <row r="6156" spans="1:3">
      <c r="A6156" s="61">
        <v>30720</v>
      </c>
      <c r="B6156">
        <v>0.63549999999999995</v>
      </c>
      <c r="C6156" t="str">
        <f t="shared" si="100"/>
        <v>1984 q1</v>
      </c>
    </row>
    <row r="6157" spans="1:3">
      <c r="A6157" s="61">
        <v>30721</v>
      </c>
      <c r="B6157">
        <v>0.628</v>
      </c>
      <c r="C6157" t="str">
        <f t="shared" si="100"/>
        <v>1984 q1</v>
      </c>
    </row>
    <row r="6158" spans="1:3">
      <c r="A6158" s="61">
        <v>30722</v>
      </c>
      <c r="B6158">
        <v>0.629</v>
      </c>
      <c r="C6158" t="str">
        <f t="shared" si="100"/>
        <v>1984 q1</v>
      </c>
    </row>
    <row r="6159" spans="1:3">
      <c r="A6159" s="61">
        <v>30725</v>
      </c>
      <c r="B6159">
        <v>0.63400000000000001</v>
      </c>
      <c r="C6159" t="str">
        <f t="shared" si="100"/>
        <v>1984 q1</v>
      </c>
    </row>
    <row r="6160" spans="1:3">
      <c r="A6160" s="61">
        <v>30726</v>
      </c>
      <c r="B6160">
        <v>0.64400000000000002</v>
      </c>
      <c r="C6160" t="str">
        <f t="shared" si="100"/>
        <v>1984 q1</v>
      </c>
    </row>
    <row r="6161" spans="1:3">
      <c r="A6161" s="61">
        <v>30727</v>
      </c>
      <c r="B6161">
        <v>0.65300000000000002</v>
      </c>
      <c r="C6161" t="str">
        <f t="shared" si="100"/>
        <v>1984 q1</v>
      </c>
    </row>
    <row r="6162" spans="1:3">
      <c r="A6162" s="61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61">
        <v>30729</v>
      </c>
      <c r="B6163">
        <v>0.65549999999999997</v>
      </c>
      <c r="C6163" t="str">
        <f t="shared" si="101"/>
        <v>1984 q1</v>
      </c>
    </row>
    <row r="6164" spans="1:3">
      <c r="A6164" s="61">
        <v>30733</v>
      </c>
      <c r="B6164">
        <v>0.64749999999999996</v>
      </c>
      <c r="C6164" t="str">
        <f t="shared" si="101"/>
        <v>1984 q1</v>
      </c>
    </row>
    <row r="6165" spans="1:3">
      <c r="A6165" s="61">
        <v>30734</v>
      </c>
      <c r="B6165">
        <v>0.65</v>
      </c>
      <c r="C6165" t="str">
        <f t="shared" si="101"/>
        <v>1984 q1</v>
      </c>
    </row>
    <row r="6166" spans="1:3">
      <c r="A6166" s="61">
        <v>30735</v>
      </c>
      <c r="B6166">
        <v>0.64449999999999996</v>
      </c>
      <c r="C6166" t="str">
        <f t="shared" si="101"/>
        <v>1984 q1</v>
      </c>
    </row>
    <row r="6167" spans="1:3">
      <c r="A6167" s="61">
        <v>30736</v>
      </c>
      <c r="B6167">
        <v>0.64970000000000006</v>
      </c>
      <c r="C6167" t="str">
        <f t="shared" si="101"/>
        <v>1984 q1</v>
      </c>
    </row>
    <row r="6168" spans="1:3">
      <c r="A6168" s="61">
        <v>30739</v>
      </c>
      <c r="B6168">
        <v>0.65639999999999998</v>
      </c>
      <c r="C6168" t="str">
        <f t="shared" si="101"/>
        <v>1984 q1</v>
      </c>
    </row>
    <row r="6169" spans="1:3">
      <c r="A6169" s="61">
        <v>30740</v>
      </c>
      <c r="B6169">
        <v>0.65969999999999995</v>
      </c>
      <c r="C6169" t="str">
        <f t="shared" si="101"/>
        <v>1984 q1</v>
      </c>
    </row>
    <row r="6170" spans="1:3">
      <c r="A6170" s="61">
        <v>30741</v>
      </c>
      <c r="B6170">
        <v>0.65869999999999995</v>
      </c>
      <c r="C6170" t="str">
        <f t="shared" si="101"/>
        <v>1984 q1</v>
      </c>
    </row>
    <row r="6171" spans="1:3">
      <c r="A6171" s="61">
        <v>30742</v>
      </c>
      <c r="B6171">
        <v>0.66400000000000003</v>
      </c>
      <c r="C6171" t="str">
        <f t="shared" si="101"/>
        <v>1984 q1</v>
      </c>
    </row>
    <row r="6172" spans="1:3">
      <c r="A6172" s="61">
        <v>30743</v>
      </c>
      <c r="B6172">
        <v>0.67449999999999999</v>
      </c>
      <c r="C6172" t="str">
        <f t="shared" si="101"/>
        <v>1984 q1</v>
      </c>
    </row>
    <row r="6173" spans="1:3">
      <c r="A6173" s="61">
        <v>30746</v>
      </c>
      <c r="B6173">
        <v>0.67749999999999999</v>
      </c>
      <c r="C6173" t="str">
        <f t="shared" si="101"/>
        <v>1984 q1</v>
      </c>
    </row>
    <row r="6174" spans="1:3">
      <c r="A6174" s="61">
        <v>30747</v>
      </c>
      <c r="B6174">
        <v>0.67849999999999999</v>
      </c>
      <c r="C6174" t="str">
        <f t="shared" si="101"/>
        <v>1984 q1</v>
      </c>
    </row>
    <row r="6175" spans="1:3">
      <c r="A6175" s="61">
        <v>30748</v>
      </c>
      <c r="B6175">
        <v>0.66849999999999998</v>
      </c>
      <c r="C6175" t="str">
        <f t="shared" si="101"/>
        <v>1984 q1</v>
      </c>
    </row>
    <row r="6176" spans="1:3">
      <c r="A6176" s="61">
        <v>30749</v>
      </c>
      <c r="B6176">
        <v>0.67600000000000005</v>
      </c>
      <c r="C6176" t="str">
        <f t="shared" si="101"/>
        <v>1984 q1</v>
      </c>
    </row>
    <row r="6177" spans="1:3">
      <c r="A6177" s="61">
        <v>30750</v>
      </c>
      <c r="B6177">
        <v>0.6825</v>
      </c>
      <c r="C6177" t="str">
        <f t="shared" si="101"/>
        <v>1984 q1</v>
      </c>
    </row>
    <row r="6178" spans="1:3">
      <c r="A6178" s="61">
        <v>30753</v>
      </c>
      <c r="B6178">
        <v>0.67849999999999999</v>
      </c>
      <c r="C6178" t="str">
        <f t="shared" si="101"/>
        <v>1984 q1</v>
      </c>
    </row>
    <row r="6179" spans="1:3">
      <c r="A6179" s="61">
        <v>30754</v>
      </c>
      <c r="B6179">
        <v>0.69</v>
      </c>
      <c r="C6179" t="str">
        <f t="shared" si="101"/>
        <v>1984 q1</v>
      </c>
    </row>
    <row r="6180" spans="1:3">
      <c r="A6180" s="61">
        <v>30755</v>
      </c>
      <c r="B6180">
        <v>0.6875</v>
      </c>
      <c r="C6180" t="str">
        <f t="shared" si="101"/>
        <v>1984 q1</v>
      </c>
    </row>
    <row r="6181" spans="1:3">
      <c r="A6181" s="61">
        <v>30756</v>
      </c>
      <c r="B6181">
        <v>0.6835</v>
      </c>
      <c r="C6181" t="str">
        <f t="shared" si="101"/>
        <v>1984 q1</v>
      </c>
    </row>
    <row r="6182" spans="1:3">
      <c r="A6182" s="61">
        <v>30757</v>
      </c>
      <c r="B6182">
        <v>0.69</v>
      </c>
      <c r="C6182" t="str">
        <f t="shared" si="101"/>
        <v>1984 q1</v>
      </c>
    </row>
    <row r="6183" spans="1:3">
      <c r="A6183" s="61">
        <v>30760</v>
      </c>
      <c r="B6183">
        <v>0.6865</v>
      </c>
      <c r="C6183" t="str">
        <f t="shared" si="101"/>
        <v>1984 q1</v>
      </c>
    </row>
    <row r="6184" spans="1:3">
      <c r="A6184" s="61">
        <v>30761</v>
      </c>
      <c r="B6184">
        <v>0.68600000000000005</v>
      </c>
      <c r="C6184" t="str">
        <f t="shared" si="101"/>
        <v>1984 q1</v>
      </c>
    </row>
    <row r="6185" spans="1:3">
      <c r="A6185" s="61">
        <v>30762</v>
      </c>
      <c r="B6185">
        <v>0.6895</v>
      </c>
      <c r="C6185" t="str">
        <f t="shared" si="101"/>
        <v>1984 q1</v>
      </c>
    </row>
    <row r="6186" spans="1:3">
      <c r="A6186" s="61">
        <v>30763</v>
      </c>
      <c r="B6186">
        <v>0.6845</v>
      </c>
      <c r="C6186" t="str">
        <f t="shared" si="101"/>
        <v>1984 q1</v>
      </c>
    </row>
    <row r="6187" spans="1:3">
      <c r="A6187" s="61">
        <v>30764</v>
      </c>
      <c r="B6187">
        <v>0.68700000000000006</v>
      </c>
      <c r="C6187" t="str">
        <f t="shared" si="101"/>
        <v>1984 q1</v>
      </c>
    </row>
    <row r="6188" spans="1:3">
      <c r="A6188" s="61">
        <v>30767</v>
      </c>
      <c r="B6188">
        <v>0.70350000000000001</v>
      </c>
      <c r="C6188" t="str">
        <f t="shared" si="101"/>
        <v>1984 q1</v>
      </c>
    </row>
    <row r="6189" spans="1:3">
      <c r="A6189" s="61">
        <v>30768</v>
      </c>
      <c r="B6189">
        <v>0.69899999999999995</v>
      </c>
      <c r="C6189" t="str">
        <f t="shared" si="101"/>
        <v>1984 q1</v>
      </c>
    </row>
    <row r="6190" spans="1:3">
      <c r="A6190" s="61">
        <v>30769</v>
      </c>
      <c r="B6190">
        <v>0.70750000000000002</v>
      </c>
      <c r="C6190" t="str">
        <f t="shared" si="101"/>
        <v>1984 q1</v>
      </c>
    </row>
    <row r="6191" spans="1:3">
      <c r="A6191" s="61">
        <v>30770</v>
      </c>
      <c r="B6191">
        <v>0.71050000000000002</v>
      </c>
      <c r="C6191" t="str">
        <f t="shared" si="101"/>
        <v>1984 q1</v>
      </c>
    </row>
    <row r="6192" spans="1:3">
      <c r="A6192" s="61">
        <v>30771</v>
      </c>
      <c r="B6192">
        <v>0.71750000000000003</v>
      </c>
      <c r="C6192" t="str">
        <f t="shared" si="101"/>
        <v>1984 q1</v>
      </c>
    </row>
    <row r="6193" spans="1:3">
      <c r="A6193" s="61">
        <v>30774</v>
      </c>
      <c r="B6193">
        <v>0.70399999999999996</v>
      </c>
      <c r="C6193" t="str">
        <f t="shared" si="101"/>
        <v>1984 q2</v>
      </c>
    </row>
    <row r="6194" spans="1:3">
      <c r="A6194" s="61">
        <v>30775</v>
      </c>
      <c r="B6194">
        <v>0.70899999999999996</v>
      </c>
      <c r="C6194" t="str">
        <f t="shared" si="101"/>
        <v>1984 q2</v>
      </c>
    </row>
    <row r="6195" spans="1:3">
      <c r="A6195" s="61">
        <v>30776</v>
      </c>
      <c r="B6195">
        <v>0.70750000000000002</v>
      </c>
      <c r="C6195" t="str">
        <f t="shared" si="101"/>
        <v>1984 q2</v>
      </c>
    </row>
    <row r="6196" spans="1:3">
      <c r="A6196" s="61">
        <v>30777</v>
      </c>
      <c r="B6196">
        <v>0.69650000000000001</v>
      </c>
      <c r="C6196" t="str">
        <f t="shared" si="101"/>
        <v>1984 q2</v>
      </c>
    </row>
    <row r="6197" spans="1:3">
      <c r="A6197" s="61">
        <v>30778</v>
      </c>
      <c r="B6197">
        <v>0.70499999999999996</v>
      </c>
      <c r="C6197" t="str">
        <f t="shared" si="101"/>
        <v>1984 q2</v>
      </c>
    </row>
    <row r="6198" spans="1:3">
      <c r="A6198" s="61">
        <v>30781</v>
      </c>
      <c r="B6198">
        <v>0.6895</v>
      </c>
      <c r="C6198" t="str">
        <f t="shared" si="101"/>
        <v>1984 q2</v>
      </c>
    </row>
    <row r="6199" spans="1:3">
      <c r="A6199" s="61">
        <v>30782</v>
      </c>
      <c r="B6199">
        <v>0.69699999999999995</v>
      </c>
      <c r="C6199" t="str">
        <f t="shared" si="101"/>
        <v>1984 q2</v>
      </c>
    </row>
    <row r="6200" spans="1:3">
      <c r="A6200" s="61">
        <v>30783</v>
      </c>
      <c r="B6200">
        <v>0.69450000000000001</v>
      </c>
      <c r="C6200" t="str">
        <f t="shared" si="101"/>
        <v>1984 q2</v>
      </c>
    </row>
    <row r="6201" spans="1:3">
      <c r="A6201" s="61">
        <v>30784</v>
      </c>
      <c r="B6201">
        <v>0.6875</v>
      </c>
      <c r="C6201" t="str">
        <f t="shared" si="101"/>
        <v>1984 q2</v>
      </c>
    </row>
    <row r="6202" spans="1:3">
      <c r="A6202" s="61">
        <v>30785</v>
      </c>
      <c r="B6202">
        <v>0.69099999999999995</v>
      </c>
      <c r="C6202" t="str">
        <f t="shared" si="101"/>
        <v>1984 q2</v>
      </c>
    </row>
    <row r="6203" spans="1:3">
      <c r="A6203" s="61">
        <v>30788</v>
      </c>
      <c r="B6203">
        <v>0.69350000000000001</v>
      </c>
      <c r="C6203" t="str">
        <f t="shared" si="101"/>
        <v>1984 q2</v>
      </c>
    </row>
    <row r="6204" spans="1:3">
      <c r="A6204" s="61">
        <v>30789</v>
      </c>
      <c r="B6204">
        <v>0.69899999999999995</v>
      </c>
      <c r="C6204" t="str">
        <f t="shared" si="101"/>
        <v>1984 q2</v>
      </c>
    </row>
    <row r="6205" spans="1:3">
      <c r="A6205" s="61">
        <v>30790</v>
      </c>
      <c r="B6205">
        <v>0.70099999999999996</v>
      </c>
      <c r="C6205" t="str">
        <f t="shared" si="101"/>
        <v>1984 q2</v>
      </c>
    </row>
    <row r="6206" spans="1:3">
      <c r="A6206" s="61">
        <v>30791</v>
      </c>
      <c r="B6206">
        <v>0.69650000000000001</v>
      </c>
      <c r="C6206" t="str">
        <f t="shared" si="101"/>
        <v>1984 q2</v>
      </c>
    </row>
    <row r="6207" spans="1:3">
      <c r="A6207" s="61">
        <v>30795</v>
      </c>
      <c r="B6207">
        <v>0.69499999999999995</v>
      </c>
      <c r="C6207" t="str">
        <f t="shared" si="101"/>
        <v>1984 q2</v>
      </c>
    </row>
    <row r="6208" spans="1:3">
      <c r="A6208" s="61">
        <v>30796</v>
      </c>
      <c r="B6208">
        <v>0.66900000000000004</v>
      </c>
      <c r="C6208" t="str">
        <f t="shared" si="101"/>
        <v>1984 q2</v>
      </c>
    </row>
    <row r="6209" spans="1:3">
      <c r="A6209" s="61">
        <v>30797</v>
      </c>
      <c r="B6209">
        <v>0.66569999999999996</v>
      </c>
      <c r="C6209" t="str">
        <f t="shared" si="101"/>
        <v>1984 q2</v>
      </c>
    </row>
    <row r="6210" spans="1:3">
      <c r="A6210" s="61">
        <v>30798</v>
      </c>
      <c r="B6210">
        <v>0.66310000000000002</v>
      </c>
      <c r="C6210" t="str">
        <f t="shared" si="101"/>
        <v>1984 q2</v>
      </c>
    </row>
    <row r="6211" spans="1:3">
      <c r="A6211" s="61">
        <v>30799</v>
      </c>
      <c r="B6211">
        <v>0.65349999999999997</v>
      </c>
      <c r="C6211" t="str">
        <f t="shared" si="101"/>
        <v>1984 q2</v>
      </c>
    </row>
    <row r="6212" spans="1:3">
      <c r="A6212" s="61">
        <v>30802</v>
      </c>
      <c r="B6212">
        <v>0.65449999999999997</v>
      </c>
      <c r="C6212" t="str">
        <f t="shared" si="101"/>
        <v>1984 q2</v>
      </c>
    </row>
    <row r="6213" spans="1:3">
      <c r="A6213" s="61">
        <v>30803</v>
      </c>
      <c r="B6213">
        <v>0.66500000000000004</v>
      </c>
      <c r="C6213" t="str">
        <f t="shared" si="101"/>
        <v>1984 q2</v>
      </c>
    </row>
    <row r="6214" spans="1:3">
      <c r="A6214" s="61">
        <v>30804</v>
      </c>
      <c r="B6214">
        <v>0.66249999999999998</v>
      </c>
      <c r="C6214" t="str">
        <f t="shared" si="101"/>
        <v>1984 q2</v>
      </c>
    </row>
    <row r="6215" spans="1:3">
      <c r="A6215" s="61">
        <v>30805</v>
      </c>
      <c r="B6215">
        <v>0.66700000000000004</v>
      </c>
      <c r="C6215" t="str">
        <f t="shared" si="101"/>
        <v>1984 q2</v>
      </c>
    </row>
    <row r="6216" spans="1:3">
      <c r="A6216" s="61">
        <v>30806</v>
      </c>
      <c r="B6216">
        <v>0.65649999999999997</v>
      </c>
      <c r="C6216" t="str">
        <f t="shared" si="101"/>
        <v>1984 q2</v>
      </c>
    </row>
    <row r="6217" spans="1:3">
      <c r="A6217" s="61">
        <v>30809</v>
      </c>
      <c r="B6217">
        <v>0.63249999999999995</v>
      </c>
      <c r="C6217" t="str">
        <f t="shared" si="101"/>
        <v>1984 q2</v>
      </c>
    </row>
    <row r="6218" spans="1:3">
      <c r="A6218" s="61">
        <v>30810</v>
      </c>
      <c r="B6218">
        <v>0.629</v>
      </c>
      <c r="C6218" t="str">
        <f t="shared" si="101"/>
        <v>1984 q2</v>
      </c>
    </row>
    <row r="6219" spans="1:3">
      <c r="A6219" s="61">
        <v>30811</v>
      </c>
      <c r="B6219">
        <v>0.63049999999999995</v>
      </c>
      <c r="C6219" t="str">
        <f t="shared" si="101"/>
        <v>1984 q2</v>
      </c>
    </row>
    <row r="6220" spans="1:3">
      <c r="A6220" s="61">
        <v>30812</v>
      </c>
      <c r="B6220">
        <v>0.63700000000000001</v>
      </c>
      <c r="C6220" t="str">
        <f t="shared" si="101"/>
        <v>1984 q2</v>
      </c>
    </row>
    <row r="6221" spans="1:3">
      <c r="A6221" s="61">
        <v>30813</v>
      </c>
      <c r="B6221">
        <v>0.63149999999999995</v>
      </c>
      <c r="C6221" t="str">
        <f t="shared" si="101"/>
        <v>1984 q2</v>
      </c>
    </row>
    <row r="6222" spans="1:3">
      <c r="A6222" s="61">
        <v>30816</v>
      </c>
      <c r="B6222">
        <v>0.63849999999999996</v>
      </c>
      <c r="C6222" t="str">
        <f t="shared" si="101"/>
        <v>1984 q2</v>
      </c>
    </row>
    <row r="6223" spans="1:3">
      <c r="A6223" s="61">
        <v>30817</v>
      </c>
      <c r="B6223">
        <v>0.64149999999999996</v>
      </c>
      <c r="C6223" t="str">
        <f t="shared" si="101"/>
        <v>1984 q2</v>
      </c>
    </row>
    <row r="6224" spans="1:3">
      <c r="A6224" s="61">
        <v>30818</v>
      </c>
      <c r="B6224">
        <v>0.64849999999999997</v>
      </c>
      <c r="C6224" t="str">
        <f t="shared" si="101"/>
        <v>1984 q2</v>
      </c>
    </row>
    <row r="6225" spans="1:3">
      <c r="A6225" s="61">
        <v>30819</v>
      </c>
      <c r="B6225">
        <v>0.63149999999999995</v>
      </c>
      <c r="C6225" t="str">
        <f t="shared" si="101"/>
        <v>1984 q2</v>
      </c>
    </row>
    <row r="6226" spans="1:3">
      <c r="A6226" s="61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61">
        <v>30823</v>
      </c>
      <c r="B6227">
        <v>0.64049999999999996</v>
      </c>
      <c r="C6227" t="str">
        <f t="shared" si="102"/>
        <v>1984 q2</v>
      </c>
    </row>
    <row r="6228" spans="1:3">
      <c r="A6228" s="61">
        <v>30824</v>
      </c>
      <c r="B6228">
        <v>0.64400000000000002</v>
      </c>
      <c r="C6228" t="str">
        <f t="shared" si="102"/>
        <v>1984 q2</v>
      </c>
    </row>
    <row r="6229" spans="1:3">
      <c r="A6229" s="61">
        <v>30825</v>
      </c>
      <c r="B6229">
        <v>0.64</v>
      </c>
      <c r="C6229" t="str">
        <f t="shared" si="102"/>
        <v>1984 q2</v>
      </c>
    </row>
    <row r="6230" spans="1:3">
      <c r="A6230" s="61">
        <v>30826</v>
      </c>
      <c r="B6230">
        <v>0.64500000000000002</v>
      </c>
      <c r="C6230" t="str">
        <f t="shared" si="102"/>
        <v>1984 q2</v>
      </c>
    </row>
    <row r="6231" spans="1:3">
      <c r="A6231" s="61">
        <v>30827</v>
      </c>
      <c r="B6231">
        <v>0.65300000000000002</v>
      </c>
      <c r="C6231" t="str">
        <f t="shared" si="102"/>
        <v>1984 q2</v>
      </c>
    </row>
    <row r="6232" spans="1:3">
      <c r="A6232" s="61">
        <v>30831</v>
      </c>
      <c r="B6232">
        <v>0.64749999999999996</v>
      </c>
      <c r="C6232" t="str">
        <f t="shared" si="102"/>
        <v>1984 q2</v>
      </c>
    </row>
    <row r="6233" spans="1:3">
      <c r="A6233" s="61">
        <v>30832</v>
      </c>
      <c r="B6233">
        <v>0.64149999999999996</v>
      </c>
      <c r="C6233" t="str">
        <f t="shared" si="102"/>
        <v>1984 q2</v>
      </c>
    </row>
    <row r="6234" spans="1:3">
      <c r="A6234" s="61">
        <v>30833</v>
      </c>
      <c r="B6234">
        <v>0.63949999999999996</v>
      </c>
      <c r="C6234" t="str">
        <f t="shared" si="102"/>
        <v>1984 q2</v>
      </c>
    </row>
    <row r="6235" spans="1:3">
      <c r="A6235" s="61">
        <v>30834</v>
      </c>
      <c r="B6235">
        <v>0.64600000000000002</v>
      </c>
      <c r="C6235" t="str">
        <f t="shared" si="102"/>
        <v>1984 q2</v>
      </c>
    </row>
    <row r="6236" spans="1:3">
      <c r="A6236" s="61">
        <v>30837</v>
      </c>
      <c r="B6236">
        <v>0.63249999999999995</v>
      </c>
      <c r="C6236" t="str">
        <f t="shared" si="102"/>
        <v>1984 q2</v>
      </c>
    </row>
    <row r="6237" spans="1:3">
      <c r="A6237" s="61">
        <v>30838</v>
      </c>
      <c r="B6237">
        <v>0.63200000000000001</v>
      </c>
      <c r="C6237" t="str">
        <f t="shared" si="102"/>
        <v>1984 q2</v>
      </c>
    </row>
    <row r="6238" spans="1:3">
      <c r="A6238" s="61">
        <v>30839</v>
      </c>
      <c r="B6238">
        <v>0.64</v>
      </c>
      <c r="C6238" t="str">
        <f t="shared" si="102"/>
        <v>1984 q2</v>
      </c>
    </row>
    <row r="6239" spans="1:3">
      <c r="A6239" s="61">
        <v>30840</v>
      </c>
      <c r="B6239">
        <v>0.63449999999999995</v>
      </c>
      <c r="C6239" t="str">
        <f t="shared" si="102"/>
        <v>1984 q2</v>
      </c>
    </row>
    <row r="6240" spans="1:3">
      <c r="A6240" s="61">
        <v>30841</v>
      </c>
      <c r="B6240">
        <v>0.63749999999999996</v>
      </c>
      <c r="C6240" t="str">
        <f t="shared" si="102"/>
        <v>1984 q2</v>
      </c>
    </row>
    <row r="6241" spans="1:3">
      <c r="A6241" s="61">
        <v>30844</v>
      </c>
      <c r="B6241">
        <v>0.61450000000000005</v>
      </c>
      <c r="C6241" t="str">
        <f t="shared" si="102"/>
        <v>1984 q2</v>
      </c>
    </row>
    <row r="6242" spans="1:3">
      <c r="A6242" s="61">
        <v>30845</v>
      </c>
      <c r="B6242">
        <v>0.61299999999999999</v>
      </c>
      <c r="C6242" t="str">
        <f t="shared" si="102"/>
        <v>1984 q2</v>
      </c>
    </row>
    <row r="6243" spans="1:3">
      <c r="A6243" s="61">
        <v>30846</v>
      </c>
      <c r="B6243">
        <v>0.61399999999999999</v>
      </c>
      <c r="C6243" t="str">
        <f t="shared" si="102"/>
        <v>1984 q2</v>
      </c>
    </row>
    <row r="6244" spans="1:3">
      <c r="A6244" s="61">
        <v>30847</v>
      </c>
      <c r="B6244">
        <v>0.61650000000000005</v>
      </c>
      <c r="C6244" t="str">
        <f t="shared" si="102"/>
        <v>1984 q2</v>
      </c>
    </row>
    <row r="6245" spans="1:3">
      <c r="A6245" s="61">
        <v>30848</v>
      </c>
      <c r="B6245">
        <v>0.61050000000000004</v>
      </c>
      <c r="C6245" t="str">
        <f t="shared" si="102"/>
        <v>1984 q2</v>
      </c>
    </row>
    <row r="6246" spans="1:3">
      <c r="A6246" s="61">
        <v>30851</v>
      </c>
      <c r="B6246">
        <v>0.60499999999999998</v>
      </c>
      <c r="C6246" t="str">
        <f t="shared" si="102"/>
        <v>1984 q2</v>
      </c>
    </row>
    <row r="6247" spans="1:3">
      <c r="A6247" s="61">
        <v>30852</v>
      </c>
      <c r="B6247">
        <v>0.61050000000000004</v>
      </c>
      <c r="C6247" t="str">
        <f t="shared" si="102"/>
        <v>1984 q2</v>
      </c>
    </row>
    <row r="6248" spans="1:3">
      <c r="A6248" s="61">
        <v>30853</v>
      </c>
      <c r="B6248">
        <v>0.59599999999999997</v>
      </c>
      <c r="C6248" t="str">
        <f t="shared" si="102"/>
        <v>1984 q2</v>
      </c>
    </row>
    <row r="6249" spans="1:3">
      <c r="A6249" s="61">
        <v>30854</v>
      </c>
      <c r="B6249">
        <v>0.59550000000000003</v>
      </c>
      <c r="C6249" t="str">
        <f t="shared" si="102"/>
        <v>1984 q2</v>
      </c>
    </row>
    <row r="6250" spans="1:3">
      <c r="A6250" s="61">
        <v>30855</v>
      </c>
      <c r="B6250">
        <v>0.59899999999999998</v>
      </c>
      <c r="C6250" t="str">
        <f t="shared" si="102"/>
        <v>1984 q2</v>
      </c>
    </row>
    <row r="6251" spans="1:3">
      <c r="A6251" s="61">
        <v>30858</v>
      </c>
      <c r="B6251">
        <v>0.58950000000000002</v>
      </c>
      <c r="C6251" t="str">
        <f t="shared" si="102"/>
        <v>1984 q2</v>
      </c>
    </row>
    <row r="6252" spans="1:3">
      <c r="A6252" s="61">
        <v>30859</v>
      </c>
      <c r="B6252">
        <v>0.59470000000000001</v>
      </c>
      <c r="C6252" t="str">
        <f t="shared" si="102"/>
        <v>1984 q2</v>
      </c>
    </row>
    <row r="6253" spans="1:3">
      <c r="A6253" s="61">
        <v>30860</v>
      </c>
      <c r="B6253">
        <v>0.59389999999999998</v>
      </c>
      <c r="C6253" t="str">
        <f t="shared" si="102"/>
        <v>1984 q2</v>
      </c>
    </row>
    <row r="6254" spans="1:3">
      <c r="A6254" s="61">
        <v>30861</v>
      </c>
      <c r="B6254">
        <v>0.60680000000000001</v>
      </c>
      <c r="C6254" t="str">
        <f t="shared" si="102"/>
        <v>1984 q2</v>
      </c>
    </row>
    <row r="6255" spans="1:3">
      <c r="A6255" s="61">
        <v>30862</v>
      </c>
      <c r="B6255">
        <v>0.61770000000000003</v>
      </c>
      <c r="C6255" t="str">
        <f t="shared" si="102"/>
        <v>1984 q2</v>
      </c>
    </row>
    <row r="6256" spans="1:3">
      <c r="A6256" s="61">
        <v>30865</v>
      </c>
      <c r="B6256">
        <v>0.61750000000000005</v>
      </c>
      <c r="C6256" t="str">
        <f t="shared" si="102"/>
        <v>1984 q3</v>
      </c>
    </row>
    <row r="6257" spans="1:3">
      <c r="A6257" s="61">
        <v>30866</v>
      </c>
      <c r="B6257">
        <v>0.61199999999999999</v>
      </c>
      <c r="C6257" t="str">
        <f t="shared" si="102"/>
        <v>1984 q3</v>
      </c>
    </row>
    <row r="6258" spans="1:3">
      <c r="A6258" s="61">
        <v>30868</v>
      </c>
      <c r="B6258">
        <v>0.59150000000000003</v>
      </c>
      <c r="C6258" t="str">
        <f t="shared" si="102"/>
        <v>1984 q3</v>
      </c>
    </row>
    <row r="6259" spans="1:3">
      <c r="A6259" s="61">
        <v>30869</v>
      </c>
      <c r="B6259">
        <v>0.58699999999999997</v>
      </c>
      <c r="C6259" t="str">
        <f t="shared" si="102"/>
        <v>1984 q3</v>
      </c>
    </row>
    <row r="6260" spans="1:3">
      <c r="A6260" s="61">
        <v>30872</v>
      </c>
      <c r="B6260">
        <v>0.58599999999999997</v>
      </c>
      <c r="C6260" t="str">
        <f t="shared" si="102"/>
        <v>1984 q3</v>
      </c>
    </row>
    <row r="6261" spans="1:3">
      <c r="A6261" s="61">
        <v>30873</v>
      </c>
      <c r="B6261">
        <v>0.58599999999999997</v>
      </c>
      <c r="C6261" t="str">
        <f t="shared" si="102"/>
        <v>1984 q3</v>
      </c>
    </row>
    <row r="6262" spans="1:3">
      <c r="A6262" s="61">
        <v>30874</v>
      </c>
      <c r="B6262">
        <v>0.58699999999999997</v>
      </c>
      <c r="C6262" t="str">
        <f t="shared" si="102"/>
        <v>1984 q3</v>
      </c>
    </row>
    <row r="6263" spans="1:3">
      <c r="A6263" s="61">
        <v>30875</v>
      </c>
      <c r="B6263">
        <v>0.59299999999999997</v>
      </c>
      <c r="C6263" t="str">
        <f t="shared" si="102"/>
        <v>1984 q3</v>
      </c>
    </row>
    <row r="6264" spans="1:3">
      <c r="A6264" s="61">
        <v>30876</v>
      </c>
      <c r="B6264">
        <v>0.60550000000000004</v>
      </c>
      <c r="C6264" t="str">
        <f t="shared" si="102"/>
        <v>1984 q3</v>
      </c>
    </row>
    <row r="6265" spans="1:3">
      <c r="A6265" s="61">
        <v>30879</v>
      </c>
      <c r="B6265">
        <v>0.59950000000000003</v>
      </c>
      <c r="C6265" t="str">
        <f t="shared" si="102"/>
        <v>1984 q3</v>
      </c>
    </row>
    <row r="6266" spans="1:3">
      <c r="A6266" s="61">
        <v>30880</v>
      </c>
      <c r="B6266">
        <v>0.59450000000000003</v>
      </c>
      <c r="C6266" t="str">
        <f t="shared" si="102"/>
        <v>1984 q3</v>
      </c>
    </row>
    <row r="6267" spans="1:3">
      <c r="A6267" s="61">
        <v>30881</v>
      </c>
      <c r="B6267">
        <v>0.60350000000000004</v>
      </c>
      <c r="C6267" t="str">
        <f t="shared" si="102"/>
        <v>1984 q3</v>
      </c>
    </row>
    <row r="6268" spans="1:3">
      <c r="A6268" s="61">
        <v>30882</v>
      </c>
      <c r="B6268">
        <v>0.60399999999999998</v>
      </c>
      <c r="C6268" t="str">
        <f t="shared" si="102"/>
        <v>1984 q3</v>
      </c>
    </row>
    <row r="6269" spans="1:3">
      <c r="A6269" s="61">
        <v>30883</v>
      </c>
      <c r="B6269">
        <v>0.59799999999999998</v>
      </c>
      <c r="C6269" t="str">
        <f t="shared" si="102"/>
        <v>1984 q3</v>
      </c>
    </row>
    <row r="6270" spans="1:3">
      <c r="A6270" s="61">
        <v>30886</v>
      </c>
      <c r="B6270">
        <v>0.59099999999999997</v>
      </c>
      <c r="C6270" t="str">
        <f t="shared" si="102"/>
        <v>1984 q3</v>
      </c>
    </row>
    <row r="6271" spans="1:3">
      <c r="A6271" s="61">
        <v>30887</v>
      </c>
      <c r="B6271">
        <v>0.59</v>
      </c>
      <c r="C6271" t="str">
        <f t="shared" si="102"/>
        <v>1984 q3</v>
      </c>
    </row>
    <row r="6272" spans="1:3">
      <c r="A6272" s="61">
        <v>30888</v>
      </c>
      <c r="B6272">
        <v>0.60199999999999998</v>
      </c>
      <c r="C6272" t="str">
        <f t="shared" si="102"/>
        <v>1984 q3</v>
      </c>
    </row>
    <row r="6273" spans="1:3">
      <c r="A6273" s="61">
        <v>30889</v>
      </c>
      <c r="B6273">
        <v>0.58250000000000002</v>
      </c>
      <c r="C6273" t="str">
        <f t="shared" si="102"/>
        <v>1984 q3</v>
      </c>
    </row>
    <row r="6274" spans="1:3">
      <c r="A6274" s="61">
        <v>30890</v>
      </c>
      <c r="B6274">
        <v>0.58750000000000002</v>
      </c>
      <c r="C6274" t="str">
        <f t="shared" si="102"/>
        <v>1984 q3</v>
      </c>
    </row>
    <row r="6275" spans="1:3">
      <c r="A6275" s="61">
        <v>30893</v>
      </c>
      <c r="B6275">
        <v>0.58399999999999996</v>
      </c>
      <c r="C6275" t="str">
        <f t="shared" si="102"/>
        <v>1984 q3</v>
      </c>
    </row>
    <row r="6276" spans="1:3">
      <c r="A6276" s="61">
        <v>30894</v>
      </c>
      <c r="B6276">
        <v>0.56999999999999995</v>
      </c>
      <c r="C6276" t="str">
        <f t="shared" si="102"/>
        <v>1984 q3</v>
      </c>
    </row>
    <row r="6277" spans="1:3">
      <c r="A6277" s="61">
        <v>30895</v>
      </c>
      <c r="B6277">
        <v>0.57399999999999995</v>
      </c>
      <c r="C6277" t="str">
        <f t="shared" si="102"/>
        <v>1984 q3</v>
      </c>
    </row>
    <row r="6278" spans="1:3">
      <c r="A6278" s="61">
        <v>30896</v>
      </c>
      <c r="B6278">
        <v>0.58099999999999996</v>
      </c>
      <c r="C6278" t="str">
        <f t="shared" si="102"/>
        <v>1984 q3</v>
      </c>
    </row>
    <row r="6279" spans="1:3">
      <c r="A6279" s="61">
        <v>30897</v>
      </c>
      <c r="B6279">
        <v>0.59350000000000003</v>
      </c>
      <c r="C6279" t="str">
        <f t="shared" si="102"/>
        <v>1984 q3</v>
      </c>
    </row>
    <row r="6280" spans="1:3">
      <c r="A6280" s="61">
        <v>30900</v>
      </c>
      <c r="B6280">
        <v>0.58850000000000002</v>
      </c>
      <c r="C6280" t="str">
        <f t="shared" si="102"/>
        <v>1984 q3</v>
      </c>
    </row>
    <row r="6281" spans="1:3">
      <c r="A6281" s="61">
        <v>30901</v>
      </c>
      <c r="B6281">
        <v>0.57450000000000001</v>
      </c>
      <c r="C6281" t="str">
        <f t="shared" si="102"/>
        <v>1984 q3</v>
      </c>
    </row>
    <row r="6282" spans="1:3">
      <c r="A6282" s="61">
        <v>30902</v>
      </c>
      <c r="B6282">
        <v>0.58499999999999996</v>
      </c>
      <c r="C6282" t="str">
        <f t="shared" si="102"/>
        <v>1984 q3</v>
      </c>
    </row>
    <row r="6283" spans="1:3">
      <c r="A6283" s="61">
        <v>30903</v>
      </c>
      <c r="B6283">
        <v>0.59450000000000003</v>
      </c>
      <c r="C6283" t="str">
        <f t="shared" si="102"/>
        <v>1984 q3</v>
      </c>
    </row>
    <row r="6284" spans="1:3">
      <c r="A6284" s="61">
        <v>30904</v>
      </c>
      <c r="B6284">
        <v>0.59199999999999997</v>
      </c>
      <c r="C6284" t="str">
        <f t="shared" si="102"/>
        <v>1984 q3</v>
      </c>
    </row>
    <row r="6285" spans="1:3">
      <c r="A6285" s="61">
        <v>30907</v>
      </c>
      <c r="B6285">
        <v>0.59550000000000003</v>
      </c>
      <c r="C6285" t="str">
        <f t="shared" si="102"/>
        <v>1984 q3</v>
      </c>
    </row>
    <row r="6286" spans="1:3">
      <c r="A6286" s="61">
        <v>30908</v>
      </c>
      <c r="B6286">
        <v>0.59850000000000003</v>
      </c>
      <c r="C6286" t="str">
        <f t="shared" si="102"/>
        <v>1984 q3</v>
      </c>
    </row>
    <row r="6287" spans="1:3">
      <c r="A6287" s="61">
        <v>30909</v>
      </c>
      <c r="B6287">
        <v>0.59599999999999997</v>
      </c>
      <c r="C6287" t="str">
        <f t="shared" si="102"/>
        <v>1984 q3</v>
      </c>
    </row>
    <row r="6288" spans="1:3">
      <c r="A6288" s="61">
        <v>30910</v>
      </c>
      <c r="B6288">
        <v>0.59250000000000003</v>
      </c>
      <c r="C6288" t="str">
        <f t="shared" si="102"/>
        <v>1984 q3</v>
      </c>
    </row>
    <row r="6289" spans="1:3">
      <c r="A6289" s="61">
        <v>30911</v>
      </c>
      <c r="B6289">
        <v>0.59599999999999997</v>
      </c>
      <c r="C6289" t="str">
        <f t="shared" si="102"/>
        <v>1984 q3</v>
      </c>
    </row>
    <row r="6290" spans="1:3">
      <c r="A6290" s="61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61">
        <v>30915</v>
      </c>
      <c r="B6291">
        <v>0.58950000000000002</v>
      </c>
      <c r="C6291" t="str">
        <f t="shared" si="103"/>
        <v>1984 q3</v>
      </c>
    </row>
    <row r="6292" spans="1:3">
      <c r="A6292" s="61">
        <v>30916</v>
      </c>
      <c r="B6292">
        <v>0.60299999999999998</v>
      </c>
      <c r="C6292" t="str">
        <f t="shared" si="103"/>
        <v>1984 q3</v>
      </c>
    </row>
    <row r="6293" spans="1:3">
      <c r="A6293" s="61">
        <v>30917</v>
      </c>
      <c r="B6293">
        <v>0.61050000000000004</v>
      </c>
      <c r="C6293" t="str">
        <f t="shared" si="103"/>
        <v>1984 q3</v>
      </c>
    </row>
    <row r="6294" spans="1:3">
      <c r="A6294" s="61">
        <v>30918</v>
      </c>
      <c r="B6294">
        <v>0.61550000000000005</v>
      </c>
      <c r="C6294" t="str">
        <f t="shared" si="103"/>
        <v>1984 q3</v>
      </c>
    </row>
    <row r="6295" spans="1:3">
      <c r="A6295" s="61">
        <v>30921</v>
      </c>
      <c r="B6295">
        <v>0.61399999999999999</v>
      </c>
      <c r="C6295" t="str">
        <f t="shared" si="103"/>
        <v>1984 q3</v>
      </c>
    </row>
    <row r="6296" spans="1:3">
      <c r="A6296" s="61">
        <v>30922</v>
      </c>
      <c r="B6296">
        <v>0.61060000000000003</v>
      </c>
      <c r="C6296" t="str">
        <f t="shared" si="103"/>
        <v>1984 q3</v>
      </c>
    </row>
    <row r="6297" spans="1:3">
      <c r="A6297" s="61">
        <v>30923</v>
      </c>
      <c r="B6297">
        <v>0.61970000000000003</v>
      </c>
      <c r="C6297" t="str">
        <f t="shared" si="103"/>
        <v>1984 q3</v>
      </c>
    </row>
    <row r="6298" spans="1:3">
      <c r="A6298" s="61">
        <v>30924</v>
      </c>
      <c r="B6298">
        <v>0.61880000000000002</v>
      </c>
      <c r="C6298" t="str">
        <f t="shared" si="103"/>
        <v>1984 q3</v>
      </c>
    </row>
    <row r="6299" spans="1:3">
      <c r="A6299" s="61">
        <v>30925</v>
      </c>
      <c r="B6299">
        <v>0.62709999999999999</v>
      </c>
      <c r="C6299" t="str">
        <f t="shared" si="103"/>
        <v>1984 q3</v>
      </c>
    </row>
    <row r="6300" spans="1:3">
      <c r="A6300" s="61">
        <v>30929</v>
      </c>
      <c r="B6300">
        <v>0.61499999999999999</v>
      </c>
      <c r="C6300" t="str">
        <f t="shared" si="103"/>
        <v>1984 q3</v>
      </c>
    </row>
    <row r="6301" spans="1:3">
      <c r="A6301" s="61">
        <v>30930</v>
      </c>
      <c r="B6301">
        <v>0.61550000000000005</v>
      </c>
      <c r="C6301" t="str">
        <f t="shared" si="103"/>
        <v>1984 q3</v>
      </c>
    </row>
    <row r="6302" spans="1:3">
      <c r="A6302" s="61">
        <v>30931</v>
      </c>
      <c r="B6302">
        <v>0.62</v>
      </c>
      <c r="C6302" t="str">
        <f t="shared" si="103"/>
        <v>1984 q3</v>
      </c>
    </row>
    <row r="6303" spans="1:3">
      <c r="A6303" s="61">
        <v>30932</v>
      </c>
      <c r="B6303">
        <v>0.59199999999999997</v>
      </c>
      <c r="C6303" t="str">
        <f t="shared" si="103"/>
        <v>1984 q3</v>
      </c>
    </row>
    <row r="6304" spans="1:3">
      <c r="A6304" s="61">
        <v>30935</v>
      </c>
      <c r="B6304">
        <v>0.59</v>
      </c>
      <c r="C6304" t="str">
        <f t="shared" si="103"/>
        <v>1984 q3</v>
      </c>
    </row>
    <row r="6305" spans="1:3">
      <c r="A6305" s="61">
        <v>30936</v>
      </c>
      <c r="B6305">
        <v>0.59099999999999997</v>
      </c>
      <c r="C6305" t="str">
        <f t="shared" si="103"/>
        <v>1984 q3</v>
      </c>
    </row>
    <row r="6306" spans="1:3">
      <c r="A6306" s="61">
        <v>30937</v>
      </c>
      <c r="B6306">
        <v>0.59250000000000003</v>
      </c>
      <c r="C6306" t="str">
        <f t="shared" si="103"/>
        <v>1984 q3</v>
      </c>
    </row>
    <row r="6307" spans="1:3">
      <c r="A6307" s="61">
        <v>30938</v>
      </c>
      <c r="B6307">
        <v>0.57699999999999996</v>
      </c>
      <c r="C6307" t="str">
        <f t="shared" si="103"/>
        <v>1984 q3</v>
      </c>
    </row>
    <row r="6308" spans="1:3">
      <c r="A6308" s="61">
        <v>30939</v>
      </c>
      <c r="B6308">
        <v>0.58550000000000002</v>
      </c>
      <c r="C6308" t="str">
        <f t="shared" si="103"/>
        <v>1984 q3</v>
      </c>
    </row>
    <row r="6309" spans="1:3">
      <c r="A6309" s="61">
        <v>30942</v>
      </c>
      <c r="B6309">
        <v>0.5645</v>
      </c>
      <c r="C6309" t="str">
        <f t="shared" si="103"/>
        <v>1984 q3</v>
      </c>
    </row>
    <row r="6310" spans="1:3">
      <c r="A6310" s="61">
        <v>30943</v>
      </c>
      <c r="B6310">
        <v>0.57299999999999995</v>
      </c>
      <c r="C6310" t="str">
        <f t="shared" si="103"/>
        <v>1984 q3</v>
      </c>
    </row>
    <row r="6311" spans="1:3">
      <c r="A6311" s="61">
        <v>30944</v>
      </c>
      <c r="B6311">
        <v>0.57199999999999995</v>
      </c>
      <c r="C6311" t="str">
        <f t="shared" si="103"/>
        <v>1984 q3</v>
      </c>
    </row>
    <row r="6312" spans="1:3">
      <c r="A6312" s="61">
        <v>30945</v>
      </c>
      <c r="B6312">
        <v>0.56850000000000001</v>
      </c>
      <c r="C6312" t="str">
        <f t="shared" si="103"/>
        <v>1984 q3</v>
      </c>
    </row>
    <row r="6313" spans="1:3">
      <c r="A6313" s="61">
        <v>30946</v>
      </c>
      <c r="B6313">
        <v>0.57850000000000001</v>
      </c>
      <c r="C6313" t="str">
        <f t="shared" si="103"/>
        <v>1984 q3</v>
      </c>
    </row>
    <row r="6314" spans="1:3">
      <c r="A6314" s="61">
        <v>30949</v>
      </c>
      <c r="B6314">
        <v>0.57750000000000001</v>
      </c>
      <c r="C6314" t="str">
        <f t="shared" si="103"/>
        <v>1984 q3</v>
      </c>
    </row>
    <row r="6315" spans="1:3">
      <c r="A6315" s="61">
        <v>30950</v>
      </c>
      <c r="B6315">
        <v>0.57350000000000001</v>
      </c>
      <c r="C6315" t="str">
        <f t="shared" si="103"/>
        <v>1984 q3</v>
      </c>
    </row>
    <row r="6316" spans="1:3">
      <c r="A6316" s="61">
        <v>30951</v>
      </c>
      <c r="B6316">
        <v>0.58199999999999996</v>
      </c>
      <c r="C6316" t="str">
        <f t="shared" si="103"/>
        <v>1984 q3</v>
      </c>
    </row>
    <row r="6317" spans="1:3">
      <c r="A6317" s="61">
        <v>30952</v>
      </c>
      <c r="B6317">
        <v>0.57899999999999996</v>
      </c>
      <c r="C6317" t="str">
        <f t="shared" si="103"/>
        <v>1984 q3</v>
      </c>
    </row>
    <row r="6318" spans="1:3">
      <c r="A6318" s="61">
        <v>30953</v>
      </c>
      <c r="B6318">
        <v>0.57550000000000001</v>
      </c>
      <c r="C6318" t="str">
        <f t="shared" si="103"/>
        <v>1984 q3</v>
      </c>
    </row>
    <row r="6319" spans="1:3">
      <c r="A6319" s="61">
        <v>30956</v>
      </c>
      <c r="B6319">
        <v>0.57950000000000002</v>
      </c>
      <c r="C6319" t="str">
        <f t="shared" si="103"/>
        <v>1984 q4</v>
      </c>
    </row>
    <row r="6320" spans="1:3">
      <c r="A6320" s="61">
        <v>30957</v>
      </c>
      <c r="B6320">
        <v>0.57950000000000002</v>
      </c>
      <c r="C6320" t="str">
        <f t="shared" si="103"/>
        <v>1984 q4</v>
      </c>
    </row>
    <row r="6321" spans="1:3">
      <c r="A6321" s="61">
        <v>30958</v>
      </c>
      <c r="B6321">
        <v>0.57599999999999996</v>
      </c>
      <c r="C6321" t="str">
        <f t="shared" si="103"/>
        <v>1984 q4</v>
      </c>
    </row>
    <row r="6322" spans="1:3">
      <c r="A6322" s="61">
        <v>30959</v>
      </c>
      <c r="B6322">
        <v>0.57450000000000001</v>
      </c>
      <c r="C6322" t="str">
        <f t="shared" si="103"/>
        <v>1984 q4</v>
      </c>
    </row>
    <row r="6323" spans="1:3">
      <c r="A6323" s="61">
        <v>30960</v>
      </c>
      <c r="B6323">
        <v>0.5665</v>
      </c>
      <c r="C6323" t="str">
        <f t="shared" si="103"/>
        <v>1984 q4</v>
      </c>
    </row>
    <row r="6324" spans="1:3">
      <c r="A6324" s="61">
        <v>30963</v>
      </c>
      <c r="B6324">
        <v>0.5675</v>
      </c>
      <c r="C6324" t="str">
        <f t="shared" si="103"/>
        <v>1984 q4</v>
      </c>
    </row>
    <row r="6325" spans="1:3">
      <c r="A6325" s="61">
        <v>30964</v>
      </c>
      <c r="B6325">
        <v>0.56299999999999994</v>
      </c>
      <c r="C6325" t="str">
        <f t="shared" si="103"/>
        <v>1984 q4</v>
      </c>
    </row>
    <row r="6326" spans="1:3">
      <c r="A6326" s="61">
        <v>30965</v>
      </c>
      <c r="B6326">
        <v>0.56950000000000001</v>
      </c>
      <c r="C6326" t="str">
        <f t="shared" si="103"/>
        <v>1984 q4</v>
      </c>
    </row>
    <row r="6327" spans="1:3">
      <c r="A6327" s="61">
        <v>30966</v>
      </c>
      <c r="B6327">
        <v>0.5645</v>
      </c>
      <c r="C6327" t="str">
        <f t="shared" si="103"/>
        <v>1984 q4</v>
      </c>
    </row>
    <row r="6328" spans="1:3">
      <c r="A6328" s="61">
        <v>30967</v>
      </c>
      <c r="B6328">
        <v>0.57199999999999995</v>
      </c>
      <c r="C6328" t="str">
        <f t="shared" si="103"/>
        <v>1984 q4</v>
      </c>
    </row>
    <row r="6329" spans="1:3">
      <c r="A6329" s="61">
        <v>30970</v>
      </c>
      <c r="B6329">
        <v>0.5675</v>
      </c>
      <c r="C6329" t="str">
        <f t="shared" si="103"/>
        <v>1984 q4</v>
      </c>
    </row>
    <row r="6330" spans="1:3">
      <c r="A6330" s="61">
        <v>30971</v>
      </c>
      <c r="B6330">
        <v>0.55649999999999999</v>
      </c>
      <c r="C6330" t="str">
        <f t="shared" si="103"/>
        <v>1984 q4</v>
      </c>
    </row>
    <row r="6331" spans="1:3">
      <c r="A6331" s="61">
        <v>30972</v>
      </c>
      <c r="B6331">
        <v>0.55500000000000005</v>
      </c>
      <c r="C6331" t="str">
        <f t="shared" si="103"/>
        <v>1984 q4</v>
      </c>
    </row>
    <row r="6332" spans="1:3">
      <c r="A6332" s="61">
        <v>30973</v>
      </c>
      <c r="B6332">
        <v>0.5595</v>
      </c>
      <c r="C6332" t="str">
        <f t="shared" si="103"/>
        <v>1984 q4</v>
      </c>
    </row>
    <row r="6333" spans="1:3">
      <c r="A6333" s="61">
        <v>30974</v>
      </c>
      <c r="B6333">
        <v>0.56299999999999994</v>
      </c>
      <c r="C6333" t="str">
        <f t="shared" si="103"/>
        <v>1984 q4</v>
      </c>
    </row>
    <row r="6334" spans="1:3">
      <c r="A6334" s="61">
        <v>30977</v>
      </c>
      <c r="B6334">
        <v>0.56100000000000005</v>
      </c>
      <c r="C6334" t="str">
        <f t="shared" si="103"/>
        <v>1984 q4</v>
      </c>
    </row>
    <row r="6335" spans="1:3">
      <c r="A6335" s="61">
        <v>30978</v>
      </c>
      <c r="B6335">
        <v>0.5675</v>
      </c>
      <c r="C6335" t="str">
        <f t="shared" si="103"/>
        <v>1984 q4</v>
      </c>
    </row>
    <row r="6336" spans="1:3">
      <c r="A6336" s="61">
        <v>30979</v>
      </c>
      <c r="B6336">
        <v>0.57050000000000001</v>
      </c>
      <c r="C6336" t="str">
        <f t="shared" si="103"/>
        <v>1984 q4</v>
      </c>
    </row>
    <row r="6337" spans="1:3">
      <c r="A6337" s="61">
        <v>30980</v>
      </c>
      <c r="B6337">
        <v>0.58850000000000002</v>
      </c>
      <c r="C6337" t="str">
        <f t="shared" si="103"/>
        <v>1984 q4</v>
      </c>
    </row>
    <row r="6338" spans="1:3">
      <c r="A6338" s="61">
        <v>30981</v>
      </c>
      <c r="B6338">
        <v>0.58850000000000002</v>
      </c>
      <c r="C6338" t="str">
        <f t="shared" si="103"/>
        <v>1984 q4</v>
      </c>
    </row>
    <row r="6339" spans="1:3">
      <c r="A6339" s="61">
        <v>30984</v>
      </c>
      <c r="B6339">
        <v>0.57750000000000001</v>
      </c>
      <c r="C6339" t="str">
        <f t="shared" si="103"/>
        <v>1984 q4</v>
      </c>
    </row>
    <row r="6340" spans="1:3">
      <c r="A6340" s="61">
        <v>30985</v>
      </c>
      <c r="B6340">
        <v>0.58650000000000002</v>
      </c>
      <c r="C6340" t="str">
        <f t="shared" si="103"/>
        <v>1984 q4</v>
      </c>
    </row>
    <row r="6341" spans="1:3">
      <c r="A6341" s="61">
        <v>30986</v>
      </c>
      <c r="B6341">
        <v>0.59950000000000003</v>
      </c>
      <c r="C6341" t="str">
        <f t="shared" si="103"/>
        <v>1984 q4</v>
      </c>
    </row>
    <row r="6342" spans="1:3">
      <c r="A6342" s="61">
        <v>30987</v>
      </c>
      <c r="B6342">
        <v>0.60550000000000004</v>
      </c>
      <c r="C6342" t="str">
        <f t="shared" si="103"/>
        <v>1984 q4</v>
      </c>
    </row>
    <row r="6343" spans="1:3">
      <c r="A6343" s="61">
        <v>30988</v>
      </c>
      <c r="B6343">
        <v>0.61299999999999999</v>
      </c>
      <c r="C6343" t="str">
        <f t="shared" si="103"/>
        <v>1984 q4</v>
      </c>
    </row>
    <row r="6344" spans="1:3">
      <c r="A6344" s="61">
        <v>30991</v>
      </c>
      <c r="B6344">
        <v>0.61150000000000004</v>
      </c>
      <c r="C6344" t="str">
        <f t="shared" si="103"/>
        <v>1984 q4</v>
      </c>
    </row>
    <row r="6345" spans="1:3">
      <c r="A6345" s="61">
        <v>30992</v>
      </c>
      <c r="B6345">
        <v>0.60899999999999999</v>
      </c>
      <c r="C6345" t="str">
        <f t="shared" si="103"/>
        <v>1984 q4</v>
      </c>
    </row>
    <row r="6346" spans="1:3">
      <c r="A6346" s="61">
        <v>30993</v>
      </c>
      <c r="B6346">
        <v>0.61799999999999999</v>
      </c>
      <c r="C6346" t="str">
        <f t="shared" si="103"/>
        <v>1984 q4</v>
      </c>
    </row>
    <row r="6347" spans="1:3">
      <c r="A6347" s="61">
        <v>30994</v>
      </c>
      <c r="B6347">
        <v>0.61350000000000005</v>
      </c>
      <c r="C6347" t="str">
        <f t="shared" si="103"/>
        <v>1984 q4</v>
      </c>
    </row>
    <row r="6348" spans="1:3">
      <c r="A6348" s="61">
        <v>30995</v>
      </c>
      <c r="B6348">
        <v>0.60750000000000004</v>
      </c>
      <c r="C6348" t="str">
        <f t="shared" si="103"/>
        <v>1984 q4</v>
      </c>
    </row>
    <row r="6349" spans="1:3">
      <c r="A6349" s="61">
        <v>30998</v>
      </c>
      <c r="B6349">
        <v>0.61399999999999999</v>
      </c>
      <c r="C6349" t="str">
        <f t="shared" si="103"/>
        <v>1984 q4</v>
      </c>
    </row>
    <row r="6350" spans="1:3">
      <c r="A6350" s="61">
        <v>30999</v>
      </c>
      <c r="B6350">
        <v>0.60199999999999998</v>
      </c>
      <c r="C6350" t="str">
        <f t="shared" si="103"/>
        <v>1984 q4</v>
      </c>
    </row>
    <row r="6351" spans="1:3">
      <c r="A6351" s="61">
        <v>31000</v>
      </c>
      <c r="B6351">
        <v>0.59950000000000003</v>
      </c>
      <c r="C6351" t="str">
        <f t="shared" si="103"/>
        <v>1984 q4</v>
      </c>
    </row>
    <row r="6352" spans="1:3">
      <c r="A6352" s="61">
        <v>31001</v>
      </c>
      <c r="B6352">
        <v>0.59899999999999998</v>
      </c>
      <c r="C6352" t="str">
        <f t="shared" si="103"/>
        <v>1984 q4</v>
      </c>
    </row>
    <row r="6353" spans="1:3">
      <c r="A6353" s="61">
        <v>31002</v>
      </c>
      <c r="B6353">
        <v>0.59750000000000003</v>
      </c>
      <c r="C6353" t="str">
        <f t="shared" si="103"/>
        <v>1984 q4</v>
      </c>
    </row>
    <row r="6354" spans="1:3">
      <c r="A6354" s="61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61">
        <v>31006</v>
      </c>
      <c r="B6355">
        <v>0.59599999999999997</v>
      </c>
      <c r="C6355" t="str">
        <f t="shared" si="104"/>
        <v>1984 q4</v>
      </c>
    </row>
    <row r="6356" spans="1:3">
      <c r="A6356" s="61">
        <v>31007</v>
      </c>
      <c r="B6356">
        <v>0.60050000000000003</v>
      </c>
      <c r="C6356" t="str">
        <f t="shared" si="104"/>
        <v>1984 q4</v>
      </c>
    </row>
    <row r="6357" spans="1:3">
      <c r="A6357" s="61">
        <v>31009</v>
      </c>
      <c r="B6357">
        <v>0.59650000000000003</v>
      </c>
      <c r="C6357" t="str">
        <f t="shared" si="104"/>
        <v>1984 q4</v>
      </c>
    </row>
    <row r="6358" spans="1:3">
      <c r="A6358" s="61">
        <v>31012</v>
      </c>
      <c r="B6358">
        <v>0.59650000000000003</v>
      </c>
      <c r="C6358" t="str">
        <f t="shared" si="104"/>
        <v>1984 q4</v>
      </c>
    </row>
    <row r="6359" spans="1:3">
      <c r="A6359" s="61">
        <v>31013</v>
      </c>
      <c r="B6359">
        <v>0.58250000000000002</v>
      </c>
      <c r="C6359" t="str">
        <f t="shared" si="104"/>
        <v>1984 q4</v>
      </c>
    </row>
    <row r="6360" spans="1:3">
      <c r="A6360" s="61">
        <v>31014</v>
      </c>
      <c r="B6360">
        <v>0.57079999999999997</v>
      </c>
      <c r="C6360" t="str">
        <f t="shared" si="104"/>
        <v>1984 q4</v>
      </c>
    </row>
    <row r="6361" spans="1:3">
      <c r="A6361" s="61">
        <v>31015</v>
      </c>
      <c r="B6361">
        <v>0.57420000000000004</v>
      </c>
      <c r="C6361" t="str">
        <f t="shared" si="104"/>
        <v>1984 q4</v>
      </c>
    </row>
    <row r="6362" spans="1:3">
      <c r="A6362" s="61">
        <v>31016</v>
      </c>
      <c r="B6362">
        <v>0.57909999999999995</v>
      </c>
      <c r="C6362" t="str">
        <f t="shared" si="104"/>
        <v>1984 q4</v>
      </c>
    </row>
    <row r="6363" spans="1:3">
      <c r="A6363" s="61">
        <v>31019</v>
      </c>
      <c r="B6363">
        <v>0.58199999999999996</v>
      </c>
      <c r="C6363" t="str">
        <f t="shared" si="104"/>
        <v>1984 q4</v>
      </c>
    </row>
    <row r="6364" spans="1:3">
      <c r="A6364" s="61">
        <v>31020</v>
      </c>
      <c r="B6364">
        <v>0.58350000000000002</v>
      </c>
      <c r="C6364" t="str">
        <f t="shared" si="104"/>
        <v>1984 q4</v>
      </c>
    </row>
    <row r="6365" spans="1:3">
      <c r="A6365" s="61">
        <v>31021</v>
      </c>
      <c r="B6365">
        <v>0.58150000000000002</v>
      </c>
      <c r="C6365" t="str">
        <f t="shared" si="104"/>
        <v>1984 q4</v>
      </c>
    </row>
    <row r="6366" spans="1:3">
      <c r="A6366" s="61">
        <v>31022</v>
      </c>
      <c r="B6366">
        <v>0.58699999999999997</v>
      </c>
      <c r="C6366" t="str">
        <f t="shared" si="104"/>
        <v>1984 q4</v>
      </c>
    </row>
    <row r="6367" spans="1:3">
      <c r="A6367" s="61">
        <v>31023</v>
      </c>
      <c r="B6367">
        <v>0.57899999999999996</v>
      </c>
      <c r="C6367" t="str">
        <f t="shared" si="104"/>
        <v>1984 q4</v>
      </c>
    </row>
    <row r="6368" spans="1:3">
      <c r="A6368" s="61">
        <v>31026</v>
      </c>
      <c r="B6368">
        <v>0.57599999999999996</v>
      </c>
      <c r="C6368" t="str">
        <f t="shared" si="104"/>
        <v>1984 q4</v>
      </c>
    </row>
    <row r="6369" spans="1:3">
      <c r="A6369" s="61">
        <v>31027</v>
      </c>
      <c r="B6369">
        <v>0.58550000000000002</v>
      </c>
      <c r="C6369" t="str">
        <f t="shared" si="104"/>
        <v>1984 q4</v>
      </c>
    </row>
    <row r="6370" spans="1:3">
      <c r="A6370" s="61">
        <v>31028</v>
      </c>
      <c r="B6370">
        <v>0.58399999999999996</v>
      </c>
      <c r="C6370" t="str">
        <f t="shared" si="104"/>
        <v>1984 q4</v>
      </c>
    </row>
    <row r="6371" spans="1:3">
      <c r="A6371" s="61">
        <v>31029</v>
      </c>
      <c r="B6371">
        <v>0.57699999999999996</v>
      </c>
      <c r="C6371" t="str">
        <f t="shared" si="104"/>
        <v>1984 q4</v>
      </c>
    </row>
    <row r="6372" spans="1:3">
      <c r="A6372" s="61">
        <v>31030</v>
      </c>
      <c r="B6372">
        <v>0.58799999999999997</v>
      </c>
      <c r="C6372" t="str">
        <f t="shared" si="104"/>
        <v>1984 q4</v>
      </c>
    </row>
    <row r="6373" spans="1:3">
      <c r="A6373" s="61">
        <v>31033</v>
      </c>
      <c r="B6373">
        <v>0.58599999999999997</v>
      </c>
      <c r="C6373" t="str">
        <f t="shared" si="104"/>
        <v>1984 q4</v>
      </c>
    </row>
    <row r="6374" spans="1:3">
      <c r="A6374" s="61">
        <v>31034</v>
      </c>
      <c r="B6374">
        <v>0.58799999999999997</v>
      </c>
      <c r="C6374" t="str">
        <f t="shared" si="104"/>
        <v>1984 q4</v>
      </c>
    </row>
    <row r="6375" spans="1:3">
      <c r="A6375" s="61">
        <v>31035</v>
      </c>
      <c r="B6375">
        <v>0.58250000000000002</v>
      </c>
      <c r="C6375" t="str">
        <f t="shared" si="104"/>
        <v>1984 q4</v>
      </c>
    </row>
    <row r="6376" spans="1:3">
      <c r="A6376" s="61">
        <v>31036</v>
      </c>
      <c r="B6376">
        <v>0.57650000000000001</v>
      </c>
      <c r="C6376" t="str">
        <f t="shared" si="104"/>
        <v>1984 q4</v>
      </c>
    </row>
    <row r="6377" spans="1:3">
      <c r="A6377" s="61">
        <v>31037</v>
      </c>
      <c r="B6377">
        <v>0.55100000000000005</v>
      </c>
      <c r="C6377" t="str">
        <f t="shared" si="104"/>
        <v>1984 q4</v>
      </c>
    </row>
    <row r="6378" spans="1:3">
      <c r="A6378" s="61">
        <v>31042</v>
      </c>
      <c r="B6378">
        <v>0.56559999999999999</v>
      </c>
      <c r="C6378" t="str">
        <f t="shared" si="104"/>
        <v>1984 q4</v>
      </c>
    </row>
    <row r="6379" spans="1:3">
      <c r="A6379" s="61">
        <v>31043</v>
      </c>
      <c r="B6379">
        <v>0.56359999999999999</v>
      </c>
      <c r="C6379" t="str">
        <f t="shared" si="104"/>
        <v>1984 q4</v>
      </c>
    </row>
    <row r="6380" spans="1:3">
      <c r="A6380" s="61">
        <v>31044</v>
      </c>
      <c r="B6380">
        <v>0.57040000000000002</v>
      </c>
      <c r="C6380" t="str">
        <f t="shared" si="104"/>
        <v>1984 q4</v>
      </c>
    </row>
    <row r="6381" spans="1:3">
      <c r="A6381" s="61">
        <v>31047</v>
      </c>
      <c r="B6381">
        <v>0.57040000000000002</v>
      </c>
      <c r="C6381" t="str">
        <f t="shared" si="104"/>
        <v>1984 q4</v>
      </c>
    </row>
    <row r="6382" spans="1:3">
      <c r="A6382" s="61">
        <v>31049</v>
      </c>
      <c r="B6382">
        <v>0.56399999999999995</v>
      </c>
      <c r="C6382" t="str">
        <f t="shared" si="104"/>
        <v>1985 q1</v>
      </c>
    </row>
    <row r="6383" spans="1:3">
      <c r="A6383" s="61">
        <v>31050</v>
      </c>
      <c r="B6383">
        <v>0.57150000000000001</v>
      </c>
      <c r="C6383" t="str">
        <f t="shared" si="104"/>
        <v>1985 q1</v>
      </c>
    </row>
    <row r="6384" spans="1:3">
      <c r="A6384" s="61">
        <v>31051</v>
      </c>
      <c r="B6384">
        <v>0.56950000000000001</v>
      </c>
      <c r="C6384" t="str">
        <f t="shared" si="104"/>
        <v>1985 q1</v>
      </c>
    </row>
    <row r="6385" spans="1:3">
      <c r="A6385" s="61">
        <v>31054</v>
      </c>
      <c r="B6385">
        <v>0.57850000000000001</v>
      </c>
      <c r="C6385" t="str">
        <f t="shared" si="104"/>
        <v>1985 q1</v>
      </c>
    </row>
    <row r="6386" spans="1:3">
      <c r="A6386" s="61">
        <v>31055</v>
      </c>
      <c r="B6386">
        <v>0.57450000000000001</v>
      </c>
      <c r="C6386" t="str">
        <f t="shared" si="104"/>
        <v>1985 q1</v>
      </c>
    </row>
    <row r="6387" spans="1:3">
      <c r="A6387" s="61">
        <v>31056</v>
      </c>
      <c r="B6387">
        <v>0.58699999999999997</v>
      </c>
      <c r="C6387" t="str">
        <f t="shared" si="104"/>
        <v>1985 q1</v>
      </c>
    </row>
    <row r="6388" spans="1:3">
      <c r="A6388" s="61">
        <v>31057</v>
      </c>
      <c r="B6388">
        <v>0.58299999999999996</v>
      </c>
      <c r="C6388" t="str">
        <f t="shared" si="104"/>
        <v>1985 q1</v>
      </c>
    </row>
    <row r="6389" spans="1:3">
      <c r="A6389" s="61">
        <v>31058</v>
      </c>
      <c r="B6389">
        <v>0.57399999999999995</v>
      </c>
      <c r="C6389" t="str">
        <f t="shared" si="104"/>
        <v>1985 q1</v>
      </c>
    </row>
    <row r="6390" spans="1:3">
      <c r="A6390" s="61">
        <v>31061</v>
      </c>
      <c r="B6390">
        <v>0.57499999999999996</v>
      </c>
      <c r="C6390" t="str">
        <f t="shared" si="104"/>
        <v>1985 q1</v>
      </c>
    </row>
    <row r="6391" spans="1:3">
      <c r="A6391" s="61">
        <v>31062</v>
      </c>
      <c r="B6391">
        <v>0.58599999999999997</v>
      </c>
      <c r="C6391" t="str">
        <f t="shared" si="104"/>
        <v>1985 q1</v>
      </c>
    </row>
    <row r="6392" spans="1:3">
      <c r="A6392" s="61">
        <v>31063</v>
      </c>
      <c r="B6392">
        <v>0.59050000000000002</v>
      </c>
      <c r="C6392" t="str">
        <f t="shared" si="104"/>
        <v>1985 q1</v>
      </c>
    </row>
    <row r="6393" spans="1:3">
      <c r="A6393" s="61">
        <v>31064</v>
      </c>
      <c r="B6393">
        <v>0.60150000000000003</v>
      </c>
      <c r="C6393" t="str">
        <f t="shared" si="104"/>
        <v>1985 q1</v>
      </c>
    </row>
    <row r="6394" spans="1:3">
      <c r="A6394" s="61">
        <v>31065</v>
      </c>
      <c r="B6394">
        <v>0.61199999999999999</v>
      </c>
      <c r="C6394" t="str">
        <f t="shared" si="104"/>
        <v>1985 q1</v>
      </c>
    </row>
    <row r="6395" spans="1:3">
      <c r="A6395" s="61">
        <v>31068</v>
      </c>
      <c r="B6395">
        <v>0.61699999999999999</v>
      </c>
      <c r="C6395" t="str">
        <f t="shared" si="104"/>
        <v>1985 q1</v>
      </c>
    </row>
    <row r="6396" spans="1:3">
      <c r="A6396" s="61">
        <v>31069</v>
      </c>
      <c r="B6396">
        <v>0.61050000000000004</v>
      </c>
      <c r="C6396" t="str">
        <f t="shared" si="104"/>
        <v>1985 q1</v>
      </c>
    </row>
    <row r="6397" spans="1:3">
      <c r="A6397" s="61">
        <v>31070</v>
      </c>
      <c r="B6397">
        <v>0.60099999999999998</v>
      </c>
      <c r="C6397" t="str">
        <f t="shared" si="104"/>
        <v>1985 q1</v>
      </c>
    </row>
    <row r="6398" spans="1:3">
      <c r="A6398" s="61">
        <v>31071</v>
      </c>
      <c r="B6398">
        <v>0.61150000000000004</v>
      </c>
      <c r="C6398" t="str">
        <f t="shared" si="104"/>
        <v>1985 q1</v>
      </c>
    </row>
    <row r="6399" spans="1:3">
      <c r="A6399" s="61">
        <v>31072</v>
      </c>
      <c r="B6399">
        <v>0.61099999999999999</v>
      </c>
      <c r="C6399" t="str">
        <f t="shared" si="104"/>
        <v>1985 q1</v>
      </c>
    </row>
    <row r="6400" spans="1:3">
      <c r="A6400" s="61">
        <v>31075</v>
      </c>
      <c r="B6400">
        <v>0.623</v>
      </c>
      <c r="C6400" t="str">
        <f t="shared" si="104"/>
        <v>1985 q1</v>
      </c>
    </row>
    <row r="6401" spans="1:3">
      <c r="A6401" s="61">
        <v>31076</v>
      </c>
      <c r="B6401">
        <v>0.63049999999999995</v>
      </c>
      <c r="C6401" t="str">
        <f t="shared" si="104"/>
        <v>1985 q1</v>
      </c>
    </row>
    <row r="6402" spans="1:3">
      <c r="A6402" s="61">
        <v>31077</v>
      </c>
      <c r="B6402">
        <v>0.63900000000000001</v>
      </c>
      <c r="C6402" t="str">
        <f t="shared" si="104"/>
        <v>1985 q1</v>
      </c>
    </row>
    <row r="6403" spans="1:3">
      <c r="A6403" s="61">
        <v>31078</v>
      </c>
      <c r="B6403">
        <v>0.626</v>
      </c>
      <c r="C6403" t="str">
        <f t="shared" si="104"/>
        <v>1985 q1</v>
      </c>
    </row>
    <row r="6404" spans="1:3">
      <c r="A6404" s="61">
        <v>31079</v>
      </c>
      <c r="B6404">
        <v>0.63</v>
      </c>
      <c r="C6404" t="str">
        <f t="shared" si="104"/>
        <v>1985 q1</v>
      </c>
    </row>
    <row r="6405" spans="1:3">
      <c r="A6405" s="61">
        <v>31082</v>
      </c>
      <c r="B6405">
        <v>0.624</v>
      </c>
      <c r="C6405" t="str">
        <f t="shared" si="104"/>
        <v>1985 q1</v>
      </c>
    </row>
    <row r="6406" spans="1:3">
      <c r="A6406" s="61">
        <v>31083</v>
      </c>
      <c r="B6406">
        <v>0.624</v>
      </c>
      <c r="C6406" t="str">
        <f t="shared" si="104"/>
        <v>1985 q1</v>
      </c>
    </row>
    <row r="6407" spans="1:3">
      <c r="A6407" s="61">
        <v>31084</v>
      </c>
      <c r="B6407">
        <v>0.62</v>
      </c>
      <c r="C6407" t="str">
        <f t="shared" si="104"/>
        <v>1985 q1</v>
      </c>
    </row>
    <row r="6408" spans="1:3">
      <c r="A6408" s="61">
        <v>31085</v>
      </c>
      <c r="B6408">
        <v>0.61399999999999999</v>
      </c>
      <c r="C6408" t="str">
        <f t="shared" si="104"/>
        <v>1985 q1</v>
      </c>
    </row>
    <row r="6409" spans="1:3">
      <c r="A6409" s="61">
        <v>31086</v>
      </c>
      <c r="B6409">
        <v>0.61299999999999999</v>
      </c>
      <c r="C6409" t="str">
        <f t="shared" si="104"/>
        <v>1985 q1</v>
      </c>
    </row>
    <row r="6410" spans="1:3">
      <c r="A6410" s="61">
        <v>31089</v>
      </c>
      <c r="B6410">
        <v>0.62050000000000005</v>
      </c>
      <c r="C6410" t="str">
        <f t="shared" si="104"/>
        <v>1985 q1</v>
      </c>
    </row>
    <row r="6411" spans="1:3">
      <c r="A6411" s="61">
        <v>31090</v>
      </c>
      <c r="B6411">
        <v>0.62050000000000005</v>
      </c>
      <c r="C6411" t="str">
        <f t="shared" si="104"/>
        <v>1985 q1</v>
      </c>
    </row>
    <row r="6412" spans="1:3">
      <c r="A6412" s="61">
        <v>31091</v>
      </c>
      <c r="B6412">
        <v>0.625</v>
      </c>
      <c r="C6412" t="str">
        <f t="shared" si="104"/>
        <v>1985 q1</v>
      </c>
    </row>
    <row r="6413" spans="1:3">
      <c r="A6413" s="61">
        <v>31092</v>
      </c>
      <c r="B6413">
        <v>0.623</v>
      </c>
      <c r="C6413" t="str">
        <f t="shared" si="104"/>
        <v>1985 q1</v>
      </c>
    </row>
    <row r="6414" spans="1:3">
      <c r="A6414" s="61">
        <v>31093</v>
      </c>
      <c r="B6414">
        <v>0.61899999999999999</v>
      </c>
      <c r="C6414" t="str">
        <f t="shared" si="104"/>
        <v>1985 q1</v>
      </c>
    </row>
    <row r="6415" spans="1:3">
      <c r="A6415" s="61">
        <v>31097</v>
      </c>
      <c r="B6415">
        <v>0.61850000000000005</v>
      </c>
      <c r="C6415" t="str">
        <f t="shared" si="104"/>
        <v>1985 q1</v>
      </c>
    </row>
    <row r="6416" spans="1:3">
      <c r="A6416" s="61">
        <v>31098</v>
      </c>
      <c r="B6416">
        <v>0.6</v>
      </c>
      <c r="C6416" t="str">
        <f t="shared" si="104"/>
        <v>1985 q1</v>
      </c>
    </row>
    <row r="6417" spans="1:3">
      <c r="A6417" s="61">
        <v>31099</v>
      </c>
      <c r="B6417">
        <v>0.59150000000000003</v>
      </c>
      <c r="C6417" t="str">
        <f t="shared" si="104"/>
        <v>1985 q1</v>
      </c>
    </row>
    <row r="6418" spans="1:3">
      <c r="A6418" s="61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61">
        <v>31103</v>
      </c>
      <c r="B6419">
        <v>0.57240000000000002</v>
      </c>
      <c r="C6419" t="str">
        <f t="shared" si="105"/>
        <v>1985 q1</v>
      </c>
    </row>
    <row r="6420" spans="1:3">
      <c r="A6420" s="61">
        <v>31104</v>
      </c>
      <c r="B6420">
        <v>0.5766</v>
      </c>
      <c r="C6420" t="str">
        <f t="shared" si="105"/>
        <v>1985 q1</v>
      </c>
    </row>
    <row r="6421" spans="1:3">
      <c r="A6421" s="61">
        <v>31105</v>
      </c>
      <c r="B6421">
        <v>0.58699999999999997</v>
      </c>
      <c r="C6421" t="str">
        <f t="shared" si="105"/>
        <v>1985 q1</v>
      </c>
    </row>
    <row r="6422" spans="1:3">
      <c r="A6422" s="61">
        <v>31106</v>
      </c>
      <c r="B6422">
        <v>0.59409999999999996</v>
      </c>
      <c r="C6422" t="str">
        <f t="shared" si="105"/>
        <v>1985 q1</v>
      </c>
    </row>
    <row r="6423" spans="1:3">
      <c r="A6423" s="61">
        <v>31107</v>
      </c>
      <c r="B6423">
        <v>0.59299999999999997</v>
      </c>
      <c r="C6423" t="str">
        <f t="shared" si="105"/>
        <v>1985 q1</v>
      </c>
    </row>
    <row r="6424" spans="1:3">
      <c r="A6424" s="61">
        <v>31110</v>
      </c>
      <c r="B6424">
        <v>0.59899999999999998</v>
      </c>
      <c r="C6424" t="str">
        <f t="shared" si="105"/>
        <v>1985 q1</v>
      </c>
    </row>
    <row r="6425" spans="1:3">
      <c r="A6425" s="61">
        <v>31111</v>
      </c>
      <c r="B6425">
        <v>0.59199999999999997</v>
      </c>
      <c r="C6425" t="str">
        <f t="shared" si="105"/>
        <v>1985 q1</v>
      </c>
    </row>
    <row r="6426" spans="1:3">
      <c r="A6426" s="61">
        <v>31112</v>
      </c>
      <c r="B6426">
        <v>0.60499999999999998</v>
      </c>
      <c r="C6426" t="str">
        <f t="shared" si="105"/>
        <v>1985 q1</v>
      </c>
    </row>
    <row r="6427" spans="1:3">
      <c r="A6427" s="61">
        <v>31113</v>
      </c>
      <c r="B6427">
        <v>0.60250000000000004</v>
      </c>
      <c r="C6427" t="str">
        <f t="shared" si="105"/>
        <v>1985 q1</v>
      </c>
    </row>
    <row r="6428" spans="1:3">
      <c r="A6428" s="61">
        <v>31114</v>
      </c>
      <c r="B6428">
        <v>0.60350000000000004</v>
      </c>
      <c r="C6428" t="str">
        <f t="shared" si="105"/>
        <v>1985 q1</v>
      </c>
    </row>
    <row r="6429" spans="1:3">
      <c r="A6429" s="61">
        <v>31117</v>
      </c>
      <c r="B6429">
        <v>0.60150000000000003</v>
      </c>
      <c r="C6429" t="str">
        <f t="shared" si="105"/>
        <v>1985 q1</v>
      </c>
    </row>
    <row r="6430" spans="1:3">
      <c r="A6430" s="61">
        <v>31118</v>
      </c>
      <c r="B6430">
        <v>0.59750000000000003</v>
      </c>
      <c r="C6430" t="str">
        <f t="shared" si="105"/>
        <v>1985 q1</v>
      </c>
    </row>
    <row r="6431" spans="1:3">
      <c r="A6431" s="61">
        <v>31119</v>
      </c>
      <c r="B6431">
        <v>0.59850000000000003</v>
      </c>
      <c r="C6431" t="str">
        <f t="shared" si="105"/>
        <v>1985 q1</v>
      </c>
    </row>
    <row r="6432" spans="1:3">
      <c r="A6432" s="61">
        <v>31120</v>
      </c>
      <c r="B6432">
        <v>0.59699999999999998</v>
      </c>
      <c r="C6432" t="str">
        <f t="shared" si="105"/>
        <v>1985 q1</v>
      </c>
    </row>
    <row r="6433" spans="1:3">
      <c r="A6433" s="61">
        <v>31121</v>
      </c>
      <c r="B6433">
        <v>0.59899999999999998</v>
      </c>
      <c r="C6433" t="str">
        <f t="shared" si="105"/>
        <v>1985 q1</v>
      </c>
    </row>
    <row r="6434" spans="1:3">
      <c r="A6434" s="61">
        <v>31124</v>
      </c>
      <c r="B6434">
        <v>0.60699999999999998</v>
      </c>
      <c r="C6434" t="str">
        <f t="shared" si="105"/>
        <v>1985 q1</v>
      </c>
    </row>
    <row r="6435" spans="1:3">
      <c r="A6435" s="61">
        <v>31125</v>
      </c>
      <c r="B6435">
        <v>0.626</v>
      </c>
      <c r="C6435" t="str">
        <f t="shared" si="105"/>
        <v>1985 q1</v>
      </c>
    </row>
    <row r="6436" spans="1:3">
      <c r="A6436" s="61">
        <v>31126</v>
      </c>
      <c r="B6436">
        <v>0.61150000000000004</v>
      </c>
      <c r="C6436" t="str">
        <f t="shared" si="105"/>
        <v>1985 q1</v>
      </c>
    </row>
    <row r="6437" spans="1:3">
      <c r="A6437" s="61">
        <v>31127</v>
      </c>
      <c r="B6437">
        <v>0.61750000000000005</v>
      </c>
      <c r="C6437" t="str">
        <f t="shared" si="105"/>
        <v>1985 q1</v>
      </c>
    </row>
    <row r="6438" spans="1:3">
      <c r="A6438" s="61">
        <v>31128</v>
      </c>
      <c r="B6438">
        <v>0.61450000000000005</v>
      </c>
      <c r="C6438" t="str">
        <f t="shared" si="105"/>
        <v>1985 q1</v>
      </c>
    </row>
    <row r="6439" spans="1:3">
      <c r="A6439" s="61">
        <v>31131</v>
      </c>
      <c r="B6439">
        <v>0.61</v>
      </c>
      <c r="C6439" t="str">
        <f t="shared" si="105"/>
        <v>1985 q1</v>
      </c>
    </row>
    <row r="6440" spans="1:3">
      <c r="A6440" s="61">
        <v>31132</v>
      </c>
      <c r="B6440">
        <v>0.61750000000000005</v>
      </c>
      <c r="C6440" t="str">
        <f t="shared" si="105"/>
        <v>1985 q1</v>
      </c>
    </row>
    <row r="6441" spans="1:3">
      <c r="A6441" s="61">
        <v>31133</v>
      </c>
      <c r="B6441">
        <v>0.62150000000000005</v>
      </c>
      <c r="C6441" t="str">
        <f t="shared" si="105"/>
        <v>1985 q1</v>
      </c>
    </row>
    <row r="6442" spans="1:3">
      <c r="A6442" s="61">
        <v>31134</v>
      </c>
      <c r="B6442">
        <v>0.62</v>
      </c>
      <c r="C6442" t="str">
        <f t="shared" si="105"/>
        <v>1985 q1</v>
      </c>
    </row>
    <row r="6443" spans="1:3">
      <c r="A6443" s="61">
        <v>31135</v>
      </c>
      <c r="B6443">
        <v>0.626</v>
      </c>
      <c r="C6443" t="str">
        <f t="shared" si="105"/>
        <v>1985 q1</v>
      </c>
    </row>
    <row r="6444" spans="1:3">
      <c r="A6444" s="61">
        <v>31138</v>
      </c>
      <c r="B6444">
        <v>0.63400000000000001</v>
      </c>
      <c r="C6444" t="str">
        <f t="shared" si="105"/>
        <v>1985 q2</v>
      </c>
    </row>
    <row r="6445" spans="1:3">
      <c r="A6445" s="61">
        <v>31139</v>
      </c>
      <c r="B6445">
        <v>0.64700000000000002</v>
      </c>
      <c r="C6445" t="str">
        <f t="shared" si="105"/>
        <v>1985 q2</v>
      </c>
    </row>
    <row r="6446" spans="1:3">
      <c r="A6446" s="61">
        <v>31140</v>
      </c>
      <c r="B6446">
        <v>0.63549999999999995</v>
      </c>
      <c r="C6446" t="str">
        <f t="shared" si="105"/>
        <v>1985 q2</v>
      </c>
    </row>
    <row r="6447" spans="1:3">
      <c r="A6447" s="61">
        <v>31141</v>
      </c>
      <c r="B6447">
        <v>0.65</v>
      </c>
      <c r="C6447" t="str">
        <f t="shared" si="105"/>
        <v>1985 q2</v>
      </c>
    </row>
    <row r="6448" spans="1:3">
      <c r="A6448" s="61">
        <v>31145</v>
      </c>
      <c r="B6448">
        <v>0.65049999999999997</v>
      </c>
      <c r="C6448" t="str">
        <f t="shared" si="105"/>
        <v>1985 q2</v>
      </c>
    </row>
    <row r="6449" spans="1:3">
      <c r="A6449" s="61">
        <v>31146</v>
      </c>
      <c r="B6449">
        <v>0.64800000000000002</v>
      </c>
      <c r="C6449" t="str">
        <f t="shared" si="105"/>
        <v>1985 q2</v>
      </c>
    </row>
    <row r="6450" spans="1:3">
      <c r="A6450" s="61">
        <v>31147</v>
      </c>
      <c r="B6450">
        <v>0.64900000000000002</v>
      </c>
      <c r="C6450" t="str">
        <f t="shared" si="105"/>
        <v>1985 q2</v>
      </c>
    </row>
    <row r="6451" spans="1:3">
      <c r="A6451" s="61">
        <v>31148</v>
      </c>
      <c r="B6451">
        <v>0.64849999999999997</v>
      </c>
      <c r="C6451" t="str">
        <f t="shared" si="105"/>
        <v>1985 q2</v>
      </c>
    </row>
    <row r="6452" spans="1:3">
      <c r="A6452" s="61">
        <v>31149</v>
      </c>
      <c r="B6452">
        <v>0.65900000000000003</v>
      </c>
      <c r="C6452" t="str">
        <f t="shared" si="105"/>
        <v>1985 q2</v>
      </c>
    </row>
    <row r="6453" spans="1:3">
      <c r="A6453" s="61">
        <v>31152</v>
      </c>
      <c r="B6453">
        <v>0.65500000000000003</v>
      </c>
      <c r="C6453" t="str">
        <f t="shared" si="105"/>
        <v>1985 q2</v>
      </c>
    </row>
    <row r="6454" spans="1:3">
      <c r="A6454" s="61">
        <v>31153</v>
      </c>
      <c r="B6454">
        <v>0.64949999999999997</v>
      </c>
      <c r="C6454" t="str">
        <f t="shared" si="105"/>
        <v>1985 q2</v>
      </c>
    </row>
    <row r="6455" spans="1:3">
      <c r="A6455" s="61">
        <v>31154</v>
      </c>
      <c r="B6455">
        <v>0.64800000000000002</v>
      </c>
      <c r="C6455" t="str">
        <f t="shared" si="105"/>
        <v>1985 q2</v>
      </c>
    </row>
    <row r="6456" spans="1:3">
      <c r="A6456" s="61">
        <v>31155</v>
      </c>
      <c r="B6456">
        <v>0.63200000000000001</v>
      </c>
      <c r="C6456" t="str">
        <f t="shared" si="105"/>
        <v>1985 q2</v>
      </c>
    </row>
    <row r="6457" spans="1:3">
      <c r="A6457" s="61">
        <v>31156</v>
      </c>
      <c r="B6457">
        <v>0.62949999999999995</v>
      </c>
      <c r="C6457" t="str">
        <f t="shared" si="105"/>
        <v>1985 q2</v>
      </c>
    </row>
    <row r="6458" spans="1:3">
      <c r="A6458" s="61">
        <v>31159</v>
      </c>
      <c r="B6458">
        <v>0.624</v>
      </c>
      <c r="C6458" t="str">
        <f t="shared" si="105"/>
        <v>1985 q2</v>
      </c>
    </row>
    <row r="6459" spans="1:3">
      <c r="A6459" s="61">
        <v>31160</v>
      </c>
      <c r="B6459">
        <v>0.61950000000000005</v>
      </c>
      <c r="C6459" t="str">
        <f t="shared" si="105"/>
        <v>1985 q2</v>
      </c>
    </row>
    <row r="6460" spans="1:3">
      <c r="A6460" s="61">
        <v>31161</v>
      </c>
      <c r="B6460">
        <v>0.62749999999999995</v>
      </c>
      <c r="C6460" t="str">
        <f t="shared" si="105"/>
        <v>1985 q2</v>
      </c>
    </row>
    <row r="6461" spans="1:3">
      <c r="A6461" s="61">
        <v>31162</v>
      </c>
      <c r="B6461">
        <v>0.63790000000000002</v>
      </c>
      <c r="C6461" t="str">
        <f t="shared" si="105"/>
        <v>1985 q2</v>
      </c>
    </row>
    <row r="6462" spans="1:3">
      <c r="A6462" s="61">
        <v>31163</v>
      </c>
      <c r="B6462">
        <v>0.62980000000000003</v>
      </c>
      <c r="C6462" t="str">
        <f t="shared" si="105"/>
        <v>1985 q2</v>
      </c>
    </row>
    <row r="6463" spans="1:3">
      <c r="A6463" s="61">
        <v>31166</v>
      </c>
      <c r="B6463">
        <v>0.63549999999999995</v>
      </c>
      <c r="C6463" t="str">
        <f t="shared" si="105"/>
        <v>1985 q2</v>
      </c>
    </row>
    <row r="6464" spans="1:3">
      <c r="A6464" s="61">
        <v>31167</v>
      </c>
      <c r="B6464">
        <v>0.61709999999999998</v>
      </c>
      <c r="C6464" t="str">
        <f t="shared" si="105"/>
        <v>1985 q2</v>
      </c>
    </row>
    <row r="6465" spans="1:3">
      <c r="A6465" s="61">
        <v>31168</v>
      </c>
      <c r="B6465">
        <v>0.62250000000000005</v>
      </c>
      <c r="C6465" t="str">
        <f t="shared" si="105"/>
        <v>1985 q2</v>
      </c>
    </row>
    <row r="6466" spans="1:3">
      <c r="A6466" s="61">
        <v>31169</v>
      </c>
      <c r="B6466">
        <v>0.62749999999999995</v>
      </c>
      <c r="C6466" t="str">
        <f t="shared" si="105"/>
        <v>1985 q2</v>
      </c>
    </row>
    <row r="6467" spans="1:3">
      <c r="A6467" s="61">
        <v>31170</v>
      </c>
      <c r="B6467">
        <v>0.62</v>
      </c>
      <c r="C6467" t="str">
        <f t="shared" si="105"/>
        <v>1985 q2</v>
      </c>
    </row>
    <row r="6468" spans="1:3">
      <c r="A6468" s="61">
        <v>31173</v>
      </c>
      <c r="B6468">
        <v>0.624</v>
      </c>
      <c r="C6468" t="str">
        <f t="shared" si="105"/>
        <v>1985 q2</v>
      </c>
    </row>
    <row r="6469" spans="1:3">
      <c r="A6469" s="61">
        <v>31174</v>
      </c>
      <c r="B6469">
        <v>0.63700000000000001</v>
      </c>
      <c r="C6469" t="str">
        <f t="shared" si="105"/>
        <v>1985 q2</v>
      </c>
    </row>
    <row r="6470" spans="1:3">
      <c r="A6470" s="61">
        <v>31175</v>
      </c>
      <c r="B6470">
        <v>0.64900000000000002</v>
      </c>
      <c r="C6470" t="str">
        <f t="shared" si="105"/>
        <v>1985 q2</v>
      </c>
    </row>
    <row r="6471" spans="1:3">
      <c r="A6471" s="61">
        <v>31176</v>
      </c>
      <c r="B6471">
        <v>0.65500000000000003</v>
      </c>
      <c r="C6471" t="str">
        <f t="shared" si="105"/>
        <v>1985 q2</v>
      </c>
    </row>
    <row r="6472" spans="1:3">
      <c r="A6472" s="61">
        <v>31177</v>
      </c>
      <c r="B6472">
        <v>0.65500000000000003</v>
      </c>
      <c r="C6472" t="str">
        <f t="shared" si="105"/>
        <v>1985 q2</v>
      </c>
    </row>
    <row r="6473" spans="1:3">
      <c r="A6473" s="61">
        <v>31180</v>
      </c>
      <c r="B6473">
        <v>0.64849999999999997</v>
      </c>
      <c r="C6473" t="str">
        <f t="shared" si="105"/>
        <v>1985 q2</v>
      </c>
    </row>
    <row r="6474" spans="1:3">
      <c r="A6474" s="61">
        <v>31181</v>
      </c>
      <c r="B6474">
        <v>0.64900000000000002</v>
      </c>
      <c r="C6474" t="str">
        <f t="shared" si="105"/>
        <v>1985 q2</v>
      </c>
    </row>
    <row r="6475" spans="1:3">
      <c r="A6475" s="61">
        <v>31182</v>
      </c>
      <c r="B6475">
        <v>0.65349999999999997</v>
      </c>
      <c r="C6475" t="str">
        <f t="shared" si="105"/>
        <v>1985 q2</v>
      </c>
    </row>
    <row r="6476" spans="1:3">
      <c r="A6476" s="61">
        <v>31183</v>
      </c>
      <c r="B6476">
        <v>0.64400000000000002</v>
      </c>
      <c r="C6476" t="str">
        <f t="shared" si="105"/>
        <v>1985 q2</v>
      </c>
    </row>
    <row r="6477" spans="1:3">
      <c r="A6477" s="61">
        <v>31184</v>
      </c>
      <c r="B6477">
        <v>0.64100000000000001</v>
      </c>
      <c r="C6477" t="str">
        <f t="shared" si="105"/>
        <v>1985 q2</v>
      </c>
    </row>
    <row r="6478" spans="1:3">
      <c r="A6478" s="61">
        <v>31187</v>
      </c>
      <c r="B6478">
        <v>0.63349999999999995</v>
      </c>
      <c r="C6478" t="str">
        <f t="shared" si="105"/>
        <v>1985 q2</v>
      </c>
    </row>
    <row r="6479" spans="1:3">
      <c r="A6479" s="61">
        <v>31188</v>
      </c>
      <c r="B6479">
        <v>0.64100000000000001</v>
      </c>
      <c r="C6479" t="str">
        <f t="shared" si="105"/>
        <v>1985 q2</v>
      </c>
    </row>
    <row r="6480" spans="1:3">
      <c r="A6480" s="61">
        <v>31189</v>
      </c>
      <c r="B6480">
        <v>0.64700000000000002</v>
      </c>
      <c r="C6480" t="str">
        <f t="shared" si="105"/>
        <v>1985 q2</v>
      </c>
    </row>
    <row r="6481" spans="1:3">
      <c r="A6481" s="61">
        <v>31190</v>
      </c>
      <c r="B6481">
        <v>0.64400000000000002</v>
      </c>
      <c r="C6481" t="str">
        <f t="shared" si="105"/>
        <v>1985 q2</v>
      </c>
    </row>
    <row r="6482" spans="1:3">
      <c r="A6482" s="61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61">
        <v>31195</v>
      </c>
      <c r="B6483">
        <v>0.62050000000000005</v>
      </c>
      <c r="C6483" t="str">
        <f t="shared" si="106"/>
        <v>1985 q2</v>
      </c>
    </row>
    <row r="6484" spans="1:3">
      <c r="A6484" s="61">
        <v>31196</v>
      </c>
      <c r="B6484">
        <v>0.62549999999999994</v>
      </c>
      <c r="C6484" t="str">
        <f t="shared" si="106"/>
        <v>1985 q2</v>
      </c>
    </row>
    <row r="6485" spans="1:3">
      <c r="A6485" s="61">
        <v>31197</v>
      </c>
      <c r="B6485">
        <v>0.60750000000000004</v>
      </c>
      <c r="C6485" t="str">
        <f t="shared" si="106"/>
        <v>1985 q2</v>
      </c>
    </row>
    <row r="6486" spans="1:3">
      <c r="A6486" s="61">
        <v>31198</v>
      </c>
      <c r="B6486">
        <v>0.60650000000000004</v>
      </c>
      <c r="C6486" t="str">
        <f t="shared" si="106"/>
        <v>1985 q2</v>
      </c>
    </row>
    <row r="6487" spans="1:3">
      <c r="A6487" s="61">
        <v>31201</v>
      </c>
      <c r="B6487">
        <v>0.60150000000000003</v>
      </c>
      <c r="C6487" t="str">
        <f t="shared" si="106"/>
        <v>1985 q2</v>
      </c>
    </row>
    <row r="6488" spans="1:3">
      <c r="A6488" s="61">
        <v>31202</v>
      </c>
      <c r="B6488">
        <v>0.61099999999999999</v>
      </c>
      <c r="C6488" t="str">
        <f t="shared" si="106"/>
        <v>1985 q2</v>
      </c>
    </row>
    <row r="6489" spans="1:3">
      <c r="A6489" s="61">
        <v>31203</v>
      </c>
      <c r="B6489">
        <v>0.60499999999999998</v>
      </c>
      <c r="C6489" t="str">
        <f t="shared" si="106"/>
        <v>1985 q2</v>
      </c>
    </row>
    <row r="6490" spans="1:3">
      <c r="A6490" s="61">
        <v>31204</v>
      </c>
      <c r="B6490">
        <v>0.60650000000000004</v>
      </c>
      <c r="C6490" t="str">
        <f t="shared" si="106"/>
        <v>1985 q2</v>
      </c>
    </row>
    <row r="6491" spans="1:3">
      <c r="A6491" s="61">
        <v>31205</v>
      </c>
      <c r="B6491">
        <v>0.60699999999999998</v>
      </c>
      <c r="C6491" t="str">
        <f t="shared" si="106"/>
        <v>1985 q2</v>
      </c>
    </row>
    <row r="6492" spans="1:3">
      <c r="A6492" s="61">
        <v>31208</v>
      </c>
      <c r="B6492">
        <v>0.60499999999999998</v>
      </c>
      <c r="C6492" t="str">
        <f t="shared" si="106"/>
        <v>1985 q2</v>
      </c>
    </row>
    <row r="6493" spans="1:3">
      <c r="A6493" s="61">
        <v>31209</v>
      </c>
      <c r="B6493">
        <v>0.60799999999999998</v>
      </c>
      <c r="C6493" t="str">
        <f t="shared" si="106"/>
        <v>1985 q2</v>
      </c>
    </row>
    <row r="6494" spans="1:3">
      <c r="A6494" s="61">
        <v>31210</v>
      </c>
      <c r="B6494">
        <v>0.61050000000000004</v>
      </c>
      <c r="C6494" t="str">
        <f t="shared" si="106"/>
        <v>1985 q2</v>
      </c>
    </row>
    <row r="6495" spans="1:3">
      <c r="A6495" s="61">
        <v>31211</v>
      </c>
      <c r="B6495">
        <v>0.60350000000000004</v>
      </c>
      <c r="C6495" t="str">
        <f t="shared" si="106"/>
        <v>1985 q2</v>
      </c>
    </row>
    <row r="6496" spans="1:3">
      <c r="A6496" s="61">
        <v>31212</v>
      </c>
      <c r="B6496">
        <v>0.60699999999999998</v>
      </c>
      <c r="C6496" t="str">
        <f t="shared" si="106"/>
        <v>1985 q2</v>
      </c>
    </row>
    <row r="6497" spans="1:3">
      <c r="A6497" s="61">
        <v>31215</v>
      </c>
      <c r="B6497">
        <v>0.60799999999999998</v>
      </c>
      <c r="C6497" t="str">
        <f t="shared" si="106"/>
        <v>1985 q2</v>
      </c>
    </row>
    <row r="6498" spans="1:3">
      <c r="A6498" s="61">
        <v>31216</v>
      </c>
      <c r="B6498">
        <v>0.61899999999999999</v>
      </c>
      <c r="C6498" t="str">
        <f t="shared" si="106"/>
        <v>1985 q2</v>
      </c>
    </row>
    <row r="6499" spans="1:3">
      <c r="A6499" s="61">
        <v>31217</v>
      </c>
      <c r="B6499">
        <v>0.61099999999999999</v>
      </c>
      <c r="C6499" t="str">
        <f t="shared" si="106"/>
        <v>1985 q2</v>
      </c>
    </row>
    <row r="6500" spans="1:3">
      <c r="A6500" s="61">
        <v>31218</v>
      </c>
      <c r="B6500">
        <v>0.60299999999999998</v>
      </c>
      <c r="C6500" t="str">
        <f t="shared" si="106"/>
        <v>1985 q2</v>
      </c>
    </row>
    <row r="6501" spans="1:3">
      <c r="A6501" s="61">
        <v>31219</v>
      </c>
      <c r="B6501">
        <v>0.60550000000000004</v>
      </c>
      <c r="C6501" t="str">
        <f t="shared" si="106"/>
        <v>1985 q2</v>
      </c>
    </row>
    <row r="6502" spans="1:3">
      <c r="A6502" s="61">
        <v>31222</v>
      </c>
      <c r="B6502">
        <v>0.60350000000000004</v>
      </c>
      <c r="C6502" t="str">
        <f t="shared" si="106"/>
        <v>1985 q2</v>
      </c>
    </row>
    <row r="6503" spans="1:3">
      <c r="A6503" s="61">
        <v>31223</v>
      </c>
      <c r="B6503">
        <v>0.60029999999999994</v>
      </c>
      <c r="C6503" t="str">
        <f t="shared" si="106"/>
        <v>1985 q2</v>
      </c>
    </row>
    <row r="6504" spans="1:3">
      <c r="A6504" s="61">
        <v>31224</v>
      </c>
      <c r="B6504">
        <v>0.59009999999999996</v>
      </c>
      <c r="C6504" t="str">
        <f t="shared" si="106"/>
        <v>1985 q2</v>
      </c>
    </row>
    <row r="6505" spans="1:3">
      <c r="A6505" s="61">
        <v>31225</v>
      </c>
      <c r="B6505">
        <v>0.58579999999999999</v>
      </c>
      <c r="C6505" t="str">
        <f t="shared" si="106"/>
        <v>1985 q2</v>
      </c>
    </row>
    <row r="6506" spans="1:3">
      <c r="A6506" s="61">
        <v>31226</v>
      </c>
      <c r="B6506">
        <v>0.59350000000000003</v>
      </c>
      <c r="C6506" t="str">
        <f t="shared" si="106"/>
        <v>1985 q2</v>
      </c>
    </row>
    <row r="6507" spans="1:3">
      <c r="A6507" s="61">
        <v>31229</v>
      </c>
      <c r="B6507">
        <v>0.59</v>
      </c>
      <c r="C6507" t="str">
        <f t="shared" si="106"/>
        <v>1985 q3</v>
      </c>
    </row>
    <row r="6508" spans="1:3">
      <c r="A6508" s="61">
        <v>31230</v>
      </c>
      <c r="B6508">
        <v>0.59150000000000003</v>
      </c>
      <c r="C6508" t="str">
        <f t="shared" si="106"/>
        <v>1985 q3</v>
      </c>
    </row>
    <row r="6509" spans="1:3">
      <c r="A6509" s="61">
        <v>31231</v>
      </c>
      <c r="B6509">
        <v>0.59550000000000003</v>
      </c>
      <c r="C6509" t="str">
        <f t="shared" si="106"/>
        <v>1985 q3</v>
      </c>
    </row>
    <row r="6510" spans="1:3">
      <c r="A6510" s="61">
        <v>31236</v>
      </c>
      <c r="B6510">
        <v>0.60099999999999998</v>
      </c>
      <c r="C6510" t="str">
        <f t="shared" si="106"/>
        <v>1985 q3</v>
      </c>
    </row>
    <row r="6511" spans="1:3">
      <c r="A6511" s="61">
        <v>31237</v>
      </c>
      <c r="B6511">
        <v>0.60099999999999998</v>
      </c>
      <c r="C6511" t="str">
        <f t="shared" si="106"/>
        <v>1985 q3</v>
      </c>
    </row>
    <row r="6512" spans="1:3">
      <c r="A6512" s="61">
        <v>31238</v>
      </c>
      <c r="B6512">
        <v>0.60699999999999998</v>
      </c>
      <c r="C6512" t="str">
        <f t="shared" si="106"/>
        <v>1985 q3</v>
      </c>
    </row>
    <row r="6513" spans="1:3">
      <c r="A6513" s="61">
        <v>31239</v>
      </c>
      <c r="B6513">
        <v>0.60799999999999998</v>
      </c>
      <c r="C6513" t="str">
        <f t="shared" si="106"/>
        <v>1985 q3</v>
      </c>
    </row>
    <row r="6514" spans="1:3">
      <c r="A6514" s="61">
        <v>31240</v>
      </c>
      <c r="B6514">
        <v>0.60299999999999998</v>
      </c>
      <c r="C6514" t="str">
        <f t="shared" si="106"/>
        <v>1985 q3</v>
      </c>
    </row>
    <row r="6515" spans="1:3">
      <c r="A6515" s="61">
        <v>31243</v>
      </c>
      <c r="B6515">
        <v>0.60950000000000004</v>
      </c>
      <c r="C6515" t="str">
        <f t="shared" si="106"/>
        <v>1985 q3</v>
      </c>
    </row>
    <row r="6516" spans="1:3">
      <c r="A6516" s="61">
        <v>31244</v>
      </c>
      <c r="B6516">
        <v>0.61550000000000005</v>
      </c>
      <c r="C6516" t="str">
        <f t="shared" si="106"/>
        <v>1985 q3</v>
      </c>
    </row>
    <row r="6517" spans="1:3">
      <c r="A6517" s="61">
        <v>31245</v>
      </c>
      <c r="B6517">
        <v>0.62949999999999995</v>
      </c>
      <c r="C6517" t="str">
        <f t="shared" si="106"/>
        <v>1985 q3</v>
      </c>
    </row>
    <row r="6518" spans="1:3">
      <c r="A6518" s="61">
        <v>31246</v>
      </c>
      <c r="B6518">
        <v>0.625</v>
      </c>
      <c r="C6518" t="str">
        <f t="shared" si="106"/>
        <v>1985 q3</v>
      </c>
    </row>
    <row r="6519" spans="1:3">
      <c r="A6519" s="61">
        <v>31247</v>
      </c>
      <c r="B6519">
        <v>0.63600000000000001</v>
      </c>
      <c r="C6519" t="str">
        <f t="shared" si="106"/>
        <v>1985 q3</v>
      </c>
    </row>
    <row r="6520" spans="1:3">
      <c r="A6520" s="61">
        <v>31250</v>
      </c>
      <c r="B6520">
        <v>0.627</v>
      </c>
      <c r="C6520" t="str">
        <f t="shared" si="106"/>
        <v>1985 q3</v>
      </c>
    </row>
    <row r="6521" spans="1:3">
      <c r="A6521" s="61">
        <v>31251</v>
      </c>
      <c r="B6521">
        <v>0.625</v>
      </c>
      <c r="C6521" t="str">
        <f t="shared" si="106"/>
        <v>1985 q3</v>
      </c>
    </row>
    <row r="6522" spans="1:3">
      <c r="A6522" s="61">
        <v>31252</v>
      </c>
      <c r="B6522">
        <v>0.625</v>
      </c>
      <c r="C6522" t="str">
        <f t="shared" si="106"/>
        <v>1985 q3</v>
      </c>
    </row>
    <row r="6523" spans="1:3">
      <c r="A6523" s="61">
        <v>31253</v>
      </c>
      <c r="B6523">
        <v>0.629</v>
      </c>
      <c r="C6523" t="str">
        <f t="shared" si="106"/>
        <v>1985 q3</v>
      </c>
    </row>
    <row r="6524" spans="1:3">
      <c r="A6524" s="61">
        <v>31254</v>
      </c>
      <c r="B6524">
        <v>0.628</v>
      </c>
      <c r="C6524" t="str">
        <f t="shared" si="106"/>
        <v>1985 q3</v>
      </c>
    </row>
    <row r="6525" spans="1:3">
      <c r="A6525" s="61">
        <v>31257</v>
      </c>
      <c r="B6525">
        <v>0.624</v>
      </c>
      <c r="C6525" t="str">
        <f t="shared" si="106"/>
        <v>1985 q3</v>
      </c>
    </row>
    <row r="6526" spans="1:3">
      <c r="A6526" s="61">
        <v>31258</v>
      </c>
      <c r="B6526">
        <v>0.61250000000000004</v>
      </c>
      <c r="C6526" t="str">
        <f t="shared" si="106"/>
        <v>1985 q3</v>
      </c>
    </row>
    <row r="6527" spans="1:3">
      <c r="A6527" s="61">
        <v>31259</v>
      </c>
      <c r="B6527">
        <v>0.61099999999999999</v>
      </c>
      <c r="C6527" t="str">
        <f t="shared" si="106"/>
        <v>1985 q3</v>
      </c>
    </row>
    <row r="6528" spans="1:3">
      <c r="A6528" s="61">
        <v>31260</v>
      </c>
      <c r="B6528">
        <v>0.61199999999999999</v>
      </c>
      <c r="C6528" t="str">
        <f t="shared" si="106"/>
        <v>1985 q3</v>
      </c>
    </row>
    <row r="6529" spans="1:3">
      <c r="A6529" s="61">
        <v>31261</v>
      </c>
      <c r="B6529">
        <v>0.61550000000000005</v>
      </c>
      <c r="C6529" t="str">
        <f t="shared" si="106"/>
        <v>1985 q3</v>
      </c>
    </row>
    <row r="6530" spans="1:3">
      <c r="A6530" s="61">
        <v>31264</v>
      </c>
      <c r="B6530">
        <v>0.60299999999999998</v>
      </c>
      <c r="C6530" t="str">
        <f t="shared" si="106"/>
        <v>1985 q3</v>
      </c>
    </row>
    <row r="6531" spans="1:3">
      <c r="A6531" s="61">
        <v>31265</v>
      </c>
      <c r="B6531">
        <v>0.60450000000000004</v>
      </c>
      <c r="C6531" t="str">
        <f t="shared" si="106"/>
        <v>1985 q3</v>
      </c>
    </row>
    <row r="6532" spans="1:3">
      <c r="A6532" s="61">
        <v>31266</v>
      </c>
      <c r="B6532">
        <v>0.60550000000000004</v>
      </c>
      <c r="C6532" t="str">
        <f t="shared" si="106"/>
        <v>1985 q3</v>
      </c>
    </row>
    <row r="6533" spans="1:3">
      <c r="A6533" s="61">
        <v>31267</v>
      </c>
      <c r="B6533">
        <v>0.60599999999999998</v>
      </c>
      <c r="C6533" t="str">
        <f t="shared" si="106"/>
        <v>1985 q3</v>
      </c>
    </row>
    <row r="6534" spans="1:3">
      <c r="A6534" s="61">
        <v>31268</v>
      </c>
      <c r="B6534">
        <v>0.60799999999999998</v>
      </c>
      <c r="C6534" t="str">
        <f t="shared" si="106"/>
        <v>1985 q3</v>
      </c>
    </row>
    <row r="6535" spans="1:3">
      <c r="A6535" s="61">
        <v>31271</v>
      </c>
      <c r="B6535">
        <v>0.60450000000000004</v>
      </c>
      <c r="C6535" t="str">
        <f t="shared" si="106"/>
        <v>1985 q3</v>
      </c>
    </row>
    <row r="6536" spans="1:3">
      <c r="A6536" s="61">
        <v>31272</v>
      </c>
      <c r="B6536">
        <v>0.60799999999999998</v>
      </c>
      <c r="C6536" t="str">
        <f t="shared" si="106"/>
        <v>1985 q3</v>
      </c>
    </row>
    <row r="6537" spans="1:3">
      <c r="A6537" s="61">
        <v>31273</v>
      </c>
      <c r="B6537">
        <v>0.61550000000000005</v>
      </c>
      <c r="C6537" t="str">
        <f t="shared" si="106"/>
        <v>1985 q3</v>
      </c>
    </row>
    <row r="6538" spans="1:3">
      <c r="A6538" s="61">
        <v>31274</v>
      </c>
      <c r="B6538">
        <v>0.61550000000000005</v>
      </c>
      <c r="C6538" t="str">
        <f t="shared" si="106"/>
        <v>1985 q3</v>
      </c>
    </row>
    <row r="6539" spans="1:3">
      <c r="A6539" s="61">
        <v>31275</v>
      </c>
      <c r="B6539">
        <v>0.61499999999999999</v>
      </c>
      <c r="C6539" t="str">
        <f t="shared" si="106"/>
        <v>1985 q3</v>
      </c>
    </row>
    <row r="6540" spans="1:3">
      <c r="A6540" s="61">
        <v>31278</v>
      </c>
      <c r="B6540">
        <v>0.59899999999999998</v>
      </c>
      <c r="C6540" t="str">
        <f t="shared" si="106"/>
        <v>1985 q3</v>
      </c>
    </row>
    <row r="6541" spans="1:3">
      <c r="A6541" s="61">
        <v>31279</v>
      </c>
      <c r="B6541">
        <v>0.59699999999999998</v>
      </c>
      <c r="C6541" t="str">
        <f t="shared" si="106"/>
        <v>1985 q3</v>
      </c>
    </row>
    <row r="6542" spans="1:3">
      <c r="A6542" s="61">
        <v>31280</v>
      </c>
      <c r="B6542">
        <v>0.6</v>
      </c>
      <c r="C6542" t="str">
        <f t="shared" si="106"/>
        <v>1985 q3</v>
      </c>
    </row>
    <row r="6543" spans="1:3">
      <c r="A6543" s="61">
        <v>31281</v>
      </c>
      <c r="B6543">
        <v>0.59299999999999997</v>
      </c>
      <c r="C6543" t="str">
        <f t="shared" si="106"/>
        <v>1985 q3</v>
      </c>
    </row>
    <row r="6544" spans="1:3">
      <c r="A6544" s="61">
        <v>31282</v>
      </c>
      <c r="B6544">
        <v>0.59</v>
      </c>
      <c r="C6544" t="str">
        <f t="shared" si="106"/>
        <v>1985 q3</v>
      </c>
    </row>
    <row r="6545" spans="1:3">
      <c r="A6545" s="61">
        <v>31285</v>
      </c>
      <c r="B6545">
        <v>0.58799999999999997</v>
      </c>
      <c r="C6545" t="str">
        <f t="shared" si="106"/>
        <v>1985 q3</v>
      </c>
    </row>
    <row r="6546" spans="1:3">
      <c r="A6546" s="61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61">
        <v>31287</v>
      </c>
      <c r="B6547">
        <v>0.60540000000000005</v>
      </c>
      <c r="C6547" t="str">
        <f t="shared" si="107"/>
        <v>1985 q3</v>
      </c>
    </row>
    <row r="6548" spans="1:3">
      <c r="A6548" s="61">
        <v>31288</v>
      </c>
      <c r="B6548">
        <v>0.61280000000000001</v>
      </c>
      <c r="C6548" t="str">
        <f t="shared" si="107"/>
        <v>1985 q3</v>
      </c>
    </row>
    <row r="6549" spans="1:3">
      <c r="A6549" s="61">
        <v>31289</v>
      </c>
      <c r="B6549">
        <v>0.61680000000000001</v>
      </c>
      <c r="C6549" t="str">
        <f t="shared" si="107"/>
        <v>1985 q3</v>
      </c>
    </row>
    <row r="6550" spans="1:3">
      <c r="A6550" s="61">
        <v>31293</v>
      </c>
      <c r="B6550">
        <v>0.61599999999999999</v>
      </c>
      <c r="C6550" t="str">
        <f t="shared" si="107"/>
        <v>1985 q3</v>
      </c>
    </row>
    <row r="6551" spans="1:3">
      <c r="A6551" s="61">
        <v>31294</v>
      </c>
      <c r="B6551">
        <v>0.61799999999999999</v>
      </c>
      <c r="C6551" t="str">
        <f t="shared" si="107"/>
        <v>1985 q3</v>
      </c>
    </row>
    <row r="6552" spans="1:3">
      <c r="A6552" s="61">
        <v>31295</v>
      </c>
      <c r="B6552">
        <v>0.61750000000000005</v>
      </c>
      <c r="C6552" t="str">
        <f t="shared" si="107"/>
        <v>1985 q3</v>
      </c>
    </row>
    <row r="6553" spans="1:3">
      <c r="A6553" s="61">
        <v>31296</v>
      </c>
      <c r="B6553">
        <v>0.61750000000000005</v>
      </c>
      <c r="C6553" t="str">
        <f t="shared" si="107"/>
        <v>1985 q3</v>
      </c>
    </row>
    <row r="6554" spans="1:3">
      <c r="A6554" s="61">
        <v>31299</v>
      </c>
      <c r="B6554">
        <v>0.60599999999999998</v>
      </c>
      <c r="C6554" t="str">
        <f t="shared" si="107"/>
        <v>1985 q3</v>
      </c>
    </row>
    <row r="6555" spans="1:3">
      <c r="A6555" s="61">
        <v>31300</v>
      </c>
      <c r="B6555">
        <v>0.60450000000000004</v>
      </c>
      <c r="C6555" t="str">
        <f t="shared" si="107"/>
        <v>1985 q3</v>
      </c>
    </row>
    <row r="6556" spans="1:3">
      <c r="A6556" s="61">
        <v>31301</v>
      </c>
      <c r="B6556">
        <v>0.60650000000000004</v>
      </c>
      <c r="C6556" t="str">
        <f t="shared" si="107"/>
        <v>1985 q3</v>
      </c>
    </row>
    <row r="6557" spans="1:3">
      <c r="A6557" s="61">
        <v>31302</v>
      </c>
      <c r="B6557">
        <v>0.60599999999999998</v>
      </c>
      <c r="C6557" t="str">
        <f t="shared" si="107"/>
        <v>1985 q3</v>
      </c>
    </row>
    <row r="6558" spans="1:3">
      <c r="A6558" s="61">
        <v>31303</v>
      </c>
      <c r="B6558">
        <v>0.60750000000000004</v>
      </c>
      <c r="C6558" t="str">
        <f t="shared" si="107"/>
        <v>1985 q3</v>
      </c>
    </row>
    <row r="6559" spans="1:3">
      <c r="A6559" s="61">
        <v>31306</v>
      </c>
      <c r="B6559">
        <v>0.60850000000000004</v>
      </c>
      <c r="C6559" t="str">
        <f t="shared" si="107"/>
        <v>1985 q3</v>
      </c>
    </row>
    <row r="6560" spans="1:3">
      <c r="A6560" s="61">
        <v>31307</v>
      </c>
      <c r="B6560">
        <v>0.60699999999999998</v>
      </c>
      <c r="C6560" t="str">
        <f t="shared" si="107"/>
        <v>1985 q3</v>
      </c>
    </row>
    <row r="6561" spans="1:3">
      <c r="A6561" s="61">
        <v>31308</v>
      </c>
      <c r="B6561">
        <v>0.59450000000000003</v>
      </c>
      <c r="C6561" t="str">
        <f t="shared" si="107"/>
        <v>1985 q3</v>
      </c>
    </row>
    <row r="6562" spans="1:3">
      <c r="A6562" s="61">
        <v>31309</v>
      </c>
      <c r="B6562">
        <v>0.59099999999999997</v>
      </c>
      <c r="C6562" t="str">
        <f t="shared" si="107"/>
        <v>1985 q3</v>
      </c>
    </row>
    <row r="6563" spans="1:3">
      <c r="A6563" s="61">
        <v>31310</v>
      </c>
      <c r="B6563">
        <v>0.58750000000000002</v>
      </c>
      <c r="C6563" t="str">
        <f t="shared" si="107"/>
        <v>1985 q3</v>
      </c>
    </row>
    <row r="6564" spans="1:3">
      <c r="A6564" s="61">
        <v>31313</v>
      </c>
      <c r="B6564">
        <v>0.59599999999999997</v>
      </c>
      <c r="C6564" t="str">
        <f t="shared" si="107"/>
        <v>1985 q3</v>
      </c>
    </row>
    <row r="6565" spans="1:3">
      <c r="A6565" s="61">
        <v>31314</v>
      </c>
      <c r="B6565">
        <v>0.60750000000000004</v>
      </c>
      <c r="C6565" t="str">
        <f t="shared" si="107"/>
        <v>1985 q3</v>
      </c>
    </row>
    <row r="6566" spans="1:3">
      <c r="A6566" s="61">
        <v>31315</v>
      </c>
      <c r="B6566">
        <v>0.60499999999999998</v>
      </c>
      <c r="C6566" t="str">
        <f t="shared" si="107"/>
        <v>1985 q3</v>
      </c>
    </row>
    <row r="6567" spans="1:3">
      <c r="A6567" s="61">
        <v>31316</v>
      </c>
      <c r="B6567">
        <v>0.59699999999999998</v>
      </c>
      <c r="C6567" t="str">
        <f t="shared" si="107"/>
        <v>1985 q3</v>
      </c>
    </row>
    <row r="6568" spans="1:3">
      <c r="A6568" s="61">
        <v>31317</v>
      </c>
      <c r="B6568">
        <v>0.59499999999999997</v>
      </c>
      <c r="C6568" t="str">
        <f t="shared" si="107"/>
        <v>1985 q3</v>
      </c>
    </row>
    <row r="6569" spans="1:3">
      <c r="A6569" s="61">
        <v>31320</v>
      </c>
      <c r="B6569">
        <v>0.59350000000000003</v>
      </c>
      <c r="C6569" t="str">
        <f t="shared" si="107"/>
        <v>1985 q3</v>
      </c>
    </row>
    <row r="6570" spans="1:3">
      <c r="A6570" s="61">
        <v>31321</v>
      </c>
      <c r="B6570">
        <v>0.60599999999999998</v>
      </c>
      <c r="C6570" t="str">
        <f t="shared" si="107"/>
        <v>1985 q4</v>
      </c>
    </row>
    <row r="6571" spans="1:3">
      <c r="A6571" s="61">
        <v>31322</v>
      </c>
      <c r="B6571">
        <v>0.61650000000000005</v>
      </c>
      <c r="C6571" t="str">
        <f t="shared" si="107"/>
        <v>1985 q4</v>
      </c>
    </row>
    <row r="6572" spans="1:3">
      <c r="A6572" s="61">
        <v>31323</v>
      </c>
      <c r="B6572">
        <v>0.61499999999999999</v>
      </c>
      <c r="C6572" t="str">
        <f t="shared" si="107"/>
        <v>1985 q4</v>
      </c>
    </row>
    <row r="6573" spans="1:3">
      <c r="A6573" s="61">
        <v>31324</v>
      </c>
      <c r="B6573">
        <v>0.61899999999999999</v>
      </c>
      <c r="C6573" t="str">
        <f t="shared" si="107"/>
        <v>1985 q4</v>
      </c>
    </row>
    <row r="6574" spans="1:3">
      <c r="A6574" s="61">
        <v>31327</v>
      </c>
      <c r="B6574">
        <v>0.626</v>
      </c>
      <c r="C6574" t="str">
        <f t="shared" si="107"/>
        <v>1985 q4</v>
      </c>
    </row>
    <row r="6575" spans="1:3">
      <c r="A6575" s="61">
        <v>31328</v>
      </c>
      <c r="B6575">
        <v>0.623</v>
      </c>
      <c r="C6575" t="str">
        <f t="shared" si="107"/>
        <v>1985 q4</v>
      </c>
    </row>
    <row r="6576" spans="1:3">
      <c r="A6576" s="61">
        <v>31329</v>
      </c>
      <c r="B6576">
        <v>0.62</v>
      </c>
      <c r="C6576" t="str">
        <f t="shared" si="107"/>
        <v>1985 q4</v>
      </c>
    </row>
    <row r="6577" spans="1:3">
      <c r="A6577" s="61">
        <v>31330</v>
      </c>
      <c r="B6577">
        <v>0.61450000000000005</v>
      </c>
      <c r="C6577" t="str">
        <f t="shared" si="107"/>
        <v>1985 q4</v>
      </c>
    </row>
    <row r="6578" spans="1:3">
      <c r="A6578" s="61">
        <v>31331</v>
      </c>
      <c r="B6578">
        <v>0.61650000000000005</v>
      </c>
      <c r="C6578" t="str">
        <f t="shared" si="107"/>
        <v>1985 q4</v>
      </c>
    </row>
    <row r="6579" spans="1:3">
      <c r="A6579" s="61">
        <v>31334</v>
      </c>
      <c r="B6579">
        <v>0.61599999999999999</v>
      </c>
      <c r="C6579" t="str">
        <f t="shared" si="107"/>
        <v>1985 q4</v>
      </c>
    </row>
    <row r="6580" spans="1:3">
      <c r="A6580" s="61">
        <v>31335</v>
      </c>
      <c r="B6580">
        <v>0.61</v>
      </c>
      <c r="C6580" t="str">
        <f t="shared" si="107"/>
        <v>1985 q4</v>
      </c>
    </row>
    <row r="6581" spans="1:3">
      <c r="A6581" s="61">
        <v>31336</v>
      </c>
      <c r="B6581">
        <v>0.60250000000000004</v>
      </c>
      <c r="C6581" t="str">
        <f t="shared" si="107"/>
        <v>1985 q4</v>
      </c>
    </row>
    <row r="6582" spans="1:3">
      <c r="A6582" s="61">
        <v>31337</v>
      </c>
      <c r="B6582">
        <v>0.60850000000000004</v>
      </c>
      <c r="C6582" t="str">
        <f t="shared" si="107"/>
        <v>1985 q4</v>
      </c>
    </row>
    <row r="6583" spans="1:3">
      <c r="A6583" s="61">
        <v>31338</v>
      </c>
      <c r="B6583">
        <v>0.61950000000000005</v>
      </c>
      <c r="C6583" t="str">
        <f t="shared" si="107"/>
        <v>1985 q4</v>
      </c>
    </row>
    <row r="6584" spans="1:3">
      <c r="A6584" s="61">
        <v>31341</v>
      </c>
      <c r="B6584">
        <v>0.61550000000000005</v>
      </c>
      <c r="C6584" t="str">
        <f t="shared" si="107"/>
        <v>1985 q4</v>
      </c>
    </row>
    <row r="6585" spans="1:3">
      <c r="A6585" s="61">
        <v>31342</v>
      </c>
      <c r="B6585">
        <v>0.61850000000000005</v>
      </c>
      <c r="C6585" t="str">
        <f t="shared" si="107"/>
        <v>1985 q4</v>
      </c>
    </row>
    <row r="6586" spans="1:3">
      <c r="A6586" s="61">
        <v>31343</v>
      </c>
      <c r="B6586">
        <v>0.629</v>
      </c>
      <c r="C6586" t="str">
        <f t="shared" si="107"/>
        <v>1985 q4</v>
      </c>
    </row>
    <row r="6587" spans="1:3">
      <c r="A6587" s="61">
        <v>31344</v>
      </c>
      <c r="B6587">
        <v>0.62450000000000006</v>
      </c>
      <c r="C6587" t="str">
        <f t="shared" si="107"/>
        <v>1985 q4</v>
      </c>
    </row>
    <row r="6588" spans="1:3">
      <c r="A6588" s="61">
        <v>31345</v>
      </c>
      <c r="B6588">
        <v>0.62150000000000005</v>
      </c>
      <c r="C6588" t="str">
        <f t="shared" si="107"/>
        <v>1985 q4</v>
      </c>
    </row>
    <row r="6589" spans="1:3">
      <c r="A6589" s="61">
        <v>31348</v>
      </c>
      <c r="B6589">
        <v>0.61299999999999999</v>
      </c>
      <c r="C6589" t="str">
        <f t="shared" si="107"/>
        <v>1985 q4</v>
      </c>
    </row>
    <row r="6590" spans="1:3">
      <c r="A6590" s="61">
        <v>31349</v>
      </c>
      <c r="B6590">
        <v>0.622</v>
      </c>
      <c r="C6590" t="str">
        <f t="shared" si="107"/>
        <v>1985 q4</v>
      </c>
    </row>
    <row r="6591" spans="1:3">
      <c r="A6591" s="61">
        <v>31350</v>
      </c>
      <c r="B6591">
        <v>0.61399999999999999</v>
      </c>
      <c r="C6591" t="str">
        <f t="shared" si="107"/>
        <v>1985 q4</v>
      </c>
    </row>
    <row r="6592" spans="1:3">
      <c r="A6592" s="61">
        <v>31351</v>
      </c>
      <c r="B6592">
        <v>0.60250000000000004</v>
      </c>
      <c r="C6592" t="str">
        <f t="shared" si="107"/>
        <v>1985 q4</v>
      </c>
    </row>
    <row r="6593" spans="1:3">
      <c r="A6593" s="61">
        <v>31352</v>
      </c>
      <c r="B6593">
        <v>0.60599999999999998</v>
      </c>
      <c r="C6593" t="str">
        <f t="shared" si="107"/>
        <v>1985 q4</v>
      </c>
    </row>
    <row r="6594" spans="1:3">
      <c r="A6594" s="61">
        <v>31355</v>
      </c>
      <c r="B6594">
        <v>0.60850000000000004</v>
      </c>
      <c r="C6594" t="str">
        <f t="shared" si="107"/>
        <v>1985 q4</v>
      </c>
    </row>
    <row r="6595" spans="1:3">
      <c r="A6595" s="61">
        <v>31356</v>
      </c>
      <c r="B6595">
        <v>0.60950000000000004</v>
      </c>
      <c r="C6595" t="str">
        <f t="shared" si="107"/>
        <v>1985 q4</v>
      </c>
    </row>
    <row r="6596" spans="1:3">
      <c r="A6596" s="61">
        <v>31357</v>
      </c>
      <c r="B6596">
        <v>0.61399999999999999</v>
      </c>
      <c r="C6596" t="str">
        <f t="shared" si="107"/>
        <v>1985 q4</v>
      </c>
    </row>
    <row r="6597" spans="1:3">
      <c r="A6597" s="61">
        <v>31358</v>
      </c>
      <c r="B6597">
        <v>0.60299999999999998</v>
      </c>
      <c r="C6597" t="str">
        <f t="shared" si="107"/>
        <v>1985 q4</v>
      </c>
    </row>
    <row r="6598" spans="1:3">
      <c r="A6598" s="61">
        <v>31359</v>
      </c>
      <c r="B6598">
        <v>0.61499999999999999</v>
      </c>
      <c r="C6598" t="str">
        <f t="shared" si="107"/>
        <v>1985 q4</v>
      </c>
    </row>
    <row r="6599" spans="1:3">
      <c r="A6599" s="61">
        <v>31362</v>
      </c>
      <c r="B6599">
        <v>0.60799999999999998</v>
      </c>
      <c r="C6599" t="str">
        <f t="shared" si="107"/>
        <v>1985 q4</v>
      </c>
    </row>
    <row r="6600" spans="1:3">
      <c r="A6600" s="61">
        <v>31363</v>
      </c>
      <c r="B6600">
        <v>0.61199999999999999</v>
      </c>
      <c r="C6600" t="str">
        <f t="shared" si="107"/>
        <v>1985 q4</v>
      </c>
    </row>
    <row r="6601" spans="1:3">
      <c r="A6601" s="61">
        <v>31364</v>
      </c>
      <c r="B6601">
        <v>0.61450000000000005</v>
      </c>
      <c r="C6601" t="str">
        <f t="shared" si="107"/>
        <v>1985 q4</v>
      </c>
    </row>
    <row r="6602" spans="1:3">
      <c r="A6602" s="61">
        <v>31365</v>
      </c>
      <c r="B6602">
        <v>0.61350000000000005</v>
      </c>
      <c r="C6602" t="str">
        <f t="shared" si="107"/>
        <v>1985 q4</v>
      </c>
    </row>
    <row r="6603" spans="1:3">
      <c r="A6603" s="61">
        <v>31366</v>
      </c>
      <c r="B6603">
        <v>0.61150000000000004</v>
      </c>
      <c r="C6603" t="str">
        <f t="shared" si="107"/>
        <v>1985 q4</v>
      </c>
    </row>
    <row r="6604" spans="1:3">
      <c r="A6604" s="61">
        <v>31369</v>
      </c>
      <c r="B6604">
        <v>0.60699999999999998</v>
      </c>
      <c r="C6604" t="str">
        <f t="shared" si="107"/>
        <v>1985 q4</v>
      </c>
    </row>
    <row r="6605" spans="1:3">
      <c r="A6605" s="61">
        <v>31370</v>
      </c>
      <c r="B6605">
        <v>0.59799999999999998</v>
      </c>
      <c r="C6605" t="str">
        <f t="shared" si="107"/>
        <v>1985 q4</v>
      </c>
    </row>
    <row r="6606" spans="1:3">
      <c r="A6606" s="61">
        <v>31371</v>
      </c>
      <c r="B6606">
        <v>0.59699999999999998</v>
      </c>
      <c r="C6606" t="str">
        <f t="shared" si="107"/>
        <v>1985 q4</v>
      </c>
    </row>
    <row r="6607" spans="1:3">
      <c r="A6607" s="61">
        <v>31372</v>
      </c>
      <c r="B6607">
        <v>0.59850000000000003</v>
      </c>
      <c r="C6607" t="str">
        <f t="shared" si="107"/>
        <v>1985 q4</v>
      </c>
    </row>
    <row r="6608" spans="1:3">
      <c r="A6608" s="61">
        <v>31373</v>
      </c>
      <c r="B6608">
        <v>0.61199999999999999</v>
      </c>
      <c r="C6608" t="str">
        <f t="shared" si="107"/>
        <v>1985 q4</v>
      </c>
    </row>
    <row r="6609" spans="1:3">
      <c r="A6609" s="61">
        <v>31376</v>
      </c>
      <c r="B6609">
        <v>0.61209999999999998</v>
      </c>
      <c r="C6609" t="str">
        <f t="shared" si="107"/>
        <v>1985 q4</v>
      </c>
    </row>
    <row r="6610" spans="1:3">
      <c r="A6610" s="61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61">
        <v>31378</v>
      </c>
      <c r="B6611">
        <v>0.61450000000000005</v>
      </c>
      <c r="C6611" t="str">
        <f t="shared" si="108"/>
        <v>1985 q4</v>
      </c>
    </row>
    <row r="6612" spans="1:3">
      <c r="A6612" s="61">
        <v>31380</v>
      </c>
      <c r="B6612">
        <v>0.61399999999999999</v>
      </c>
      <c r="C6612" t="str">
        <f t="shared" si="108"/>
        <v>1985 q4</v>
      </c>
    </row>
    <row r="6613" spans="1:3">
      <c r="A6613" s="61">
        <v>31383</v>
      </c>
      <c r="B6613">
        <v>0.61399999999999999</v>
      </c>
      <c r="C6613" t="str">
        <f t="shared" si="108"/>
        <v>1985 q4</v>
      </c>
    </row>
    <row r="6614" spans="1:3">
      <c r="A6614" s="61">
        <v>31384</v>
      </c>
      <c r="B6614">
        <v>0.61150000000000004</v>
      </c>
      <c r="C6614" t="str">
        <f t="shared" si="108"/>
        <v>1985 q4</v>
      </c>
    </row>
    <row r="6615" spans="1:3">
      <c r="A6615" s="61">
        <v>31385</v>
      </c>
      <c r="B6615">
        <v>0.623</v>
      </c>
      <c r="C6615" t="str">
        <f t="shared" si="108"/>
        <v>1985 q4</v>
      </c>
    </row>
    <row r="6616" spans="1:3">
      <c r="A6616" s="61">
        <v>31386</v>
      </c>
      <c r="B6616">
        <v>0.63500000000000001</v>
      </c>
      <c r="C6616" t="str">
        <f t="shared" si="108"/>
        <v>1985 q4</v>
      </c>
    </row>
    <row r="6617" spans="1:3">
      <c r="A6617" s="61">
        <v>31387</v>
      </c>
      <c r="B6617">
        <v>0.64049999999999996</v>
      </c>
      <c r="C6617" t="str">
        <f t="shared" si="108"/>
        <v>1985 q4</v>
      </c>
    </row>
    <row r="6618" spans="1:3">
      <c r="A6618" s="61">
        <v>31390</v>
      </c>
      <c r="B6618">
        <v>0.63649999999999995</v>
      </c>
      <c r="C6618" t="str">
        <f t="shared" si="108"/>
        <v>1985 q4</v>
      </c>
    </row>
    <row r="6619" spans="1:3">
      <c r="A6619" s="61">
        <v>31391</v>
      </c>
      <c r="B6619">
        <v>0.63649999999999995</v>
      </c>
      <c r="C6619" t="str">
        <f t="shared" si="108"/>
        <v>1985 q4</v>
      </c>
    </row>
    <row r="6620" spans="1:3">
      <c r="A6620" s="61">
        <v>31392</v>
      </c>
      <c r="B6620">
        <v>0.64249999999999996</v>
      </c>
      <c r="C6620" t="str">
        <f t="shared" si="108"/>
        <v>1985 q4</v>
      </c>
    </row>
    <row r="6621" spans="1:3">
      <c r="A6621" s="61">
        <v>31393</v>
      </c>
      <c r="B6621">
        <v>0.63500000000000001</v>
      </c>
      <c r="C6621" t="str">
        <f t="shared" si="108"/>
        <v>1985 q4</v>
      </c>
    </row>
    <row r="6622" spans="1:3">
      <c r="A6622" s="61">
        <v>31394</v>
      </c>
      <c r="B6622">
        <v>0.63800000000000001</v>
      </c>
      <c r="C6622" t="str">
        <f t="shared" si="108"/>
        <v>1985 q4</v>
      </c>
    </row>
    <row r="6623" spans="1:3">
      <c r="A6623" s="61">
        <v>31397</v>
      </c>
      <c r="B6623">
        <v>0.64549999999999996</v>
      </c>
      <c r="C6623" t="str">
        <f t="shared" si="108"/>
        <v>1985 q4</v>
      </c>
    </row>
    <row r="6624" spans="1:3">
      <c r="A6624" s="61">
        <v>31398</v>
      </c>
      <c r="B6624">
        <v>0.63700000000000001</v>
      </c>
      <c r="C6624" t="str">
        <f t="shared" si="108"/>
        <v>1985 q4</v>
      </c>
    </row>
    <row r="6625" spans="1:3">
      <c r="A6625" s="61">
        <v>31399</v>
      </c>
      <c r="B6625">
        <v>0.629</v>
      </c>
      <c r="C6625" t="str">
        <f t="shared" si="108"/>
        <v>1985 q4</v>
      </c>
    </row>
    <row r="6626" spans="1:3">
      <c r="A6626" s="61">
        <v>31400</v>
      </c>
      <c r="B6626">
        <v>0.63400000000000001</v>
      </c>
      <c r="C6626" t="str">
        <f t="shared" si="108"/>
        <v>1985 q4</v>
      </c>
    </row>
    <row r="6627" spans="1:3">
      <c r="A6627" s="61">
        <v>31401</v>
      </c>
      <c r="B6627">
        <v>0.63149999999999995</v>
      </c>
      <c r="C6627" t="str">
        <f t="shared" si="108"/>
        <v>1985 q4</v>
      </c>
    </row>
    <row r="6628" spans="1:3">
      <c r="A6628" s="61">
        <v>31404</v>
      </c>
      <c r="B6628">
        <v>0.625</v>
      </c>
      <c r="C6628" t="str">
        <f t="shared" si="108"/>
        <v>1985 q4</v>
      </c>
    </row>
    <row r="6629" spans="1:3">
      <c r="A6629" s="61">
        <v>31405</v>
      </c>
      <c r="B6629">
        <v>0.63200000000000001</v>
      </c>
      <c r="C6629" t="str">
        <f t="shared" si="108"/>
        <v>1985 q4</v>
      </c>
    </row>
    <row r="6630" spans="1:3">
      <c r="A6630" s="61">
        <v>31407</v>
      </c>
      <c r="B6630">
        <v>0.6391</v>
      </c>
      <c r="C6630" t="str">
        <f t="shared" si="108"/>
        <v>1985 q4</v>
      </c>
    </row>
    <row r="6631" spans="1:3">
      <c r="A6631" s="61">
        <v>31408</v>
      </c>
      <c r="B6631">
        <v>0.63770000000000004</v>
      </c>
      <c r="C6631" t="str">
        <f t="shared" si="108"/>
        <v>1985 q4</v>
      </c>
    </row>
    <row r="6632" spans="1:3">
      <c r="A6632" s="61">
        <v>31411</v>
      </c>
      <c r="B6632">
        <v>0.63590000000000002</v>
      </c>
      <c r="C6632" t="str">
        <f t="shared" si="108"/>
        <v>1985 q4</v>
      </c>
    </row>
    <row r="6633" spans="1:3">
      <c r="A6633" s="61">
        <v>31412</v>
      </c>
      <c r="B6633">
        <v>0.64</v>
      </c>
      <c r="C6633" t="str">
        <f t="shared" si="108"/>
        <v>1985 q4</v>
      </c>
    </row>
    <row r="6634" spans="1:3">
      <c r="A6634" s="61">
        <v>31414</v>
      </c>
      <c r="B6634">
        <v>0.64349999999999996</v>
      </c>
      <c r="C6634" t="str">
        <f t="shared" si="108"/>
        <v>1986 q1</v>
      </c>
    </row>
    <row r="6635" spans="1:3">
      <c r="A6635" s="61">
        <v>31415</v>
      </c>
      <c r="B6635">
        <v>0.64449999999999996</v>
      </c>
      <c r="C6635" t="str">
        <f t="shared" si="108"/>
        <v>1986 q1</v>
      </c>
    </row>
    <row r="6636" spans="1:3">
      <c r="A6636" s="61">
        <v>31418</v>
      </c>
      <c r="B6636">
        <v>0.64500000000000002</v>
      </c>
      <c r="C6636" t="str">
        <f t="shared" si="108"/>
        <v>1986 q1</v>
      </c>
    </row>
    <row r="6637" spans="1:3">
      <c r="A6637" s="61">
        <v>31419</v>
      </c>
      <c r="B6637">
        <v>0.65449999999999997</v>
      </c>
      <c r="C6637" t="str">
        <f t="shared" si="108"/>
        <v>1986 q1</v>
      </c>
    </row>
    <row r="6638" spans="1:3">
      <c r="A6638" s="61">
        <v>31420</v>
      </c>
      <c r="B6638">
        <v>0.65249999999999997</v>
      </c>
      <c r="C6638" t="str">
        <f t="shared" si="108"/>
        <v>1986 q1</v>
      </c>
    </row>
    <row r="6639" spans="1:3">
      <c r="A6639" s="61">
        <v>31421</v>
      </c>
      <c r="B6639">
        <v>0.65749999999999997</v>
      </c>
      <c r="C6639" t="str">
        <f t="shared" si="108"/>
        <v>1986 q1</v>
      </c>
    </row>
    <row r="6640" spans="1:3">
      <c r="A6640" s="61">
        <v>31422</v>
      </c>
      <c r="B6640">
        <v>0.65949999999999998</v>
      </c>
      <c r="C6640" t="str">
        <f t="shared" si="108"/>
        <v>1986 q1</v>
      </c>
    </row>
    <row r="6641" spans="1:3">
      <c r="A6641" s="61">
        <v>31425</v>
      </c>
      <c r="B6641">
        <v>0.66949999999999998</v>
      </c>
      <c r="C6641" t="str">
        <f t="shared" si="108"/>
        <v>1986 q1</v>
      </c>
    </row>
    <row r="6642" spans="1:3">
      <c r="A6642" s="61">
        <v>31426</v>
      </c>
      <c r="B6642">
        <v>0.67049999999999998</v>
      </c>
      <c r="C6642" t="str">
        <f t="shared" si="108"/>
        <v>1986 q1</v>
      </c>
    </row>
    <row r="6643" spans="1:3">
      <c r="A6643" s="61">
        <v>31427</v>
      </c>
      <c r="B6643">
        <v>0.66900000000000004</v>
      </c>
      <c r="C6643" t="str">
        <f t="shared" si="108"/>
        <v>1986 q1</v>
      </c>
    </row>
    <row r="6644" spans="1:3">
      <c r="A6644" s="61">
        <v>31428</v>
      </c>
      <c r="B6644">
        <v>0.66600000000000004</v>
      </c>
      <c r="C6644" t="str">
        <f t="shared" si="108"/>
        <v>1986 q1</v>
      </c>
    </row>
    <row r="6645" spans="1:3">
      <c r="A6645" s="61">
        <v>31429</v>
      </c>
      <c r="B6645">
        <v>0.66749999999999998</v>
      </c>
      <c r="C6645" t="str">
        <f t="shared" si="108"/>
        <v>1986 q1</v>
      </c>
    </row>
    <row r="6646" spans="1:3">
      <c r="A6646" s="61">
        <v>31432</v>
      </c>
      <c r="B6646">
        <v>0.66400000000000003</v>
      </c>
      <c r="C6646" t="str">
        <f t="shared" si="108"/>
        <v>1986 q1</v>
      </c>
    </row>
    <row r="6647" spans="1:3">
      <c r="A6647" s="61">
        <v>31433</v>
      </c>
      <c r="B6647">
        <v>0.65849999999999997</v>
      </c>
      <c r="C6647" t="str">
        <f t="shared" si="108"/>
        <v>1986 q1</v>
      </c>
    </row>
    <row r="6648" spans="1:3">
      <c r="A6648" s="61">
        <v>31434</v>
      </c>
      <c r="B6648">
        <v>0.65400000000000003</v>
      </c>
      <c r="C6648" t="str">
        <f t="shared" si="108"/>
        <v>1986 q1</v>
      </c>
    </row>
    <row r="6649" spans="1:3">
      <c r="A6649" s="61">
        <v>31435</v>
      </c>
      <c r="B6649">
        <v>0.65100000000000002</v>
      </c>
      <c r="C6649" t="str">
        <f t="shared" si="108"/>
        <v>1986 q1</v>
      </c>
    </row>
    <row r="6650" spans="1:3">
      <c r="A6650" s="61">
        <v>31436</v>
      </c>
      <c r="B6650">
        <v>0.65900000000000003</v>
      </c>
      <c r="C6650" t="str">
        <f t="shared" si="108"/>
        <v>1986 q1</v>
      </c>
    </row>
    <row r="6651" spans="1:3">
      <c r="A6651" s="61">
        <v>31439</v>
      </c>
      <c r="B6651">
        <v>0.66749999999999998</v>
      </c>
      <c r="C6651" t="str">
        <f t="shared" si="108"/>
        <v>1986 q1</v>
      </c>
    </row>
    <row r="6652" spans="1:3">
      <c r="A6652" s="61">
        <v>31440</v>
      </c>
      <c r="B6652">
        <v>0.66549999999999998</v>
      </c>
      <c r="C6652" t="str">
        <f t="shared" si="108"/>
        <v>1986 q1</v>
      </c>
    </row>
    <row r="6653" spans="1:3">
      <c r="A6653" s="61">
        <v>31441</v>
      </c>
      <c r="B6653">
        <v>0.66249999999999998</v>
      </c>
      <c r="C6653" t="str">
        <f t="shared" si="108"/>
        <v>1986 q1</v>
      </c>
    </row>
    <row r="6654" spans="1:3">
      <c r="A6654" s="61">
        <v>31442</v>
      </c>
      <c r="B6654">
        <v>0.66200000000000003</v>
      </c>
      <c r="C6654" t="str">
        <f t="shared" si="108"/>
        <v>1986 q1</v>
      </c>
    </row>
    <row r="6655" spans="1:3">
      <c r="A6655" s="61">
        <v>31443</v>
      </c>
      <c r="B6655">
        <v>0.65700000000000003</v>
      </c>
      <c r="C6655" t="str">
        <f t="shared" si="108"/>
        <v>1986 q1</v>
      </c>
    </row>
    <row r="6656" spans="1:3">
      <c r="A6656" s="61">
        <v>31446</v>
      </c>
      <c r="B6656">
        <v>0.63649999999999995</v>
      </c>
      <c r="C6656" t="str">
        <f t="shared" si="108"/>
        <v>1986 q1</v>
      </c>
    </row>
    <row r="6657" spans="1:3">
      <c r="A6657" s="61">
        <v>31447</v>
      </c>
      <c r="B6657">
        <v>0.63800000000000001</v>
      </c>
      <c r="C6657" t="str">
        <f t="shared" si="108"/>
        <v>1986 q1</v>
      </c>
    </row>
    <row r="6658" spans="1:3">
      <c r="A6658" s="61">
        <v>31448</v>
      </c>
      <c r="B6658">
        <v>0.64449999999999996</v>
      </c>
      <c r="C6658" t="str">
        <f t="shared" si="108"/>
        <v>1986 q1</v>
      </c>
    </row>
    <row r="6659" spans="1:3">
      <c r="A6659" s="61">
        <v>31449</v>
      </c>
      <c r="B6659">
        <v>0.63949999999999996</v>
      </c>
      <c r="C6659" t="str">
        <f t="shared" si="108"/>
        <v>1986 q1</v>
      </c>
    </row>
    <row r="6660" spans="1:3">
      <c r="A6660" s="61">
        <v>31450</v>
      </c>
      <c r="B6660">
        <v>0.63900000000000001</v>
      </c>
      <c r="C6660" t="str">
        <f t="shared" si="108"/>
        <v>1986 q1</v>
      </c>
    </row>
    <row r="6661" spans="1:3">
      <c r="A6661" s="61">
        <v>31453</v>
      </c>
      <c r="B6661">
        <v>0.63700000000000001</v>
      </c>
      <c r="C6661" t="str">
        <f t="shared" si="108"/>
        <v>1986 q1</v>
      </c>
    </row>
    <row r="6662" spans="1:3">
      <c r="A6662" s="61">
        <v>31454</v>
      </c>
      <c r="B6662">
        <v>0.63149999999999995</v>
      </c>
      <c r="C6662" t="str">
        <f t="shared" si="108"/>
        <v>1986 q1</v>
      </c>
    </row>
    <row r="6663" spans="1:3">
      <c r="A6663" s="61">
        <v>31455</v>
      </c>
      <c r="B6663">
        <v>0.63249999999999995</v>
      </c>
      <c r="C6663" t="str">
        <f t="shared" si="108"/>
        <v>1986 q1</v>
      </c>
    </row>
    <row r="6664" spans="1:3">
      <c r="A6664" s="61">
        <v>31456</v>
      </c>
      <c r="B6664">
        <v>0.63500000000000001</v>
      </c>
      <c r="C6664" t="str">
        <f t="shared" si="108"/>
        <v>1986 q1</v>
      </c>
    </row>
    <row r="6665" spans="1:3">
      <c r="A6665" s="61">
        <v>31457</v>
      </c>
      <c r="B6665">
        <v>0.63949999999999996</v>
      </c>
      <c r="C6665" t="str">
        <f t="shared" si="108"/>
        <v>1986 q1</v>
      </c>
    </row>
    <row r="6666" spans="1:3">
      <c r="A6666" s="61">
        <v>31461</v>
      </c>
      <c r="B6666">
        <v>0.64249999999999996</v>
      </c>
      <c r="C6666" t="str">
        <f t="shared" si="108"/>
        <v>1986 q1</v>
      </c>
    </row>
    <row r="6667" spans="1:3">
      <c r="A6667" s="61">
        <v>31462</v>
      </c>
      <c r="B6667">
        <v>0.64</v>
      </c>
      <c r="C6667" t="str">
        <f t="shared" si="108"/>
        <v>1986 q1</v>
      </c>
    </row>
    <row r="6668" spans="1:3">
      <c r="A6668" s="61">
        <v>31463</v>
      </c>
      <c r="B6668">
        <v>0.64449999999999996</v>
      </c>
      <c r="C6668" t="str">
        <f t="shared" si="108"/>
        <v>1986 q1</v>
      </c>
    </row>
    <row r="6669" spans="1:3">
      <c r="A6669" s="61">
        <v>31464</v>
      </c>
      <c r="B6669">
        <v>0.64100000000000001</v>
      </c>
      <c r="C6669" t="str">
        <f t="shared" si="108"/>
        <v>1986 q1</v>
      </c>
    </row>
    <row r="6670" spans="1:3">
      <c r="A6670" s="61">
        <v>31467</v>
      </c>
      <c r="B6670">
        <v>0.65349999999999997</v>
      </c>
      <c r="C6670" t="str">
        <f t="shared" si="108"/>
        <v>1986 q1</v>
      </c>
    </row>
    <row r="6671" spans="1:3">
      <c r="A6671" s="61">
        <v>31468</v>
      </c>
      <c r="B6671">
        <v>0.65039999999999998</v>
      </c>
      <c r="C6671" t="str">
        <f t="shared" si="108"/>
        <v>1986 q1</v>
      </c>
    </row>
    <row r="6672" spans="1:3">
      <c r="A6672" s="61">
        <v>31469</v>
      </c>
      <c r="B6672">
        <v>0.64349999999999996</v>
      </c>
      <c r="C6672" t="str">
        <f t="shared" si="108"/>
        <v>1986 q1</v>
      </c>
    </row>
    <row r="6673" spans="1:3">
      <c r="A6673" s="61">
        <v>31470</v>
      </c>
      <c r="B6673">
        <v>0.6492</v>
      </c>
      <c r="C6673" t="str">
        <f t="shared" si="108"/>
        <v>1986 q1</v>
      </c>
    </row>
    <row r="6674" spans="1:3">
      <c r="A6674" s="61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61">
        <v>31474</v>
      </c>
      <c r="B6675">
        <v>0.64100000000000001</v>
      </c>
      <c r="C6675" t="str">
        <f t="shared" si="109"/>
        <v>1986 q1</v>
      </c>
    </row>
    <row r="6676" spans="1:3">
      <c r="A6676" s="61">
        <v>31475</v>
      </c>
      <c r="B6676">
        <v>0.65349999999999997</v>
      </c>
      <c r="C6676" t="str">
        <f t="shared" si="109"/>
        <v>1986 q1</v>
      </c>
    </row>
    <row r="6677" spans="1:3">
      <c r="A6677" s="61">
        <v>31476</v>
      </c>
      <c r="B6677">
        <v>0.65</v>
      </c>
      <c r="C6677" t="str">
        <f t="shared" si="109"/>
        <v>1986 q1</v>
      </c>
    </row>
    <row r="6678" spans="1:3">
      <c r="A6678" s="61">
        <v>31477</v>
      </c>
      <c r="B6678">
        <v>0.65849999999999997</v>
      </c>
      <c r="C6678" t="str">
        <f t="shared" si="109"/>
        <v>1986 q1</v>
      </c>
    </row>
    <row r="6679" spans="1:3">
      <c r="A6679" s="61">
        <v>31478</v>
      </c>
      <c r="B6679">
        <v>0.65700000000000003</v>
      </c>
      <c r="C6679" t="str">
        <f t="shared" si="109"/>
        <v>1986 q1</v>
      </c>
    </row>
    <row r="6680" spans="1:3">
      <c r="A6680" s="61">
        <v>31481</v>
      </c>
      <c r="B6680">
        <v>0.66349999999999998</v>
      </c>
      <c r="C6680" t="str">
        <f t="shared" si="109"/>
        <v>1986 q1</v>
      </c>
    </row>
    <row r="6681" spans="1:3">
      <c r="A6681" s="61">
        <v>31482</v>
      </c>
      <c r="B6681">
        <v>0.66</v>
      </c>
      <c r="C6681" t="str">
        <f t="shared" si="109"/>
        <v>1986 q1</v>
      </c>
    </row>
    <row r="6682" spans="1:3">
      <c r="A6682" s="61">
        <v>31483</v>
      </c>
      <c r="B6682">
        <v>0.65949999999999998</v>
      </c>
      <c r="C6682" t="str">
        <f t="shared" si="109"/>
        <v>1986 q1</v>
      </c>
    </row>
    <row r="6683" spans="1:3">
      <c r="A6683" s="61">
        <v>31484</v>
      </c>
      <c r="B6683">
        <v>0.65949999999999998</v>
      </c>
      <c r="C6683" t="str">
        <f t="shared" si="109"/>
        <v>1986 q1</v>
      </c>
    </row>
    <row r="6684" spans="1:3">
      <c r="A6684" s="61">
        <v>31485</v>
      </c>
      <c r="B6684">
        <v>0.67049999999999998</v>
      </c>
      <c r="C6684" t="str">
        <f t="shared" si="109"/>
        <v>1986 q1</v>
      </c>
    </row>
    <row r="6685" spans="1:3">
      <c r="A6685" s="61">
        <v>31488</v>
      </c>
      <c r="B6685">
        <v>0.68100000000000005</v>
      </c>
      <c r="C6685" t="str">
        <f t="shared" si="109"/>
        <v>1986 q1</v>
      </c>
    </row>
    <row r="6686" spans="1:3">
      <c r="A6686" s="61">
        <v>31489</v>
      </c>
      <c r="B6686">
        <v>0.67600000000000005</v>
      </c>
      <c r="C6686" t="str">
        <f t="shared" si="109"/>
        <v>1986 q1</v>
      </c>
    </row>
    <row r="6687" spans="1:3">
      <c r="A6687" s="61">
        <v>31490</v>
      </c>
      <c r="B6687">
        <v>0.68</v>
      </c>
      <c r="C6687" t="str">
        <f t="shared" si="109"/>
        <v>1986 q1</v>
      </c>
    </row>
    <row r="6688" spans="1:3">
      <c r="A6688" s="61">
        <v>31491</v>
      </c>
      <c r="B6688">
        <v>0.67500000000000004</v>
      </c>
      <c r="C6688" t="str">
        <f t="shared" si="109"/>
        <v>1986 q1</v>
      </c>
    </row>
    <row r="6689" spans="1:3">
      <c r="A6689" s="61">
        <v>31492</v>
      </c>
      <c r="B6689">
        <v>0.68600000000000005</v>
      </c>
      <c r="C6689" t="str">
        <f t="shared" si="109"/>
        <v>1986 q1</v>
      </c>
    </row>
    <row r="6690" spans="1:3">
      <c r="A6690" s="61">
        <v>31495</v>
      </c>
      <c r="B6690">
        <v>0.68049999999999999</v>
      </c>
      <c r="C6690" t="str">
        <f t="shared" si="109"/>
        <v>1986 q1</v>
      </c>
    </row>
    <row r="6691" spans="1:3">
      <c r="A6691" s="61">
        <v>31496</v>
      </c>
      <c r="B6691">
        <v>0.67100000000000004</v>
      </c>
      <c r="C6691" t="str">
        <f t="shared" si="109"/>
        <v>1986 q1</v>
      </c>
    </row>
    <row r="6692" spans="1:3">
      <c r="A6692" s="61">
        <v>31497</v>
      </c>
      <c r="B6692">
        <v>0.66800000000000004</v>
      </c>
      <c r="C6692" t="str">
        <f t="shared" si="109"/>
        <v>1986 q1</v>
      </c>
    </row>
    <row r="6693" spans="1:3">
      <c r="A6693" s="61">
        <v>31498</v>
      </c>
      <c r="B6693">
        <v>0.67200000000000004</v>
      </c>
      <c r="C6693" t="str">
        <f t="shared" si="109"/>
        <v>1986 q1</v>
      </c>
    </row>
    <row r="6694" spans="1:3">
      <c r="A6694" s="61">
        <v>31502</v>
      </c>
      <c r="B6694">
        <v>0.66149999999999998</v>
      </c>
      <c r="C6694" t="str">
        <f t="shared" si="109"/>
        <v>1986 q1</v>
      </c>
    </row>
    <row r="6695" spans="1:3">
      <c r="A6695" s="61">
        <v>31503</v>
      </c>
      <c r="B6695">
        <v>0.64649999999999996</v>
      </c>
      <c r="C6695" t="str">
        <f t="shared" si="109"/>
        <v>1986 q2</v>
      </c>
    </row>
    <row r="6696" spans="1:3">
      <c r="A6696" s="61">
        <v>31504</v>
      </c>
      <c r="B6696">
        <v>0.64700000000000002</v>
      </c>
      <c r="C6696" t="str">
        <f t="shared" si="109"/>
        <v>1986 q2</v>
      </c>
    </row>
    <row r="6697" spans="1:3">
      <c r="A6697" s="61">
        <v>31505</v>
      </c>
      <c r="B6697">
        <v>0.64149999999999996</v>
      </c>
      <c r="C6697" t="str">
        <f t="shared" si="109"/>
        <v>1986 q2</v>
      </c>
    </row>
    <row r="6698" spans="1:3">
      <c r="A6698" s="61">
        <v>31506</v>
      </c>
      <c r="B6698">
        <v>0.64149999999999996</v>
      </c>
      <c r="C6698" t="str">
        <f t="shared" si="109"/>
        <v>1986 q2</v>
      </c>
    </row>
    <row r="6699" spans="1:3">
      <c r="A6699" s="61">
        <v>31509</v>
      </c>
      <c r="B6699">
        <v>0.64400000000000002</v>
      </c>
      <c r="C6699" t="str">
        <f t="shared" si="109"/>
        <v>1986 q2</v>
      </c>
    </row>
    <row r="6700" spans="1:3">
      <c r="A6700" s="61">
        <v>31510</v>
      </c>
      <c r="B6700">
        <v>0.63349999999999995</v>
      </c>
      <c r="C6700" t="str">
        <f t="shared" si="109"/>
        <v>1986 q2</v>
      </c>
    </row>
    <row r="6701" spans="1:3">
      <c r="A6701" s="61">
        <v>31511</v>
      </c>
      <c r="B6701">
        <v>0.64149999999999996</v>
      </c>
      <c r="C6701" t="str">
        <f t="shared" si="109"/>
        <v>1986 q2</v>
      </c>
    </row>
    <row r="6702" spans="1:3">
      <c r="A6702" s="61">
        <v>31512</v>
      </c>
      <c r="B6702">
        <v>0.64549999999999996</v>
      </c>
      <c r="C6702" t="str">
        <f t="shared" si="109"/>
        <v>1986 q2</v>
      </c>
    </row>
    <row r="6703" spans="1:3">
      <c r="A6703" s="61">
        <v>31513</v>
      </c>
      <c r="B6703">
        <v>0.64649999999999996</v>
      </c>
      <c r="C6703" t="str">
        <f t="shared" si="109"/>
        <v>1986 q2</v>
      </c>
    </row>
    <row r="6704" spans="1:3">
      <c r="A6704" s="61">
        <v>31516</v>
      </c>
      <c r="B6704">
        <v>0.63749999999999996</v>
      </c>
      <c r="C6704" t="str">
        <f t="shared" si="109"/>
        <v>1986 q2</v>
      </c>
    </row>
    <row r="6705" spans="1:3">
      <c r="A6705" s="61">
        <v>31517</v>
      </c>
      <c r="B6705">
        <v>0.64449999999999996</v>
      </c>
      <c r="C6705" t="str">
        <f t="shared" si="109"/>
        <v>1986 q2</v>
      </c>
    </row>
    <row r="6706" spans="1:3">
      <c r="A6706" s="61">
        <v>31518</v>
      </c>
      <c r="B6706">
        <v>0.64100000000000001</v>
      </c>
      <c r="C6706" t="str">
        <f t="shared" si="109"/>
        <v>1986 q2</v>
      </c>
    </row>
    <row r="6707" spans="1:3">
      <c r="A6707" s="61">
        <v>31519</v>
      </c>
      <c r="B6707">
        <v>0.64249999999999996</v>
      </c>
      <c r="C6707" t="str">
        <f t="shared" si="109"/>
        <v>1986 q2</v>
      </c>
    </row>
    <row r="6708" spans="1:3">
      <c r="A6708" s="61">
        <v>31520</v>
      </c>
      <c r="B6708">
        <v>0.64049999999999996</v>
      </c>
      <c r="C6708" t="str">
        <f t="shared" si="109"/>
        <v>1986 q2</v>
      </c>
    </row>
    <row r="6709" spans="1:3">
      <c r="A6709" s="61">
        <v>31523</v>
      </c>
      <c r="B6709">
        <v>0.63300000000000001</v>
      </c>
      <c r="C6709" t="str">
        <f t="shared" si="109"/>
        <v>1986 q2</v>
      </c>
    </row>
    <row r="6710" spans="1:3">
      <c r="A6710" s="61">
        <v>31524</v>
      </c>
      <c r="B6710">
        <v>0.64249999999999996</v>
      </c>
      <c r="C6710" t="str">
        <f t="shared" si="109"/>
        <v>1986 q2</v>
      </c>
    </row>
    <row r="6711" spans="1:3">
      <c r="A6711" s="61">
        <v>31525</v>
      </c>
      <c r="B6711">
        <v>0.64300000000000002</v>
      </c>
      <c r="C6711" t="str">
        <f t="shared" si="109"/>
        <v>1986 q2</v>
      </c>
    </row>
    <row r="6712" spans="1:3">
      <c r="A6712" s="61">
        <v>31526</v>
      </c>
      <c r="B6712">
        <v>0.64149999999999996</v>
      </c>
      <c r="C6712" t="str">
        <f t="shared" si="109"/>
        <v>1986 q2</v>
      </c>
    </row>
    <row r="6713" spans="1:3">
      <c r="A6713" s="61">
        <v>31527</v>
      </c>
      <c r="B6713">
        <v>0.63849999999999996</v>
      </c>
      <c r="C6713" t="str">
        <f t="shared" si="109"/>
        <v>1986 q2</v>
      </c>
    </row>
    <row r="6714" spans="1:3">
      <c r="A6714" s="61">
        <v>31530</v>
      </c>
      <c r="B6714">
        <v>0.63600000000000001</v>
      </c>
      <c r="C6714" t="str">
        <f t="shared" si="109"/>
        <v>1986 q2</v>
      </c>
    </row>
    <row r="6715" spans="1:3">
      <c r="A6715" s="61">
        <v>31531</v>
      </c>
      <c r="B6715">
        <v>0.62909999999999999</v>
      </c>
      <c r="C6715" t="str">
        <f t="shared" si="109"/>
        <v>1986 q2</v>
      </c>
    </row>
    <row r="6716" spans="1:3">
      <c r="A6716" s="61">
        <v>31532</v>
      </c>
      <c r="B6716">
        <v>0.62570000000000003</v>
      </c>
      <c r="C6716" t="str">
        <f t="shared" si="109"/>
        <v>1986 q2</v>
      </c>
    </row>
    <row r="6717" spans="1:3">
      <c r="A6717" s="61">
        <v>31533</v>
      </c>
      <c r="B6717">
        <v>0.625</v>
      </c>
      <c r="C6717" t="str">
        <f t="shared" si="109"/>
        <v>1986 q2</v>
      </c>
    </row>
    <row r="6718" spans="1:3">
      <c r="A6718" s="61">
        <v>31534</v>
      </c>
      <c r="B6718">
        <v>0.63049999999999995</v>
      </c>
      <c r="C6718" t="str">
        <f t="shared" si="109"/>
        <v>1986 q2</v>
      </c>
    </row>
    <row r="6719" spans="1:3">
      <c r="A6719" s="61">
        <v>31537</v>
      </c>
      <c r="B6719">
        <v>0.63400000000000001</v>
      </c>
      <c r="C6719" t="str">
        <f t="shared" si="109"/>
        <v>1986 q2</v>
      </c>
    </row>
    <row r="6720" spans="1:3">
      <c r="A6720" s="61">
        <v>31538</v>
      </c>
      <c r="B6720">
        <v>0.63</v>
      </c>
      <c r="C6720" t="str">
        <f t="shared" si="109"/>
        <v>1986 q2</v>
      </c>
    </row>
    <row r="6721" spans="1:3">
      <c r="A6721" s="61">
        <v>31539</v>
      </c>
      <c r="B6721">
        <v>0.63</v>
      </c>
      <c r="C6721" t="str">
        <f t="shared" si="109"/>
        <v>1986 q2</v>
      </c>
    </row>
    <row r="6722" spans="1:3">
      <c r="A6722" s="61">
        <v>31540</v>
      </c>
      <c r="B6722">
        <v>0.63949999999999996</v>
      </c>
      <c r="C6722" t="str">
        <f t="shared" si="109"/>
        <v>1986 q2</v>
      </c>
    </row>
    <row r="6723" spans="1:3">
      <c r="A6723" s="61">
        <v>31541</v>
      </c>
      <c r="B6723">
        <v>0.64149999999999996</v>
      </c>
      <c r="C6723" t="str">
        <f t="shared" si="109"/>
        <v>1986 q2</v>
      </c>
    </row>
    <row r="6724" spans="1:3">
      <c r="A6724" s="61">
        <v>31544</v>
      </c>
      <c r="B6724">
        <v>0.63900000000000001</v>
      </c>
      <c r="C6724" t="str">
        <f t="shared" si="109"/>
        <v>1986 q2</v>
      </c>
    </row>
    <row r="6725" spans="1:3">
      <c r="A6725" s="61">
        <v>31545</v>
      </c>
      <c r="B6725">
        <v>0.63149999999999995</v>
      </c>
      <c r="C6725" t="str">
        <f t="shared" si="109"/>
        <v>1986 q2</v>
      </c>
    </row>
    <row r="6726" spans="1:3">
      <c r="A6726" s="61">
        <v>31546</v>
      </c>
      <c r="B6726">
        <v>0.63349999999999995</v>
      </c>
      <c r="C6726" t="str">
        <f t="shared" si="109"/>
        <v>1986 q2</v>
      </c>
    </row>
    <row r="6727" spans="1:3">
      <c r="A6727" s="61">
        <v>31547</v>
      </c>
      <c r="B6727">
        <v>0.63349999999999995</v>
      </c>
      <c r="C6727" t="str">
        <f t="shared" si="109"/>
        <v>1986 q2</v>
      </c>
    </row>
    <row r="6728" spans="1:3">
      <c r="A6728" s="61">
        <v>31548</v>
      </c>
      <c r="B6728">
        <v>0.63749999999999996</v>
      </c>
      <c r="C6728" t="str">
        <f t="shared" si="109"/>
        <v>1986 q2</v>
      </c>
    </row>
    <row r="6729" spans="1:3">
      <c r="A6729" s="61">
        <v>31551</v>
      </c>
      <c r="B6729">
        <v>0.62849999999999995</v>
      </c>
      <c r="C6729" t="str">
        <f t="shared" si="109"/>
        <v>1986 q2</v>
      </c>
    </row>
    <row r="6730" spans="1:3">
      <c r="A6730" s="61">
        <v>31552</v>
      </c>
      <c r="B6730">
        <v>0.62250000000000005</v>
      </c>
      <c r="C6730" t="str">
        <f t="shared" si="109"/>
        <v>1986 q2</v>
      </c>
    </row>
    <row r="6731" spans="1:3">
      <c r="A6731" s="61">
        <v>31553</v>
      </c>
      <c r="B6731">
        <v>0.626</v>
      </c>
      <c r="C6731" t="str">
        <f t="shared" si="109"/>
        <v>1986 q2</v>
      </c>
    </row>
    <row r="6732" spans="1:3">
      <c r="A6732" s="61">
        <v>31554</v>
      </c>
      <c r="B6732">
        <v>0.624</v>
      </c>
      <c r="C6732" t="str">
        <f t="shared" si="109"/>
        <v>1986 q2</v>
      </c>
    </row>
    <row r="6733" spans="1:3">
      <c r="A6733" s="61">
        <v>31555</v>
      </c>
      <c r="B6733">
        <v>0.62150000000000005</v>
      </c>
      <c r="C6733" t="str">
        <f t="shared" si="109"/>
        <v>1986 q2</v>
      </c>
    </row>
    <row r="6734" spans="1:3">
      <c r="A6734" s="61">
        <v>31559</v>
      </c>
      <c r="B6734">
        <v>0.62649999999999995</v>
      </c>
      <c r="C6734" t="str">
        <f t="shared" si="109"/>
        <v>1986 q2</v>
      </c>
    </row>
    <row r="6735" spans="1:3">
      <c r="A6735" s="61">
        <v>31560</v>
      </c>
      <c r="B6735">
        <v>0.63149999999999995</v>
      </c>
      <c r="C6735" t="str">
        <f t="shared" si="109"/>
        <v>1986 q2</v>
      </c>
    </row>
    <row r="6736" spans="1:3">
      <c r="A6736" s="61">
        <v>31561</v>
      </c>
      <c r="B6736">
        <v>0.63300000000000001</v>
      </c>
      <c r="C6736" t="str">
        <f t="shared" si="109"/>
        <v>1986 q2</v>
      </c>
    </row>
    <row r="6737" spans="1:3">
      <c r="A6737" s="61">
        <v>31562</v>
      </c>
      <c r="B6737">
        <v>0.63100000000000001</v>
      </c>
      <c r="C6737" t="str">
        <f t="shared" si="109"/>
        <v>1986 q2</v>
      </c>
    </row>
    <row r="6738" spans="1:3">
      <c r="A6738" s="61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61">
        <v>31566</v>
      </c>
      <c r="B6739">
        <v>0.61899999999999999</v>
      </c>
      <c r="C6739" t="str">
        <f t="shared" si="110"/>
        <v>1986 q2</v>
      </c>
    </row>
    <row r="6740" spans="1:3">
      <c r="A6740" s="61">
        <v>31567</v>
      </c>
      <c r="B6740">
        <v>0.62450000000000006</v>
      </c>
      <c r="C6740" t="str">
        <f t="shared" si="110"/>
        <v>1986 q2</v>
      </c>
    </row>
    <row r="6741" spans="1:3">
      <c r="A6741" s="61">
        <v>31568</v>
      </c>
      <c r="B6741">
        <v>0.63649999999999995</v>
      </c>
      <c r="C6741" t="str">
        <f t="shared" si="110"/>
        <v>1986 q2</v>
      </c>
    </row>
    <row r="6742" spans="1:3">
      <c r="A6742" s="61">
        <v>31569</v>
      </c>
      <c r="B6742">
        <v>0.64100000000000001</v>
      </c>
      <c r="C6742" t="str">
        <f t="shared" si="110"/>
        <v>1986 q2</v>
      </c>
    </row>
    <row r="6743" spans="1:3">
      <c r="A6743" s="61">
        <v>31572</v>
      </c>
      <c r="B6743">
        <v>0.64249999999999996</v>
      </c>
      <c r="C6743" t="str">
        <f t="shared" si="110"/>
        <v>1986 q2</v>
      </c>
    </row>
    <row r="6744" spans="1:3">
      <c r="A6744" s="61">
        <v>31573</v>
      </c>
      <c r="B6744">
        <v>0.64</v>
      </c>
      <c r="C6744" t="str">
        <f t="shared" si="110"/>
        <v>1986 q2</v>
      </c>
    </row>
    <row r="6745" spans="1:3">
      <c r="A6745" s="61">
        <v>31574</v>
      </c>
      <c r="B6745">
        <v>0.64100000000000001</v>
      </c>
      <c r="C6745" t="str">
        <f t="shared" si="110"/>
        <v>1986 q2</v>
      </c>
    </row>
    <row r="6746" spans="1:3">
      <c r="A6746" s="61">
        <v>31575</v>
      </c>
      <c r="B6746">
        <v>0.64149999999999996</v>
      </c>
      <c r="C6746" t="str">
        <f t="shared" si="110"/>
        <v>1986 q2</v>
      </c>
    </row>
    <row r="6747" spans="1:3">
      <c r="A6747" s="61">
        <v>31576</v>
      </c>
      <c r="B6747">
        <v>0.63649999999999995</v>
      </c>
      <c r="C6747" t="str">
        <f t="shared" si="110"/>
        <v>1986 q2</v>
      </c>
    </row>
    <row r="6748" spans="1:3">
      <c r="A6748" s="61">
        <v>31579</v>
      </c>
      <c r="B6748">
        <v>0.63900000000000001</v>
      </c>
      <c r="C6748" t="str">
        <f t="shared" si="110"/>
        <v>1986 q2</v>
      </c>
    </row>
    <row r="6749" spans="1:3">
      <c r="A6749" s="61">
        <v>31580</v>
      </c>
      <c r="B6749">
        <v>0.63449999999999995</v>
      </c>
      <c r="C6749" t="str">
        <f t="shared" si="110"/>
        <v>1986 q2</v>
      </c>
    </row>
    <row r="6750" spans="1:3">
      <c r="A6750" s="61">
        <v>31581</v>
      </c>
      <c r="B6750">
        <v>0.63300000000000001</v>
      </c>
      <c r="C6750" t="str">
        <f t="shared" si="110"/>
        <v>1986 q2</v>
      </c>
    </row>
    <row r="6751" spans="1:3">
      <c r="A6751" s="61">
        <v>31582</v>
      </c>
      <c r="B6751">
        <v>0.63049999999999995</v>
      </c>
      <c r="C6751" t="str">
        <f t="shared" si="110"/>
        <v>1986 q2</v>
      </c>
    </row>
    <row r="6752" spans="1:3">
      <c r="A6752" s="61">
        <v>31583</v>
      </c>
      <c r="B6752">
        <v>0.63</v>
      </c>
      <c r="C6752" t="str">
        <f t="shared" si="110"/>
        <v>1986 q2</v>
      </c>
    </row>
    <row r="6753" spans="1:3">
      <c r="A6753" s="61">
        <v>31586</v>
      </c>
      <c r="B6753">
        <v>0.628</v>
      </c>
      <c r="C6753" t="str">
        <f t="shared" si="110"/>
        <v>1986 q2</v>
      </c>
    </row>
    <row r="6754" spans="1:3">
      <c r="A6754" s="61">
        <v>31587</v>
      </c>
      <c r="B6754">
        <v>0.61350000000000005</v>
      </c>
      <c r="C6754" t="str">
        <f t="shared" si="110"/>
        <v>1986 q2</v>
      </c>
    </row>
    <row r="6755" spans="1:3">
      <c r="A6755" s="61">
        <v>31588</v>
      </c>
      <c r="B6755">
        <v>0.61070000000000002</v>
      </c>
      <c r="C6755" t="str">
        <f t="shared" si="110"/>
        <v>1986 q2</v>
      </c>
    </row>
    <row r="6756" spans="1:3">
      <c r="A6756" s="61">
        <v>31589</v>
      </c>
      <c r="B6756">
        <v>0.6149</v>
      </c>
      <c r="C6756" t="str">
        <f t="shared" si="110"/>
        <v>1986 q2</v>
      </c>
    </row>
    <row r="6757" spans="1:3">
      <c r="A6757" s="61">
        <v>31590</v>
      </c>
      <c r="B6757">
        <v>0.59840000000000004</v>
      </c>
      <c r="C6757" t="str">
        <f t="shared" si="110"/>
        <v>1986 q2</v>
      </c>
    </row>
    <row r="6758" spans="1:3">
      <c r="A6758" s="61">
        <v>31593</v>
      </c>
      <c r="B6758">
        <v>0.60240000000000005</v>
      </c>
      <c r="C6758" t="str">
        <f t="shared" si="110"/>
        <v>1986 q2</v>
      </c>
    </row>
    <row r="6759" spans="1:3">
      <c r="A6759" s="61">
        <v>31594</v>
      </c>
      <c r="B6759">
        <v>0.60899999999999999</v>
      </c>
      <c r="C6759" t="str">
        <f t="shared" si="110"/>
        <v>1986 q3</v>
      </c>
    </row>
    <row r="6760" spans="1:3">
      <c r="A6760" s="61">
        <v>31595</v>
      </c>
      <c r="B6760">
        <v>0.60650000000000004</v>
      </c>
      <c r="C6760" t="str">
        <f t="shared" si="110"/>
        <v>1986 q3</v>
      </c>
    </row>
    <row r="6761" spans="1:3">
      <c r="A6761" s="61">
        <v>31600</v>
      </c>
      <c r="B6761">
        <v>0.59699999999999998</v>
      </c>
      <c r="C6761" t="str">
        <f t="shared" si="110"/>
        <v>1986 q3</v>
      </c>
    </row>
    <row r="6762" spans="1:3">
      <c r="A6762" s="61">
        <v>31601</v>
      </c>
      <c r="B6762">
        <v>0.58850000000000002</v>
      </c>
      <c r="C6762" t="str">
        <f t="shared" si="110"/>
        <v>1986 q3</v>
      </c>
    </row>
    <row r="6763" spans="1:3">
      <c r="A6763" s="61">
        <v>31602</v>
      </c>
      <c r="B6763">
        <v>0.59299999999999997</v>
      </c>
      <c r="C6763" t="str">
        <f t="shared" si="110"/>
        <v>1986 q3</v>
      </c>
    </row>
    <row r="6764" spans="1:3">
      <c r="A6764" s="61">
        <v>31603</v>
      </c>
      <c r="B6764">
        <v>0.59450000000000003</v>
      </c>
      <c r="C6764" t="str">
        <f t="shared" si="110"/>
        <v>1986 q3</v>
      </c>
    </row>
    <row r="6765" spans="1:3">
      <c r="A6765" s="61">
        <v>31604</v>
      </c>
      <c r="B6765">
        <v>0.59599999999999997</v>
      </c>
      <c r="C6765" t="str">
        <f t="shared" si="110"/>
        <v>1986 q3</v>
      </c>
    </row>
    <row r="6766" spans="1:3">
      <c r="A6766" s="61">
        <v>31607</v>
      </c>
      <c r="B6766">
        <v>0.58799999999999997</v>
      </c>
      <c r="C6766" t="str">
        <f t="shared" si="110"/>
        <v>1986 q3</v>
      </c>
    </row>
    <row r="6767" spans="1:3">
      <c r="A6767" s="61">
        <v>31608</v>
      </c>
      <c r="B6767">
        <v>0.59599999999999997</v>
      </c>
      <c r="C6767" t="str">
        <f t="shared" si="110"/>
        <v>1986 q3</v>
      </c>
    </row>
    <row r="6768" spans="1:3">
      <c r="A6768" s="61">
        <v>31609</v>
      </c>
      <c r="B6768">
        <v>0.59450000000000003</v>
      </c>
      <c r="C6768" t="str">
        <f t="shared" si="110"/>
        <v>1986 q3</v>
      </c>
    </row>
    <row r="6769" spans="1:3">
      <c r="A6769" s="61">
        <v>31610</v>
      </c>
      <c r="B6769">
        <v>0.59250000000000003</v>
      </c>
      <c r="C6769" t="str">
        <f t="shared" si="110"/>
        <v>1986 q3</v>
      </c>
    </row>
    <row r="6770" spans="1:3">
      <c r="A6770" s="61">
        <v>31611</v>
      </c>
      <c r="B6770">
        <v>0.59150000000000003</v>
      </c>
      <c r="C6770" t="str">
        <f t="shared" si="110"/>
        <v>1986 q3</v>
      </c>
    </row>
    <row r="6771" spans="1:3">
      <c r="A6771" s="61">
        <v>31614</v>
      </c>
      <c r="B6771">
        <v>0.59350000000000003</v>
      </c>
      <c r="C6771" t="str">
        <f t="shared" si="110"/>
        <v>1986 q3</v>
      </c>
    </row>
    <row r="6772" spans="1:3">
      <c r="A6772" s="61">
        <v>31615</v>
      </c>
      <c r="B6772">
        <v>0.59350000000000003</v>
      </c>
      <c r="C6772" t="str">
        <f t="shared" si="110"/>
        <v>1986 q3</v>
      </c>
    </row>
    <row r="6773" spans="1:3">
      <c r="A6773" s="61">
        <v>31616</v>
      </c>
      <c r="B6773">
        <v>0.59850000000000003</v>
      </c>
      <c r="C6773" t="str">
        <f t="shared" si="110"/>
        <v>1986 q3</v>
      </c>
    </row>
    <row r="6774" spans="1:3">
      <c r="A6774" s="61">
        <v>31617</v>
      </c>
      <c r="B6774">
        <v>0.60199999999999998</v>
      </c>
      <c r="C6774" t="str">
        <f t="shared" si="110"/>
        <v>1986 q3</v>
      </c>
    </row>
    <row r="6775" spans="1:3">
      <c r="A6775" s="61">
        <v>31618</v>
      </c>
      <c r="B6775">
        <v>0.59250000000000003</v>
      </c>
      <c r="C6775" t="str">
        <f t="shared" si="110"/>
        <v>1986 q3</v>
      </c>
    </row>
    <row r="6776" spans="1:3">
      <c r="A6776" s="61">
        <v>31621</v>
      </c>
      <c r="B6776">
        <v>0.58799999999999997</v>
      </c>
      <c r="C6776" t="str">
        <f t="shared" si="110"/>
        <v>1986 q3</v>
      </c>
    </row>
    <row r="6777" spans="1:3">
      <c r="A6777" s="61">
        <v>31622</v>
      </c>
      <c r="B6777">
        <v>0.58450000000000002</v>
      </c>
      <c r="C6777" t="str">
        <f t="shared" si="110"/>
        <v>1986 q3</v>
      </c>
    </row>
    <row r="6778" spans="1:3">
      <c r="A6778" s="61">
        <v>31623</v>
      </c>
      <c r="B6778">
        <v>0.58550000000000002</v>
      </c>
      <c r="C6778" t="str">
        <f t="shared" si="110"/>
        <v>1986 q3</v>
      </c>
    </row>
    <row r="6779" spans="1:3">
      <c r="A6779" s="61">
        <v>31624</v>
      </c>
      <c r="B6779">
        <v>0.58499999999999996</v>
      </c>
      <c r="C6779" t="str">
        <f t="shared" si="110"/>
        <v>1986 q3</v>
      </c>
    </row>
    <row r="6780" spans="1:3">
      <c r="A6780" s="61">
        <v>31625</v>
      </c>
      <c r="B6780">
        <v>0.58550000000000002</v>
      </c>
      <c r="C6780" t="str">
        <f t="shared" si="110"/>
        <v>1986 q3</v>
      </c>
    </row>
    <row r="6781" spans="1:3">
      <c r="A6781" s="61">
        <v>31628</v>
      </c>
      <c r="B6781">
        <v>0.57950000000000002</v>
      </c>
      <c r="C6781" t="str">
        <f t="shared" si="110"/>
        <v>1986 q3</v>
      </c>
    </row>
    <row r="6782" spans="1:3">
      <c r="A6782" s="61">
        <v>31629</v>
      </c>
      <c r="B6782">
        <v>0.58299999999999996</v>
      </c>
      <c r="C6782" t="str">
        <f t="shared" si="110"/>
        <v>1986 q3</v>
      </c>
    </row>
    <row r="6783" spans="1:3">
      <c r="A6783" s="61">
        <v>31630</v>
      </c>
      <c r="B6783">
        <v>0.58099999999999996</v>
      </c>
      <c r="C6783" t="str">
        <f t="shared" si="110"/>
        <v>1986 q3</v>
      </c>
    </row>
    <row r="6784" spans="1:3">
      <c r="A6784" s="61">
        <v>31631</v>
      </c>
      <c r="B6784">
        <v>0.57899999999999996</v>
      </c>
      <c r="C6784" t="str">
        <f t="shared" si="110"/>
        <v>1986 q3</v>
      </c>
    </row>
    <row r="6785" spans="1:3">
      <c r="A6785" s="61">
        <v>31632</v>
      </c>
      <c r="B6785">
        <v>0.57999999999999996</v>
      </c>
      <c r="C6785" t="str">
        <f t="shared" si="110"/>
        <v>1986 q3</v>
      </c>
    </row>
    <row r="6786" spans="1:3">
      <c r="A6786" s="61">
        <v>31635</v>
      </c>
      <c r="B6786">
        <v>0.58799999999999997</v>
      </c>
      <c r="C6786" t="str">
        <f t="shared" si="110"/>
        <v>1986 q3</v>
      </c>
    </row>
    <row r="6787" spans="1:3">
      <c r="A6787" s="61">
        <v>31636</v>
      </c>
      <c r="B6787">
        <v>0.58550000000000002</v>
      </c>
      <c r="C6787" t="str">
        <f t="shared" si="110"/>
        <v>1986 q3</v>
      </c>
    </row>
    <row r="6788" spans="1:3">
      <c r="A6788" s="61">
        <v>31637</v>
      </c>
      <c r="B6788">
        <v>0.58199999999999996</v>
      </c>
      <c r="C6788" t="str">
        <f t="shared" si="110"/>
        <v>1986 q3</v>
      </c>
    </row>
    <row r="6789" spans="1:3">
      <c r="A6789" s="61">
        <v>31638</v>
      </c>
      <c r="B6789">
        <v>0.58399999999999996</v>
      </c>
      <c r="C6789" t="str">
        <f t="shared" si="110"/>
        <v>1986 q3</v>
      </c>
    </row>
    <row r="6790" spans="1:3">
      <c r="A6790" s="61">
        <v>31639</v>
      </c>
      <c r="B6790">
        <v>0.57299999999999995</v>
      </c>
      <c r="C6790" t="str">
        <f t="shared" si="110"/>
        <v>1986 q3</v>
      </c>
    </row>
    <row r="6791" spans="1:3">
      <c r="A6791" s="61">
        <v>31642</v>
      </c>
      <c r="B6791">
        <v>0.56950000000000001</v>
      </c>
      <c r="C6791" t="str">
        <f t="shared" si="110"/>
        <v>1986 q3</v>
      </c>
    </row>
    <row r="6792" spans="1:3">
      <c r="A6792" s="61">
        <v>31643</v>
      </c>
      <c r="B6792">
        <v>0.57199999999999995</v>
      </c>
      <c r="C6792" t="str">
        <f t="shared" si="110"/>
        <v>1986 q3</v>
      </c>
    </row>
    <row r="6793" spans="1:3">
      <c r="A6793" s="61">
        <v>31644</v>
      </c>
      <c r="B6793">
        <v>0.57550000000000001</v>
      </c>
      <c r="C6793" t="str">
        <f t="shared" si="110"/>
        <v>1986 q3</v>
      </c>
    </row>
    <row r="6794" spans="1:3">
      <c r="A6794" s="61">
        <v>31645</v>
      </c>
      <c r="B6794">
        <v>0.57750000000000001</v>
      </c>
      <c r="C6794" t="str">
        <f t="shared" si="110"/>
        <v>1986 q3</v>
      </c>
    </row>
    <row r="6795" spans="1:3">
      <c r="A6795" s="61">
        <v>31646</v>
      </c>
      <c r="B6795">
        <v>0.57250000000000001</v>
      </c>
      <c r="C6795" t="str">
        <f t="shared" si="110"/>
        <v>1986 q3</v>
      </c>
    </row>
    <row r="6796" spans="1:3">
      <c r="A6796" s="61">
        <v>31649</v>
      </c>
      <c r="B6796">
        <v>0.57199999999999995</v>
      </c>
      <c r="C6796" t="str">
        <f t="shared" si="110"/>
        <v>1986 q3</v>
      </c>
    </row>
    <row r="6797" spans="1:3">
      <c r="A6797" s="61">
        <v>31650</v>
      </c>
      <c r="B6797">
        <v>0.57169999999999999</v>
      </c>
      <c r="C6797" t="str">
        <f t="shared" si="110"/>
        <v>1986 q3</v>
      </c>
    </row>
    <row r="6798" spans="1:3">
      <c r="A6798" s="61">
        <v>31651</v>
      </c>
      <c r="B6798">
        <v>0.57750000000000001</v>
      </c>
      <c r="C6798" t="str">
        <f t="shared" si="110"/>
        <v>1986 q3</v>
      </c>
    </row>
    <row r="6799" spans="1:3">
      <c r="A6799" s="61">
        <v>31652</v>
      </c>
      <c r="B6799">
        <v>0.57769999999999999</v>
      </c>
      <c r="C6799" t="str">
        <f t="shared" si="110"/>
        <v>1986 q3</v>
      </c>
    </row>
    <row r="6800" spans="1:3">
      <c r="A6800" s="61">
        <v>31653</v>
      </c>
      <c r="B6800">
        <v>0.58279999999999998</v>
      </c>
      <c r="C6800" t="str">
        <f t="shared" si="110"/>
        <v>1986 q3</v>
      </c>
    </row>
    <row r="6801" spans="1:3">
      <c r="A6801" s="61">
        <v>31657</v>
      </c>
      <c r="B6801">
        <v>0.61250000000000004</v>
      </c>
      <c r="C6801" t="str">
        <f t="shared" si="110"/>
        <v>1986 q3</v>
      </c>
    </row>
    <row r="6802" spans="1:3">
      <c r="A6802" s="61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61">
        <v>31659</v>
      </c>
      <c r="B6803">
        <v>0.61099999999999999</v>
      </c>
      <c r="C6803" t="str">
        <f t="shared" si="111"/>
        <v>1986 q3</v>
      </c>
    </row>
    <row r="6804" spans="1:3">
      <c r="A6804" s="61">
        <v>31660</v>
      </c>
      <c r="B6804">
        <v>0.61599999999999999</v>
      </c>
      <c r="C6804" t="str">
        <f t="shared" si="111"/>
        <v>1986 q3</v>
      </c>
    </row>
    <row r="6805" spans="1:3">
      <c r="A6805" s="61">
        <v>31663</v>
      </c>
      <c r="B6805">
        <v>0.61</v>
      </c>
      <c r="C6805" t="str">
        <f t="shared" si="111"/>
        <v>1986 q3</v>
      </c>
    </row>
    <row r="6806" spans="1:3">
      <c r="A6806" s="61">
        <v>31664</v>
      </c>
      <c r="B6806">
        <v>0.60550000000000004</v>
      </c>
      <c r="C6806" t="str">
        <f t="shared" si="111"/>
        <v>1986 q3</v>
      </c>
    </row>
    <row r="6807" spans="1:3">
      <c r="A6807" s="61">
        <v>31665</v>
      </c>
      <c r="B6807">
        <v>0.60799999999999998</v>
      </c>
      <c r="C6807" t="str">
        <f t="shared" si="111"/>
        <v>1986 q3</v>
      </c>
    </row>
    <row r="6808" spans="1:3">
      <c r="A6808" s="61">
        <v>31666</v>
      </c>
      <c r="B6808">
        <v>0.60499999999999998</v>
      </c>
      <c r="C6808" t="str">
        <f t="shared" si="111"/>
        <v>1986 q3</v>
      </c>
    </row>
    <row r="6809" spans="1:3">
      <c r="A6809" s="61">
        <v>31667</v>
      </c>
      <c r="B6809">
        <v>0.60799999999999998</v>
      </c>
      <c r="C6809" t="str">
        <f t="shared" si="111"/>
        <v>1986 q3</v>
      </c>
    </row>
    <row r="6810" spans="1:3">
      <c r="A6810" s="61">
        <v>31670</v>
      </c>
      <c r="B6810">
        <v>0.61350000000000005</v>
      </c>
      <c r="C6810" t="str">
        <f t="shared" si="111"/>
        <v>1986 q3</v>
      </c>
    </row>
    <row r="6811" spans="1:3">
      <c r="A6811" s="61">
        <v>31671</v>
      </c>
      <c r="B6811">
        <v>0.62150000000000005</v>
      </c>
      <c r="C6811" t="str">
        <f t="shared" si="111"/>
        <v>1986 q3</v>
      </c>
    </row>
    <row r="6812" spans="1:3">
      <c r="A6812" s="61">
        <v>31672</v>
      </c>
      <c r="B6812">
        <v>0.62150000000000005</v>
      </c>
      <c r="C6812" t="str">
        <f t="shared" si="111"/>
        <v>1986 q3</v>
      </c>
    </row>
    <row r="6813" spans="1:3">
      <c r="A6813" s="61">
        <v>31673</v>
      </c>
      <c r="B6813">
        <v>0.62250000000000005</v>
      </c>
      <c r="C6813" t="str">
        <f t="shared" si="111"/>
        <v>1986 q3</v>
      </c>
    </row>
    <row r="6814" spans="1:3">
      <c r="A6814" s="61">
        <v>31674</v>
      </c>
      <c r="B6814">
        <v>0.624</v>
      </c>
      <c r="C6814" t="str">
        <f t="shared" si="111"/>
        <v>1986 q3</v>
      </c>
    </row>
    <row r="6815" spans="1:3">
      <c r="A6815" s="61">
        <v>31677</v>
      </c>
      <c r="B6815">
        <v>0.61550000000000005</v>
      </c>
      <c r="C6815" t="str">
        <f t="shared" si="111"/>
        <v>1986 q3</v>
      </c>
    </row>
    <row r="6816" spans="1:3">
      <c r="A6816" s="61">
        <v>31678</v>
      </c>
      <c r="B6816">
        <v>0.61050000000000004</v>
      </c>
      <c r="C6816" t="str">
        <f t="shared" si="111"/>
        <v>1986 q3</v>
      </c>
    </row>
    <row r="6817" spans="1:3">
      <c r="A6817" s="61">
        <v>31679</v>
      </c>
      <c r="B6817">
        <v>0.61150000000000004</v>
      </c>
      <c r="C6817" t="str">
        <f t="shared" si="111"/>
        <v>1986 q3</v>
      </c>
    </row>
    <row r="6818" spans="1:3">
      <c r="A6818" s="61">
        <v>31680</v>
      </c>
      <c r="B6818">
        <v>0.61450000000000005</v>
      </c>
      <c r="C6818" t="str">
        <f t="shared" si="111"/>
        <v>1986 q3</v>
      </c>
    </row>
    <row r="6819" spans="1:3">
      <c r="A6819" s="61">
        <v>31681</v>
      </c>
      <c r="B6819">
        <v>0.61250000000000004</v>
      </c>
      <c r="C6819" t="str">
        <f t="shared" si="111"/>
        <v>1986 q3</v>
      </c>
    </row>
    <row r="6820" spans="1:3">
      <c r="A6820" s="61">
        <v>31684</v>
      </c>
      <c r="B6820">
        <v>0.61150000000000004</v>
      </c>
      <c r="C6820" t="str">
        <f t="shared" si="111"/>
        <v>1986 q3</v>
      </c>
    </row>
    <row r="6821" spans="1:3">
      <c r="A6821" s="61">
        <v>31685</v>
      </c>
      <c r="B6821">
        <v>0.61199999999999999</v>
      </c>
      <c r="C6821" t="str">
        <f t="shared" si="111"/>
        <v>1986 q3</v>
      </c>
    </row>
    <row r="6822" spans="1:3">
      <c r="A6822" s="61">
        <v>31686</v>
      </c>
      <c r="B6822">
        <v>0.59799999999999998</v>
      </c>
      <c r="C6822" t="str">
        <f t="shared" si="111"/>
        <v>1986 q4</v>
      </c>
    </row>
    <row r="6823" spans="1:3">
      <c r="A6823" s="61">
        <v>31687</v>
      </c>
      <c r="B6823">
        <v>0.59899999999999998</v>
      </c>
      <c r="C6823" t="str">
        <f t="shared" si="111"/>
        <v>1986 q4</v>
      </c>
    </row>
    <row r="6824" spans="1:3">
      <c r="A6824" s="61">
        <v>31688</v>
      </c>
      <c r="B6824">
        <v>0.59799999999999998</v>
      </c>
      <c r="C6824" t="str">
        <f t="shared" si="111"/>
        <v>1986 q4</v>
      </c>
    </row>
    <row r="6825" spans="1:3">
      <c r="A6825" s="61">
        <v>31691</v>
      </c>
      <c r="B6825">
        <v>0.59850000000000003</v>
      </c>
      <c r="C6825" t="str">
        <f t="shared" si="111"/>
        <v>1986 q4</v>
      </c>
    </row>
    <row r="6826" spans="1:3">
      <c r="A6826" s="61">
        <v>31692</v>
      </c>
      <c r="B6826">
        <v>0.59450000000000003</v>
      </c>
      <c r="C6826" t="str">
        <f t="shared" si="111"/>
        <v>1986 q4</v>
      </c>
    </row>
    <row r="6827" spans="1:3">
      <c r="A6827" s="61">
        <v>31693</v>
      </c>
      <c r="B6827">
        <v>0.59399999999999997</v>
      </c>
      <c r="C6827" t="str">
        <f t="shared" si="111"/>
        <v>1986 q4</v>
      </c>
    </row>
    <row r="6828" spans="1:3">
      <c r="A6828" s="61">
        <v>31694</v>
      </c>
      <c r="B6828">
        <v>0.59099999999999997</v>
      </c>
      <c r="C6828" t="str">
        <f t="shared" si="111"/>
        <v>1986 q4</v>
      </c>
    </row>
    <row r="6829" spans="1:3">
      <c r="A6829" s="61">
        <v>31695</v>
      </c>
      <c r="B6829">
        <v>0.59599999999999997</v>
      </c>
      <c r="C6829" t="str">
        <f t="shared" si="111"/>
        <v>1986 q4</v>
      </c>
    </row>
    <row r="6830" spans="1:3">
      <c r="A6830" s="61">
        <v>31698</v>
      </c>
      <c r="B6830">
        <v>0.59599999999999997</v>
      </c>
      <c r="C6830" t="str">
        <f t="shared" si="111"/>
        <v>1986 q4</v>
      </c>
    </row>
    <row r="6831" spans="1:3">
      <c r="A6831" s="61">
        <v>31699</v>
      </c>
      <c r="B6831">
        <v>0.59850000000000003</v>
      </c>
      <c r="C6831" t="str">
        <f t="shared" si="111"/>
        <v>1986 q4</v>
      </c>
    </row>
    <row r="6832" spans="1:3">
      <c r="A6832" s="61">
        <v>31700</v>
      </c>
      <c r="B6832">
        <v>0.59899999999999998</v>
      </c>
      <c r="C6832" t="str">
        <f t="shared" si="111"/>
        <v>1986 q4</v>
      </c>
    </row>
    <row r="6833" spans="1:3">
      <c r="A6833" s="61">
        <v>31701</v>
      </c>
      <c r="B6833">
        <v>0.60099999999999998</v>
      </c>
      <c r="C6833" t="str">
        <f t="shared" si="111"/>
        <v>1986 q4</v>
      </c>
    </row>
    <row r="6834" spans="1:3">
      <c r="A6834" s="61">
        <v>31702</v>
      </c>
      <c r="B6834">
        <v>0.59799999999999998</v>
      </c>
      <c r="C6834" t="str">
        <f t="shared" si="111"/>
        <v>1986 q4</v>
      </c>
    </row>
    <row r="6835" spans="1:3">
      <c r="A6835" s="61">
        <v>31705</v>
      </c>
      <c r="B6835">
        <v>0.60299999999999998</v>
      </c>
      <c r="C6835" t="str">
        <f t="shared" si="111"/>
        <v>1986 q4</v>
      </c>
    </row>
    <row r="6836" spans="1:3">
      <c r="A6836" s="61">
        <v>31706</v>
      </c>
      <c r="B6836">
        <v>0.60250000000000004</v>
      </c>
      <c r="C6836" t="str">
        <f t="shared" si="111"/>
        <v>1986 q4</v>
      </c>
    </row>
    <row r="6837" spans="1:3">
      <c r="A6837" s="61">
        <v>31707</v>
      </c>
      <c r="B6837">
        <v>0.60399999999999998</v>
      </c>
      <c r="C6837" t="str">
        <f t="shared" si="111"/>
        <v>1986 q4</v>
      </c>
    </row>
    <row r="6838" spans="1:3">
      <c r="A6838" s="61">
        <v>31708</v>
      </c>
      <c r="B6838">
        <v>0.60550000000000004</v>
      </c>
      <c r="C6838" t="str">
        <f t="shared" si="111"/>
        <v>1986 q4</v>
      </c>
    </row>
    <row r="6839" spans="1:3">
      <c r="A6839" s="61">
        <v>31709</v>
      </c>
      <c r="B6839">
        <v>0.59899999999999998</v>
      </c>
      <c r="C6839" t="str">
        <f t="shared" si="111"/>
        <v>1986 q4</v>
      </c>
    </row>
    <row r="6840" spans="1:3">
      <c r="A6840" s="61">
        <v>31712</v>
      </c>
      <c r="B6840">
        <v>0.59450000000000003</v>
      </c>
      <c r="C6840" t="str">
        <f t="shared" si="111"/>
        <v>1986 q4</v>
      </c>
    </row>
    <row r="6841" spans="1:3">
      <c r="A6841" s="61">
        <v>31713</v>
      </c>
      <c r="B6841">
        <v>0.58899999999999997</v>
      </c>
      <c r="C6841" t="str">
        <f t="shared" si="111"/>
        <v>1986 q4</v>
      </c>
    </row>
    <row r="6842" spans="1:3">
      <c r="A6842" s="61">
        <v>31714</v>
      </c>
      <c r="B6842">
        <v>0.58550000000000002</v>
      </c>
      <c r="C6842" t="str">
        <f t="shared" si="111"/>
        <v>1986 q4</v>
      </c>
    </row>
    <row r="6843" spans="1:3">
      <c r="A6843" s="61">
        <v>31715</v>
      </c>
      <c r="B6843">
        <v>0.59099999999999997</v>
      </c>
      <c r="C6843" t="str">
        <f t="shared" si="111"/>
        <v>1986 q4</v>
      </c>
    </row>
    <row r="6844" spans="1:3">
      <c r="A6844" s="61">
        <v>31716</v>
      </c>
      <c r="B6844">
        <v>0.58799999999999997</v>
      </c>
      <c r="C6844" t="str">
        <f t="shared" si="111"/>
        <v>1986 q4</v>
      </c>
    </row>
    <row r="6845" spans="1:3">
      <c r="A6845" s="61">
        <v>31719</v>
      </c>
      <c r="B6845">
        <v>0.59099999999999997</v>
      </c>
      <c r="C6845" t="str">
        <f t="shared" si="111"/>
        <v>1986 q4</v>
      </c>
    </row>
    <row r="6846" spans="1:3">
      <c r="A6846" s="61">
        <v>31720</v>
      </c>
      <c r="B6846">
        <v>0.59199999999999997</v>
      </c>
      <c r="C6846" t="str">
        <f t="shared" si="111"/>
        <v>1986 q4</v>
      </c>
    </row>
    <row r="6847" spans="1:3">
      <c r="A6847" s="61">
        <v>31721</v>
      </c>
      <c r="B6847">
        <v>0.58899999999999997</v>
      </c>
      <c r="C6847" t="str">
        <f t="shared" si="111"/>
        <v>1986 q4</v>
      </c>
    </row>
    <row r="6848" spans="1:3">
      <c r="A6848" s="61">
        <v>31722</v>
      </c>
      <c r="B6848">
        <v>0.59050000000000002</v>
      </c>
      <c r="C6848" t="str">
        <f t="shared" si="111"/>
        <v>1986 q4</v>
      </c>
    </row>
    <row r="6849" spans="1:3">
      <c r="A6849" s="61">
        <v>31723</v>
      </c>
      <c r="B6849">
        <v>0.59150000000000003</v>
      </c>
      <c r="C6849" t="str">
        <f t="shared" si="111"/>
        <v>1986 q4</v>
      </c>
    </row>
    <row r="6850" spans="1:3">
      <c r="A6850" s="61">
        <v>31726</v>
      </c>
      <c r="B6850">
        <v>0.58850000000000002</v>
      </c>
      <c r="C6850" t="str">
        <f t="shared" si="111"/>
        <v>1986 q4</v>
      </c>
    </row>
    <row r="6851" spans="1:3">
      <c r="A6851" s="61">
        <v>31727</v>
      </c>
      <c r="B6851">
        <v>0.59</v>
      </c>
      <c r="C6851" t="str">
        <f t="shared" si="111"/>
        <v>1986 q4</v>
      </c>
    </row>
    <row r="6852" spans="1:3">
      <c r="A6852" s="61">
        <v>31728</v>
      </c>
      <c r="B6852">
        <v>0.58899999999999997</v>
      </c>
      <c r="C6852" t="str">
        <f t="shared" si="111"/>
        <v>1986 q4</v>
      </c>
    </row>
    <row r="6853" spans="1:3">
      <c r="A6853" s="61">
        <v>31729</v>
      </c>
      <c r="B6853">
        <v>0.58699999999999997</v>
      </c>
      <c r="C6853" t="str">
        <f t="shared" si="111"/>
        <v>1986 q4</v>
      </c>
    </row>
    <row r="6854" spans="1:3">
      <c r="A6854" s="61">
        <v>31730</v>
      </c>
      <c r="B6854">
        <v>0.58799999999999997</v>
      </c>
      <c r="C6854" t="str">
        <f t="shared" si="111"/>
        <v>1986 q4</v>
      </c>
    </row>
    <row r="6855" spans="1:3">
      <c r="A6855" s="61">
        <v>31733</v>
      </c>
      <c r="B6855">
        <v>0.58450000000000002</v>
      </c>
      <c r="C6855" t="str">
        <f t="shared" si="111"/>
        <v>1986 q4</v>
      </c>
    </row>
    <row r="6856" spans="1:3">
      <c r="A6856" s="61">
        <v>31734</v>
      </c>
      <c r="B6856">
        <v>0.58450000000000002</v>
      </c>
      <c r="C6856" t="str">
        <f t="shared" si="111"/>
        <v>1986 q4</v>
      </c>
    </row>
    <row r="6857" spans="1:3">
      <c r="A6857" s="61">
        <v>31735</v>
      </c>
      <c r="B6857">
        <v>0.59099999999999997</v>
      </c>
      <c r="C6857" t="str">
        <f t="shared" si="111"/>
        <v>1986 q4</v>
      </c>
    </row>
    <row r="6858" spans="1:3">
      <c r="A6858" s="61">
        <v>31736</v>
      </c>
      <c r="B6858">
        <v>0.59599999999999997</v>
      </c>
      <c r="C6858" t="str">
        <f t="shared" si="111"/>
        <v>1986 q4</v>
      </c>
    </row>
    <row r="6859" spans="1:3">
      <c r="A6859" s="61">
        <v>31737</v>
      </c>
      <c r="B6859">
        <v>0.59099999999999997</v>
      </c>
      <c r="C6859" t="str">
        <f t="shared" si="111"/>
        <v>1986 q4</v>
      </c>
    </row>
    <row r="6860" spans="1:3">
      <c r="A6860" s="61">
        <v>31740</v>
      </c>
      <c r="B6860">
        <v>0.58889999999999998</v>
      </c>
      <c r="C6860" t="str">
        <f t="shared" si="111"/>
        <v>1986 q4</v>
      </c>
    </row>
    <row r="6861" spans="1:3">
      <c r="A6861" s="61">
        <v>31741</v>
      </c>
      <c r="B6861">
        <v>0.59179999999999999</v>
      </c>
      <c r="C6861" t="str">
        <f t="shared" si="111"/>
        <v>1986 q4</v>
      </c>
    </row>
    <row r="6862" spans="1:3">
      <c r="A6862" s="61">
        <v>31742</v>
      </c>
      <c r="B6862">
        <v>0.59850000000000003</v>
      </c>
      <c r="C6862" t="str">
        <f t="shared" si="111"/>
        <v>1986 q4</v>
      </c>
    </row>
    <row r="6863" spans="1:3">
      <c r="A6863" s="61">
        <v>31744</v>
      </c>
      <c r="B6863">
        <v>0.60450000000000004</v>
      </c>
      <c r="C6863" t="str">
        <f t="shared" si="111"/>
        <v>1986 q4</v>
      </c>
    </row>
    <row r="6864" spans="1:3">
      <c r="A6864" s="61">
        <v>31747</v>
      </c>
      <c r="B6864">
        <v>0.60650000000000004</v>
      </c>
      <c r="C6864" t="str">
        <f t="shared" si="111"/>
        <v>1986 q4</v>
      </c>
    </row>
    <row r="6865" spans="1:3">
      <c r="A6865" s="61">
        <v>31748</v>
      </c>
      <c r="B6865">
        <v>0.60499999999999998</v>
      </c>
      <c r="C6865" t="str">
        <f t="shared" si="111"/>
        <v>1986 q4</v>
      </c>
    </row>
    <row r="6866" spans="1:3">
      <c r="A6866" s="61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61">
        <v>31750</v>
      </c>
      <c r="B6867">
        <v>0.60750000000000004</v>
      </c>
      <c r="C6867" t="str">
        <f t="shared" si="112"/>
        <v>1986 q4</v>
      </c>
    </row>
    <row r="6868" spans="1:3">
      <c r="A6868" s="61">
        <v>31751</v>
      </c>
      <c r="B6868">
        <v>0.60150000000000003</v>
      </c>
      <c r="C6868" t="str">
        <f t="shared" si="112"/>
        <v>1986 q4</v>
      </c>
    </row>
    <row r="6869" spans="1:3">
      <c r="A6869" s="61">
        <v>31754</v>
      </c>
      <c r="B6869">
        <v>0.59850000000000003</v>
      </c>
      <c r="C6869" t="str">
        <f t="shared" si="112"/>
        <v>1986 q4</v>
      </c>
    </row>
    <row r="6870" spans="1:3">
      <c r="A6870" s="61">
        <v>31755</v>
      </c>
      <c r="B6870">
        <v>0.59599999999999997</v>
      </c>
      <c r="C6870" t="str">
        <f t="shared" si="112"/>
        <v>1986 q4</v>
      </c>
    </row>
    <row r="6871" spans="1:3">
      <c r="A6871" s="61">
        <v>31756</v>
      </c>
      <c r="B6871">
        <v>0.59399999999999997</v>
      </c>
      <c r="C6871" t="str">
        <f t="shared" si="112"/>
        <v>1986 q4</v>
      </c>
    </row>
    <row r="6872" spans="1:3">
      <c r="A6872" s="61">
        <v>31757</v>
      </c>
      <c r="B6872">
        <v>0.59799999999999998</v>
      </c>
      <c r="C6872" t="str">
        <f t="shared" si="112"/>
        <v>1986 q4</v>
      </c>
    </row>
    <row r="6873" spans="1:3">
      <c r="A6873" s="61">
        <v>31758</v>
      </c>
      <c r="B6873">
        <v>0.59899999999999998</v>
      </c>
      <c r="C6873" t="str">
        <f t="shared" si="112"/>
        <v>1986 q4</v>
      </c>
    </row>
    <row r="6874" spans="1:3">
      <c r="A6874" s="61">
        <v>31761</v>
      </c>
      <c r="B6874">
        <v>0.60150000000000003</v>
      </c>
      <c r="C6874" t="str">
        <f t="shared" si="112"/>
        <v>1986 q4</v>
      </c>
    </row>
    <row r="6875" spans="1:3">
      <c r="A6875" s="61">
        <v>31762</v>
      </c>
      <c r="B6875">
        <v>0.59899999999999998</v>
      </c>
      <c r="C6875" t="str">
        <f t="shared" si="112"/>
        <v>1986 q4</v>
      </c>
    </row>
    <row r="6876" spans="1:3">
      <c r="A6876" s="61">
        <v>31763</v>
      </c>
      <c r="B6876">
        <v>0.60150000000000003</v>
      </c>
      <c r="C6876" t="str">
        <f t="shared" si="112"/>
        <v>1986 q4</v>
      </c>
    </row>
    <row r="6877" spans="1:3">
      <c r="A6877" s="61">
        <v>31764</v>
      </c>
      <c r="B6877">
        <v>0.60099999999999998</v>
      </c>
      <c r="C6877" t="str">
        <f t="shared" si="112"/>
        <v>1986 q4</v>
      </c>
    </row>
    <row r="6878" spans="1:3">
      <c r="A6878" s="61">
        <v>31765</v>
      </c>
      <c r="B6878">
        <v>0.60199999999999998</v>
      </c>
      <c r="C6878" t="str">
        <f t="shared" si="112"/>
        <v>1986 q4</v>
      </c>
    </row>
    <row r="6879" spans="1:3">
      <c r="A6879" s="61">
        <v>31768</v>
      </c>
      <c r="B6879">
        <v>0.59950000000000003</v>
      </c>
      <c r="C6879" t="str">
        <f t="shared" si="112"/>
        <v>1986 q4</v>
      </c>
    </row>
    <row r="6880" spans="1:3">
      <c r="A6880" s="61">
        <v>31769</v>
      </c>
      <c r="B6880">
        <v>0.59850000000000003</v>
      </c>
      <c r="C6880" t="str">
        <f t="shared" si="112"/>
        <v>1986 q4</v>
      </c>
    </row>
    <row r="6881" spans="1:3">
      <c r="A6881" s="61">
        <v>31770</v>
      </c>
      <c r="B6881">
        <v>0.60229999999999995</v>
      </c>
      <c r="C6881" t="str">
        <f t="shared" si="112"/>
        <v>1986 q4</v>
      </c>
    </row>
    <row r="6882" spans="1:3">
      <c r="A6882" s="61">
        <v>31775</v>
      </c>
      <c r="B6882">
        <v>0.60589999999999999</v>
      </c>
      <c r="C6882" t="str">
        <f t="shared" si="112"/>
        <v>1986 q4</v>
      </c>
    </row>
    <row r="6883" spans="1:3">
      <c r="A6883" s="61">
        <v>31776</v>
      </c>
      <c r="B6883">
        <v>0.60670000000000002</v>
      </c>
      <c r="C6883" t="str">
        <f t="shared" si="112"/>
        <v>1986 q4</v>
      </c>
    </row>
    <row r="6884" spans="1:3">
      <c r="A6884" s="61">
        <v>31777</v>
      </c>
      <c r="B6884">
        <v>0.61</v>
      </c>
      <c r="C6884" t="str">
        <f t="shared" si="112"/>
        <v>1986 q4</v>
      </c>
    </row>
    <row r="6885" spans="1:3">
      <c r="A6885" s="61">
        <v>31779</v>
      </c>
      <c r="B6885">
        <v>0.61350000000000005</v>
      </c>
      <c r="C6885" t="str">
        <f t="shared" si="112"/>
        <v>1987 q1</v>
      </c>
    </row>
    <row r="6886" spans="1:3">
      <c r="A6886" s="61">
        <v>31782</v>
      </c>
      <c r="B6886">
        <v>0.62250000000000005</v>
      </c>
      <c r="C6886" t="str">
        <f t="shared" si="112"/>
        <v>1987 q1</v>
      </c>
    </row>
    <row r="6887" spans="1:3">
      <c r="A6887" s="61">
        <v>31783</v>
      </c>
      <c r="B6887">
        <v>0.62</v>
      </c>
      <c r="C6887" t="str">
        <f t="shared" si="112"/>
        <v>1987 q1</v>
      </c>
    </row>
    <row r="6888" spans="1:3">
      <c r="A6888" s="61">
        <v>31784</v>
      </c>
      <c r="B6888">
        <v>0.61850000000000005</v>
      </c>
      <c r="C6888" t="str">
        <f t="shared" si="112"/>
        <v>1987 q1</v>
      </c>
    </row>
    <row r="6889" spans="1:3">
      <c r="A6889" s="61">
        <v>31785</v>
      </c>
      <c r="B6889">
        <v>0.61750000000000005</v>
      </c>
      <c r="C6889" t="str">
        <f t="shared" si="112"/>
        <v>1987 q1</v>
      </c>
    </row>
    <row r="6890" spans="1:3">
      <c r="A6890" s="61">
        <v>31786</v>
      </c>
      <c r="B6890">
        <v>0.61699999999999999</v>
      </c>
      <c r="C6890" t="str">
        <f t="shared" si="112"/>
        <v>1987 q1</v>
      </c>
    </row>
    <row r="6891" spans="1:3">
      <c r="A6891" s="61">
        <v>31789</v>
      </c>
      <c r="B6891">
        <v>0.61750000000000005</v>
      </c>
      <c r="C6891" t="str">
        <f t="shared" si="112"/>
        <v>1987 q1</v>
      </c>
    </row>
    <row r="6892" spans="1:3">
      <c r="A6892" s="61">
        <v>31790</v>
      </c>
      <c r="B6892">
        <v>0.61750000000000005</v>
      </c>
      <c r="C6892" t="str">
        <f t="shared" si="112"/>
        <v>1987 q1</v>
      </c>
    </row>
    <row r="6893" spans="1:3">
      <c r="A6893" s="61">
        <v>31791</v>
      </c>
      <c r="B6893">
        <v>0.621</v>
      </c>
      <c r="C6893" t="str">
        <f t="shared" si="112"/>
        <v>1987 q1</v>
      </c>
    </row>
    <row r="6894" spans="1:3">
      <c r="A6894" s="61">
        <v>31792</v>
      </c>
      <c r="B6894">
        <v>0.61350000000000005</v>
      </c>
      <c r="C6894" t="str">
        <f t="shared" si="112"/>
        <v>1987 q1</v>
      </c>
    </row>
    <row r="6895" spans="1:3">
      <c r="A6895" s="61">
        <v>31793</v>
      </c>
      <c r="B6895">
        <v>0.60599999999999998</v>
      </c>
      <c r="C6895" t="str">
        <f t="shared" si="112"/>
        <v>1987 q1</v>
      </c>
    </row>
    <row r="6896" spans="1:3">
      <c r="A6896" s="61">
        <v>31796</v>
      </c>
      <c r="B6896">
        <v>0.60750000000000004</v>
      </c>
      <c r="C6896" t="str">
        <f t="shared" si="112"/>
        <v>1987 q1</v>
      </c>
    </row>
    <row r="6897" spans="1:3">
      <c r="A6897" s="61">
        <v>31797</v>
      </c>
      <c r="B6897">
        <v>0.60199999999999998</v>
      </c>
      <c r="C6897" t="str">
        <f t="shared" si="112"/>
        <v>1987 q1</v>
      </c>
    </row>
    <row r="6898" spans="1:3">
      <c r="A6898" s="61">
        <v>31798</v>
      </c>
      <c r="B6898">
        <v>0.60799999999999998</v>
      </c>
      <c r="C6898" t="str">
        <f t="shared" si="112"/>
        <v>1987 q1</v>
      </c>
    </row>
    <row r="6899" spans="1:3">
      <c r="A6899" s="61">
        <v>31799</v>
      </c>
      <c r="B6899">
        <v>0.60799999999999998</v>
      </c>
      <c r="C6899" t="str">
        <f t="shared" si="112"/>
        <v>1987 q1</v>
      </c>
    </row>
    <row r="6900" spans="1:3">
      <c r="A6900" s="61">
        <v>31800</v>
      </c>
      <c r="B6900">
        <v>0.60499999999999998</v>
      </c>
      <c r="C6900" t="str">
        <f t="shared" si="112"/>
        <v>1987 q1</v>
      </c>
    </row>
    <row r="6901" spans="1:3">
      <c r="A6901" s="61">
        <v>31803</v>
      </c>
      <c r="B6901">
        <v>0.61599999999999999</v>
      </c>
      <c r="C6901" t="str">
        <f t="shared" si="112"/>
        <v>1987 q1</v>
      </c>
    </row>
    <row r="6902" spans="1:3">
      <c r="A6902" s="61">
        <v>31804</v>
      </c>
      <c r="B6902">
        <v>0.61450000000000005</v>
      </c>
      <c r="C6902" t="str">
        <f t="shared" si="112"/>
        <v>1987 q1</v>
      </c>
    </row>
    <row r="6903" spans="1:3">
      <c r="A6903" s="61">
        <v>31805</v>
      </c>
      <c r="B6903">
        <v>0.60750000000000004</v>
      </c>
      <c r="C6903" t="str">
        <f t="shared" si="112"/>
        <v>1987 q1</v>
      </c>
    </row>
    <row r="6904" spans="1:3">
      <c r="A6904" s="61">
        <v>31806</v>
      </c>
      <c r="B6904">
        <v>0.61199999999999999</v>
      </c>
      <c r="C6904" t="str">
        <f t="shared" si="112"/>
        <v>1987 q1</v>
      </c>
    </row>
    <row r="6905" spans="1:3">
      <c r="A6905" s="61">
        <v>31807</v>
      </c>
      <c r="B6905">
        <v>0.60399999999999998</v>
      </c>
      <c r="C6905" t="str">
        <f t="shared" si="112"/>
        <v>1987 q1</v>
      </c>
    </row>
    <row r="6906" spans="1:3">
      <c r="A6906" s="61">
        <v>31810</v>
      </c>
      <c r="B6906">
        <v>0.60599999999999998</v>
      </c>
      <c r="C6906" t="str">
        <f t="shared" si="112"/>
        <v>1987 q1</v>
      </c>
    </row>
    <row r="6907" spans="1:3">
      <c r="A6907" s="61">
        <v>31811</v>
      </c>
      <c r="B6907">
        <v>0.60850000000000004</v>
      </c>
      <c r="C6907" t="str">
        <f t="shared" si="112"/>
        <v>1987 q1</v>
      </c>
    </row>
    <row r="6908" spans="1:3">
      <c r="A6908" s="61">
        <v>31812</v>
      </c>
      <c r="B6908">
        <v>0.60950000000000004</v>
      </c>
      <c r="C6908" t="str">
        <f t="shared" si="112"/>
        <v>1987 q1</v>
      </c>
    </row>
    <row r="6909" spans="1:3">
      <c r="A6909" s="61">
        <v>31813</v>
      </c>
      <c r="B6909">
        <v>0.60899999999999999</v>
      </c>
      <c r="C6909" t="str">
        <f t="shared" si="112"/>
        <v>1987 q1</v>
      </c>
    </row>
    <row r="6910" spans="1:3">
      <c r="A6910" s="61">
        <v>31814</v>
      </c>
      <c r="B6910">
        <v>0.60899999999999999</v>
      </c>
      <c r="C6910" t="str">
        <f t="shared" si="112"/>
        <v>1987 q1</v>
      </c>
    </row>
    <row r="6911" spans="1:3">
      <c r="A6911" s="61">
        <v>31817</v>
      </c>
      <c r="B6911">
        <v>0.61099999999999999</v>
      </c>
      <c r="C6911" t="str">
        <f t="shared" si="112"/>
        <v>1987 q1</v>
      </c>
    </row>
    <row r="6912" spans="1:3">
      <c r="A6912" s="61">
        <v>31818</v>
      </c>
      <c r="B6912">
        <v>0.61199999999999999</v>
      </c>
      <c r="C6912" t="str">
        <f t="shared" si="112"/>
        <v>1987 q1</v>
      </c>
    </row>
    <row r="6913" spans="1:3">
      <c r="A6913" s="61">
        <v>31819</v>
      </c>
      <c r="B6913">
        <v>0.61150000000000004</v>
      </c>
      <c r="C6913" t="str">
        <f t="shared" si="112"/>
        <v>1987 q1</v>
      </c>
    </row>
    <row r="6914" spans="1:3">
      <c r="A6914" s="61">
        <v>31820</v>
      </c>
      <c r="B6914">
        <v>0.60899999999999999</v>
      </c>
      <c r="C6914" t="str">
        <f t="shared" si="112"/>
        <v>1987 q1</v>
      </c>
    </row>
    <row r="6915" spans="1:3">
      <c r="A6915" s="61">
        <v>31821</v>
      </c>
      <c r="B6915">
        <v>0.60799999999999998</v>
      </c>
      <c r="C6915" t="str">
        <f t="shared" si="112"/>
        <v>1987 q1</v>
      </c>
    </row>
    <row r="6916" spans="1:3">
      <c r="A6916" s="61">
        <v>31825</v>
      </c>
      <c r="B6916">
        <v>0.61550000000000005</v>
      </c>
      <c r="C6916" t="str">
        <f t="shared" si="112"/>
        <v>1987 q1</v>
      </c>
    </row>
    <row r="6917" spans="1:3">
      <c r="A6917" s="61">
        <v>31826</v>
      </c>
      <c r="B6917">
        <v>0.63</v>
      </c>
      <c r="C6917" t="str">
        <f t="shared" si="112"/>
        <v>1987 q1</v>
      </c>
    </row>
    <row r="6918" spans="1:3">
      <c r="A6918" s="61">
        <v>31827</v>
      </c>
      <c r="B6918">
        <v>0.63049999999999995</v>
      </c>
      <c r="C6918" t="str">
        <f t="shared" si="112"/>
        <v>1987 q1</v>
      </c>
    </row>
    <row r="6919" spans="1:3">
      <c r="A6919" s="61">
        <v>31828</v>
      </c>
      <c r="B6919">
        <v>0.63500000000000001</v>
      </c>
      <c r="C6919" t="str">
        <f t="shared" si="112"/>
        <v>1987 q1</v>
      </c>
    </row>
    <row r="6920" spans="1:3">
      <c r="A6920" s="61">
        <v>31831</v>
      </c>
      <c r="B6920">
        <v>0.62649999999999995</v>
      </c>
      <c r="C6920" t="str">
        <f t="shared" si="112"/>
        <v>1987 q1</v>
      </c>
    </row>
    <row r="6921" spans="1:3">
      <c r="A6921" s="61">
        <v>31832</v>
      </c>
      <c r="B6921">
        <v>0.62429999999999997</v>
      </c>
      <c r="C6921" t="str">
        <f t="shared" si="112"/>
        <v>1987 q1</v>
      </c>
    </row>
    <row r="6922" spans="1:3">
      <c r="A6922" s="61">
        <v>31833</v>
      </c>
      <c r="B6922">
        <v>0.63390000000000002</v>
      </c>
      <c r="C6922" t="str">
        <f t="shared" si="112"/>
        <v>1987 q1</v>
      </c>
    </row>
    <row r="6923" spans="1:3">
      <c r="A6923" s="61">
        <v>31834</v>
      </c>
      <c r="B6923">
        <v>0.62749999999999995</v>
      </c>
      <c r="C6923" t="str">
        <f t="shared" si="112"/>
        <v>1987 q1</v>
      </c>
    </row>
    <row r="6924" spans="1:3">
      <c r="A6924" s="61">
        <v>31835</v>
      </c>
      <c r="B6924">
        <v>0.63400000000000001</v>
      </c>
      <c r="C6924" t="str">
        <f t="shared" si="112"/>
        <v>1987 q1</v>
      </c>
    </row>
    <row r="6925" spans="1:3">
      <c r="A6925" s="61">
        <v>31838</v>
      </c>
      <c r="B6925">
        <v>0.63149999999999995</v>
      </c>
      <c r="C6925" t="str">
        <f t="shared" si="112"/>
        <v>1987 q1</v>
      </c>
    </row>
    <row r="6926" spans="1:3">
      <c r="A6926" s="61">
        <v>31839</v>
      </c>
      <c r="B6926">
        <v>0.63149999999999995</v>
      </c>
      <c r="C6926" t="str">
        <f t="shared" si="112"/>
        <v>1987 q1</v>
      </c>
    </row>
    <row r="6927" spans="1:3">
      <c r="A6927" s="61">
        <v>31840</v>
      </c>
      <c r="B6927">
        <v>0.62949999999999995</v>
      </c>
      <c r="C6927" t="str">
        <f t="shared" si="112"/>
        <v>1987 q1</v>
      </c>
    </row>
    <row r="6928" spans="1:3">
      <c r="A6928" s="61">
        <v>31841</v>
      </c>
      <c r="B6928">
        <v>0.63200000000000001</v>
      </c>
      <c r="C6928" t="str">
        <f t="shared" si="112"/>
        <v>1987 q1</v>
      </c>
    </row>
    <row r="6929" spans="1:3">
      <c r="A6929" s="61">
        <v>31842</v>
      </c>
      <c r="B6929">
        <v>0.63200000000000001</v>
      </c>
      <c r="C6929" t="str">
        <f t="shared" si="112"/>
        <v>1987 q1</v>
      </c>
    </row>
    <row r="6930" spans="1:3">
      <c r="A6930" s="61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61">
        <v>31846</v>
      </c>
      <c r="B6931">
        <v>0.63400000000000001</v>
      </c>
      <c r="C6931" t="str">
        <f t="shared" si="113"/>
        <v>1987 q1</v>
      </c>
    </row>
    <row r="6932" spans="1:3">
      <c r="A6932" s="61">
        <v>31847</v>
      </c>
      <c r="B6932">
        <v>0.63549999999999995</v>
      </c>
      <c r="C6932" t="str">
        <f t="shared" si="113"/>
        <v>1987 q1</v>
      </c>
    </row>
    <row r="6933" spans="1:3">
      <c r="A6933" s="61">
        <v>31848</v>
      </c>
      <c r="B6933">
        <v>0.63849999999999996</v>
      </c>
      <c r="C6933" t="str">
        <f t="shared" si="113"/>
        <v>1987 q1</v>
      </c>
    </row>
    <row r="6934" spans="1:3">
      <c r="A6934" s="61">
        <v>31849</v>
      </c>
      <c r="B6934">
        <v>0.63600000000000001</v>
      </c>
      <c r="C6934" t="str">
        <f t="shared" si="113"/>
        <v>1987 q1</v>
      </c>
    </row>
    <row r="6935" spans="1:3">
      <c r="A6935" s="61">
        <v>31852</v>
      </c>
      <c r="B6935">
        <v>0.63349999999999995</v>
      </c>
      <c r="C6935" t="str">
        <f t="shared" si="113"/>
        <v>1987 q1</v>
      </c>
    </row>
    <row r="6936" spans="1:3">
      <c r="A6936" s="61">
        <v>31853</v>
      </c>
      <c r="B6936">
        <v>0.63600000000000001</v>
      </c>
      <c r="C6936" t="str">
        <f t="shared" si="113"/>
        <v>1987 q1</v>
      </c>
    </row>
    <row r="6937" spans="1:3">
      <c r="A6937" s="61">
        <v>31854</v>
      </c>
      <c r="B6937">
        <v>0.63549999999999995</v>
      </c>
      <c r="C6937" t="str">
        <f t="shared" si="113"/>
        <v>1987 q1</v>
      </c>
    </row>
    <row r="6938" spans="1:3">
      <c r="A6938" s="61">
        <v>31855</v>
      </c>
      <c r="B6938">
        <v>0.63849999999999996</v>
      </c>
      <c r="C6938" t="str">
        <f t="shared" si="113"/>
        <v>1987 q1</v>
      </c>
    </row>
    <row r="6939" spans="1:3">
      <c r="A6939" s="61">
        <v>31856</v>
      </c>
      <c r="B6939">
        <v>0.64449999999999996</v>
      </c>
      <c r="C6939" t="str">
        <f t="shared" si="113"/>
        <v>1987 q1</v>
      </c>
    </row>
    <row r="6940" spans="1:3">
      <c r="A6940" s="61">
        <v>31859</v>
      </c>
      <c r="B6940">
        <v>0.64900000000000002</v>
      </c>
      <c r="C6940" t="str">
        <f t="shared" si="113"/>
        <v>1987 q1</v>
      </c>
    </row>
    <row r="6941" spans="1:3">
      <c r="A6941" s="61">
        <v>31860</v>
      </c>
      <c r="B6941">
        <v>0.64700000000000002</v>
      </c>
      <c r="C6941" t="str">
        <f t="shared" si="113"/>
        <v>1987 q1</v>
      </c>
    </row>
    <row r="6942" spans="1:3">
      <c r="A6942" s="61">
        <v>31861</v>
      </c>
      <c r="B6942">
        <v>0.64500000000000002</v>
      </c>
      <c r="C6942" t="str">
        <f t="shared" si="113"/>
        <v>1987 q1</v>
      </c>
    </row>
    <row r="6943" spans="1:3">
      <c r="A6943" s="61">
        <v>31862</v>
      </c>
      <c r="B6943">
        <v>0.64300000000000002</v>
      </c>
      <c r="C6943" t="str">
        <f t="shared" si="113"/>
        <v>1987 q1</v>
      </c>
    </row>
    <row r="6944" spans="1:3">
      <c r="A6944" s="61">
        <v>31863</v>
      </c>
      <c r="B6944">
        <v>0.64400000000000002</v>
      </c>
      <c r="C6944" t="str">
        <f t="shared" si="113"/>
        <v>1987 q1</v>
      </c>
    </row>
    <row r="6945" spans="1:3">
      <c r="A6945" s="61">
        <v>31866</v>
      </c>
      <c r="B6945">
        <v>0.64049999999999996</v>
      </c>
      <c r="C6945" t="str">
        <f t="shared" si="113"/>
        <v>1987 q1</v>
      </c>
    </row>
    <row r="6946" spans="1:3">
      <c r="A6946" s="61">
        <v>31867</v>
      </c>
      <c r="B6946">
        <v>0.62450000000000006</v>
      </c>
      <c r="C6946" t="str">
        <f t="shared" si="113"/>
        <v>1987 q1</v>
      </c>
    </row>
    <row r="6947" spans="1:3">
      <c r="A6947" s="61">
        <v>31868</v>
      </c>
      <c r="B6947">
        <v>0.623</v>
      </c>
      <c r="C6947" t="str">
        <f t="shared" si="113"/>
        <v>1987 q2</v>
      </c>
    </row>
    <row r="6948" spans="1:3">
      <c r="A6948" s="61">
        <v>31869</v>
      </c>
      <c r="B6948">
        <v>0.624</v>
      </c>
      <c r="C6948" t="str">
        <f t="shared" si="113"/>
        <v>1987 q2</v>
      </c>
    </row>
    <row r="6949" spans="1:3">
      <c r="A6949" s="61">
        <v>31870</v>
      </c>
      <c r="B6949">
        <v>0.623</v>
      </c>
      <c r="C6949" t="str">
        <f t="shared" si="113"/>
        <v>1987 q2</v>
      </c>
    </row>
    <row r="6950" spans="1:3">
      <c r="A6950" s="61">
        <v>31873</v>
      </c>
      <c r="B6950">
        <v>0.62649999999999995</v>
      </c>
      <c r="C6950" t="str">
        <f t="shared" si="113"/>
        <v>1987 q2</v>
      </c>
    </row>
    <row r="6951" spans="1:3">
      <c r="A6951" s="61">
        <v>31874</v>
      </c>
      <c r="B6951">
        <v>0.623</v>
      </c>
      <c r="C6951" t="str">
        <f t="shared" si="113"/>
        <v>1987 q2</v>
      </c>
    </row>
    <row r="6952" spans="1:3">
      <c r="A6952" s="61">
        <v>31875</v>
      </c>
      <c r="B6952">
        <v>0.62250000000000005</v>
      </c>
      <c r="C6952" t="str">
        <f t="shared" si="113"/>
        <v>1987 q2</v>
      </c>
    </row>
    <row r="6953" spans="1:3">
      <c r="A6953" s="61">
        <v>31876</v>
      </c>
      <c r="B6953">
        <v>0.624</v>
      </c>
      <c r="C6953" t="str">
        <f t="shared" si="113"/>
        <v>1987 q2</v>
      </c>
    </row>
    <row r="6954" spans="1:3">
      <c r="A6954" s="61">
        <v>31877</v>
      </c>
      <c r="B6954">
        <v>0.626</v>
      </c>
      <c r="C6954" t="str">
        <f t="shared" si="113"/>
        <v>1987 q2</v>
      </c>
    </row>
    <row r="6955" spans="1:3">
      <c r="A6955" s="61">
        <v>31880</v>
      </c>
      <c r="B6955">
        <v>0.62549999999999994</v>
      </c>
      <c r="C6955" t="str">
        <f t="shared" si="113"/>
        <v>1987 q2</v>
      </c>
    </row>
    <row r="6956" spans="1:3">
      <c r="A6956" s="61">
        <v>31881</v>
      </c>
      <c r="B6956">
        <v>0.626</v>
      </c>
      <c r="C6956" t="str">
        <f t="shared" si="113"/>
        <v>1987 q2</v>
      </c>
    </row>
    <row r="6957" spans="1:3">
      <c r="A6957" s="61">
        <v>31882</v>
      </c>
      <c r="B6957">
        <v>0.62849999999999995</v>
      </c>
      <c r="C6957" t="str">
        <f t="shared" si="113"/>
        <v>1987 q2</v>
      </c>
    </row>
    <row r="6958" spans="1:3">
      <c r="A6958" s="61">
        <v>31883</v>
      </c>
      <c r="B6958">
        <v>0.63200000000000001</v>
      </c>
      <c r="C6958" t="str">
        <f t="shared" si="113"/>
        <v>1987 q2</v>
      </c>
    </row>
    <row r="6959" spans="1:3">
      <c r="A6959" s="61">
        <v>31887</v>
      </c>
      <c r="B6959">
        <v>0.63400000000000001</v>
      </c>
      <c r="C6959" t="str">
        <f t="shared" si="113"/>
        <v>1987 q2</v>
      </c>
    </row>
    <row r="6960" spans="1:3">
      <c r="A6960" s="61">
        <v>31888</v>
      </c>
      <c r="B6960">
        <v>0.63349999999999995</v>
      </c>
      <c r="C6960" t="str">
        <f t="shared" si="113"/>
        <v>1987 q2</v>
      </c>
    </row>
    <row r="6961" spans="1:3">
      <c r="A6961" s="61">
        <v>31889</v>
      </c>
      <c r="B6961">
        <v>0.62150000000000005</v>
      </c>
      <c r="C6961" t="str">
        <f t="shared" si="113"/>
        <v>1987 q2</v>
      </c>
    </row>
    <row r="6962" spans="1:3">
      <c r="A6962" s="61">
        <v>31890</v>
      </c>
      <c r="B6962">
        <v>0.61499999999999999</v>
      </c>
      <c r="C6962" t="str">
        <f t="shared" si="113"/>
        <v>1987 q2</v>
      </c>
    </row>
    <row r="6963" spans="1:3">
      <c r="A6963" s="61">
        <v>31891</v>
      </c>
      <c r="B6963">
        <v>0.621</v>
      </c>
      <c r="C6963" t="str">
        <f t="shared" si="113"/>
        <v>1987 q2</v>
      </c>
    </row>
    <row r="6964" spans="1:3">
      <c r="A6964" s="61">
        <v>31894</v>
      </c>
      <c r="B6964">
        <v>0.61950000000000005</v>
      </c>
      <c r="C6964" t="str">
        <f t="shared" si="113"/>
        <v>1987 q2</v>
      </c>
    </row>
    <row r="6965" spans="1:3">
      <c r="A6965" s="61">
        <v>31895</v>
      </c>
      <c r="B6965">
        <v>0.62050000000000005</v>
      </c>
      <c r="C6965" t="str">
        <f t="shared" si="113"/>
        <v>1987 q2</v>
      </c>
    </row>
    <row r="6966" spans="1:3">
      <c r="A6966" s="61">
        <v>31896</v>
      </c>
      <c r="B6966">
        <v>0.61809999999999998</v>
      </c>
      <c r="C6966" t="str">
        <f t="shared" si="113"/>
        <v>1987 q2</v>
      </c>
    </row>
    <row r="6967" spans="1:3">
      <c r="A6967" s="61">
        <v>31897</v>
      </c>
      <c r="B6967">
        <v>0.62180000000000002</v>
      </c>
      <c r="C6967" t="str">
        <f t="shared" si="113"/>
        <v>1987 q2</v>
      </c>
    </row>
    <row r="6968" spans="1:3">
      <c r="A6968" s="61">
        <v>31898</v>
      </c>
      <c r="B6968">
        <v>0.625</v>
      </c>
      <c r="C6968" t="str">
        <f t="shared" si="113"/>
        <v>1987 q2</v>
      </c>
    </row>
    <row r="6969" spans="1:3">
      <c r="A6969" s="61">
        <v>31901</v>
      </c>
      <c r="B6969">
        <v>0.63600000000000001</v>
      </c>
      <c r="C6969" t="str">
        <f t="shared" si="113"/>
        <v>1987 q2</v>
      </c>
    </row>
    <row r="6970" spans="1:3">
      <c r="A6970" s="61">
        <v>31902</v>
      </c>
      <c r="B6970">
        <v>0.64200000000000002</v>
      </c>
      <c r="C6970" t="str">
        <f t="shared" si="113"/>
        <v>1987 q2</v>
      </c>
    </row>
    <row r="6971" spans="1:3">
      <c r="A6971" s="61">
        <v>31903</v>
      </c>
      <c r="B6971">
        <v>0.64749999999999996</v>
      </c>
      <c r="C6971" t="str">
        <f t="shared" si="113"/>
        <v>1987 q2</v>
      </c>
    </row>
    <row r="6972" spans="1:3">
      <c r="A6972" s="61">
        <v>31904</v>
      </c>
      <c r="B6972">
        <v>0.65649999999999997</v>
      </c>
      <c r="C6972" t="str">
        <f t="shared" si="113"/>
        <v>1987 q2</v>
      </c>
    </row>
    <row r="6973" spans="1:3">
      <c r="A6973" s="61">
        <v>31905</v>
      </c>
      <c r="B6973">
        <v>0.65749999999999997</v>
      </c>
      <c r="C6973" t="str">
        <f t="shared" si="113"/>
        <v>1987 q2</v>
      </c>
    </row>
    <row r="6974" spans="1:3">
      <c r="A6974" s="61">
        <v>31908</v>
      </c>
      <c r="B6974">
        <v>0.67449999999999999</v>
      </c>
      <c r="C6974" t="str">
        <f t="shared" si="113"/>
        <v>1987 q2</v>
      </c>
    </row>
    <row r="6975" spans="1:3">
      <c r="A6975" s="61">
        <v>31909</v>
      </c>
      <c r="B6975">
        <v>0.66949999999999998</v>
      </c>
      <c r="C6975" t="str">
        <f t="shared" si="113"/>
        <v>1987 q2</v>
      </c>
    </row>
    <row r="6976" spans="1:3">
      <c r="A6976" s="61">
        <v>31910</v>
      </c>
      <c r="B6976">
        <v>0.66649999999999998</v>
      </c>
      <c r="C6976" t="str">
        <f t="shared" si="113"/>
        <v>1987 q2</v>
      </c>
    </row>
    <row r="6977" spans="1:3">
      <c r="A6977" s="61">
        <v>31911</v>
      </c>
      <c r="B6977">
        <v>0.66800000000000004</v>
      </c>
      <c r="C6977" t="str">
        <f t="shared" si="113"/>
        <v>1987 q2</v>
      </c>
    </row>
    <row r="6978" spans="1:3">
      <c r="A6978" s="61">
        <v>31912</v>
      </c>
      <c r="B6978">
        <v>0.67900000000000005</v>
      </c>
      <c r="C6978" t="str">
        <f t="shared" si="113"/>
        <v>1987 q2</v>
      </c>
    </row>
    <row r="6979" spans="1:3">
      <c r="A6979" s="61">
        <v>31915</v>
      </c>
      <c r="B6979">
        <v>0.65449999999999997</v>
      </c>
      <c r="C6979" t="str">
        <f t="shared" si="113"/>
        <v>1987 q2</v>
      </c>
    </row>
    <row r="6980" spans="1:3">
      <c r="A6980" s="61">
        <v>31916</v>
      </c>
      <c r="B6980">
        <v>0.66</v>
      </c>
      <c r="C6980" t="str">
        <f t="shared" si="113"/>
        <v>1987 q2</v>
      </c>
    </row>
    <row r="6981" spans="1:3">
      <c r="A6981" s="61">
        <v>31917</v>
      </c>
      <c r="B6981">
        <v>0.66500000000000004</v>
      </c>
      <c r="C6981" t="str">
        <f t="shared" si="113"/>
        <v>1987 q2</v>
      </c>
    </row>
    <row r="6982" spans="1:3">
      <c r="A6982" s="61">
        <v>31918</v>
      </c>
      <c r="B6982">
        <v>0.66600000000000004</v>
      </c>
      <c r="C6982" t="str">
        <f t="shared" si="113"/>
        <v>1987 q2</v>
      </c>
    </row>
    <row r="6983" spans="1:3">
      <c r="A6983" s="61">
        <v>31919</v>
      </c>
      <c r="B6983">
        <v>0.66700000000000004</v>
      </c>
      <c r="C6983" t="str">
        <f t="shared" si="113"/>
        <v>1987 q2</v>
      </c>
    </row>
    <row r="6984" spans="1:3">
      <c r="A6984" s="61">
        <v>31923</v>
      </c>
      <c r="B6984">
        <v>0.64900000000000002</v>
      </c>
      <c r="C6984" t="str">
        <f t="shared" si="113"/>
        <v>1987 q2</v>
      </c>
    </row>
    <row r="6985" spans="1:3">
      <c r="A6985" s="61">
        <v>31924</v>
      </c>
      <c r="B6985">
        <v>0.65449999999999997</v>
      </c>
      <c r="C6985" t="str">
        <f t="shared" si="113"/>
        <v>1987 q2</v>
      </c>
    </row>
    <row r="6986" spans="1:3">
      <c r="A6986" s="61">
        <v>31925</v>
      </c>
      <c r="B6986">
        <v>0.66100000000000003</v>
      </c>
      <c r="C6986" t="str">
        <f t="shared" si="113"/>
        <v>1987 q2</v>
      </c>
    </row>
    <row r="6987" spans="1:3">
      <c r="A6987" s="61">
        <v>31926</v>
      </c>
      <c r="B6987">
        <v>0.65900000000000003</v>
      </c>
      <c r="C6987" t="str">
        <f t="shared" si="113"/>
        <v>1987 q2</v>
      </c>
    </row>
    <row r="6988" spans="1:3">
      <c r="A6988" s="61">
        <v>31929</v>
      </c>
      <c r="B6988">
        <v>0.66900000000000004</v>
      </c>
      <c r="C6988" t="str">
        <f t="shared" si="113"/>
        <v>1987 q2</v>
      </c>
    </row>
    <row r="6989" spans="1:3">
      <c r="A6989" s="61">
        <v>31930</v>
      </c>
      <c r="B6989">
        <v>0.69299999999999995</v>
      </c>
      <c r="C6989" t="str">
        <f t="shared" si="113"/>
        <v>1987 q2</v>
      </c>
    </row>
    <row r="6990" spans="1:3">
      <c r="A6990" s="61">
        <v>31931</v>
      </c>
      <c r="B6990">
        <v>0.68400000000000005</v>
      </c>
      <c r="C6990" t="str">
        <f t="shared" si="113"/>
        <v>1987 q2</v>
      </c>
    </row>
    <row r="6991" spans="1:3">
      <c r="A6991" s="61">
        <v>31932</v>
      </c>
      <c r="B6991">
        <v>0.69750000000000001</v>
      </c>
      <c r="C6991" t="str">
        <f t="shared" si="113"/>
        <v>1987 q2</v>
      </c>
    </row>
    <row r="6992" spans="1:3">
      <c r="A6992" s="61">
        <v>31933</v>
      </c>
      <c r="B6992">
        <v>0.6905</v>
      </c>
      <c r="C6992" t="str">
        <f t="shared" si="113"/>
        <v>1987 q2</v>
      </c>
    </row>
    <row r="6993" spans="1:3">
      <c r="A6993" s="61">
        <v>31936</v>
      </c>
      <c r="B6993">
        <v>0.69650000000000001</v>
      </c>
      <c r="C6993" t="str">
        <f t="shared" si="113"/>
        <v>1987 q2</v>
      </c>
    </row>
    <row r="6994" spans="1:3">
      <c r="A6994" s="61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61">
        <v>31938</v>
      </c>
      <c r="B6995">
        <v>0.69650000000000001</v>
      </c>
      <c r="C6995" t="str">
        <f t="shared" si="114"/>
        <v>1987 q2</v>
      </c>
    </row>
    <row r="6996" spans="1:3">
      <c r="A6996" s="61">
        <v>31939</v>
      </c>
      <c r="B6996">
        <v>0.71</v>
      </c>
      <c r="C6996" t="str">
        <f t="shared" si="114"/>
        <v>1987 q2</v>
      </c>
    </row>
    <row r="6997" spans="1:3">
      <c r="A6997" s="61">
        <v>31940</v>
      </c>
      <c r="B6997">
        <v>0.71</v>
      </c>
      <c r="C6997" t="str">
        <f t="shared" si="114"/>
        <v>1987 q2</v>
      </c>
    </row>
    <row r="6998" spans="1:3">
      <c r="A6998" s="61">
        <v>31943</v>
      </c>
      <c r="B6998">
        <v>0.71</v>
      </c>
      <c r="C6998" t="str">
        <f t="shared" si="114"/>
        <v>1987 q2</v>
      </c>
    </row>
    <row r="6999" spans="1:3">
      <c r="A6999" s="61">
        <v>31944</v>
      </c>
      <c r="B6999">
        <v>0.70799999999999996</v>
      </c>
      <c r="C6999" t="str">
        <f t="shared" si="114"/>
        <v>1987 q2</v>
      </c>
    </row>
    <row r="7000" spans="1:3">
      <c r="A7000" s="61">
        <v>31945</v>
      </c>
      <c r="B7000">
        <v>0.7</v>
      </c>
      <c r="C7000" t="str">
        <f t="shared" si="114"/>
        <v>1987 q2</v>
      </c>
    </row>
    <row r="7001" spans="1:3">
      <c r="A7001" s="61">
        <v>31946</v>
      </c>
      <c r="B7001">
        <v>0.69799999999999995</v>
      </c>
      <c r="C7001" t="str">
        <f t="shared" si="114"/>
        <v>1987 q2</v>
      </c>
    </row>
    <row r="7002" spans="1:3">
      <c r="A7002" s="61">
        <v>31947</v>
      </c>
      <c r="B7002">
        <v>0.6855</v>
      </c>
      <c r="C7002" t="str">
        <f t="shared" si="114"/>
        <v>1987 q2</v>
      </c>
    </row>
    <row r="7003" spans="1:3">
      <c r="A7003" s="61">
        <v>31950</v>
      </c>
      <c r="B7003">
        <v>0.68100000000000005</v>
      </c>
      <c r="C7003" t="str">
        <f t="shared" si="114"/>
        <v>1987 q2</v>
      </c>
    </row>
    <row r="7004" spans="1:3">
      <c r="A7004" s="61">
        <v>31951</v>
      </c>
      <c r="B7004">
        <v>0.68899999999999995</v>
      </c>
      <c r="C7004" t="str">
        <f t="shared" si="114"/>
        <v>1987 q2</v>
      </c>
    </row>
    <row r="7005" spans="1:3">
      <c r="A7005" s="61">
        <v>31952</v>
      </c>
      <c r="B7005">
        <v>0.69899999999999995</v>
      </c>
      <c r="C7005" t="str">
        <f t="shared" si="114"/>
        <v>1987 q2</v>
      </c>
    </row>
    <row r="7006" spans="1:3">
      <c r="A7006" s="61">
        <v>31953</v>
      </c>
      <c r="B7006">
        <v>0.71350000000000002</v>
      </c>
      <c r="C7006" t="str">
        <f t="shared" si="114"/>
        <v>1987 q2</v>
      </c>
    </row>
    <row r="7007" spans="1:3">
      <c r="A7007" s="61">
        <v>31954</v>
      </c>
      <c r="B7007">
        <v>0.71220000000000006</v>
      </c>
      <c r="C7007" t="str">
        <f t="shared" si="114"/>
        <v>1987 q2</v>
      </c>
    </row>
    <row r="7008" spans="1:3">
      <c r="A7008" s="61">
        <v>31957</v>
      </c>
      <c r="B7008">
        <v>0.70589999999999997</v>
      </c>
      <c r="C7008" t="str">
        <f t="shared" si="114"/>
        <v>1987 q2</v>
      </c>
    </row>
    <row r="7009" spans="1:3">
      <c r="A7009" s="61">
        <v>31958</v>
      </c>
      <c r="B7009">
        <v>0.71630000000000005</v>
      </c>
      <c r="C7009" t="str">
        <f t="shared" si="114"/>
        <v>1987 q2</v>
      </c>
    </row>
    <row r="7010" spans="1:3">
      <c r="A7010" s="61">
        <v>31959</v>
      </c>
      <c r="B7010">
        <v>0.72799999999999998</v>
      </c>
      <c r="C7010" t="str">
        <f t="shared" si="114"/>
        <v>1987 q3</v>
      </c>
    </row>
    <row r="7011" spans="1:3">
      <c r="A7011" s="61">
        <v>31960</v>
      </c>
      <c r="B7011">
        <v>0.73850000000000005</v>
      </c>
      <c r="C7011" t="str">
        <f t="shared" si="114"/>
        <v>1987 q3</v>
      </c>
    </row>
    <row r="7012" spans="1:3">
      <c r="A7012" s="61">
        <v>31964</v>
      </c>
      <c r="B7012">
        <v>0.74850000000000005</v>
      </c>
      <c r="C7012" t="str">
        <f t="shared" si="114"/>
        <v>1987 q3</v>
      </c>
    </row>
    <row r="7013" spans="1:3">
      <c r="A7013" s="61">
        <v>31965</v>
      </c>
      <c r="B7013">
        <v>0.75149999999999995</v>
      </c>
      <c r="C7013" t="str">
        <f t="shared" si="114"/>
        <v>1987 q3</v>
      </c>
    </row>
    <row r="7014" spans="1:3">
      <c r="A7014" s="61">
        <v>31966</v>
      </c>
      <c r="B7014">
        <v>0.74450000000000005</v>
      </c>
      <c r="C7014" t="str">
        <f t="shared" si="114"/>
        <v>1987 q3</v>
      </c>
    </row>
    <row r="7015" spans="1:3">
      <c r="A7015" s="61">
        <v>31967</v>
      </c>
      <c r="B7015">
        <v>0.75349999999999995</v>
      </c>
      <c r="C7015" t="str">
        <f t="shared" si="114"/>
        <v>1987 q3</v>
      </c>
    </row>
    <row r="7016" spans="1:3">
      <c r="A7016" s="61">
        <v>31968</v>
      </c>
      <c r="B7016">
        <v>0.748</v>
      </c>
      <c r="C7016" t="str">
        <f t="shared" si="114"/>
        <v>1987 q3</v>
      </c>
    </row>
    <row r="7017" spans="1:3">
      <c r="A7017" s="61">
        <v>31971</v>
      </c>
      <c r="B7017">
        <v>0.745</v>
      </c>
      <c r="C7017" t="str">
        <f t="shared" si="114"/>
        <v>1987 q3</v>
      </c>
    </row>
    <row r="7018" spans="1:3">
      <c r="A7018" s="61">
        <v>31972</v>
      </c>
      <c r="B7018">
        <v>0.73299999999999998</v>
      </c>
      <c r="C7018" t="str">
        <f t="shared" si="114"/>
        <v>1987 q3</v>
      </c>
    </row>
    <row r="7019" spans="1:3">
      <c r="A7019" s="61">
        <v>31973</v>
      </c>
      <c r="B7019">
        <v>0.72</v>
      </c>
      <c r="C7019" t="str">
        <f t="shared" si="114"/>
        <v>1987 q3</v>
      </c>
    </row>
    <row r="7020" spans="1:3">
      <c r="A7020" s="61">
        <v>31974</v>
      </c>
      <c r="B7020">
        <v>0.73499999999999999</v>
      </c>
      <c r="C7020" t="str">
        <f t="shared" si="114"/>
        <v>1987 q3</v>
      </c>
    </row>
    <row r="7021" spans="1:3">
      <c r="A7021" s="61">
        <v>31975</v>
      </c>
      <c r="B7021">
        <v>0.71950000000000003</v>
      </c>
      <c r="C7021" t="str">
        <f t="shared" si="114"/>
        <v>1987 q3</v>
      </c>
    </row>
    <row r="7022" spans="1:3">
      <c r="A7022" s="61">
        <v>31978</v>
      </c>
      <c r="B7022">
        <v>0.72350000000000003</v>
      </c>
      <c r="C7022" t="str">
        <f t="shared" si="114"/>
        <v>1987 q3</v>
      </c>
    </row>
    <row r="7023" spans="1:3">
      <c r="A7023" s="61">
        <v>31979</v>
      </c>
      <c r="B7023">
        <v>0.73350000000000004</v>
      </c>
      <c r="C7023" t="str">
        <f t="shared" si="114"/>
        <v>1987 q3</v>
      </c>
    </row>
    <row r="7024" spans="1:3">
      <c r="A7024" s="61">
        <v>31980</v>
      </c>
      <c r="B7024">
        <v>0.748</v>
      </c>
      <c r="C7024" t="str">
        <f t="shared" si="114"/>
        <v>1987 q3</v>
      </c>
    </row>
    <row r="7025" spans="1:3">
      <c r="A7025" s="61">
        <v>31981</v>
      </c>
      <c r="B7025">
        <v>0.751</v>
      </c>
      <c r="C7025" t="str">
        <f t="shared" si="114"/>
        <v>1987 q3</v>
      </c>
    </row>
    <row r="7026" spans="1:3">
      <c r="A7026" s="61">
        <v>31982</v>
      </c>
      <c r="B7026">
        <v>0.754</v>
      </c>
      <c r="C7026" t="str">
        <f t="shared" si="114"/>
        <v>1987 q3</v>
      </c>
    </row>
    <row r="7027" spans="1:3">
      <c r="A7027" s="61">
        <v>31985</v>
      </c>
      <c r="B7027">
        <v>0.74950000000000006</v>
      </c>
      <c r="C7027" t="str">
        <f t="shared" si="114"/>
        <v>1987 q3</v>
      </c>
    </row>
    <row r="7028" spans="1:3">
      <c r="A7028" s="61">
        <v>31986</v>
      </c>
      <c r="B7028">
        <v>0.76849999999999996</v>
      </c>
      <c r="C7028" t="str">
        <f t="shared" si="114"/>
        <v>1987 q3</v>
      </c>
    </row>
    <row r="7029" spans="1:3">
      <c r="A7029" s="61">
        <v>31987</v>
      </c>
      <c r="B7029">
        <v>0.76700000000000002</v>
      </c>
      <c r="C7029" t="str">
        <f t="shared" si="114"/>
        <v>1987 q3</v>
      </c>
    </row>
    <row r="7030" spans="1:3">
      <c r="A7030" s="61">
        <v>31988</v>
      </c>
      <c r="B7030">
        <v>0.78</v>
      </c>
      <c r="C7030" t="str">
        <f t="shared" si="114"/>
        <v>1987 q3</v>
      </c>
    </row>
    <row r="7031" spans="1:3">
      <c r="A7031" s="61">
        <v>31989</v>
      </c>
      <c r="B7031">
        <v>0.78149999999999997</v>
      </c>
      <c r="C7031" t="str">
        <f t="shared" si="114"/>
        <v>1987 q3</v>
      </c>
    </row>
    <row r="7032" spans="1:3">
      <c r="A7032" s="61">
        <v>31992</v>
      </c>
      <c r="B7032">
        <v>0.78100000000000003</v>
      </c>
      <c r="C7032" t="str">
        <f t="shared" si="114"/>
        <v>1987 q3</v>
      </c>
    </row>
    <row r="7033" spans="1:3">
      <c r="A7033" s="61">
        <v>31993</v>
      </c>
      <c r="B7033">
        <v>0.78349999999999997</v>
      </c>
      <c r="C7033" t="str">
        <f t="shared" si="114"/>
        <v>1987 q3</v>
      </c>
    </row>
    <row r="7034" spans="1:3">
      <c r="A7034" s="61">
        <v>31994</v>
      </c>
      <c r="B7034">
        <v>0.77649999999999997</v>
      </c>
      <c r="C7034" t="str">
        <f t="shared" si="114"/>
        <v>1987 q3</v>
      </c>
    </row>
    <row r="7035" spans="1:3">
      <c r="A7035" s="61">
        <v>31995</v>
      </c>
      <c r="B7035">
        <v>0.76849999999999996</v>
      </c>
      <c r="C7035" t="str">
        <f t="shared" si="114"/>
        <v>1987 q3</v>
      </c>
    </row>
    <row r="7036" spans="1:3">
      <c r="A7036" s="61">
        <v>31996</v>
      </c>
      <c r="B7036">
        <v>0.77300000000000002</v>
      </c>
      <c r="C7036" t="str">
        <f t="shared" si="114"/>
        <v>1987 q3</v>
      </c>
    </row>
    <row r="7037" spans="1:3">
      <c r="A7037" s="61">
        <v>31999</v>
      </c>
      <c r="B7037">
        <v>0.78600000000000003</v>
      </c>
      <c r="C7037" t="str">
        <f t="shared" si="114"/>
        <v>1987 q3</v>
      </c>
    </row>
    <row r="7038" spans="1:3">
      <c r="A7038" s="61">
        <v>32000</v>
      </c>
      <c r="B7038">
        <v>0.79400000000000004</v>
      </c>
      <c r="C7038" t="str">
        <f t="shared" si="114"/>
        <v>1987 q3</v>
      </c>
    </row>
    <row r="7039" spans="1:3">
      <c r="A7039" s="61">
        <v>32001</v>
      </c>
      <c r="B7039">
        <v>0.78900000000000003</v>
      </c>
      <c r="C7039" t="str">
        <f t="shared" si="114"/>
        <v>1987 q3</v>
      </c>
    </row>
    <row r="7040" spans="1:3">
      <c r="A7040" s="61">
        <v>32002</v>
      </c>
      <c r="B7040">
        <v>0.77500000000000002</v>
      </c>
      <c r="C7040" t="str">
        <f t="shared" si="114"/>
        <v>1987 q3</v>
      </c>
    </row>
    <row r="7041" spans="1:3">
      <c r="A7041" s="61">
        <v>32003</v>
      </c>
      <c r="B7041">
        <v>0.78049999999999997</v>
      </c>
      <c r="C7041" t="str">
        <f t="shared" si="114"/>
        <v>1987 q3</v>
      </c>
    </row>
    <row r="7042" spans="1:3">
      <c r="A7042" s="61">
        <v>32006</v>
      </c>
      <c r="B7042">
        <v>0.78600000000000003</v>
      </c>
      <c r="C7042" t="str">
        <f t="shared" si="114"/>
        <v>1987 q3</v>
      </c>
    </row>
    <row r="7043" spans="1:3">
      <c r="A7043" s="61">
        <v>32007</v>
      </c>
      <c r="B7043">
        <v>0.78</v>
      </c>
      <c r="C7043" t="str">
        <f t="shared" si="114"/>
        <v>1987 q3</v>
      </c>
    </row>
    <row r="7044" spans="1:3">
      <c r="A7044" s="61">
        <v>32008</v>
      </c>
      <c r="B7044">
        <v>0.77700000000000002</v>
      </c>
      <c r="C7044" t="str">
        <f t="shared" si="114"/>
        <v>1987 q3</v>
      </c>
    </row>
    <row r="7045" spans="1:3">
      <c r="A7045" s="61">
        <v>32009</v>
      </c>
      <c r="B7045">
        <v>0.77349999999999997</v>
      </c>
      <c r="C7045" t="str">
        <f t="shared" si="114"/>
        <v>1987 q3</v>
      </c>
    </row>
    <row r="7046" spans="1:3">
      <c r="A7046" s="61">
        <v>32010</v>
      </c>
      <c r="B7046">
        <v>0.74550000000000005</v>
      </c>
      <c r="C7046" t="str">
        <f t="shared" si="114"/>
        <v>1987 q3</v>
      </c>
    </row>
    <row r="7047" spans="1:3">
      <c r="A7047" s="61">
        <v>32013</v>
      </c>
      <c r="B7047">
        <v>0.76049999999999995</v>
      </c>
      <c r="C7047" t="str">
        <f t="shared" si="114"/>
        <v>1987 q3</v>
      </c>
    </row>
    <row r="7048" spans="1:3">
      <c r="A7048" s="61">
        <v>32014</v>
      </c>
      <c r="B7048">
        <v>0.75</v>
      </c>
      <c r="C7048" t="str">
        <f t="shared" si="114"/>
        <v>1987 q3</v>
      </c>
    </row>
    <row r="7049" spans="1:3">
      <c r="A7049" s="61">
        <v>32015</v>
      </c>
      <c r="B7049">
        <v>0.75309999999999999</v>
      </c>
      <c r="C7049" t="str">
        <f t="shared" si="114"/>
        <v>1987 q3</v>
      </c>
    </row>
    <row r="7050" spans="1:3">
      <c r="A7050" s="61">
        <v>32016</v>
      </c>
      <c r="B7050">
        <v>0.75900000000000001</v>
      </c>
      <c r="C7050" t="str">
        <f t="shared" si="114"/>
        <v>1987 q3</v>
      </c>
    </row>
    <row r="7051" spans="1:3">
      <c r="A7051" s="61">
        <v>32017</v>
      </c>
      <c r="B7051">
        <v>0.74750000000000005</v>
      </c>
      <c r="C7051" t="str">
        <f t="shared" si="114"/>
        <v>1987 q3</v>
      </c>
    </row>
    <row r="7052" spans="1:3">
      <c r="A7052" s="61">
        <v>32020</v>
      </c>
      <c r="B7052">
        <v>0.75490000000000002</v>
      </c>
      <c r="C7052" t="str">
        <f t="shared" si="114"/>
        <v>1987 q3</v>
      </c>
    </row>
    <row r="7053" spans="1:3">
      <c r="A7053" s="61">
        <v>32021</v>
      </c>
      <c r="B7053">
        <v>0.74950000000000006</v>
      </c>
      <c r="C7053" t="str">
        <f t="shared" si="114"/>
        <v>1987 q3</v>
      </c>
    </row>
    <row r="7054" spans="1:3">
      <c r="A7054" s="61">
        <v>32022</v>
      </c>
      <c r="B7054">
        <v>0.74199999999999999</v>
      </c>
      <c r="C7054" t="str">
        <f t="shared" si="114"/>
        <v>1987 q3</v>
      </c>
    </row>
    <row r="7055" spans="1:3">
      <c r="A7055" s="61">
        <v>32023</v>
      </c>
      <c r="B7055">
        <v>0.745</v>
      </c>
      <c r="C7055" t="str">
        <f t="shared" si="114"/>
        <v>1987 q3</v>
      </c>
    </row>
    <row r="7056" spans="1:3">
      <c r="A7056" s="61">
        <v>32024</v>
      </c>
      <c r="B7056">
        <v>0.75900000000000001</v>
      </c>
      <c r="C7056" t="str">
        <f t="shared" si="114"/>
        <v>1987 q3</v>
      </c>
    </row>
    <row r="7057" spans="1:3">
      <c r="A7057" s="61">
        <v>32028</v>
      </c>
      <c r="B7057">
        <v>0.79149999999999998</v>
      </c>
      <c r="C7057" t="str">
        <f t="shared" si="114"/>
        <v>1987 q3</v>
      </c>
    </row>
    <row r="7058" spans="1:3">
      <c r="A7058" s="61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61">
        <v>32030</v>
      </c>
      <c r="B7059">
        <v>0.79700000000000004</v>
      </c>
      <c r="C7059" t="str">
        <f t="shared" si="115"/>
        <v>1987 q3</v>
      </c>
    </row>
    <row r="7060" spans="1:3">
      <c r="A7060" s="61">
        <v>32031</v>
      </c>
      <c r="B7060">
        <v>0.80200000000000005</v>
      </c>
      <c r="C7060" t="str">
        <f t="shared" si="115"/>
        <v>1987 q3</v>
      </c>
    </row>
    <row r="7061" spans="1:3">
      <c r="A7061" s="61">
        <v>32034</v>
      </c>
      <c r="B7061">
        <v>0.79849999999999999</v>
      </c>
      <c r="C7061" t="str">
        <f t="shared" si="115"/>
        <v>1987 q3</v>
      </c>
    </row>
    <row r="7062" spans="1:3">
      <c r="A7062" s="61">
        <v>32035</v>
      </c>
      <c r="B7062">
        <v>0.79200000000000004</v>
      </c>
      <c r="C7062" t="str">
        <f t="shared" si="115"/>
        <v>1987 q3</v>
      </c>
    </row>
    <row r="7063" spans="1:3">
      <c r="A7063" s="61">
        <v>32036</v>
      </c>
      <c r="B7063">
        <v>0.8075</v>
      </c>
      <c r="C7063" t="str">
        <f t="shared" si="115"/>
        <v>1987 q3</v>
      </c>
    </row>
    <row r="7064" spans="1:3">
      <c r="A7064" s="61">
        <v>32037</v>
      </c>
      <c r="B7064">
        <v>0.82199999999999995</v>
      </c>
      <c r="C7064" t="str">
        <f t="shared" si="115"/>
        <v>1987 q3</v>
      </c>
    </row>
    <row r="7065" spans="1:3">
      <c r="A7065" s="61">
        <v>32038</v>
      </c>
      <c r="B7065">
        <v>0.81699999999999995</v>
      </c>
      <c r="C7065" t="str">
        <f t="shared" si="115"/>
        <v>1987 q3</v>
      </c>
    </row>
    <row r="7066" spans="1:3">
      <c r="A7066" s="61">
        <v>32041</v>
      </c>
      <c r="B7066">
        <v>0.8115</v>
      </c>
      <c r="C7066" t="str">
        <f t="shared" si="115"/>
        <v>1987 q3</v>
      </c>
    </row>
    <row r="7067" spans="1:3">
      <c r="A7067" s="61">
        <v>32042</v>
      </c>
      <c r="B7067">
        <v>0.80200000000000005</v>
      </c>
      <c r="C7067" t="str">
        <f t="shared" si="115"/>
        <v>1987 q3</v>
      </c>
    </row>
    <row r="7068" spans="1:3">
      <c r="A7068" s="61">
        <v>32043</v>
      </c>
      <c r="B7068">
        <v>0.81200000000000006</v>
      </c>
      <c r="C7068" t="str">
        <f t="shared" si="115"/>
        <v>1987 q3</v>
      </c>
    </row>
    <row r="7069" spans="1:3">
      <c r="A7069" s="61">
        <v>32044</v>
      </c>
      <c r="B7069">
        <v>0.8085</v>
      </c>
      <c r="C7069" t="str">
        <f t="shared" si="115"/>
        <v>1987 q3</v>
      </c>
    </row>
    <row r="7070" spans="1:3">
      <c r="A7070" s="61">
        <v>32045</v>
      </c>
      <c r="B7070">
        <v>0.8175</v>
      </c>
      <c r="C7070" t="str">
        <f t="shared" si="115"/>
        <v>1987 q3</v>
      </c>
    </row>
    <row r="7071" spans="1:3">
      <c r="A7071" s="61">
        <v>32048</v>
      </c>
      <c r="B7071">
        <v>0.8155</v>
      </c>
      <c r="C7071" t="str">
        <f t="shared" si="115"/>
        <v>1987 q3</v>
      </c>
    </row>
    <row r="7072" spans="1:3">
      <c r="A7072" s="61">
        <v>32049</v>
      </c>
      <c r="B7072">
        <v>0.8115</v>
      </c>
      <c r="C7072" t="str">
        <f t="shared" si="115"/>
        <v>1987 q3</v>
      </c>
    </row>
    <row r="7073" spans="1:3">
      <c r="A7073" s="61">
        <v>32050</v>
      </c>
      <c r="B7073">
        <v>0.79749999999999999</v>
      </c>
      <c r="C7073" t="str">
        <f t="shared" si="115"/>
        <v>1987 q3</v>
      </c>
    </row>
    <row r="7074" spans="1:3">
      <c r="A7074" s="61">
        <v>32051</v>
      </c>
      <c r="B7074">
        <v>0.79549999999999998</v>
      </c>
      <c r="C7074" t="str">
        <f t="shared" si="115"/>
        <v>1987 q4</v>
      </c>
    </row>
    <row r="7075" spans="1:3">
      <c r="A7075" s="61">
        <v>32052</v>
      </c>
      <c r="B7075">
        <v>0.81499999999999995</v>
      </c>
      <c r="C7075" t="str">
        <f t="shared" si="115"/>
        <v>1987 q4</v>
      </c>
    </row>
    <row r="7076" spans="1:3">
      <c r="A7076" s="61">
        <v>32055</v>
      </c>
      <c r="B7076">
        <v>0.83299999999999996</v>
      </c>
      <c r="C7076" t="str">
        <f t="shared" si="115"/>
        <v>1987 q4</v>
      </c>
    </row>
    <row r="7077" spans="1:3">
      <c r="A7077" s="61">
        <v>32056</v>
      </c>
      <c r="B7077">
        <v>0.83</v>
      </c>
      <c r="C7077" t="str">
        <f t="shared" si="115"/>
        <v>1987 q4</v>
      </c>
    </row>
    <row r="7078" spans="1:3">
      <c r="A7078" s="61">
        <v>32057</v>
      </c>
      <c r="B7078">
        <v>0.83399999999999996</v>
      </c>
      <c r="C7078" t="str">
        <f t="shared" si="115"/>
        <v>1987 q4</v>
      </c>
    </row>
    <row r="7079" spans="1:3">
      <c r="A7079" s="61">
        <v>32058</v>
      </c>
      <c r="B7079">
        <v>0.83850000000000002</v>
      </c>
      <c r="C7079" t="str">
        <f t="shared" si="115"/>
        <v>1987 q4</v>
      </c>
    </row>
    <row r="7080" spans="1:3">
      <c r="A7080" s="61">
        <v>32059</v>
      </c>
      <c r="B7080">
        <v>0.84899999999999998</v>
      </c>
      <c r="C7080" t="str">
        <f t="shared" si="115"/>
        <v>1987 q4</v>
      </c>
    </row>
    <row r="7081" spans="1:3">
      <c r="A7081" s="61">
        <v>32062</v>
      </c>
      <c r="B7081">
        <v>0.85699999999999998</v>
      </c>
      <c r="C7081" t="str">
        <f t="shared" si="115"/>
        <v>1987 q4</v>
      </c>
    </row>
    <row r="7082" spans="1:3">
      <c r="A7082" s="61">
        <v>32063</v>
      </c>
      <c r="B7082">
        <v>0.85250000000000004</v>
      </c>
      <c r="C7082" t="str">
        <f t="shared" si="115"/>
        <v>1987 q4</v>
      </c>
    </row>
    <row r="7083" spans="1:3">
      <c r="A7083" s="61">
        <v>32064</v>
      </c>
      <c r="B7083">
        <v>0.86499999999999999</v>
      </c>
      <c r="C7083" t="str">
        <f t="shared" si="115"/>
        <v>1987 q4</v>
      </c>
    </row>
    <row r="7084" spans="1:3">
      <c r="A7084" s="61">
        <v>32065</v>
      </c>
      <c r="B7084">
        <v>0.87350000000000005</v>
      </c>
      <c r="C7084" t="str">
        <f t="shared" si="115"/>
        <v>1987 q4</v>
      </c>
    </row>
    <row r="7085" spans="1:3">
      <c r="A7085" s="61">
        <v>32066</v>
      </c>
      <c r="B7085">
        <v>0.879</v>
      </c>
      <c r="C7085" t="str">
        <f t="shared" si="115"/>
        <v>1987 q4</v>
      </c>
    </row>
    <row r="7086" spans="1:3">
      <c r="A7086" s="61">
        <v>32069</v>
      </c>
      <c r="B7086">
        <v>0.84550000000000003</v>
      </c>
      <c r="C7086" t="str">
        <f t="shared" si="115"/>
        <v>1987 q4</v>
      </c>
    </row>
    <row r="7087" spans="1:3">
      <c r="A7087" s="61">
        <v>32070</v>
      </c>
      <c r="B7087">
        <v>0.746</v>
      </c>
      <c r="C7087" t="str">
        <f t="shared" si="115"/>
        <v>1987 q4</v>
      </c>
    </row>
    <row r="7088" spans="1:3">
      <c r="A7088" s="61">
        <v>32071</v>
      </c>
      <c r="B7088">
        <v>0.78</v>
      </c>
      <c r="C7088" t="str">
        <f t="shared" si="115"/>
        <v>1987 q4</v>
      </c>
    </row>
    <row r="7089" spans="1:3">
      <c r="A7089" s="61">
        <v>32072</v>
      </c>
      <c r="B7089">
        <v>0.79900000000000004</v>
      </c>
      <c r="C7089" t="str">
        <f t="shared" si="115"/>
        <v>1987 q4</v>
      </c>
    </row>
    <row r="7090" spans="1:3">
      <c r="A7090" s="61">
        <v>32073</v>
      </c>
      <c r="B7090">
        <v>0.81699999999999995</v>
      </c>
      <c r="C7090" t="str">
        <f t="shared" si="115"/>
        <v>1987 q4</v>
      </c>
    </row>
    <row r="7091" spans="1:3">
      <c r="A7091" s="61">
        <v>32076</v>
      </c>
      <c r="B7091">
        <v>0.78949999999999998</v>
      </c>
      <c r="C7091" t="str">
        <f t="shared" si="115"/>
        <v>1987 q4</v>
      </c>
    </row>
    <row r="7092" spans="1:3">
      <c r="A7092" s="61">
        <v>32077</v>
      </c>
      <c r="B7092">
        <v>0.80249999999999999</v>
      </c>
      <c r="C7092" t="str">
        <f t="shared" si="115"/>
        <v>1987 q4</v>
      </c>
    </row>
    <row r="7093" spans="1:3">
      <c r="A7093" s="61">
        <v>32078</v>
      </c>
      <c r="B7093">
        <v>0.81</v>
      </c>
      <c r="C7093" t="str">
        <f t="shared" si="115"/>
        <v>1987 q4</v>
      </c>
    </row>
    <row r="7094" spans="1:3">
      <c r="A7094" s="61">
        <v>32079</v>
      </c>
      <c r="B7094">
        <v>0.79649999999999999</v>
      </c>
      <c r="C7094" t="str">
        <f t="shared" si="115"/>
        <v>1987 q4</v>
      </c>
    </row>
    <row r="7095" spans="1:3">
      <c r="A7095" s="61">
        <v>32080</v>
      </c>
      <c r="B7095">
        <v>0.82150000000000001</v>
      </c>
      <c r="C7095" t="str">
        <f t="shared" si="115"/>
        <v>1987 q4</v>
      </c>
    </row>
    <row r="7096" spans="1:3">
      <c r="A7096" s="61">
        <v>32083</v>
      </c>
      <c r="B7096">
        <v>0.86050000000000004</v>
      </c>
      <c r="C7096" t="str">
        <f t="shared" si="115"/>
        <v>1987 q4</v>
      </c>
    </row>
    <row r="7097" spans="1:3">
      <c r="A7097" s="61">
        <v>32084</v>
      </c>
      <c r="B7097">
        <v>0.85599999999999998</v>
      </c>
      <c r="C7097" t="str">
        <f t="shared" si="115"/>
        <v>1987 q4</v>
      </c>
    </row>
    <row r="7098" spans="1:3">
      <c r="A7098" s="61">
        <v>32085</v>
      </c>
      <c r="B7098">
        <v>0.89249999999999996</v>
      </c>
      <c r="C7098" t="str">
        <f t="shared" si="115"/>
        <v>1987 q4</v>
      </c>
    </row>
    <row r="7099" spans="1:3">
      <c r="A7099" s="61">
        <v>32086</v>
      </c>
      <c r="B7099">
        <v>0.89900000000000002</v>
      </c>
      <c r="C7099" t="str">
        <f t="shared" si="115"/>
        <v>1987 q4</v>
      </c>
    </row>
    <row r="7100" spans="1:3">
      <c r="A7100" s="61">
        <v>32087</v>
      </c>
      <c r="B7100">
        <v>0.95499999999999996</v>
      </c>
      <c r="C7100" t="str">
        <f t="shared" si="115"/>
        <v>1987 q4</v>
      </c>
    </row>
    <row r="7101" spans="1:3">
      <c r="A7101" s="61">
        <v>32090</v>
      </c>
      <c r="B7101">
        <v>0.94699999999999995</v>
      </c>
      <c r="C7101" t="str">
        <f t="shared" si="115"/>
        <v>1987 q4</v>
      </c>
    </row>
    <row r="7102" spans="1:3">
      <c r="A7102" s="61">
        <v>32091</v>
      </c>
      <c r="B7102">
        <v>1.024</v>
      </c>
      <c r="C7102" t="str">
        <f t="shared" si="115"/>
        <v>1987 q4</v>
      </c>
    </row>
    <row r="7103" spans="1:3">
      <c r="A7103" s="61">
        <v>32092</v>
      </c>
      <c r="B7103">
        <v>1.0409999999999999</v>
      </c>
      <c r="C7103" t="str">
        <f t="shared" si="115"/>
        <v>1987 q4</v>
      </c>
    </row>
    <row r="7104" spans="1:3">
      <c r="A7104" s="61">
        <v>32093</v>
      </c>
      <c r="B7104">
        <v>1.022</v>
      </c>
      <c r="C7104" t="str">
        <f t="shared" si="115"/>
        <v>1987 q4</v>
      </c>
    </row>
    <row r="7105" spans="1:3">
      <c r="A7105" s="61">
        <v>32094</v>
      </c>
      <c r="B7105">
        <v>1.026</v>
      </c>
      <c r="C7105" t="str">
        <f t="shared" si="115"/>
        <v>1987 q4</v>
      </c>
    </row>
    <row r="7106" spans="1:3">
      <c r="A7106" s="61">
        <v>32097</v>
      </c>
      <c r="B7106">
        <v>0.98299999999999998</v>
      </c>
      <c r="C7106" t="str">
        <f t="shared" si="115"/>
        <v>1987 q4</v>
      </c>
    </row>
    <row r="7107" spans="1:3">
      <c r="A7107" s="61">
        <v>32098</v>
      </c>
      <c r="B7107">
        <v>1.0009999999999999</v>
      </c>
      <c r="C7107" t="str">
        <f t="shared" si="115"/>
        <v>1987 q4</v>
      </c>
    </row>
    <row r="7108" spans="1:3">
      <c r="A7108" s="61">
        <v>32099</v>
      </c>
      <c r="B7108">
        <v>1.0389999999999999</v>
      </c>
      <c r="C7108" t="str">
        <f t="shared" si="115"/>
        <v>1987 q4</v>
      </c>
    </row>
    <row r="7109" spans="1:3">
      <c r="A7109" s="61">
        <v>32100</v>
      </c>
      <c r="B7109">
        <v>1.0760000000000001</v>
      </c>
      <c r="C7109" t="str">
        <f t="shared" si="115"/>
        <v>1987 q4</v>
      </c>
    </row>
    <row r="7110" spans="1:3">
      <c r="A7110" s="61">
        <v>32101</v>
      </c>
      <c r="B7110">
        <v>1.06</v>
      </c>
      <c r="C7110" t="str">
        <f t="shared" si="115"/>
        <v>1987 q4</v>
      </c>
    </row>
    <row r="7111" spans="1:3">
      <c r="A7111" s="61">
        <v>32104</v>
      </c>
      <c r="B7111">
        <v>1.0640000000000001</v>
      </c>
      <c r="C7111" t="str">
        <f t="shared" si="115"/>
        <v>1987 q4</v>
      </c>
    </row>
    <row r="7112" spans="1:3">
      <c r="A7112" s="61">
        <v>32105</v>
      </c>
      <c r="B7112">
        <v>1.1062000000000001</v>
      </c>
      <c r="C7112" t="str">
        <f t="shared" si="115"/>
        <v>1987 q4</v>
      </c>
    </row>
    <row r="7113" spans="1:3">
      <c r="A7113" s="61">
        <v>32106</v>
      </c>
      <c r="B7113">
        <v>1.155</v>
      </c>
      <c r="C7113" t="str">
        <f t="shared" si="115"/>
        <v>1987 q4</v>
      </c>
    </row>
    <row r="7114" spans="1:3">
      <c r="A7114" s="61">
        <v>32108</v>
      </c>
      <c r="B7114">
        <v>1.1617999999999999</v>
      </c>
      <c r="C7114" t="str">
        <f t="shared" si="115"/>
        <v>1987 q4</v>
      </c>
    </row>
    <row r="7115" spans="1:3">
      <c r="A7115" s="61">
        <v>32111</v>
      </c>
      <c r="B7115">
        <v>1.0855999999999999</v>
      </c>
      <c r="C7115" t="str">
        <f t="shared" si="115"/>
        <v>1987 q4</v>
      </c>
    </row>
    <row r="7116" spans="1:3">
      <c r="A7116" s="61">
        <v>32112</v>
      </c>
      <c r="B7116">
        <v>1.119</v>
      </c>
      <c r="C7116" t="str">
        <f t="shared" si="115"/>
        <v>1987 q4</v>
      </c>
    </row>
    <row r="7117" spans="1:3">
      <c r="A7117" s="61">
        <v>32113</v>
      </c>
      <c r="B7117">
        <v>1.1060000000000001</v>
      </c>
      <c r="C7117" t="str">
        <f t="shared" si="115"/>
        <v>1987 q4</v>
      </c>
    </row>
    <row r="7118" spans="1:3">
      <c r="A7118" s="61">
        <v>32114</v>
      </c>
      <c r="B7118">
        <v>1.0845</v>
      </c>
      <c r="C7118" t="str">
        <f t="shared" si="115"/>
        <v>1987 q4</v>
      </c>
    </row>
    <row r="7119" spans="1:3">
      <c r="A7119" s="61">
        <v>32115</v>
      </c>
      <c r="B7119">
        <v>1.044</v>
      </c>
      <c r="C7119" t="str">
        <f t="shared" si="115"/>
        <v>1987 q4</v>
      </c>
    </row>
    <row r="7120" spans="1:3">
      <c r="A7120" s="61">
        <v>32118</v>
      </c>
      <c r="B7120">
        <v>1.1220000000000001</v>
      </c>
      <c r="C7120" t="str">
        <f t="shared" si="115"/>
        <v>1987 q4</v>
      </c>
    </row>
    <row r="7121" spans="1:3">
      <c r="A7121" s="61">
        <v>32119</v>
      </c>
      <c r="B7121">
        <v>1.1559999999999999</v>
      </c>
      <c r="C7121" t="str">
        <f t="shared" si="115"/>
        <v>1987 q4</v>
      </c>
    </row>
    <row r="7122" spans="1:3">
      <c r="A7122" s="61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61">
        <v>32121</v>
      </c>
      <c r="B7123">
        <v>1.179</v>
      </c>
      <c r="C7123" t="str">
        <f t="shared" si="116"/>
        <v>1987 q4</v>
      </c>
    </row>
    <row r="7124" spans="1:3">
      <c r="A7124" s="61">
        <v>32122</v>
      </c>
      <c r="B7124">
        <v>1.222</v>
      </c>
      <c r="C7124" t="str">
        <f t="shared" si="116"/>
        <v>1987 q4</v>
      </c>
    </row>
    <row r="7125" spans="1:3">
      <c r="A7125" s="61">
        <v>32125</v>
      </c>
      <c r="B7125">
        <v>1.24</v>
      </c>
      <c r="C7125" t="str">
        <f t="shared" si="116"/>
        <v>1987 q4</v>
      </c>
    </row>
    <row r="7126" spans="1:3">
      <c r="A7126" s="61">
        <v>32126</v>
      </c>
      <c r="B7126">
        <v>1.2350000000000001</v>
      </c>
      <c r="C7126" t="str">
        <f t="shared" si="116"/>
        <v>1987 q4</v>
      </c>
    </row>
    <row r="7127" spans="1:3">
      <c r="A7127" s="61">
        <v>32127</v>
      </c>
      <c r="B7127">
        <v>1.2450000000000001</v>
      </c>
      <c r="C7127" t="str">
        <f t="shared" si="116"/>
        <v>1987 q4</v>
      </c>
    </row>
    <row r="7128" spans="1:3">
      <c r="A7128" s="61">
        <v>32128</v>
      </c>
      <c r="B7128">
        <v>1.222</v>
      </c>
      <c r="C7128" t="str">
        <f t="shared" si="116"/>
        <v>1987 q4</v>
      </c>
    </row>
    <row r="7129" spans="1:3">
      <c r="A7129" s="61">
        <v>32129</v>
      </c>
      <c r="B7129">
        <v>1.254</v>
      </c>
      <c r="C7129" t="str">
        <f t="shared" si="116"/>
        <v>1987 q4</v>
      </c>
    </row>
    <row r="7130" spans="1:3">
      <c r="A7130" s="61">
        <v>32132</v>
      </c>
      <c r="B7130">
        <v>1.2949999999999999</v>
      </c>
      <c r="C7130" t="str">
        <f t="shared" si="116"/>
        <v>1987 q4</v>
      </c>
    </row>
    <row r="7131" spans="1:3">
      <c r="A7131" s="61">
        <v>32133</v>
      </c>
      <c r="B7131">
        <v>1.2989999999999999</v>
      </c>
      <c r="C7131" t="str">
        <f t="shared" si="116"/>
        <v>1987 q4</v>
      </c>
    </row>
    <row r="7132" spans="1:3">
      <c r="A7132" s="61">
        <v>32134</v>
      </c>
      <c r="B7132">
        <v>1.302</v>
      </c>
      <c r="C7132" t="str">
        <f t="shared" si="116"/>
        <v>1987 q4</v>
      </c>
    </row>
    <row r="7133" spans="1:3">
      <c r="A7133" s="61">
        <v>32135</v>
      </c>
      <c r="B7133">
        <v>1.37</v>
      </c>
      <c r="C7133" t="str">
        <f t="shared" si="116"/>
        <v>1987 q4</v>
      </c>
    </row>
    <row r="7134" spans="1:3">
      <c r="A7134" s="61">
        <v>32139</v>
      </c>
      <c r="B7134">
        <v>1.3140000000000001</v>
      </c>
      <c r="C7134" t="str">
        <f t="shared" si="116"/>
        <v>1987 q4</v>
      </c>
    </row>
    <row r="7135" spans="1:3">
      <c r="A7135" s="61">
        <v>32140</v>
      </c>
      <c r="B7135">
        <v>1.3101</v>
      </c>
      <c r="C7135" t="str">
        <f t="shared" si="116"/>
        <v>1987 q4</v>
      </c>
    </row>
    <row r="7136" spans="1:3">
      <c r="A7136" s="61">
        <v>32141</v>
      </c>
      <c r="B7136">
        <v>1.2938000000000001</v>
      </c>
      <c r="C7136" t="str">
        <f t="shared" si="116"/>
        <v>1987 q4</v>
      </c>
    </row>
    <row r="7137" spans="1:3">
      <c r="A7137" s="61">
        <v>32142</v>
      </c>
      <c r="B7137">
        <v>1.3111999999999999</v>
      </c>
      <c r="C7137" t="str">
        <f t="shared" si="116"/>
        <v>1987 q4</v>
      </c>
    </row>
    <row r="7138" spans="1:3">
      <c r="A7138" s="61">
        <v>32146</v>
      </c>
      <c r="B7138">
        <v>1.2549999999999999</v>
      </c>
      <c r="C7138" t="str">
        <f t="shared" si="116"/>
        <v>1988 q1</v>
      </c>
    </row>
    <row r="7139" spans="1:3">
      <c r="A7139" s="61">
        <v>32147</v>
      </c>
      <c r="B7139">
        <v>1.2290000000000001</v>
      </c>
      <c r="C7139" t="str">
        <f t="shared" si="116"/>
        <v>1988 q1</v>
      </c>
    </row>
    <row r="7140" spans="1:3">
      <c r="A7140" s="61">
        <v>32148</v>
      </c>
      <c r="B7140">
        <v>1.1830000000000001</v>
      </c>
      <c r="C7140" t="str">
        <f t="shared" si="116"/>
        <v>1988 q1</v>
      </c>
    </row>
    <row r="7141" spans="1:3">
      <c r="A7141" s="61">
        <v>32149</v>
      </c>
      <c r="B7141">
        <v>1.1579999999999999</v>
      </c>
      <c r="C7141" t="str">
        <f t="shared" si="116"/>
        <v>1988 q1</v>
      </c>
    </row>
    <row r="7142" spans="1:3">
      <c r="A7142" s="61">
        <v>32150</v>
      </c>
      <c r="B7142">
        <v>1.161</v>
      </c>
      <c r="C7142" t="str">
        <f t="shared" si="116"/>
        <v>1988 q1</v>
      </c>
    </row>
    <row r="7143" spans="1:3">
      <c r="A7143" s="61">
        <v>32153</v>
      </c>
      <c r="B7143">
        <v>1.1970000000000001</v>
      </c>
      <c r="C7143" t="str">
        <f t="shared" si="116"/>
        <v>1988 q1</v>
      </c>
    </row>
    <row r="7144" spans="1:3">
      <c r="A7144" s="61">
        <v>32154</v>
      </c>
      <c r="B7144">
        <v>1.1715</v>
      </c>
      <c r="C7144" t="str">
        <f t="shared" si="116"/>
        <v>1988 q1</v>
      </c>
    </row>
    <row r="7145" spans="1:3">
      <c r="A7145" s="61">
        <v>32155</v>
      </c>
      <c r="B7145">
        <v>1.0885</v>
      </c>
      <c r="C7145" t="str">
        <f t="shared" si="116"/>
        <v>1988 q1</v>
      </c>
    </row>
    <row r="7146" spans="1:3">
      <c r="A7146" s="61">
        <v>32156</v>
      </c>
      <c r="B7146">
        <v>1.0780000000000001</v>
      </c>
      <c r="C7146" t="str">
        <f t="shared" si="116"/>
        <v>1988 q1</v>
      </c>
    </row>
    <row r="7147" spans="1:3">
      <c r="A7147" s="61">
        <v>32157</v>
      </c>
      <c r="B7147">
        <v>1.0900000000000001</v>
      </c>
      <c r="C7147" t="str">
        <f t="shared" si="116"/>
        <v>1988 q1</v>
      </c>
    </row>
    <row r="7148" spans="1:3">
      <c r="A7148" s="61">
        <v>32160</v>
      </c>
      <c r="B7148">
        <v>1.143</v>
      </c>
      <c r="C7148" t="str">
        <f t="shared" si="116"/>
        <v>1988 q1</v>
      </c>
    </row>
    <row r="7149" spans="1:3">
      <c r="A7149" s="61">
        <v>32161</v>
      </c>
      <c r="B7149">
        <v>1.1279999999999999</v>
      </c>
      <c r="C7149" t="str">
        <f t="shared" si="116"/>
        <v>1988 q1</v>
      </c>
    </row>
    <row r="7150" spans="1:3">
      <c r="A7150" s="61">
        <v>32162</v>
      </c>
      <c r="B7150">
        <v>1.04</v>
      </c>
      <c r="C7150" t="str">
        <f t="shared" si="116"/>
        <v>1988 q1</v>
      </c>
    </row>
    <row r="7151" spans="1:3">
      <c r="A7151" s="61">
        <v>32163</v>
      </c>
      <c r="B7151">
        <v>1.0329999999999999</v>
      </c>
      <c r="C7151" t="str">
        <f t="shared" si="116"/>
        <v>1988 q1</v>
      </c>
    </row>
    <row r="7152" spans="1:3">
      <c r="A7152" s="61">
        <v>32164</v>
      </c>
      <c r="B7152">
        <v>1.081</v>
      </c>
      <c r="C7152" t="str">
        <f t="shared" si="116"/>
        <v>1988 q1</v>
      </c>
    </row>
    <row r="7153" spans="1:3">
      <c r="A7153" s="61">
        <v>32167</v>
      </c>
      <c r="B7153">
        <v>1.0029999999999999</v>
      </c>
      <c r="C7153" t="str">
        <f t="shared" si="116"/>
        <v>1988 q1</v>
      </c>
    </row>
    <row r="7154" spans="1:3">
      <c r="A7154" s="61">
        <v>32168</v>
      </c>
      <c r="B7154">
        <v>1.0329999999999999</v>
      </c>
      <c r="C7154" t="str">
        <f t="shared" si="116"/>
        <v>1988 q1</v>
      </c>
    </row>
    <row r="7155" spans="1:3">
      <c r="A7155" s="61">
        <v>32169</v>
      </c>
      <c r="B7155">
        <v>0.96199999999999997</v>
      </c>
      <c r="C7155" t="str">
        <f t="shared" si="116"/>
        <v>1988 q1</v>
      </c>
    </row>
    <row r="7156" spans="1:3">
      <c r="A7156" s="61">
        <v>32170</v>
      </c>
      <c r="B7156">
        <v>0.98099999999999998</v>
      </c>
      <c r="C7156" t="str">
        <f t="shared" si="116"/>
        <v>1988 q1</v>
      </c>
    </row>
    <row r="7157" spans="1:3">
      <c r="A7157" s="61">
        <v>32171</v>
      </c>
      <c r="B7157">
        <v>0.95750000000000002</v>
      </c>
      <c r="C7157" t="str">
        <f t="shared" si="116"/>
        <v>1988 q1</v>
      </c>
    </row>
    <row r="7158" spans="1:3">
      <c r="A7158" s="61">
        <v>32174</v>
      </c>
      <c r="B7158">
        <v>0.9</v>
      </c>
      <c r="C7158" t="str">
        <f t="shared" si="116"/>
        <v>1988 q1</v>
      </c>
    </row>
    <row r="7159" spans="1:3">
      <c r="A7159" s="61">
        <v>32175</v>
      </c>
      <c r="B7159">
        <v>0.91349999999999998</v>
      </c>
      <c r="C7159" t="str">
        <f t="shared" si="116"/>
        <v>1988 q1</v>
      </c>
    </row>
    <row r="7160" spans="1:3">
      <c r="A7160" s="61">
        <v>32176</v>
      </c>
      <c r="B7160">
        <v>0.9385</v>
      </c>
      <c r="C7160" t="str">
        <f t="shared" si="116"/>
        <v>1988 q1</v>
      </c>
    </row>
    <row r="7161" spans="1:3">
      <c r="A7161" s="61">
        <v>32177</v>
      </c>
      <c r="B7161">
        <v>0.96050000000000002</v>
      </c>
      <c r="C7161" t="str">
        <f t="shared" si="116"/>
        <v>1988 q1</v>
      </c>
    </row>
    <row r="7162" spans="1:3">
      <c r="A7162" s="61">
        <v>32178</v>
      </c>
      <c r="B7162">
        <v>0.95399999999999996</v>
      </c>
      <c r="C7162" t="str">
        <f t="shared" si="116"/>
        <v>1988 q1</v>
      </c>
    </row>
    <row r="7163" spans="1:3">
      <c r="A7163" s="61">
        <v>32181</v>
      </c>
      <c r="B7163">
        <v>0.95799999999999996</v>
      </c>
      <c r="C7163" t="str">
        <f t="shared" si="116"/>
        <v>1988 q1</v>
      </c>
    </row>
    <row r="7164" spans="1:3">
      <c r="A7164" s="61">
        <v>32182</v>
      </c>
      <c r="B7164">
        <v>0.97099999999999997</v>
      </c>
      <c r="C7164" t="str">
        <f t="shared" si="116"/>
        <v>1988 q1</v>
      </c>
    </row>
    <row r="7165" spans="1:3">
      <c r="A7165" s="61">
        <v>32183</v>
      </c>
      <c r="B7165">
        <v>1.0169999999999999</v>
      </c>
      <c r="C7165" t="str">
        <f t="shared" si="116"/>
        <v>1988 q1</v>
      </c>
    </row>
    <row r="7166" spans="1:3">
      <c r="A7166" s="61">
        <v>32184</v>
      </c>
      <c r="B7166">
        <v>1.01</v>
      </c>
      <c r="C7166" t="str">
        <f t="shared" si="116"/>
        <v>1988 q1</v>
      </c>
    </row>
    <row r="7167" spans="1:3">
      <c r="A7167" s="61">
        <v>32185</v>
      </c>
      <c r="B7167">
        <v>1.0285</v>
      </c>
      <c r="C7167" t="str">
        <f t="shared" si="116"/>
        <v>1988 q1</v>
      </c>
    </row>
    <row r="7168" spans="1:3">
      <c r="A7168" s="61">
        <v>32189</v>
      </c>
      <c r="B7168">
        <v>1.0580000000000001</v>
      </c>
      <c r="C7168" t="str">
        <f t="shared" si="116"/>
        <v>1988 q1</v>
      </c>
    </row>
    <row r="7169" spans="1:3">
      <c r="A7169" s="61">
        <v>32190</v>
      </c>
      <c r="B7169">
        <v>1.0449999999999999</v>
      </c>
      <c r="C7169" t="str">
        <f t="shared" si="116"/>
        <v>1988 q1</v>
      </c>
    </row>
    <row r="7170" spans="1:3">
      <c r="A7170" s="61">
        <v>32191</v>
      </c>
      <c r="B7170">
        <v>0.98750000000000004</v>
      </c>
      <c r="C7170" t="str">
        <f t="shared" si="116"/>
        <v>1988 q1</v>
      </c>
    </row>
    <row r="7171" spans="1:3">
      <c r="A7171" s="61">
        <v>32192</v>
      </c>
      <c r="B7171">
        <v>0.96699999999999997</v>
      </c>
      <c r="C7171" t="str">
        <f t="shared" si="116"/>
        <v>1988 q1</v>
      </c>
    </row>
    <row r="7172" spans="1:3">
      <c r="A7172" s="61">
        <v>32195</v>
      </c>
      <c r="B7172">
        <v>0.94</v>
      </c>
      <c r="C7172" t="str">
        <f t="shared" si="116"/>
        <v>1988 q1</v>
      </c>
    </row>
    <row r="7173" spans="1:3">
      <c r="A7173" s="61">
        <v>32196</v>
      </c>
      <c r="B7173">
        <v>0.91100000000000003</v>
      </c>
      <c r="C7173" t="str">
        <f t="shared" si="116"/>
        <v>1988 q1</v>
      </c>
    </row>
    <row r="7174" spans="1:3">
      <c r="A7174" s="61">
        <v>32197</v>
      </c>
      <c r="B7174">
        <v>0.92300000000000004</v>
      </c>
      <c r="C7174" t="str">
        <f t="shared" si="116"/>
        <v>1988 q1</v>
      </c>
    </row>
    <row r="7175" spans="1:3">
      <c r="A7175" s="61">
        <v>32198</v>
      </c>
      <c r="B7175">
        <v>0.93200000000000005</v>
      </c>
      <c r="C7175" t="str">
        <f t="shared" si="116"/>
        <v>1988 q1</v>
      </c>
    </row>
    <row r="7176" spans="1:3">
      <c r="A7176" s="61">
        <v>32199</v>
      </c>
      <c r="B7176">
        <v>0.85819999999999996</v>
      </c>
      <c r="C7176" t="str">
        <f t="shared" si="116"/>
        <v>1988 q1</v>
      </c>
    </row>
    <row r="7177" spans="1:3">
      <c r="A7177" s="61">
        <v>32202</v>
      </c>
      <c r="B7177">
        <v>0.87219999999999998</v>
      </c>
      <c r="C7177" t="str">
        <f t="shared" si="116"/>
        <v>1988 q1</v>
      </c>
    </row>
    <row r="7178" spans="1:3">
      <c r="A7178" s="61">
        <v>32203</v>
      </c>
      <c r="B7178">
        <v>0.88200000000000001</v>
      </c>
      <c r="C7178" t="str">
        <f t="shared" si="116"/>
        <v>1988 q1</v>
      </c>
    </row>
    <row r="7179" spans="1:3">
      <c r="A7179" s="61">
        <v>32204</v>
      </c>
      <c r="B7179">
        <v>0.89949999999999997</v>
      </c>
      <c r="C7179" t="str">
        <f t="shared" si="116"/>
        <v>1988 q1</v>
      </c>
    </row>
    <row r="7180" spans="1:3">
      <c r="A7180" s="61">
        <v>32205</v>
      </c>
      <c r="B7180">
        <v>0.91149999999999998</v>
      </c>
      <c r="C7180" t="str">
        <f t="shared" si="116"/>
        <v>1988 q1</v>
      </c>
    </row>
    <row r="7181" spans="1:3">
      <c r="A7181" s="61">
        <v>32206</v>
      </c>
      <c r="B7181">
        <v>0.93200000000000005</v>
      </c>
      <c r="C7181" t="str">
        <f t="shared" si="116"/>
        <v>1988 q1</v>
      </c>
    </row>
    <row r="7182" spans="1:3">
      <c r="A7182" s="61">
        <v>32209</v>
      </c>
      <c r="B7182">
        <v>0.9395</v>
      </c>
      <c r="C7182" t="str">
        <f t="shared" si="116"/>
        <v>1988 q1</v>
      </c>
    </row>
    <row r="7183" spans="1:3">
      <c r="A7183" s="61">
        <v>32210</v>
      </c>
      <c r="B7183">
        <v>0.91</v>
      </c>
      <c r="C7183" t="str">
        <f t="shared" si="116"/>
        <v>1988 q1</v>
      </c>
    </row>
    <row r="7184" spans="1:3">
      <c r="A7184" s="61">
        <v>32211</v>
      </c>
      <c r="B7184">
        <v>0.97250000000000003</v>
      </c>
      <c r="C7184" t="str">
        <f t="shared" si="116"/>
        <v>1988 q1</v>
      </c>
    </row>
    <row r="7185" spans="1:3">
      <c r="A7185" s="61">
        <v>32212</v>
      </c>
      <c r="B7185">
        <v>0.98150000000000004</v>
      </c>
      <c r="C7185" t="str">
        <f t="shared" si="116"/>
        <v>1988 q1</v>
      </c>
    </row>
    <row r="7186" spans="1:3">
      <c r="A7186" s="61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61">
        <v>32216</v>
      </c>
      <c r="B7187">
        <v>0.97750000000000004</v>
      </c>
      <c r="C7187" t="str">
        <f t="shared" si="117"/>
        <v>1988 q1</v>
      </c>
    </row>
    <row r="7188" spans="1:3">
      <c r="A7188" s="61">
        <v>32217</v>
      </c>
      <c r="B7188">
        <v>0.94499999999999995</v>
      </c>
      <c r="C7188" t="str">
        <f t="shared" si="117"/>
        <v>1988 q1</v>
      </c>
    </row>
    <row r="7189" spans="1:3">
      <c r="A7189" s="61">
        <v>32218</v>
      </c>
      <c r="B7189">
        <v>0.97550000000000003</v>
      </c>
      <c r="C7189" t="str">
        <f t="shared" si="117"/>
        <v>1988 q1</v>
      </c>
    </row>
    <row r="7190" spans="1:3">
      <c r="A7190" s="61">
        <v>32219</v>
      </c>
      <c r="B7190">
        <v>0.96850000000000003</v>
      </c>
      <c r="C7190" t="str">
        <f t="shared" si="117"/>
        <v>1988 q1</v>
      </c>
    </row>
    <row r="7191" spans="1:3">
      <c r="A7191" s="61">
        <v>32220</v>
      </c>
      <c r="B7191">
        <v>0.96499999999999997</v>
      </c>
      <c r="C7191" t="str">
        <f t="shared" si="117"/>
        <v>1988 q1</v>
      </c>
    </row>
    <row r="7192" spans="1:3">
      <c r="A7192" s="61">
        <v>32223</v>
      </c>
      <c r="B7192">
        <v>0.95</v>
      </c>
      <c r="C7192" t="str">
        <f t="shared" si="117"/>
        <v>1988 q1</v>
      </c>
    </row>
    <row r="7193" spans="1:3">
      <c r="A7193" s="61">
        <v>32224</v>
      </c>
      <c r="B7193">
        <v>0.96</v>
      </c>
      <c r="C7193" t="str">
        <f t="shared" si="117"/>
        <v>1988 q1</v>
      </c>
    </row>
    <row r="7194" spans="1:3">
      <c r="A7194" s="61">
        <v>32225</v>
      </c>
      <c r="B7194">
        <v>0.98699999999999999</v>
      </c>
      <c r="C7194" t="str">
        <f t="shared" si="117"/>
        <v>1988 q1</v>
      </c>
    </row>
    <row r="7195" spans="1:3">
      <c r="A7195" s="61">
        <v>32226</v>
      </c>
      <c r="B7195">
        <v>1.0389999999999999</v>
      </c>
      <c r="C7195" t="str">
        <f t="shared" si="117"/>
        <v>1988 q1</v>
      </c>
    </row>
    <row r="7196" spans="1:3">
      <c r="A7196" s="61">
        <v>32227</v>
      </c>
      <c r="B7196">
        <v>1.0305</v>
      </c>
      <c r="C7196" t="str">
        <f t="shared" si="117"/>
        <v>1988 q1</v>
      </c>
    </row>
    <row r="7197" spans="1:3">
      <c r="A7197" s="61">
        <v>32230</v>
      </c>
      <c r="B7197">
        <v>1.0049999999999999</v>
      </c>
      <c r="C7197" t="str">
        <f t="shared" si="117"/>
        <v>1988 q1</v>
      </c>
    </row>
    <row r="7198" spans="1:3">
      <c r="A7198" s="61">
        <v>32231</v>
      </c>
      <c r="B7198">
        <v>1.0325</v>
      </c>
      <c r="C7198" t="str">
        <f t="shared" si="117"/>
        <v>1988 q1</v>
      </c>
    </row>
    <row r="7199" spans="1:3">
      <c r="A7199" s="61">
        <v>32232</v>
      </c>
      <c r="B7199">
        <v>1.06</v>
      </c>
      <c r="C7199" t="str">
        <f t="shared" si="117"/>
        <v>1988 q1</v>
      </c>
    </row>
    <row r="7200" spans="1:3">
      <c r="A7200" s="61">
        <v>32233</v>
      </c>
      <c r="B7200">
        <v>1.0529999999999999</v>
      </c>
      <c r="C7200" t="str">
        <f t="shared" si="117"/>
        <v>1988 q1</v>
      </c>
    </row>
    <row r="7201" spans="1:3">
      <c r="A7201" s="61">
        <v>32237</v>
      </c>
      <c r="B7201">
        <v>1.0674999999999999</v>
      </c>
      <c r="C7201" t="str">
        <f t="shared" si="117"/>
        <v>1988 q2</v>
      </c>
    </row>
    <row r="7202" spans="1:3">
      <c r="A7202" s="61">
        <v>32238</v>
      </c>
      <c r="B7202">
        <v>1.06</v>
      </c>
      <c r="C7202" t="str">
        <f t="shared" si="117"/>
        <v>1988 q2</v>
      </c>
    </row>
    <row r="7203" spans="1:3">
      <c r="A7203" s="61">
        <v>32239</v>
      </c>
      <c r="B7203">
        <v>1.0375000000000001</v>
      </c>
      <c r="C7203" t="str">
        <f t="shared" si="117"/>
        <v>1988 q2</v>
      </c>
    </row>
    <row r="7204" spans="1:3">
      <c r="A7204" s="61">
        <v>32240</v>
      </c>
      <c r="B7204">
        <v>1.0629999999999999</v>
      </c>
      <c r="C7204" t="str">
        <f t="shared" si="117"/>
        <v>1988 q2</v>
      </c>
    </row>
    <row r="7205" spans="1:3">
      <c r="A7205" s="61">
        <v>32241</v>
      </c>
      <c r="B7205">
        <v>1.044</v>
      </c>
      <c r="C7205" t="str">
        <f t="shared" si="117"/>
        <v>1988 q2</v>
      </c>
    </row>
    <row r="7206" spans="1:3">
      <c r="A7206" s="61">
        <v>32244</v>
      </c>
      <c r="B7206">
        <v>1.002</v>
      </c>
      <c r="C7206" t="str">
        <f t="shared" si="117"/>
        <v>1988 q2</v>
      </c>
    </row>
    <row r="7207" spans="1:3">
      <c r="A7207" s="61">
        <v>32245</v>
      </c>
      <c r="B7207">
        <v>0.95650000000000002</v>
      </c>
      <c r="C7207" t="str">
        <f t="shared" si="117"/>
        <v>1988 q2</v>
      </c>
    </row>
    <row r="7208" spans="1:3">
      <c r="A7208" s="61">
        <v>32246</v>
      </c>
      <c r="B7208">
        <v>0.92949999999999999</v>
      </c>
      <c r="C7208" t="str">
        <f t="shared" si="117"/>
        <v>1988 q2</v>
      </c>
    </row>
    <row r="7209" spans="1:3">
      <c r="A7209" s="61">
        <v>32247</v>
      </c>
      <c r="B7209">
        <v>0.95950000000000002</v>
      </c>
      <c r="C7209" t="str">
        <f t="shared" si="117"/>
        <v>1988 q2</v>
      </c>
    </row>
    <row r="7210" spans="1:3">
      <c r="A7210" s="61">
        <v>32248</v>
      </c>
      <c r="B7210">
        <v>0.97450000000000003</v>
      </c>
      <c r="C7210" t="str">
        <f t="shared" si="117"/>
        <v>1988 q2</v>
      </c>
    </row>
    <row r="7211" spans="1:3">
      <c r="A7211" s="61">
        <v>32251</v>
      </c>
      <c r="B7211">
        <v>0.95699999999999996</v>
      </c>
      <c r="C7211" t="str">
        <f t="shared" si="117"/>
        <v>1988 q2</v>
      </c>
    </row>
    <row r="7212" spans="1:3">
      <c r="A7212" s="61">
        <v>32252</v>
      </c>
      <c r="B7212">
        <v>0.94899999999999995</v>
      </c>
      <c r="C7212" t="str">
        <f t="shared" si="117"/>
        <v>1988 q2</v>
      </c>
    </row>
    <row r="7213" spans="1:3">
      <c r="A7213" s="61">
        <v>32253</v>
      </c>
      <c r="B7213">
        <v>0.92200000000000004</v>
      </c>
      <c r="C7213" t="str">
        <f t="shared" si="117"/>
        <v>1988 q2</v>
      </c>
    </row>
    <row r="7214" spans="1:3">
      <c r="A7214" s="61">
        <v>32254</v>
      </c>
      <c r="B7214">
        <v>0.92</v>
      </c>
      <c r="C7214" t="str">
        <f t="shared" si="117"/>
        <v>1988 q2</v>
      </c>
    </row>
    <row r="7215" spans="1:3">
      <c r="A7215" s="61">
        <v>32255</v>
      </c>
      <c r="B7215">
        <v>0.93600000000000005</v>
      </c>
      <c r="C7215" t="str">
        <f t="shared" si="117"/>
        <v>1988 q2</v>
      </c>
    </row>
    <row r="7216" spans="1:3">
      <c r="A7216" s="61">
        <v>32258</v>
      </c>
      <c r="B7216">
        <v>0.90949999999999998</v>
      </c>
      <c r="C7216" t="str">
        <f t="shared" si="117"/>
        <v>1988 q2</v>
      </c>
    </row>
    <row r="7217" spans="1:3">
      <c r="A7217" s="61">
        <v>32259</v>
      </c>
      <c r="B7217">
        <v>0.88649999999999995</v>
      </c>
      <c r="C7217" t="str">
        <f t="shared" si="117"/>
        <v>1988 q2</v>
      </c>
    </row>
    <row r="7218" spans="1:3">
      <c r="A7218" s="61">
        <v>32260</v>
      </c>
      <c r="B7218">
        <v>0.90439999999999998</v>
      </c>
      <c r="C7218" t="str">
        <f t="shared" si="117"/>
        <v>1988 q2</v>
      </c>
    </row>
    <row r="7219" spans="1:3">
      <c r="A7219" s="61">
        <v>32261</v>
      </c>
      <c r="B7219">
        <v>0.88959999999999995</v>
      </c>
      <c r="C7219" t="str">
        <f t="shared" si="117"/>
        <v>1988 q2</v>
      </c>
    </row>
    <row r="7220" spans="1:3">
      <c r="A7220" s="61">
        <v>32262</v>
      </c>
      <c r="B7220">
        <v>0.9052</v>
      </c>
      <c r="C7220" t="str">
        <f t="shared" si="117"/>
        <v>1988 q2</v>
      </c>
    </row>
    <row r="7221" spans="1:3">
      <c r="A7221" s="61">
        <v>32265</v>
      </c>
      <c r="B7221">
        <v>0.89300000000000002</v>
      </c>
      <c r="C7221" t="str">
        <f t="shared" si="117"/>
        <v>1988 q2</v>
      </c>
    </row>
    <row r="7222" spans="1:3">
      <c r="A7222" s="61">
        <v>32266</v>
      </c>
      <c r="B7222">
        <v>0.90400000000000003</v>
      </c>
      <c r="C7222" t="str">
        <f t="shared" si="117"/>
        <v>1988 q2</v>
      </c>
    </row>
    <row r="7223" spans="1:3">
      <c r="A7223" s="61">
        <v>32267</v>
      </c>
      <c r="B7223">
        <v>0.92349999999999999</v>
      </c>
      <c r="C7223" t="str">
        <f t="shared" si="117"/>
        <v>1988 q2</v>
      </c>
    </row>
    <row r="7224" spans="1:3">
      <c r="A7224" s="61">
        <v>32268</v>
      </c>
      <c r="B7224">
        <v>0.90700000000000003</v>
      </c>
      <c r="C7224" t="str">
        <f t="shared" si="117"/>
        <v>1988 q2</v>
      </c>
    </row>
    <row r="7225" spans="1:3">
      <c r="A7225" s="61">
        <v>32269</v>
      </c>
      <c r="B7225">
        <v>0.92149999999999999</v>
      </c>
      <c r="C7225" t="str">
        <f t="shared" si="117"/>
        <v>1988 q2</v>
      </c>
    </row>
    <row r="7226" spans="1:3">
      <c r="A7226" s="61">
        <v>32272</v>
      </c>
      <c r="B7226">
        <v>0.94650000000000001</v>
      </c>
      <c r="C7226" t="str">
        <f t="shared" si="117"/>
        <v>1988 q2</v>
      </c>
    </row>
    <row r="7227" spans="1:3">
      <c r="A7227" s="61">
        <v>32273</v>
      </c>
      <c r="B7227">
        <v>0.95499999999999996</v>
      </c>
      <c r="C7227" t="str">
        <f t="shared" si="117"/>
        <v>1988 q2</v>
      </c>
    </row>
    <row r="7228" spans="1:3">
      <c r="A7228" s="61">
        <v>32274</v>
      </c>
      <c r="B7228">
        <v>0.94399999999999995</v>
      </c>
      <c r="C7228" t="str">
        <f t="shared" si="117"/>
        <v>1988 q2</v>
      </c>
    </row>
    <row r="7229" spans="1:3">
      <c r="A7229" s="61">
        <v>32275</v>
      </c>
      <c r="B7229">
        <v>0.96499999999999997</v>
      </c>
      <c r="C7229" t="str">
        <f t="shared" si="117"/>
        <v>1988 q2</v>
      </c>
    </row>
    <row r="7230" spans="1:3">
      <c r="A7230" s="61">
        <v>32276</v>
      </c>
      <c r="B7230">
        <v>0.96450000000000002</v>
      </c>
      <c r="C7230" t="str">
        <f t="shared" si="117"/>
        <v>1988 q2</v>
      </c>
    </row>
    <row r="7231" spans="1:3">
      <c r="A7231" s="61">
        <v>32279</v>
      </c>
      <c r="B7231">
        <v>0.94299999999999995</v>
      </c>
      <c r="C7231" t="str">
        <f t="shared" si="117"/>
        <v>1988 q2</v>
      </c>
    </row>
    <row r="7232" spans="1:3">
      <c r="A7232" s="61">
        <v>32280</v>
      </c>
      <c r="B7232">
        <v>0.95899999999999996</v>
      </c>
      <c r="C7232" t="str">
        <f t="shared" si="117"/>
        <v>1988 q2</v>
      </c>
    </row>
    <row r="7233" spans="1:3">
      <c r="A7233" s="61">
        <v>32281</v>
      </c>
      <c r="B7233">
        <v>0.95250000000000001</v>
      </c>
      <c r="C7233" t="str">
        <f t="shared" si="117"/>
        <v>1988 q2</v>
      </c>
    </row>
    <row r="7234" spans="1:3">
      <c r="A7234" s="61">
        <v>32282</v>
      </c>
      <c r="B7234">
        <v>0.95450000000000002</v>
      </c>
      <c r="C7234" t="str">
        <f t="shared" si="117"/>
        <v>1988 q2</v>
      </c>
    </row>
    <row r="7235" spans="1:3">
      <c r="A7235" s="61">
        <v>32283</v>
      </c>
      <c r="B7235">
        <v>0.95799999999999996</v>
      </c>
      <c r="C7235" t="str">
        <f t="shared" si="117"/>
        <v>1988 q2</v>
      </c>
    </row>
    <row r="7236" spans="1:3">
      <c r="A7236" s="61">
        <v>32286</v>
      </c>
      <c r="B7236">
        <v>0.9385</v>
      </c>
      <c r="C7236" t="str">
        <f t="shared" si="117"/>
        <v>1988 q2</v>
      </c>
    </row>
    <row r="7237" spans="1:3">
      <c r="A7237" s="61">
        <v>32287</v>
      </c>
      <c r="B7237">
        <v>0.89749999999999996</v>
      </c>
      <c r="C7237" t="str">
        <f t="shared" si="117"/>
        <v>1988 q2</v>
      </c>
    </row>
    <row r="7238" spans="1:3">
      <c r="A7238" s="61">
        <v>32288</v>
      </c>
      <c r="B7238">
        <v>0.89549999999999996</v>
      </c>
      <c r="C7238" t="str">
        <f t="shared" si="117"/>
        <v>1988 q2</v>
      </c>
    </row>
    <row r="7239" spans="1:3">
      <c r="A7239" s="61">
        <v>32289</v>
      </c>
      <c r="B7239">
        <v>0.90600000000000003</v>
      </c>
      <c r="C7239" t="str">
        <f t="shared" si="117"/>
        <v>1988 q2</v>
      </c>
    </row>
    <row r="7240" spans="1:3">
      <c r="A7240" s="61">
        <v>32290</v>
      </c>
      <c r="B7240">
        <v>0.88649999999999995</v>
      </c>
      <c r="C7240" t="str">
        <f t="shared" si="117"/>
        <v>1988 q2</v>
      </c>
    </row>
    <row r="7241" spans="1:3">
      <c r="A7241" s="61">
        <v>32294</v>
      </c>
      <c r="B7241">
        <v>0.91300000000000003</v>
      </c>
      <c r="C7241" t="str">
        <f t="shared" si="117"/>
        <v>1988 q2</v>
      </c>
    </row>
    <row r="7242" spans="1:3">
      <c r="A7242" s="61">
        <v>32295</v>
      </c>
      <c r="B7242">
        <v>0.9355</v>
      </c>
      <c r="C7242" t="str">
        <f t="shared" si="117"/>
        <v>1988 q2</v>
      </c>
    </row>
    <row r="7243" spans="1:3">
      <c r="A7243" s="61">
        <v>32296</v>
      </c>
      <c r="B7243">
        <v>1.0175000000000001</v>
      </c>
      <c r="C7243" t="str">
        <f t="shared" si="117"/>
        <v>1988 q2</v>
      </c>
    </row>
    <row r="7244" spans="1:3">
      <c r="A7244" s="61">
        <v>32297</v>
      </c>
      <c r="B7244">
        <v>1.0369999999999999</v>
      </c>
      <c r="C7244" t="str">
        <f t="shared" si="117"/>
        <v>1988 q2</v>
      </c>
    </row>
    <row r="7245" spans="1:3">
      <c r="A7245" s="61">
        <v>32300</v>
      </c>
      <c r="B7245">
        <v>1.02</v>
      </c>
      <c r="C7245" t="str">
        <f t="shared" si="117"/>
        <v>1988 q2</v>
      </c>
    </row>
    <row r="7246" spans="1:3">
      <c r="A7246" s="61">
        <v>32301</v>
      </c>
      <c r="B7246">
        <v>1.0649999999999999</v>
      </c>
      <c r="C7246" t="str">
        <f t="shared" si="117"/>
        <v>1988 q2</v>
      </c>
    </row>
    <row r="7247" spans="1:3">
      <c r="A7247" s="61">
        <v>32302</v>
      </c>
      <c r="B7247">
        <v>1.0515000000000001</v>
      </c>
      <c r="C7247" t="str">
        <f t="shared" si="117"/>
        <v>1988 q2</v>
      </c>
    </row>
    <row r="7248" spans="1:3">
      <c r="A7248" s="61">
        <v>32303</v>
      </c>
      <c r="B7248">
        <v>1.075</v>
      </c>
      <c r="C7248" t="str">
        <f t="shared" si="117"/>
        <v>1988 q2</v>
      </c>
    </row>
    <row r="7249" spans="1:3">
      <c r="A7249" s="61">
        <v>32304</v>
      </c>
      <c r="B7249">
        <v>1.091</v>
      </c>
      <c r="C7249" t="str">
        <f t="shared" si="117"/>
        <v>1988 q2</v>
      </c>
    </row>
    <row r="7250" spans="1:3">
      <c r="A7250" s="61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61">
        <v>32308</v>
      </c>
      <c r="B7251">
        <v>1.0385</v>
      </c>
      <c r="C7251" t="str">
        <f t="shared" si="118"/>
        <v>1988 q2</v>
      </c>
    </row>
    <row r="7252" spans="1:3">
      <c r="A7252" s="61">
        <v>32309</v>
      </c>
      <c r="B7252">
        <v>1.0489999999999999</v>
      </c>
      <c r="C7252" t="str">
        <f t="shared" si="118"/>
        <v>1988 q2</v>
      </c>
    </row>
    <row r="7253" spans="1:3">
      <c r="A7253" s="61">
        <v>32310</v>
      </c>
      <c r="B7253">
        <v>1.038</v>
      </c>
      <c r="C7253" t="str">
        <f t="shared" si="118"/>
        <v>1988 q2</v>
      </c>
    </row>
    <row r="7254" spans="1:3">
      <c r="A7254" s="61">
        <v>32311</v>
      </c>
      <c r="B7254">
        <v>1.04</v>
      </c>
      <c r="C7254" t="str">
        <f t="shared" si="118"/>
        <v>1988 q2</v>
      </c>
    </row>
    <row r="7255" spans="1:3">
      <c r="A7255" s="61">
        <v>32314</v>
      </c>
      <c r="B7255">
        <v>1.0245</v>
      </c>
      <c r="C7255" t="str">
        <f t="shared" si="118"/>
        <v>1988 q2</v>
      </c>
    </row>
    <row r="7256" spans="1:3">
      <c r="A7256" s="61">
        <v>32315</v>
      </c>
      <c r="B7256">
        <v>1.0834999999999999</v>
      </c>
      <c r="C7256" t="str">
        <f t="shared" si="118"/>
        <v>1988 q2</v>
      </c>
    </row>
    <row r="7257" spans="1:3">
      <c r="A7257" s="61">
        <v>32316</v>
      </c>
      <c r="B7257">
        <v>1.103</v>
      </c>
      <c r="C7257" t="str">
        <f t="shared" si="118"/>
        <v>1988 q2</v>
      </c>
    </row>
    <row r="7258" spans="1:3">
      <c r="A7258" s="61">
        <v>32317</v>
      </c>
      <c r="B7258">
        <v>1.0874999999999999</v>
      </c>
      <c r="C7258" t="str">
        <f t="shared" si="118"/>
        <v>1988 q2</v>
      </c>
    </row>
    <row r="7259" spans="1:3">
      <c r="A7259" s="61">
        <v>32318</v>
      </c>
      <c r="B7259">
        <v>1.0449999999999999</v>
      </c>
      <c r="C7259" t="str">
        <f t="shared" si="118"/>
        <v>1988 q2</v>
      </c>
    </row>
    <row r="7260" spans="1:3">
      <c r="A7260" s="61">
        <v>32321</v>
      </c>
      <c r="B7260">
        <v>1.0296000000000001</v>
      </c>
      <c r="C7260" t="str">
        <f t="shared" si="118"/>
        <v>1988 q2</v>
      </c>
    </row>
    <row r="7261" spans="1:3">
      <c r="A7261" s="61">
        <v>32322</v>
      </c>
      <c r="B7261">
        <v>1.0324</v>
      </c>
      <c r="C7261" t="str">
        <f t="shared" si="118"/>
        <v>1988 q2</v>
      </c>
    </row>
    <row r="7262" spans="1:3">
      <c r="A7262" s="61">
        <v>32323</v>
      </c>
      <c r="B7262">
        <v>1.0229999999999999</v>
      </c>
      <c r="C7262" t="str">
        <f t="shared" si="118"/>
        <v>1988 q2</v>
      </c>
    </row>
    <row r="7263" spans="1:3">
      <c r="A7263" s="61">
        <v>32324</v>
      </c>
      <c r="B7263">
        <v>0.99399999999999999</v>
      </c>
      <c r="C7263" t="str">
        <f t="shared" si="118"/>
        <v>1988 q2</v>
      </c>
    </row>
    <row r="7264" spans="1:3">
      <c r="A7264" s="61">
        <v>32325</v>
      </c>
      <c r="B7264">
        <v>0.93400000000000005</v>
      </c>
      <c r="C7264" t="str">
        <f t="shared" si="118"/>
        <v>1988 q3</v>
      </c>
    </row>
    <row r="7265" spans="1:3">
      <c r="A7265" s="61">
        <v>32329</v>
      </c>
      <c r="B7265">
        <v>0.95099999999999996</v>
      </c>
      <c r="C7265" t="str">
        <f t="shared" si="118"/>
        <v>1988 q3</v>
      </c>
    </row>
    <row r="7266" spans="1:3">
      <c r="A7266" s="61">
        <v>32330</v>
      </c>
      <c r="B7266">
        <v>0.95499999999999996</v>
      </c>
      <c r="C7266" t="str">
        <f t="shared" si="118"/>
        <v>1988 q3</v>
      </c>
    </row>
    <row r="7267" spans="1:3">
      <c r="A7267" s="61">
        <v>32331</v>
      </c>
      <c r="B7267">
        <v>0.96699999999999997</v>
      </c>
      <c r="C7267" t="str">
        <f t="shared" si="118"/>
        <v>1988 q3</v>
      </c>
    </row>
    <row r="7268" spans="1:3">
      <c r="A7268" s="61">
        <v>32332</v>
      </c>
      <c r="B7268">
        <v>0.96650000000000003</v>
      </c>
      <c r="C7268" t="str">
        <f t="shared" si="118"/>
        <v>1988 q3</v>
      </c>
    </row>
    <row r="7269" spans="1:3">
      <c r="A7269" s="61">
        <v>32335</v>
      </c>
      <c r="B7269">
        <v>0.93700000000000006</v>
      </c>
      <c r="C7269" t="str">
        <f t="shared" si="118"/>
        <v>1988 q3</v>
      </c>
    </row>
    <row r="7270" spans="1:3">
      <c r="A7270" s="61">
        <v>32336</v>
      </c>
      <c r="B7270">
        <v>0.91400000000000003</v>
      </c>
      <c r="C7270" t="str">
        <f t="shared" si="118"/>
        <v>1988 q3</v>
      </c>
    </row>
    <row r="7271" spans="1:3">
      <c r="A7271" s="61">
        <v>32337</v>
      </c>
      <c r="B7271">
        <v>0.94</v>
      </c>
      <c r="C7271" t="str">
        <f t="shared" si="118"/>
        <v>1988 q3</v>
      </c>
    </row>
    <row r="7272" spans="1:3">
      <c r="A7272" s="61">
        <v>32338</v>
      </c>
      <c r="B7272">
        <v>0.95</v>
      </c>
      <c r="C7272" t="str">
        <f t="shared" si="118"/>
        <v>1988 q3</v>
      </c>
    </row>
    <row r="7273" spans="1:3">
      <c r="A7273" s="61">
        <v>32339</v>
      </c>
      <c r="B7273">
        <v>0.92549999999999999</v>
      </c>
      <c r="C7273" t="str">
        <f t="shared" si="118"/>
        <v>1988 q3</v>
      </c>
    </row>
    <row r="7274" spans="1:3">
      <c r="A7274" s="61">
        <v>32342</v>
      </c>
      <c r="B7274">
        <v>0.92700000000000005</v>
      </c>
      <c r="C7274" t="str">
        <f t="shared" si="118"/>
        <v>1988 q3</v>
      </c>
    </row>
    <row r="7275" spans="1:3">
      <c r="A7275" s="61">
        <v>32343</v>
      </c>
      <c r="B7275">
        <v>0.97150000000000003</v>
      </c>
      <c r="C7275" t="str">
        <f t="shared" si="118"/>
        <v>1988 q3</v>
      </c>
    </row>
    <row r="7276" spans="1:3">
      <c r="A7276" s="61">
        <v>32344</v>
      </c>
      <c r="B7276">
        <v>0.99299999999999999</v>
      </c>
      <c r="C7276" t="str">
        <f t="shared" si="118"/>
        <v>1988 q3</v>
      </c>
    </row>
    <row r="7277" spans="1:3">
      <c r="A7277" s="61">
        <v>32345</v>
      </c>
      <c r="B7277">
        <v>0.97899999999999998</v>
      </c>
      <c r="C7277" t="str">
        <f t="shared" si="118"/>
        <v>1988 q3</v>
      </c>
    </row>
    <row r="7278" spans="1:3">
      <c r="A7278" s="61">
        <v>32346</v>
      </c>
      <c r="B7278">
        <v>0.98699999999999999</v>
      </c>
      <c r="C7278" t="str">
        <f t="shared" si="118"/>
        <v>1988 q3</v>
      </c>
    </row>
    <row r="7279" spans="1:3">
      <c r="A7279" s="61">
        <v>32349</v>
      </c>
      <c r="B7279">
        <v>0.96450000000000002</v>
      </c>
      <c r="C7279" t="str">
        <f t="shared" si="118"/>
        <v>1988 q3</v>
      </c>
    </row>
    <row r="7280" spans="1:3">
      <c r="A7280" s="61">
        <v>32350</v>
      </c>
      <c r="B7280">
        <v>0.94</v>
      </c>
      <c r="C7280" t="str">
        <f t="shared" si="118"/>
        <v>1988 q3</v>
      </c>
    </row>
    <row r="7281" spans="1:3">
      <c r="A7281" s="61">
        <v>32351</v>
      </c>
      <c r="B7281">
        <v>0.94950000000000001</v>
      </c>
      <c r="C7281" t="str">
        <f t="shared" si="118"/>
        <v>1988 q3</v>
      </c>
    </row>
    <row r="7282" spans="1:3">
      <c r="A7282" s="61">
        <v>32352</v>
      </c>
      <c r="B7282">
        <v>0.93899999999999995</v>
      </c>
      <c r="C7282" t="str">
        <f t="shared" si="118"/>
        <v>1988 q3</v>
      </c>
    </row>
    <row r="7283" spans="1:3">
      <c r="A7283" s="61">
        <v>32353</v>
      </c>
      <c r="B7283">
        <v>0.93</v>
      </c>
      <c r="C7283" t="str">
        <f t="shared" si="118"/>
        <v>1988 q3</v>
      </c>
    </row>
    <row r="7284" spans="1:3">
      <c r="A7284" s="61">
        <v>32356</v>
      </c>
      <c r="B7284">
        <v>0.90449999999999997</v>
      </c>
      <c r="C7284" t="str">
        <f t="shared" si="118"/>
        <v>1988 q3</v>
      </c>
    </row>
    <row r="7285" spans="1:3">
      <c r="A7285" s="61">
        <v>32357</v>
      </c>
      <c r="B7285">
        <v>0.89700000000000002</v>
      </c>
      <c r="C7285" t="str">
        <f t="shared" si="118"/>
        <v>1988 q3</v>
      </c>
    </row>
    <row r="7286" spans="1:3">
      <c r="A7286" s="61">
        <v>32358</v>
      </c>
      <c r="B7286">
        <v>0.91249999999999998</v>
      </c>
      <c r="C7286" t="str">
        <f t="shared" si="118"/>
        <v>1988 q3</v>
      </c>
    </row>
    <row r="7287" spans="1:3">
      <c r="A7287" s="61">
        <v>32359</v>
      </c>
      <c r="B7287">
        <v>0.93400000000000005</v>
      </c>
      <c r="C7287" t="str">
        <f t="shared" si="118"/>
        <v>1988 q3</v>
      </c>
    </row>
    <row r="7288" spans="1:3">
      <c r="A7288" s="61">
        <v>32360</v>
      </c>
      <c r="B7288">
        <v>0.94199999999999995</v>
      </c>
      <c r="C7288" t="str">
        <f t="shared" si="118"/>
        <v>1988 q3</v>
      </c>
    </row>
    <row r="7289" spans="1:3">
      <c r="A7289" s="61">
        <v>32363</v>
      </c>
      <c r="B7289">
        <v>0.92</v>
      </c>
      <c r="C7289" t="str">
        <f t="shared" si="118"/>
        <v>1988 q3</v>
      </c>
    </row>
    <row r="7290" spans="1:3">
      <c r="A7290" s="61">
        <v>32364</v>
      </c>
      <c r="B7290">
        <v>0.90900000000000003</v>
      </c>
      <c r="C7290" t="str">
        <f t="shared" si="118"/>
        <v>1988 q3</v>
      </c>
    </row>
    <row r="7291" spans="1:3">
      <c r="A7291" s="61">
        <v>32365</v>
      </c>
      <c r="B7291">
        <v>0.91600000000000004</v>
      </c>
      <c r="C7291" t="str">
        <f t="shared" si="118"/>
        <v>1988 q3</v>
      </c>
    </row>
    <row r="7292" spans="1:3">
      <c r="A7292" s="61">
        <v>32366</v>
      </c>
      <c r="B7292">
        <v>0.95350000000000001</v>
      </c>
      <c r="C7292" t="str">
        <f t="shared" si="118"/>
        <v>1988 q3</v>
      </c>
    </row>
    <row r="7293" spans="1:3">
      <c r="A7293" s="61">
        <v>32367</v>
      </c>
      <c r="B7293">
        <v>0.94</v>
      </c>
      <c r="C7293" t="str">
        <f t="shared" si="118"/>
        <v>1988 q3</v>
      </c>
    </row>
    <row r="7294" spans="1:3">
      <c r="A7294" s="61">
        <v>32370</v>
      </c>
      <c r="B7294">
        <v>0.94199999999999995</v>
      </c>
      <c r="C7294" t="str">
        <f t="shared" si="118"/>
        <v>1988 q3</v>
      </c>
    </row>
    <row r="7295" spans="1:3">
      <c r="A7295" s="61">
        <v>32371</v>
      </c>
      <c r="B7295">
        <v>0.9365</v>
      </c>
      <c r="C7295" t="str">
        <f t="shared" si="118"/>
        <v>1988 q3</v>
      </c>
    </row>
    <row r="7296" spans="1:3">
      <c r="A7296" s="61">
        <v>32372</v>
      </c>
      <c r="B7296">
        <v>0.94299999999999995</v>
      </c>
      <c r="C7296" t="str">
        <f t="shared" si="118"/>
        <v>1988 q3</v>
      </c>
    </row>
    <row r="7297" spans="1:3">
      <c r="A7297" s="61">
        <v>32373</v>
      </c>
      <c r="B7297">
        <v>0.97250000000000003</v>
      </c>
      <c r="C7297" t="str">
        <f t="shared" si="118"/>
        <v>1988 q3</v>
      </c>
    </row>
    <row r="7298" spans="1:3">
      <c r="A7298" s="61">
        <v>32374</v>
      </c>
      <c r="B7298">
        <v>0.97650000000000003</v>
      </c>
      <c r="C7298" t="str">
        <f t="shared" si="118"/>
        <v>1988 q3</v>
      </c>
    </row>
    <row r="7299" spans="1:3">
      <c r="A7299" s="61">
        <v>32377</v>
      </c>
      <c r="B7299">
        <v>1.0049999999999999</v>
      </c>
      <c r="C7299" t="str">
        <f t="shared" si="118"/>
        <v>1988 q3</v>
      </c>
    </row>
    <row r="7300" spans="1:3">
      <c r="A7300" s="61">
        <v>32378</v>
      </c>
      <c r="B7300">
        <v>1.0004999999999999</v>
      </c>
      <c r="C7300" t="str">
        <f t="shared" si="118"/>
        <v>1988 q3</v>
      </c>
    </row>
    <row r="7301" spans="1:3">
      <c r="A7301" s="61">
        <v>32379</v>
      </c>
      <c r="B7301">
        <v>1.008</v>
      </c>
      <c r="C7301" t="str">
        <f t="shared" si="118"/>
        <v>1988 q3</v>
      </c>
    </row>
    <row r="7302" spans="1:3">
      <c r="A7302" s="61">
        <v>32380</v>
      </c>
      <c r="B7302">
        <v>1.0225</v>
      </c>
      <c r="C7302" t="str">
        <f t="shared" si="118"/>
        <v>1988 q3</v>
      </c>
    </row>
    <row r="7303" spans="1:3">
      <c r="A7303" s="61">
        <v>32381</v>
      </c>
      <c r="B7303">
        <v>1.0259</v>
      </c>
      <c r="C7303" t="str">
        <f t="shared" si="118"/>
        <v>1988 q3</v>
      </c>
    </row>
    <row r="7304" spans="1:3">
      <c r="A7304" s="61">
        <v>32384</v>
      </c>
      <c r="B7304">
        <v>1.0161</v>
      </c>
      <c r="C7304" t="str">
        <f t="shared" si="118"/>
        <v>1988 q3</v>
      </c>
    </row>
    <row r="7305" spans="1:3">
      <c r="A7305" s="61">
        <v>32385</v>
      </c>
      <c r="B7305">
        <v>1.0034000000000001</v>
      </c>
      <c r="C7305" t="str">
        <f t="shared" si="118"/>
        <v>1988 q3</v>
      </c>
    </row>
    <row r="7306" spans="1:3">
      <c r="A7306" s="61">
        <v>32386</v>
      </c>
      <c r="B7306">
        <v>1.0156000000000001</v>
      </c>
      <c r="C7306" t="str">
        <f t="shared" si="118"/>
        <v>1988 q3</v>
      </c>
    </row>
    <row r="7307" spans="1:3">
      <c r="A7307" s="61">
        <v>32387</v>
      </c>
      <c r="B7307">
        <v>0.98799999999999999</v>
      </c>
      <c r="C7307" t="str">
        <f t="shared" si="118"/>
        <v>1988 q3</v>
      </c>
    </row>
    <row r="7308" spans="1:3">
      <c r="A7308" s="61">
        <v>32388</v>
      </c>
      <c r="B7308">
        <v>0.98499999999999999</v>
      </c>
      <c r="C7308" t="str">
        <f t="shared" si="118"/>
        <v>1988 q3</v>
      </c>
    </row>
    <row r="7309" spans="1:3">
      <c r="A7309" s="61">
        <v>32392</v>
      </c>
      <c r="B7309">
        <v>0.99199999999999999</v>
      </c>
      <c r="C7309" t="str">
        <f t="shared" si="118"/>
        <v>1988 q3</v>
      </c>
    </row>
    <row r="7310" spans="1:3">
      <c r="A7310" s="61">
        <v>32393</v>
      </c>
      <c r="B7310">
        <v>0.99350000000000005</v>
      </c>
      <c r="C7310" t="str">
        <f t="shared" si="118"/>
        <v>1988 q3</v>
      </c>
    </row>
    <row r="7311" spans="1:3">
      <c r="A7311" s="61">
        <v>32394</v>
      </c>
      <c r="B7311">
        <v>1.0009999999999999</v>
      </c>
      <c r="C7311" t="str">
        <f t="shared" si="118"/>
        <v>1988 q3</v>
      </c>
    </row>
    <row r="7312" spans="1:3">
      <c r="A7312" s="61">
        <v>32395</v>
      </c>
      <c r="B7312">
        <v>1.0135000000000001</v>
      </c>
      <c r="C7312" t="str">
        <f t="shared" si="118"/>
        <v>1988 q3</v>
      </c>
    </row>
    <row r="7313" spans="1:3">
      <c r="A7313" s="61">
        <v>32398</v>
      </c>
      <c r="B7313">
        <v>1.02</v>
      </c>
      <c r="C7313" t="str">
        <f t="shared" si="118"/>
        <v>1988 q3</v>
      </c>
    </row>
    <row r="7314" spans="1:3">
      <c r="A7314" s="61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61">
        <v>32400</v>
      </c>
      <c r="B7315">
        <v>1.0369999999999999</v>
      </c>
      <c r="C7315" t="str">
        <f t="shared" si="119"/>
        <v>1988 q3</v>
      </c>
    </row>
    <row r="7316" spans="1:3">
      <c r="A7316" s="61">
        <v>32401</v>
      </c>
      <c r="B7316">
        <v>1.0465</v>
      </c>
      <c r="C7316" t="str">
        <f t="shared" si="119"/>
        <v>1988 q3</v>
      </c>
    </row>
    <row r="7317" spans="1:3">
      <c r="A7317" s="61">
        <v>32402</v>
      </c>
      <c r="B7317">
        <v>1.04</v>
      </c>
      <c r="C7317" t="str">
        <f t="shared" si="119"/>
        <v>1988 q3</v>
      </c>
    </row>
    <row r="7318" spans="1:3">
      <c r="A7318" s="61">
        <v>32405</v>
      </c>
      <c r="B7318">
        <v>1.0329999999999999</v>
      </c>
      <c r="C7318" t="str">
        <f t="shared" si="119"/>
        <v>1988 q3</v>
      </c>
    </row>
    <row r="7319" spans="1:3">
      <c r="A7319" s="61">
        <v>32406</v>
      </c>
      <c r="B7319">
        <v>1.036</v>
      </c>
      <c r="C7319" t="str">
        <f t="shared" si="119"/>
        <v>1988 q3</v>
      </c>
    </row>
    <row r="7320" spans="1:3">
      <c r="A7320" s="61">
        <v>32407</v>
      </c>
      <c r="B7320">
        <v>1.01</v>
      </c>
      <c r="C7320" t="str">
        <f t="shared" si="119"/>
        <v>1988 q3</v>
      </c>
    </row>
    <row r="7321" spans="1:3">
      <c r="A7321" s="61">
        <v>32408</v>
      </c>
      <c r="B7321">
        <v>1.0395000000000001</v>
      </c>
      <c r="C7321" t="str">
        <f t="shared" si="119"/>
        <v>1988 q3</v>
      </c>
    </row>
    <row r="7322" spans="1:3">
      <c r="A7322" s="61">
        <v>32409</v>
      </c>
      <c r="B7322">
        <v>1.0669999999999999</v>
      </c>
      <c r="C7322" t="str">
        <f t="shared" si="119"/>
        <v>1988 q3</v>
      </c>
    </row>
    <row r="7323" spans="1:3">
      <c r="A7323" s="61">
        <v>32412</v>
      </c>
      <c r="B7323">
        <v>1.0654999999999999</v>
      </c>
      <c r="C7323" t="str">
        <f t="shared" si="119"/>
        <v>1988 q3</v>
      </c>
    </row>
    <row r="7324" spans="1:3">
      <c r="A7324" s="61">
        <v>32413</v>
      </c>
      <c r="B7324">
        <v>1.0825</v>
      </c>
      <c r="C7324" t="str">
        <f t="shared" si="119"/>
        <v>1988 q3</v>
      </c>
    </row>
    <row r="7325" spans="1:3">
      <c r="A7325" s="61">
        <v>32414</v>
      </c>
      <c r="B7325">
        <v>1.0705</v>
      </c>
      <c r="C7325" t="str">
        <f t="shared" si="119"/>
        <v>1988 q3</v>
      </c>
    </row>
    <row r="7326" spans="1:3">
      <c r="A7326" s="61">
        <v>32415</v>
      </c>
      <c r="B7326">
        <v>1.0945</v>
      </c>
      <c r="C7326" t="str">
        <f t="shared" si="119"/>
        <v>1988 q3</v>
      </c>
    </row>
    <row r="7327" spans="1:3">
      <c r="A7327" s="61">
        <v>32416</v>
      </c>
      <c r="B7327">
        <v>1.0960000000000001</v>
      </c>
      <c r="C7327" t="str">
        <f t="shared" si="119"/>
        <v>1988 q3</v>
      </c>
    </row>
    <row r="7328" spans="1:3">
      <c r="A7328" s="61">
        <v>32419</v>
      </c>
      <c r="B7328">
        <v>1.0914999999999999</v>
      </c>
      <c r="C7328" t="str">
        <f t="shared" si="119"/>
        <v>1988 q4</v>
      </c>
    </row>
    <row r="7329" spans="1:3">
      <c r="A7329" s="61">
        <v>32420</v>
      </c>
      <c r="B7329">
        <v>1.0994999999999999</v>
      </c>
      <c r="C7329" t="str">
        <f t="shared" si="119"/>
        <v>1988 q4</v>
      </c>
    </row>
    <row r="7330" spans="1:3">
      <c r="A7330" s="61">
        <v>32421</v>
      </c>
      <c r="B7330">
        <v>1.109</v>
      </c>
      <c r="C7330" t="str">
        <f t="shared" si="119"/>
        <v>1988 q4</v>
      </c>
    </row>
    <row r="7331" spans="1:3">
      <c r="A7331" s="61">
        <v>32422</v>
      </c>
      <c r="B7331">
        <v>1.1339999999999999</v>
      </c>
      <c r="C7331" t="str">
        <f t="shared" si="119"/>
        <v>1988 q4</v>
      </c>
    </row>
    <row r="7332" spans="1:3">
      <c r="A7332" s="61">
        <v>32423</v>
      </c>
      <c r="B7332">
        <v>1.1515</v>
      </c>
      <c r="C7332" t="str">
        <f t="shared" si="119"/>
        <v>1988 q4</v>
      </c>
    </row>
    <row r="7333" spans="1:3">
      <c r="A7333" s="61">
        <v>32426</v>
      </c>
      <c r="B7333">
        <v>1.1859999999999999</v>
      </c>
      <c r="C7333" t="str">
        <f t="shared" si="119"/>
        <v>1988 q4</v>
      </c>
    </row>
    <row r="7334" spans="1:3">
      <c r="A7334" s="61">
        <v>32427</v>
      </c>
      <c r="B7334">
        <v>1.2010000000000001</v>
      </c>
      <c r="C7334" t="str">
        <f t="shared" si="119"/>
        <v>1988 q4</v>
      </c>
    </row>
    <row r="7335" spans="1:3">
      <c r="A7335" s="61">
        <v>32428</v>
      </c>
      <c r="B7335">
        <v>1.2030000000000001</v>
      </c>
      <c r="C7335" t="str">
        <f t="shared" si="119"/>
        <v>1988 q4</v>
      </c>
    </row>
    <row r="7336" spans="1:3">
      <c r="A7336" s="61">
        <v>32429</v>
      </c>
      <c r="B7336">
        <v>1.196</v>
      </c>
      <c r="C7336" t="str">
        <f t="shared" si="119"/>
        <v>1988 q4</v>
      </c>
    </row>
    <row r="7337" spans="1:3">
      <c r="A7337" s="61">
        <v>32430</v>
      </c>
      <c r="B7337">
        <v>1.2535000000000001</v>
      </c>
      <c r="C7337" t="str">
        <f t="shared" si="119"/>
        <v>1988 q4</v>
      </c>
    </row>
    <row r="7338" spans="1:3">
      <c r="A7338" s="61">
        <v>32433</v>
      </c>
      <c r="B7338">
        <v>1.246</v>
      </c>
      <c r="C7338" t="str">
        <f t="shared" si="119"/>
        <v>1988 q4</v>
      </c>
    </row>
    <row r="7339" spans="1:3">
      <c r="A7339" s="61">
        <v>32434</v>
      </c>
      <c r="B7339">
        <v>1.278</v>
      </c>
      <c r="C7339" t="str">
        <f t="shared" si="119"/>
        <v>1988 q4</v>
      </c>
    </row>
    <row r="7340" spans="1:3">
      <c r="A7340" s="61">
        <v>32435</v>
      </c>
      <c r="B7340">
        <v>1.3334999999999999</v>
      </c>
      <c r="C7340" t="str">
        <f t="shared" si="119"/>
        <v>1988 q4</v>
      </c>
    </row>
    <row r="7341" spans="1:3">
      <c r="A7341" s="61">
        <v>32436</v>
      </c>
      <c r="B7341">
        <v>1.36</v>
      </c>
      <c r="C7341" t="str">
        <f t="shared" si="119"/>
        <v>1988 q4</v>
      </c>
    </row>
    <row r="7342" spans="1:3">
      <c r="A7342" s="61">
        <v>32437</v>
      </c>
      <c r="B7342">
        <v>1.3625</v>
      </c>
      <c r="C7342" t="str">
        <f t="shared" si="119"/>
        <v>1988 q4</v>
      </c>
    </row>
    <row r="7343" spans="1:3">
      <c r="A7343" s="61">
        <v>32440</v>
      </c>
      <c r="B7343">
        <v>1.3325</v>
      </c>
      <c r="C7343" t="str">
        <f t="shared" si="119"/>
        <v>1988 q4</v>
      </c>
    </row>
    <row r="7344" spans="1:3">
      <c r="A7344" s="61">
        <v>32441</v>
      </c>
      <c r="B7344">
        <v>1.3440000000000001</v>
      </c>
      <c r="C7344" t="str">
        <f t="shared" si="119"/>
        <v>1988 q4</v>
      </c>
    </row>
    <row r="7345" spans="1:3">
      <c r="A7345" s="61">
        <v>32442</v>
      </c>
      <c r="B7345">
        <v>1.31</v>
      </c>
      <c r="C7345" t="str">
        <f t="shared" si="119"/>
        <v>1988 q4</v>
      </c>
    </row>
    <row r="7346" spans="1:3">
      <c r="A7346" s="61">
        <v>32443</v>
      </c>
      <c r="B7346">
        <v>1.3265</v>
      </c>
      <c r="C7346" t="str">
        <f t="shared" si="119"/>
        <v>1988 q4</v>
      </c>
    </row>
    <row r="7347" spans="1:3">
      <c r="A7347" s="61">
        <v>32444</v>
      </c>
      <c r="B7347">
        <v>1.397</v>
      </c>
      <c r="C7347" t="str">
        <f t="shared" si="119"/>
        <v>1988 q4</v>
      </c>
    </row>
    <row r="7348" spans="1:3">
      <c r="A7348" s="61">
        <v>32447</v>
      </c>
      <c r="B7348">
        <v>1.4115</v>
      </c>
      <c r="C7348" t="str">
        <f t="shared" si="119"/>
        <v>1988 q4</v>
      </c>
    </row>
    <row r="7349" spans="1:3">
      <c r="A7349" s="61">
        <v>32448</v>
      </c>
      <c r="B7349">
        <v>1.419</v>
      </c>
      <c r="C7349" t="str">
        <f t="shared" si="119"/>
        <v>1988 q4</v>
      </c>
    </row>
    <row r="7350" spans="1:3">
      <c r="A7350" s="61">
        <v>32449</v>
      </c>
      <c r="B7350">
        <v>1.4630000000000001</v>
      </c>
      <c r="C7350" t="str">
        <f t="shared" si="119"/>
        <v>1988 q4</v>
      </c>
    </row>
    <row r="7351" spans="1:3">
      <c r="A7351" s="61">
        <v>32450</v>
      </c>
      <c r="B7351">
        <v>1.4319999999999999</v>
      </c>
      <c r="C7351" t="str">
        <f t="shared" si="119"/>
        <v>1988 q4</v>
      </c>
    </row>
    <row r="7352" spans="1:3">
      <c r="A7352" s="61">
        <v>32451</v>
      </c>
      <c r="B7352">
        <v>1.42</v>
      </c>
      <c r="C7352" t="str">
        <f t="shared" si="119"/>
        <v>1988 q4</v>
      </c>
    </row>
    <row r="7353" spans="1:3">
      <c r="A7353" s="61">
        <v>32454</v>
      </c>
      <c r="B7353">
        <v>1.389</v>
      </c>
      <c r="C7353" t="str">
        <f t="shared" si="119"/>
        <v>1988 q4</v>
      </c>
    </row>
    <row r="7354" spans="1:3">
      <c r="A7354" s="61">
        <v>32455</v>
      </c>
      <c r="B7354">
        <v>1.423</v>
      </c>
      <c r="C7354" t="str">
        <f t="shared" si="119"/>
        <v>1988 q4</v>
      </c>
    </row>
    <row r="7355" spans="1:3">
      <c r="A7355" s="61">
        <v>32456</v>
      </c>
      <c r="B7355">
        <v>1.456</v>
      </c>
      <c r="C7355" t="str">
        <f t="shared" si="119"/>
        <v>1988 q4</v>
      </c>
    </row>
    <row r="7356" spans="1:3">
      <c r="A7356" s="61">
        <v>32457</v>
      </c>
      <c r="B7356">
        <v>1.3674999999999999</v>
      </c>
      <c r="C7356" t="str">
        <f t="shared" si="119"/>
        <v>1988 q4</v>
      </c>
    </row>
    <row r="7357" spans="1:3">
      <c r="A7357" s="61">
        <v>32458</v>
      </c>
      <c r="B7357">
        <v>1.351</v>
      </c>
      <c r="C7357" t="str">
        <f t="shared" si="119"/>
        <v>1988 q4</v>
      </c>
    </row>
    <row r="7358" spans="1:3">
      <c r="A7358" s="61">
        <v>32461</v>
      </c>
      <c r="B7358">
        <v>1.36</v>
      </c>
      <c r="C7358" t="str">
        <f t="shared" si="119"/>
        <v>1988 q4</v>
      </c>
    </row>
    <row r="7359" spans="1:3">
      <c r="A7359" s="61">
        <v>32462</v>
      </c>
      <c r="B7359">
        <v>1.2989999999999999</v>
      </c>
      <c r="C7359" t="str">
        <f t="shared" si="119"/>
        <v>1988 q4</v>
      </c>
    </row>
    <row r="7360" spans="1:3">
      <c r="A7360" s="61">
        <v>32463</v>
      </c>
      <c r="B7360">
        <v>1.28</v>
      </c>
      <c r="C7360" t="str">
        <f t="shared" si="119"/>
        <v>1988 q4</v>
      </c>
    </row>
    <row r="7361" spans="1:3">
      <c r="A7361" s="61">
        <v>32464</v>
      </c>
      <c r="B7361">
        <v>1.333</v>
      </c>
      <c r="C7361" t="str">
        <f t="shared" si="119"/>
        <v>1988 q4</v>
      </c>
    </row>
    <row r="7362" spans="1:3">
      <c r="A7362" s="61">
        <v>32465</v>
      </c>
      <c r="B7362">
        <v>1.359</v>
      </c>
      <c r="C7362" t="str">
        <f t="shared" si="119"/>
        <v>1988 q4</v>
      </c>
    </row>
    <row r="7363" spans="1:3">
      <c r="A7363" s="61">
        <v>32468</v>
      </c>
      <c r="B7363">
        <v>1.345</v>
      </c>
      <c r="C7363" t="str">
        <f t="shared" si="119"/>
        <v>1988 q4</v>
      </c>
    </row>
    <row r="7364" spans="1:3">
      <c r="A7364" s="61">
        <v>32469</v>
      </c>
      <c r="B7364">
        <v>1.4279999999999999</v>
      </c>
      <c r="C7364" t="str">
        <f t="shared" si="119"/>
        <v>1988 q4</v>
      </c>
    </row>
    <row r="7365" spans="1:3">
      <c r="A7365" s="61">
        <v>32470</v>
      </c>
      <c r="B7365">
        <v>1.524</v>
      </c>
      <c r="C7365" t="str">
        <f t="shared" si="119"/>
        <v>1988 q4</v>
      </c>
    </row>
    <row r="7366" spans="1:3">
      <c r="A7366" s="61">
        <v>32475</v>
      </c>
      <c r="B7366">
        <v>1.506</v>
      </c>
      <c r="C7366" t="str">
        <f t="shared" si="119"/>
        <v>1988 q4</v>
      </c>
    </row>
    <row r="7367" spans="1:3">
      <c r="A7367" s="61">
        <v>32476</v>
      </c>
      <c r="B7367">
        <v>1.478</v>
      </c>
      <c r="C7367" t="str">
        <f t="shared" si="119"/>
        <v>1988 q4</v>
      </c>
    </row>
    <row r="7368" spans="1:3">
      <c r="A7368" s="61">
        <v>32477</v>
      </c>
      <c r="B7368">
        <v>1.472</v>
      </c>
      <c r="C7368" t="str">
        <f t="shared" si="119"/>
        <v>1988 q4</v>
      </c>
    </row>
    <row r="7369" spans="1:3">
      <c r="A7369" s="61">
        <v>32478</v>
      </c>
      <c r="B7369">
        <v>1.47</v>
      </c>
      <c r="C7369" t="str">
        <f t="shared" si="119"/>
        <v>1988 q4</v>
      </c>
    </row>
    <row r="7370" spans="1:3">
      <c r="A7370" s="61">
        <v>32479</v>
      </c>
      <c r="B7370">
        <v>1.4319999999999999</v>
      </c>
      <c r="C7370" t="str">
        <f t="shared" si="119"/>
        <v>1988 q4</v>
      </c>
    </row>
    <row r="7371" spans="1:3">
      <c r="A7371" s="61">
        <v>32482</v>
      </c>
      <c r="B7371">
        <v>1.4430000000000001</v>
      </c>
      <c r="C7371" t="str">
        <f t="shared" si="119"/>
        <v>1988 q4</v>
      </c>
    </row>
    <row r="7372" spans="1:3">
      <c r="A7372" s="61">
        <v>32483</v>
      </c>
      <c r="B7372">
        <v>1.448</v>
      </c>
      <c r="C7372" t="str">
        <f t="shared" si="119"/>
        <v>1988 q4</v>
      </c>
    </row>
    <row r="7373" spans="1:3">
      <c r="A7373" s="61">
        <v>32484</v>
      </c>
      <c r="B7373">
        <v>1.498</v>
      </c>
      <c r="C7373" t="str">
        <f t="shared" si="119"/>
        <v>1988 q4</v>
      </c>
    </row>
    <row r="7374" spans="1:3">
      <c r="A7374" s="61">
        <v>32485</v>
      </c>
      <c r="B7374">
        <v>1.56</v>
      </c>
      <c r="C7374" t="str">
        <f t="shared" si="119"/>
        <v>1988 q4</v>
      </c>
    </row>
    <row r="7375" spans="1:3">
      <c r="A7375" s="61">
        <v>32486</v>
      </c>
      <c r="B7375">
        <v>1.5249999999999999</v>
      </c>
      <c r="C7375" t="str">
        <f t="shared" si="119"/>
        <v>1988 q4</v>
      </c>
    </row>
    <row r="7376" spans="1:3">
      <c r="A7376" s="61">
        <v>32489</v>
      </c>
      <c r="B7376">
        <v>1.49</v>
      </c>
      <c r="C7376" t="str">
        <f t="shared" si="119"/>
        <v>1988 q4</v>
      </c>
    </row>
    <row r="7377" spans="1:3">
      <c r="A7377" s="61">
        <v>32490</v>
      </c>
      <c r="B7377">
        <v>1.42</v>
      </c>
      <c r="C7377" t="str">
        <f t="shared" si="119"/>
        <v>1988 q4</v>
      </c>
    </row>
    <row r="7378" spans="1:3">
      <c r="A7378" s="61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61">
        <v>32492</v>
      </c>
      <c r="B7379">
        <v>1.4430000000000001</v>
      </c>
      <c r="C7379" t="str">
        <f t="shared" si="120"/>
        <v>1988 q4</v>
      </c>
    </row>
    <row r="7380" spans="1:3">
      <c r="A7380" s="61">
        <v>32493</v>
      </c>
      <c r="B7380">
        <v>1.4319999999999999</v>
      </c>
      <c r="C7380" t="str">
        <f t="shared" si="120"/>
        <v>1988 q4</v>
      </c>
    </row>
    <row r="7381" spans="1:3">
      <c r="A7381" s="61">
        <v>32496</v>
      </c>
      <c r="B7381">
        <v>1.4624999999999999</v>
      </c>
      <c r="C7381" t="str">
        <f t="shared" si="120"/>
        <v>1988 q4</v>
      </c>
    </row>
    <row r="7382" spans="1:3">
      <c r="A7382" s="61">
        <v>32497</v>
      </c>
      <c r="B7382">
        <v>1.4950000000000001</v>
      </c>
      <c r="C7382" t="str">
        <f t="shared" si="120"/>
        <v>1988 q4</v>
      </c>
    </row>
    <row r="7383" spans="1:3">
      <c r="A7383" s="61">
        <v>32498</v>
      </c>
      <c r="B7383">
        <v>1.506</v>
      </c>
      <c r="C7383" t="str">
        <f t="shared" si="120"/>
        <v>1988 q4</v>
      </c>
    </row>
    <row r="7384" spans="1:3">
      <c r="A7384" s="61">
        <v>32499</v>
      </c>
      <c r="B7384">
        <v>1.504</v>
      </c>
      <c r="C7384" t="str">
        <f t="shared" si="120"/>
        <v>1988 q4</v>
      </c>
    </row>
    <row r="7385" spans="1:3">
      <c r="A7385" s="61">
        <v>32500</v>
      </c>
      <c r="B7385">
        <v>1.5269999999999999</v>
      </c>
      <c r="C7385" t="str">
        <f t="shared" si="120"/>
        <v>1988 q4</v>
      </c>
    </row>
    <row r="7386" spans="1:3">
      <c r="A7386" s="61">
        <v>32504</v>
      </c>
      <c r="B7386">
        <v>1.4843</v>
      </c>
      <c r="C7386" t="str">
        <f t="shared" si="120"/>
        <v>1988 q4</v>
      </c>
    </row>
    <row r="7387" spans="1:3">
      <c r="A7387" s="61">
        <v>32505</v>
      </c>
      <c r="B7387">
        <v>1.45</v>
      </c>
      <c r="C7387" t="str">
        <f t="shared" si="120"/>
        <v>1988 q4</v>
      </c>
    </row>
    <row r="7388" spans="1:3">
      <c r="A7388" s="61">
        <v>32506</v>
      </c>
      <c r="B7388">
        <v>1.4332</v>
      </c>
      <c r="C7388" t="str">
        <f t="shared" si="120"/>
        <v>1988 q4</v>
      </c>
    </row>
    <row r="7389" spans="1:3">
      <c r="A7389" s="61">
        <v>32507</v>
      </c>
      <c r="B7389">
        <v>1.387</v>
      </c>
      <c r="C7389" t="str">
        <f t="shared" si="120"/>
        <v>1988 q4</v>
      </c>
    </row>
    <row r="7390" spans="1:3">
      <c r="A7390" s="61">
        <v>32511</v>
      </c>
      <c r="B7390">
        <v>1.367</v>
      </c>
      <c r="C7390" t="str">
        <f t="shared" si="120"/>
        <v>1989 q1</v>
      </c>
    </row>
    <row r="7391" spans="1:3">
      <c r="A7391" s="61">
        <v>32512</v>
      </c>
      <c r="B7391">
        <v>1.4259999999999999</v>
      </c>
      <c r="C7391" t="str">
        <f t="shared" si="120"/>
        <v>1989 q1</v>
      </c>
    </row>
    <row r="7392" spans="1:3">
      <c r="A7392" s="61">
        <v>32513</v>
      </c>
      <c r="B7392">
        <v>1.41</v>
      </c>
      <c r="C7392" t="str">
        <f t="shared" si="120"/>
        <v>1989 q1</v>
      </c>
    </row>
    <row r="7393" spans="1:3">
      <c r="A7393" s="61">
        <v>32514</v>
      </c>
      <c r="B7393">
        <v>1.36</v>
      </c>
      <c r="C7393" t="str">
        <f t="shared" si="120"/>
        <v>1989 q1</v>
      </c>
    </row>
    <row r="7394" spans="1:3">
      <c r="A7394" s="61">
        <v>32517</v>
      </c>
      <c r="B7394">
        <v>1.3474999999999999</v>
      </c>
      <c r="C7394" t="str">
        <f t="shared" si="120"/>
        <v>1989 q1</v>
      </c>
    </row>
    <row r="7395" spans="1:3">
      <c r="A7395" s="61">
        <v>32518</v>
      </c>
      <c r="B7395">
        <v>1.347</v>
      </c>
      <c r="C7395" t="str">
        <f t="shared" si="120"/>
        <v>1989 q1</v>
      </c>
    </row>
    <row r="7396" spans="1:3">
      <c r="A7396" s="61">
        <v>32519</v>
      </c>
      <c r="B7396">
        <v>1.3454999999999999</v>
      </c>
      <c r="C7396" t="str">
        <f t="shared" si="120"/>
        <v>1989 q1</v>
      </c>
    </row>
    <row r="7397" spans="1:3">
      <c r="A7397" s="61">
        <v>32520</v>
      </c>
      <c r="B7397">
        <v>1.379</v>
      </c>
      <c r="C7397" t="str">
        <f t="shared" si="120"/>
        <v>1989 q1</v>
      </c>
    </row>
    <row r="7398" spans="1:3">
      <c r="A7398" s="61">
        <v>32521</v>
      </c>
      <c r="B7398">
        <v>1.431</v>
      </c>
      <c r="C7398" t="str">
        <f t="shared" si="120"/>
        <v>1989 q1</v>
      </c>
    </row>
    <row r="7399" spans="1:3">
      <c r="A7399" s="61">
        <v>32524</v>
      </c>
      <c r="B7399">
        <v>1.4804999999999999</v>
      </c>
      <c r="C7399" t="str">
        <f t="shared" si="120"/>
        <v>1989 q1</v>
      </c>
    </row>
    <row r="7400" spans="1:3">
      <c r="A7400" s="61">
        <v>32525</v>
      </c>
      <c r="B7400">
        <v>1.488</v>
      </c>
      <c r="C7400" t="str">
        <f t="shared" si="120"/>
        <v>1989 q1</v>
      </c>
    </row>
    <row r="7401" spans="1:3">
      <c r="A7401" s="61">
        <v>32526</v>
      </c>
      <c r="B7401">
        <v>1.4684999999999999</v>
      </c>
      <c r="C7401" t="str">
        <f t="shared" si="120"/>
        <v>1989 q1</v>
      </c>
    </row>
    <row r="7402" spans="1:3">
      <c r="A7402" s="61">
        <v>32527</v>
      </c>
      <c r="B7402">
        <v>1.47</v>
      </c>
      <c r="C7402" t="str">
        <f t="shared" si="120"/>
        <v>1989 q1</v>
      </c>
    </row>
    <row r="7403" spans="1:3">
      <c r="A7403" s="61">
        <v>32528</v>
      </c>
      <c r="B7403">
        <v>1.4764999999999999</v>
      </c>
      <c r="C7403" t="str">
        <f t="shared" si="120"/>
        <v>1989 q1</v>
      </c>
    </row>
    <row r="7404" spans="1:3">
      <c r="A7404" s="61">
        <v>32531</v>
      </c>
      <c r="B7404">
        <v>1.4955000000000001</v>
      </c>
      <c r="C7404" t="str">
        <f t="shared" si="120"/>
        <v>1989 q1</v>
      </c>
    </row>
    <row r="7405" spans="1:3">
      <c r="A7405" s="61">
        <v>32532</v>
      </c>
      <c r="B7405">
        <v>1.4804999999999999</v>
      </c>
      <c r="C7405" t="str">
        <f t="shared" si="120"/>
        <v>1989 q1</v>
      </c>
    </row>
    <row r="7406" spans="1:3">
      <c r="A7406" s="61">
        <v>32533</v>
      </c>
      <c r="B7406">
        <v>1.4510000000000001</v>
      </c>
      <c r="C7406" t="str">
        <f t="shared" si="120"/>
        <v>1989 q1</v>
      </c>
    </row>
    <row r="7407" spans="1:3">
      <c r="A7407" s="61">
        <v>32534</v>
      </c>
      <c r="B7407">
        <v>1.4415</v>
      </c>
      <c r="C7407" t="str">
        <f t="shared" si="120"/>
        <v>1989 q1</v>
      </c>
    </row>
    <row r="7408" spans="1:3">
      <c r="A7408" s="61">
        <v>32535</v>
      </c>
      <c r="B7408">
        <v>1.4724999999999999</v>
      </c>
      <c r="C7408" t="str">
        <f t="shared" si="120"/>
        <v>1989 q1</v>
      </c>
    </row>
    <row r="7409" spans="1:3">
      <c r="A7409" s="61">
        <v>32538</v>
      </c>
      <c r="B7409">
        <v>1.4245000000000001</v>
      </c>
      <c r="C7409" t="str">
        <f t="shared" si="120"/>
        <v>1989 q1</v>
      </c>
    </row>
    <row r="7410" spans="1:3">
      <c r="A7410" s="61">
        <v>32539</v>
      </c>
      <c r="B7410">
        <v>1.429</v>
      </c>
      <c r="C7410" t="str">
        <f t="shared" si="120"/>
        <v>1989 q1</v>
      </c>
    </row>
    <row r="7411" spans="1:3">
      <c r="A7411" s="61">
        <v>32540</v>
      </c>
      <c r="B7411">
        <v>1.363</v>
      </c>
      <c r="C7411" t="str">
        <f t="shared" si="120"/>
        <v>1989 q1</v>
      </c>
    </row>
    <row r="7412" spans="1:3">
      <c r="A7412" s="61">
        <v>32541</v>
      </c>
      <c r="B7412">
        <v>1.3485</v>
      </c>
      <c r="C7412" t="str">
        <f t="shared" si="120"/>
        <v>1989 q1</v>
      </c>
    </row>
    <row r="7413" spans="1:3">
      <c r="A7413" s="61">
        <v>32542</v>
      </c>
      <c r="B7413">
        <v>1.3234999999999999</v>
      </c>
      <c r="C7413" t="str">
        <f t="shared" si="120"/>
        <v>1989 q1</v>
      </c>
    </row>
    <row r="7414" spans="1:3">
      <c r="A7414" s="61">
        <v>32545</v>
      </c>
      <c r="B7414">
        <v>1.3015000000000001</v>
      </c>
      <c r="C7414" t="str">
        <f t="shared" si="120"/>
        <v>1989 q1</v>
      </c>
    </row>
    <row r="7415" spans="1:3">
      <c r="A7415" s="61">
        <v>32546</v>
      </c>
      <c r="B7415">
        <v>1.3149999999999999</v>
      </c>
      <c r="C7415" t="str">
        <f t="shared" si="120"/>
        <v>1989 q1</v>
      </c>
    </row>
    <row r="7416" spans="1:3">
      <c r="A7416" s="61">
        <v>32547</v>
      </c>
      <c r="B7416">
        <v>1.34</v>
      </c>
      <c r="C7416" t="str">
        <f t="shared" si="120"/>
        <v>1989 q1</v>
      </c>
    </row>
    <row r="7417" spans="1:3">
      <c r="A7417" s="61">
        <v>32548</v>
      </c>
      <c r="B7417">
        <v>1.3374999999999999</v>
      </c>
      <c r="C7417" t="str">
        <f t="shared" si="120"/>
        <v>1989 q1</v>
      </c>
    </row>
    <row r="7418" spans="1:3">
      <c r="A7418" s="61">
        <v>32549</v>
      </c>
      <c r="B7418">
        <v>1.3069999999999999</v>
      </c>
      <c r="C7418" t="str">
        <f t="shared" si="120"/>
        <v>1989 q1</v>
      </c>
    </row>
    <row r="7419" spans="1:3">
      <c r="A7419" s="61">
        <v>32552</v>
      </c>
      <c r="B7419">
        <v>1.26</v>
      </c>
      <c r="C7419" t="str">
        <f t="shared" si="120"/>
        <v>1989 q1</v>
      </c>
    </row>
    <row r="7420" spans="1:3">
      <c r="A7420" s="61">
        <v>32553</v>
      </c>
      <c r="B7420">
        <v>1.238</v>
      </c>
      <c r="C7420" t="str">
        <f t="shared" si="120"/>
        <v>1989 q1</v>
      </c>
    </row>
    <row r="7421" spans="1:3">
      <c r="A7421" s="61">
        <v>32554</v>
      </c>
      <c r="B7421">
        <v>1.2535000000000001</v>
      </c>
      <c r="C7421" t="str">
        <f t="shared" si="120"/>
        <v>1989 q1</v>
      </c>
    </row>
    <row r="7422" spans="1:3">
      <c r="A7422" s="61">
        <v>32555</v>
      </c>
      <c r="B7422">
        <v>1.272</v>
      </c>
      <c r="C7422" t="str">
        <f t="shared" si="120"/>
        <v>1989 q1</v>
      </c>
    </row>
    <row r="7423" spans="1:3">
      <c r="A7423" s="61">
        <v>32556</v>
      </c>
      <c r="B7423">
        <v>1.262</v>
      </c>
      <c r="C7423" t="str">
        <f t="shared" si="120"/>
        <v>1989 q1</v>
      </c>
    </row>
    <row r="7424" spans="1:3">
      <c r="A7424" s="61">
        <v>32560</v>
      </c>
      <c r="B7424">
        <v>1.345</v>
      </c>
      <c r="C7424" t="str">
        <f t="shared" si="120"/>
        <v>1989 q1</v>
      </c>
    </row>
    <row r="7425" spans="1:3">
      <c r="A7425" s="61">
        <v>32561</v>
      </c>
      <c r="B7425">
        <v>1.385</v>
      </c>
      <c r="C7425" t="str">
        <f t="shared" si="120"/>
        <v>1989 q1</v>
      </c>
    </row>
    <row r="7426" spans="1:3">
      <c r="A7426" s="61">
        <v>32562</v>
      </c>
      <c r="B7426">
        <v>1.3680000000000001</v>
      </c>
      <c r="C7426" t="str">
        <f t="shared" si="120"/>
        <v>1989 q1</v>
      </c>
    </row>
    <row r="7427" spans="1:3">
      <c r="A7427" s="61">
        <v>32563</v>
      </c>
      <c r="B7427">
        <v>1.3264</v>
      </c>
      <c r="C7427" t="str">
        <f t="shared" si="120"/>
        <v>1989 q1</v>
      </c>
    </row>
    <row r="7428" spans="1:3">
      <c r="A7428" s="61">
        <v>32566</v>
      </c>
      <c r="B7428">
        <v>1.3244</v>
      </c>
      <c r="C7428" t="str">
        <f t="shared" si="120"/>
        <v>1989 q1</v>
      </c>
    </row>
    <row r="7429" spans="1:3">
      <c r="A7429" s="61">
        <v>32567</v>
      </c>
      <c r="B7429">
        <v>1.323</v>
      </c>
      <c r="C7429" t="str">
        <f t="shared" si="120"/>
        <v>1989 q1</v>
      </c>
    </row>
    <row r="7430" spans="1:3">
      <c r="A7430" s="61">
        <v>32568</v>
      </c>
      <c r="B7430">
        <v>1.373</v>
      </c>
      <c r="C7430" t="str">
        <f t="shared" si="120"/>
        <v>1989 q1</v>
      </c>
    </row>
    <row r="7431" spans="1:3">
      <c r="A7431" s="61">
        <v>32569</v>
      </c>
      <c r="B7431">
        <v>1.4</v>
      </c>
      <c r="C7431" t="str">
        <f t="shared" si="120"/>
        <v>1989 q1</v>
      </c>
    </row>
    <row r="7432" spans="1:3">
      <c r="A7432" s="61">
        <v>32570</v>
      </c>
      <c r="B7432">
        <v>1.4370000000000001</v>
      </c>
      <c r="C7432" t="str">
        <f t="shared" si="120"/>
        <v>1989 q1</v>
      </c>
    </row>
    <row r="7433" spans="1:3">
      <c r="A7433" s="61">
        <v>32573</v>
      </c>
      <c r="B7433">
        <v>1.42</v>
      </c>
      <c r="C7433" t="str">
        <f t="shared" si="120"/>
        <v>1989 q1</v>
      </c>
    </row>
    <row r="7434" spans="1:3">
      <c r="A7434" s="61">
        <v>32574</v>
      </c>
      <c r="B7434">
        <v>1.44</v>
      </c>
      <c r="C7434" t="str">
        <f t="shared" si="120"/>
        <v>1989 q1</v>
      </c>
    </row>
    <row r="7435" spans="1:3">
      <c r="A7435" s="61">
        <v>32575</v>
      </c>
      <c r="B7435">
        <v>1.4039999999999999</v>
      </c>
      <c r="C7435" t="str">
        <f t="shared" si="120"/>
        <v>1989 q1</v>
      </c>
    </row>
    <row r="7436" spans="1:3">
      <c r="A7436" s="61">
        <v>32576</v>
      </c>
      <c r="B7436">
        <v>1.385</v>
      </c>
      <c r="C7436" t="str">
        <f t="shared" si="120"/>
        <v>1989 q1</v>
      </c>
    </row>
    <row r="7437" spans="1:3">
      <c r="A7437" s="61">
        <v>32577</v>
      </c>
      <c r="B7437">
        <v>1.4139999999999999</v>
      </c>
      <c r="C7437" t="str">
        <f t="shared" si="120"/>
        <v>1989 q1</v>
      </c>
    </row>
    <row r="7438" spans="1:3">
      <c r="A7438" s="61">
        <v>32580</v>
      </c>
      <c r="B7438">
        <v>1.363</v>
      </c>
      <c r="C7438" t="str">
        <f t="shared" si="120"/>
        <v>1989 q1</v>
      </c>
    </row>
    <row r="7439" spans="1:3">
      <c r="A7439" s="61">
        <v>32581</v>
      </c>
      <c r="B7439">
        <v>1.383</v>
      </c>
      <c r="C7439" t="str">
        <f t="shared" si="120"/>
        <v>1989 q1</v>
      </c>
    </row>
    <row r="7440" spans="1:3">
      <c r="A7440" s="61">
        <v>32582</v>
      </c>
      <c r="B7440">
        <v>1.355</v>
      </c>
      <c r="C7440" t="str">
        <f t="shared" si="120"/>
        <v>1989 q1</v>
      </c>
    </row>
    <row r="7441" spans="1:3">
      <c r="A7441" s="61">
        <v>32583</v>
      </c>
      <c r="B7441">
        <v>1.3360000000000001</v>
      </c>
      <c r="C7441" t="str">
        <f t="shared" si="120"/>
        <v>1989 q1</v>
      </c>
    </row>
    <row r="7442" spans="1:3">
      <c r="A7442" s="61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61">
        <v>32587</v>
      </c>
      <c r="B7443">
        <v>1.3334999999999999</v>
      </c>
      <c r="C7443" t="str">
        <f t="shared" si="121"/>
        <v>1989 q1</v>
      </c>
    </row>
    <row r="7444" spans="1:3">
      <c r="A7444" s="61">
        <v>32588</v>
      </c>
      <c r="B7444">
        <v>1.3480000000000001</v>
      </c>
      <c r="C7444" t="str">
        <f t="shared" si="121"/>
        <v>1989 q1</v>
      </c>
    </row>
    <row r="7445" spans="1:3">
      <c r="A7445" s="61">
        <v>32589</v>
      </c>
      <c r="B7445">
        <v>1.351</v>
      </c>
      <c r="C7445" t="str">
        <f t="shared" si="121"/>
        <v>1989 q1</v>
      </c>
    </row>
    <row r="7446" spans="1:3">
      <c r="A7446" s="61">
        <v>32590</v>
      </c>
      <c r="B7446">
        <v>1.343</v>
      </c>
      <c r="C7446" t="str">
        <f t="shared" si="121"/>
        <v>1989 q1</v>
      </c>
    </row>
    <row r="7447" spans="1:3">
      <c r="A7447" s="61">
        <v>32594</v>
      </c>
      <c r="B7447">
        <v>1.377</v>
      </c>
      <c r="C7447" t="str">
        <f t="shared" si="121"/>
        <v>1989 q1</v>
      </c>
    </row>
    <row r="7448" spans="1:3">
      <c r="A7448" s="61">
        <v>32595</v>
      </c>
      <c r="B7448">
        <v>1.3740000000000001</v>
      </c>
      <c r="C7448" t="str">
        <f t="shared" si="121"/>
        <v>1989 q1</v>
      </c>
    </row>
    <row r="7449" spans="1:3">
      <c r="A7449" s="61">
        <v>32596</v>
      </c>
      <c r="B7449">
        <v>1.3640000000000001</v>
      </c>
      <c r="C7449" t="str">
        <f t="shared" si="121"/>
        <v>1989 q1</v>
      </c>
    </row>
    <row r="7450" spans="1:3">
      <c r="A7450" s="61">
        <v>32597</v>
      </c>
      <c r="B7450">
        <v>1.3240000000000001</v>
      </c>
      <c r="C7450" t="str">
        <f t="shared" si="121"/>
        <v>1989 q1</v>
      </c>
    </row>
    <row r="7451" spans="1:3">
      <c r="A7451" s="61">
        <v>32598</v>
      </c>
      <c r="B7451">
        <v>1.3260000000000001</v>
      </c>
      <c r="C7451" t="str">
        <f t="shared" si="121"/>
        <v>1989 q1</v>
      </c>
    </row>
    <row r="7452" spans="1:3">
      <c r="A7452" s="61">
        <v>32601</v>
      </c>
      <c r="B7452">
        <v>1.2689999999999999</v>
      </c>
      <c r="C7452" t="str">
        <f t="shared" si="121"/>
        <v>1989 q2</v>
      </c>
    </row>
    <row r="7453" spans="1:3">
      <c r="A7453" s="61">
        <v>32602</v>
      </c>
      <c r="B7453">
        <v>1.282</v>
      </c>
      <c r="C7453" t="str">
        <f t="shared" si="121"/>
        <v>1989 q2</v>
      </c>
    </row>
    <row r="7454" spans="1:3">
      <c r="A7454" s="61">
        <v>32603</v>
      </c>
      <c r="B7454">
        <v>1.2909999999999999</v>
      </c>
      <c r="C7454" t="str">
        <f t="shared" si="121"/>
        <v>1989 q2</v>
      </c>
    </row>
    <row r="7455" spans="1:3">
      <c r="A7455" s="61">
        <v>32604</v>
      </c>
      <c r="B7455">
        <v>1.2989999999999999</v>
      </c>
      <c r="C7455" t="str">
        <f t="shared" si="121"/>
        <v>1989 q2</v>
      </c>
    </row>
    <row r="7456" spans="1:3">
      <c r="A7456" s="61">
        <v>32605</v>
      </c>
      <c r="B7456">
        <v>1.3280000000000001</v>
      </c>
      <c r="C7456" t="str">
        <f t="shared" si="121"/>
        <v>1989 q2</v>
      </c>
    </row>
    <row r="7457" spans="1:3">
      <c r="A7457" s="61">
        <v>32608</v>
      </c>
      <c r="B7457">
        <v>1.4035</v>
      </c>
      <c r="C7457" t="str">
        <f t="shared" si="121"/>
        <v>1989 q2</v>
      </c>
    </row>
    <row r="7458" spans="1:3">
      <c r="A7458" s="61">
        <v>32609</v>
      </c>
      <c r="B7458">
        <v>1.4</v>
      </c>
      <c r="C7458" t="str">
        <f t="shared" si="121"/>
        <v>1989 q2</v>
      </c>
    </row>
    <row r="7459" spans="1:3">
      <c r="A7459" s="61">
        <v>32610</v>
      </c>
      <c r="B7459">
        <v>1.4219999999999999</v>
      </c>
      <c r="C7459" t="str">
        <f t="shared" si="121"/>
        <v>1989 q2</v>
      </c>
    </row>
    <row r="7460" spans="1:3">
      <c r="A7460" s="61">
        <v>32611</v>
      </c>
      <c r="B7460">
        <v>1.41</v>
      </c>
      <c r="C7460" t="str">
        <f t="shared" si="121"/>
        <v>1989 q2</v>
      </c>
    </row>
    <row r="7461" spans="1:3">
      <c r="A7461" s="61">
        <v>32612</v>
      </c>
      <c r="B7461">
        <v>1.4455</v>
      </c>
      <c r="C7461" t="str">
        <f t="shared" si="121"/>
        <v>1989 q2</v>
      </c>
    </row>
    <row r="7462" spans="1:3">
      <c r="A7462" s="61">
        <v>32615</v>
      </c>
      <c r="B7462">
        <v>1.4185000000000001</v>
      </c>
      <c r="C7462" t="str">
        <f t="shared" si="121"/>
        <v>1989 q2</v>
      </c>
    </row>
    <row r="7463" spans="1:3">
      <c r="A7463" s="61">
        <v>32616</v>
      </c>
      <c r="B7463">
        <v>1.409</v>
      </c>
      <c r="C7463" t="str">
        <f t="shared" si="121"/>
        <v>1989 q2</v>
      </c>
    </row>
    <row r="7464" spans="1:3">
      <c r="A7464" s="61">
        <v>32617</v>
      </c>
      <c r="B7464">
        <v>1.389</v>
      </c>
      <c r="C7464" t="str">
        <f t="shared" si="121"/>
        <v>1989 q2</v>
      </c>
    </row>
    <row r="7465" spans="1:3">
      <c r="A7465" s="61">
        <v>32618</v>
      </c>
      <c r="B7465">
        <v>1.3779999999999999</v>
      </c>
      <c r="C7465" t="str">
        <f t="shared" si="121"/>
        <v>1989 q2</v>
      </c>
    </row>
    <row r="7466" spans="1:3">
      <c r="A7466" s="61">
        <v>32619</v>
      </c>
      <c r="B7466">
        <v>1.3785000000000001</v>
      </c>
      <c r="C7466" t="str">
        <f t="shared" si="121"/>
        <v>1989 q2</v>
      </c>
    </row>
    <row r="7467" spans="1:3">
      <c r="A7467" s="61">
        <v>32622</v>
      </c>
      <c r="B7467">
        <v>1.3965000000000001</v>
      </c>
      <c r="C7467" t="str">
        <f t="shared" si="121"/>
        <v>1989 q2</v>
      </c>
    </row>
    <row r="7468" spans="1:3">
      <c r="A7468" s="61">
        <v>32623</v>
      </c>
      <c r="B7468">
        <v>1.3772</v>
      </c>
      <c r="C7468" t="str">
        <f t="shared" si="121"/>
        <v>1989 q2</v>
      </c>
    </row>
    <row r="7469" spans="1:3">
      <c r="A7469" s="61">
        <v>32624</v>
      </c>
      <c r="B7469">
        <v>1.3755999999999999</v>
      </c>
      <c r="C7469" t="str">
        <f t="shared" si="121"/>
        <v>1989 q2</v>
      </c>
    </row>
    <row r="7470" spans="1:3">
      <c r="A7470" s="61">
        <v>32625</v>
      </c>
      <c r="B7470">
        <v>1.3662000000000001</v>
      </c>
      <c r="C7470" t="str">
        <f t="shared" si="121"/>
        <v>1989 q2</v>
      </c>
    </row>
    <row r="7471" spans="1:3">
      <c r="A7471" s="61">
        <v>32626</v>
      </c>
      <c r="B7471">
        <v>1.3462000000000001</v>
      </c>
      <c r="C7471" t="str">
        <f t="shared" si="121"/>
        <v>1989 q2</v>
      </c>
    </row>
    <row r="7472" spans="1:3">
      <c r="A7472" s="61">
        <v>32629</v>
      </c>
      <c r="B7472">
        <v>1.323</v>
      </c>
      <c r="C7472" t="str">
        <f t="shared" si="121"/>
        <v>1989 q2</v>
      </c>
    </row>
    <row r="7473" spans="1:3">
      <c r="A7473" s="61">
        <v>32630</v>
      </c>
      <c r="B7473">
        <v>1.274</v>
      </c>
      <c r="C7473" t="str">
        <f t="shared" si="121"/>
        <v>1989 q2</v>
      </c>
    </row>
    <row r="7474" spans="1:3">
      <c r="A7474" s="61">
        <v>32631</v>
      </c>
      <c r="B7474">
        <v>1.27</v>
      </c>
      <c r="C7474" t="str">
        <f t="shared" si="121"/>
        <v>1989 q2</v>
      </c>
    </row>
    <row r="7475" spans="1:3">
      <c r="A7475" s="61">
        <v>32632</v>
      </c>
      <c r="B7475">
        <v>1.28</v>
      </c>
      <c r="C7475" t="str">
        <f t="shared" si="121"/>
        <v>1989 q2</v>
      </c>
    </row>
    <row r="7476" spans="1:3">
      <c r="A7476" s="61">
        <v>32633</v>
      </c>
      <c r="B7476">
        <v>1.2529999999999999</v>
      </c>
      <c r="C7476" t="str">
        <f t="shared" si="121"/>
        <v>1989 q2</v>
      </c>
    </row>
    <row r="7477" spans="1:3">
      <c r="A7477" s="61">
        <v>32636</v>
      </c>
      <c r="B7477">
        <v>1.216</v>
      </c>
      <c r="C7477" t="str">
        <f t="shared" si="121"/>
        <v>1989 q2</v>
      </c>
    </row>
    <row r="7478" spans="1:3">
      <c r="A7478" s="61">
        <v>32637</v>
      </c>
      <c r="B7478">
        <v>1.2210000000000001</v>
      </c>
      <c r="C7478" t="str">
        <f t="shared" si="121"/>
        <v>1989 q2</v>
      </c>
    </row>
    <row r="7479" spans="1:3">
      <c r="A7479" s="61">
        <v>32638</v>
      </c>
      <c r="B7479">
        <v>1.2250000000000001</v>
      </c>
      <c r="C7479" t="str">
        <f t="shared" si="121"/>
        <v>1989 q2</v>
      </c>
    </row>
    <row r="7480" spans="1:3">
      <c r="A7480" s="61">
        <v>32639</v>
      </c>
      <c r="B7480">
        <v>1.24</v>
      </c>
      <c r="C7480" t="str">
        <f t="shared" si="121"/>
        <v>1989 q2</v>
      </c>
    </row>
    <row r="7481" spans="1:3">
      <c r="A7481" s="61">
        <v>32640</v>
      </c>
      <c r="B7481">
        <v>1.2270000000000001</v>
      </c>
      <c r="C7481" t="str">
        <f t="shared" si="121"/>
        <v>1989 q2</v>
      </c>
    </row>
    <row r="7482" spans="1:3">
      <c r="A7482" s="61">
        <v>32643</v>
      </c>
      <c r="B7482">
        <v>1.1775</v>
      </c>
      <c r="C7482" t="str">
        <f t="shared" si="121"/>
        <v>1989 q2</v>
      </c>
    </row>
    <row r="7483" spans="1:3">
      <c r="A7483" s="61">
        <v>32644</v>
      </c>
      <c r="B7483">
        <v>1.1519999999999999</v>
      </c>
      <c r="C7483" t="str">
        <f t="shared" si="121"/>
        <v>1989 q2</v>
      </c>
    </row>
    <row r="7484" spans="1:3">
      <c r="A7484" s="61">
        <v>32645</v>
      </c>
      <c r="B7484">
        <v>1.177</v>
      </c>
      <c r="C7484" t="str">
        <f t="shared" si="121"/>
        <v>1989 q2</v>
      </c>
    </row>
    <row r="7485" spans="1:3">
      <c r="A7485" s="61">
        <v>32646</v>
      </c>
      <c r="B7485">
        <v>1.1659999999999999</v>
      </c>
      <c r="C7485" t="str">
        <f t="shared" si="121"/>
        <v>1989 q2</v>
      </c>
    </row>
    <row r="7486" spans="1:3">
      <c r="A7486" s="61">
        <v>32647</v>
      </c>
      <c r="B7486">
        <v>1.1859999999999999</v>
      </c>
      <c r="C7486" t="str">
        <f t="shared" si="121"/>
        <v>1989 q2</v>
      </c>
    </row>
    <row r="7487" spans="1:3">
      <c r="A7487" s="61">
        <v>32650</v>
      </c>
      <c r="B7487">
        <v>1.1254999999999999</v>
      </c>
      <c r="C7487" t="str">
        <f t="shared" si="121"/>
        <v>1989 q2</v>
      </c>
    </row>
    <row r="7488" spans="1:3">
      <c r="A7488" s="61">
        <v>32651</v>
      </c>
      <c r="B7488">
        <v>1.1060000000000001</v>
      </c>
      <c r="C7488" t="str">
        <f t="shared" si="121"/>
        <v>1989 q2</v>
      </c>
    </row>
    <row r="7489" spans="1:3">
      <c r="A7489" s="61">
        <v>32652</v>
      </c>
      <c r="B7489">
        <v>1.1000000000000001</v>
      </c>
      <c r="C7489" t="str">
        <f t="shared" si="121"/>
        <v>1989 q2</v>
      </c>
    </row>
    <row r="7490" spans="1:3">
      <c r="A7490" s="61">
        <v>32653</v>
      </c>
      <c r="B7490">
        <v>1.103</v>
      </c>
      <c r="C7490" t="str">
        <f t="shared" si="121"/>
        <v>1989 q2</v>
      </c>
    </row>
    <row r="7491" spans="1:3">
      <c r="A7491" s="61">
        <v>32654</v>
      </c>
      <c r="B7491">
        <v>1.1200000000000001</v>
      </c>
      <c r="C7491" t="str">
        <f t="shared" si="121"/>
        <v>1989 q2</v>
      </c>
    </row>
    <row r="7492" spans="1:3">
      <c r="A7492" s="61">
        <v>32658</v>
      </c>
      <c r="B7492">
        <v>1.145</v>
      </c>
      <c r="C7492" t="str">
        <f t="shared" si="121"/>
        <v>1989 q2</v>
      </c>
    </row>
    <row r="7493" spans="1:3">
      <c r="A7493" s="61">
        <v>32659</v>
      </c>
      <c r="B7493">
        <v>1.1435</v>
      </c>
      <c r="C7493" t="str">
        <f t="shared" si="121"/>
        <v>1989 q2</v>
      </c>
    </row>
    <row r="7494" spans="1:3">
      <c r="A7494" s="61">
        <v>32660</v>
      </c>
      <c r="B7494">
        <v>1.111</v>
      </c>
      <c r="C7494" t="str">
        <f t="shared" si="121"/>
        <v>1989 q2</v>
      </c>
    </row>
    <row r="7495" spans="1:3">
      <c r="A7495" s="61">
        <v>32661</v>
      </c>
      <c r="B7495">
        <v>1.115</v>
      </c>
      <c r="C7495" t="str">
        <f t="shared" si="121"/>
        <v>1989 q2</v>
      </c>
    </row>
    <row r="7496" spans="1:3">
      <c r="A7496" s="61">
        <v>32664</v>
      </c>
      <c r="B7496">
        <v>1.0720000000000001</v>
      </c>
      <c r="C7496" t="str">
        <f t="shared" si="121"/>
        <v>1989 q2</v>
      </c>
    </row>
    <row r="7497" spans="1:3">
      <c r="A7497" s="61">
        <v>32665</v>
      </c>
      <c r="B7497">
        <v>1.073</v>
      </c>
      <c r="C7497" t="str">
        <f t="shared" si="121"/>
        <v>1989 q2</v>
      </c>
    </row>
    <row r="7498" spans="1:3">
      <c r="A7498" s="61">
        <v>32666</v>
      </c>
      <c r="B7498">
        <v>1.0965</v>
      </c>
      <c r="C7498" t="str">
        <f t="shared" si="121"/>
        <v>1989 q2</v>
      </c>
    </row>
    <row r="7499" spans="1:3">
      <c r="A7499" s="61">
        <v>32667</v>
      </c>
      <c r="B7499">
        <v>1.1214999999999999</v>
      </c>
      <c r="C7499" t="str">
        <f t="shared" si="121"/>
        <v>1989 q2</v>
      </c>
    </row>
    <row r="7500" spans="1:3">
      <c r="A7500" s="61">
        <v>32668</v>
      </c>
      <c r="B7500">
        <v>1.1105</v>
      </c>
      <c r="C7500" t="str">
        <f t="shared" si="121"/>
        <v>1989 q2</v>
      </c>
    </row>
    <row r="7501" spans="1:3">
      <c r="A7501" s="61">
        <v>32671</v>
      </c>
      <c r="B7501">
        <v>1.0865</v>
      </c>
      <c r="C7501" t="str">
        <f t="shared" si="121"/>
        <v>1989 q2</v>
      </c>
    </row>
    <row r="7502" spans="1:3">
      <c r="A7502" s="61">
        <v>32672</v>
      </c>
      <c r="B7502">
        <v>1.0940000000000001</v>
      </c>
      <c r="C7502" t="str">
        <f t="shared" si="121"/>
        <v>1989 q2</v>
      </c>
    </row>
    <row r="7503" spans="1:3">
      <c r="A7503" s="61">
        <v>32673</v>
      </c>
      <c r="B7503">
        <v>1.1080000000000001</v>
      </c>
      <c r="C7503" t="str">
        <f t="shared" si="121"/>
        <v>1989 q2</v>
      </c>
    </row>
    <row r="7504" spans="1:3">
      <c r="A7504" s="61">
        <v>32674</v>
      </c>
      <c r="B7504">
        <v>1.1074999999999999</v>
      </c>
      <c r="C7504" t="str">
        <f t="shared" si="121"/>
        <v>1989 q2</v>
      </c>
    </row>
    <row r="7505" spans="1:3">
      <c r="A7505" s="61">
        <v>32675</v>
      </c>
      <c r="B7505">
        <v>1.1425000000000001</v>
      </c>
      <c r="C7505" t="str">
        <f t="shared" si="121"/>
        <v>1989 q2</v>
      </c>
    </row>
    <row r="7506" spans="1:3">
      <c r="A7506" s="61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61">
        <v>32679</v>
      </c>
      <c r="B7507">
        <v>1.1599999999999999</v>
      </c>
      <c r="C7507" t="str">
        <f t="shared" si="122"/>
        <v>1989 q2</v>
      </c>
    </row>
    <row r="7508" spans="1:3">
      <c r="A7508" s="61">
        <v>32680</v>
      </c>
      <c r="B7508">
        <v>1.081</v>
      </c>
      <c r="C7508" t="str">
        <f t="shared" si="122"/>
        <v>1989 q2</v>
      </c>
    </row>
    <row r="7509" spans="1:3">
      <c r="A7509" s="61">
        <v>32681</v>
      </c>
      <c r="B7509">
        <v>1.0740000000000001</v>
      </c>
      <c r="C7509" t="str">
        <f t="shared" si="122"/>
        <v>1989 q2</v>
      </c>
    </row>
    <row r="7510" spans="1:3">
      <c r="A7510" s="61">
        <v>32682</v>
      </c>
      <c r="B7510">
        <v>1.087</v>
      </c>
      <c r="C7510" t="str">
        <f t="shared" si="122"/>
        <v>1989 q2</v>
      </c>
    </row>
    <row r="7511" spans="1:3">
      <c r="A7511" s="61">
        <v>32685</v>
      </c>
      <c r="B7511">
        <v>1.0765</v>
      </c>
      <c r="C7511" t="str">
        <f t="shared" si="122"/>
        <v>1989 q2</v>
      </c>
    </row>
    <row r="7512" spans="1:3">
      <c r="A7512" s="61">
        <v>32686</v>
      </c>
      <c r="B7512">
        <v>1.0696000000000001</v>
      </c>
      <c r="C7512" t="str">
        <f t="shared" si="122"/>
        <v>1989 q2</v>
      </c>
    </row>
    <row r="7513" spans="1:3">
      <c r="A7513" s="61">
        <v>32687</v>
      </c>
      <c r="B7513">
        <v>1.0783</v>
      </c>
      <c r="C7513" t="str">
        <f t="shared" si="122"/>
        <v>1989 q2</v>
      </c>
    </row>
    <row r="7514" spans="1:3">
      <c r="A7514" s="61">
        <v>32688</v>
      </c>
      <c r="B7514">
        <v>1.0698000000000001</v>
      </c>
      <c r="C7514" t="str">
        <f t="shared" si="122"/>
        <v>1989 q2</v>
      </c>
    </row>
    <row r="7515" spans="1:3">
      <c r="A7515" s="61">
        <v>32689</v>
      </c>
      <c r="B7515">
        <v>1.0427999999999999</v>
      </c>
      <c r="C7515" t="str">
        <f t="shared" si="122"/>
        <v>1989 q2</v>
      </c>
    </row>
    <row r="7516" spans="1:3">
      <c r="A7516" s="61">
        <v>32692</v>
      </c>
      <c r="B7516">
        <v>1.0044999999999999</v>
      </c>
      <c r="C7516" t="str">
        <f t="shared" si="122"/>
        <v>1989 q3</v>
      </c>
    </row>
    <row r="7517" spans="1:3">
      <c r="A7517" s="61">
        <v>32694</v>
      </c>
      <c r="B7517">
        <v>1.008</v>
      </c>
      <c r="C7517" t="str">
        <f t="shared" si="122"/>
        <v>1989 q3</v>
      </c>
    </row>
    <row r="7518" spans="1:3">
      <c r="A7518" s="61">
        <v>32695</v>
      </c>
      <c r="B7518">
        <v>0.98799999999999999</v>
      </c>
      <c r="C7518" t="str">
        <f t="shared" si="122"/>
        <v>1989 q3</v>
      </c>
    </row>
    <row r="7519" spans="1:3">
      <c r="A7519" s="61">
        <v>32696</v>
      </c>
      <c r="B7519">
        <v>1.026</v>
      </c>
      <c r="C7519" t="str">
        <f t="shared" si="122"/>
        <v>1989 q3</v>
      </c>
    </row>
    <row r="7520" spans="1:3">
      <c r="A7520" s="61">
        <v>32699</v>
      </c>
      <c r="B7520">
        <v>1.016</v>
      </c>
      <c r="C7520" t="str">
        <f t="shared" si="122"/>
        <v>1989 q3</v>
      </c>
    </row>
    <row r="7521" spans="1:3">
      <c r="A7521" s="61">
        <v>32700</v>
      </c>
      <c r="B7521">
        <v>1.0169999999999999</v>
      </c>
      <c r="C7521" t="str">
        <f t="shared" si="122"/>
        <v>1989 q3</v>
      </c>
    </row>
    <row r="7522" spans="1:3">
      <c r="A7522" s="61">
        <v>32701</v>
      </c>
      <c r="B7522">
        <v>1.052</v>
      </c>
      <c r="C7522" t="str">
        <f t="shared" si="122"/>
        <v>1989 q3</v>
      </c>
    </row>
    <row r="7523" spans="1:3">
      <c r="A7523" s="61">
        <v>32702</v>
      </c>
      <c r="B7523">
        <v>1.0375000000000001</v>
      </c>
      <c r="C7523" t="str">
        <f t="shared" si="122"/>
        <v>1989 q3</v>
      </c>
    </row>
    <row r="7524" spans="1:3">
      <c r="A7524" s="61">
        <v>32703</v>
      </c>
      <c r="B7524">
        <v>1.0509999999999999</v>
      </c>
      <c r="C7524" t="str">
        <f t="shared" si="122"/>
        <v>1989 q3</v>
      </c>
    </row>
    <row r="7525" spans="1:3">
      <c r="A7525" s="61">
        <v>32706</v>
      </c>
      <c r="B7525">
        <v>1.056</v>
      </c>
      <c r="C7525" t="str">
        <f t="shared" si="122"/>
        <v>1989 q3</v>
      </c>
    </row>
    <row r="7526" spans="1:3">
      <c r="A7526" s="61">
        <v>32707</v>
      </c>
      <c r="B7526">
        <v>1.0900000000000001</v>
      </c>
      <c r="C7526" t="str">
        <f t="shared" si="122"/>
        <v>1989 q3</v>
      </c>
    </row>
    <row r="7527" spans="1:3">
      <c r="A7527" s="61">
        <v>32708</v>
      </c>
      <c r="B7527">
        <v>1.093</v>
      </c>
      <c r="C7527" t="str">
        <f t="shared" si="122"/>
        <v>1989 q3</v>
      </c>
    </row>
    <row r="7528" spans="1:3">
      <c r="A7528" s="61">
        <v>32709</v>
      </c>
      <c r="B7528">
        <v>1.087</v>
      </c>
      <c r="C7528" t="str">
        <f t="shared" si="122"/>
        <v>1989 q3</v>
      </c>
    </row>
    <row r="7529" spans="1:3">
      <c r="A7529" s="61">
        <v>32710</v>
      </c>
      <c r="B7529">
        <v>1.079</v>
      </c>
      <c r="C7529" t="str">
        <f t="shared" si="122"/>
        <v>1989 q3</v>
      </c>
    </row>
    <row r="7530" spans="1:3">
      <c r="A7530" s="61">
        <v>32713</v>
      </c>
      <c r="B7530">
        <v>1.1259999999999999</v>
      </c>
      <c r="C7530" t="str">
        <f t="shared" si="122"/>
        <v>1989 q3</v>
      </c>
    </row>
    <row r="7531" spans="1:3">
      <c r="A7531" s="61">
        <v>32714</v>
      </c>
      <c r="B7531">
        <v>1.1254999999999999</v>
      </c>
      <c r="C7531" t="str">
        <f t="shared" si="122"/>
        <v>1989 q3</v>
      </c>
    </row>
    <row r="7532" spans="1:3">
      <c r="A7532" s="61">
        <v>32715</v>
      </c>
      <c r="B7532">
        <v>1.1154999999999999</v>
      </c>
      <c r="C7532" t="str">
        <f t="shared" si="122"/>
        <v>1989 q3</v>
      </c>
    </row>
    <row r="7533" spans="1:3">
      <c r="A7533" s="61">
        <v>32716</v>
      </c>
      <c r="B7533">
        <v>1.1220000000000001</v>
      </c>
      <c r="C7533" t="str">
        <f t="shared" si="122"/>
        <v>1989 q3</v>
      </c>
    </row>
    <row r="7534" spans="1:3">
      <c r="A7534" s="61">
        <v>32717</v>
      </c>
      <c r="B7534">
        <v>1.0940000000000001</v>
      </c>
      <c r="C7534" t="str">
        <f t="shared" si="122"/>
        <v>1989 q3</v>
      </c>
    </row>
    <row r="7535" spans="1:3">
      <c r="A7535" s="61">
        <v>32720</v>
      </c>
      <c r="B7535">
        <v>1.115</v>
      </c>
      <c r="C7535" t="str">
        <f t="shared" si="122"/>
        <v>1989 q3</v>
      </c>
    </row>
    <row r="7536" spans="1:3">
      <c r="A7536" s="61">
        <v>32721</v>
      </c>
      <c r="B7536">
        <v>1.1180000000000001</v>
      </c>
      <c r="C7536" t="str">
        <f t="shared" si="122"/>
        <v>1989 q3</v>
      </c>
    </row>
    <row r="7537" spans="1:3">
      <c r="A7537" s="61">
        <v>32722</v>
      </c>
      <c r="B7537">
        <v>1.131</v>
      </c>
      <c r="C7537" t="str">
        <f t="shared" si="122"/>
        <v>1989 q3</v>
      </c>
    </row>
    <row r="7538" spans="1:3">
      <c r="A7538" s="61">
        <v>32723</v>
      </c>
      <c r="B7538">
        <v>1.1265000000000001</v>
      </c>
      <c r="C7538" t="str">
        <f t="shared" si="122"/>
        <v>1989 q3</v>
      </c>
    </row>
    <row r="7539" spans="1:3">
      <c r="A7539" s="61">
        <v>32724</v>
      </c>
      <c r="B7539">
        <v>1.1279999999999999</v>
      </c>
      <c r="C7539" t="str">
        <f t="shared" si="122"/>
        <v>1989 q3</v>
      </c>
    </row>
    <row r="7540" spans="1:3">
      <c r="A7540" s="61">
        <v>32727</v>
      </c>
      <c r="B7540">
        <v>1.1054999999999999</v>
      </c>
      <c r="C7540" t="str">
        <f t="shared" si="122"/>
        <v>1989 q3</v>
      </c>
    </row>
    <row r="7541" spans="1:3">
      <c r="A7541" s="61">
        <v>32728</v>
      </c>
      <c r="B7541">
        <v>1.101</v>
      </c>
      <c r="C7541" t="str">
        <f t="shared" si="122"/>
        <v>1989 q3</v>
      </c>
    </row>
    <row r="7542" spans="1:3">
      <c r="A7542" s="61">
        <v>32729</v>
      </c>
      <c r="B7542">
        <v>1.107</v>
      </c>
      <c r="C7542" t="str">
        <f t="shared" si="122"/>
        <v>1989 q3</v>
      </c>
    </row>
    <row r="7543" spans="1:3">
      <c r="A7543" s="61">
        <v>32730</v>
      </c>
      <c r="B7543">
        <v>1.1225000000000001</v>
      </c>
      <c r="C7543" t="str">
        <f t="shared" si="122"/>
        <v>1989 q3</v>
      </c>
    </row>
    <row r="7544" spans="1:3">
      <c r="A7544" s="61">
        <v>32731</v>
      </c>
      <c r="B7544">
        <v>1.17</v>
      </c>
      <c r="C7544" t="str">
        <f t="shared" si="122"/>
        <v>1989 q3</v>
      </c>
    </row>
    <row r="7545" spans="1:3">
      <c r="A7545" s="61">
        <v>32734</v>
      </c>
      <c r="B7545">
        <v>1.2</v>
      </c>
      <c r="C7545" t="str">
        <f t="shared" si="122"/>
        <v>1989 q3</v>
      </c>
    </row>
    <row r="7546" spans="1:3">
      <c r="A7546" s="61">
        <v>32735</v>
      </c>
      <c r="B7546">
        <v>1.2150000000000001</v>
      </c>
      <c r="C7546" t="str">
        <f t="shared" si="122"/>
        <v>1989 q3</v>
      </c>
    </row>
    <row r="7547" spans="1:3">
      <c r="A7547" s="61">
        <v>32736</v>
      </c>
      <c r="B7547">
        <v>1.2184999999999999</v>
      </c>
      <c r="C7547" t="str">
        <f t="shared" si="122"/>
        <v>1989 q3</v>
      </c>
    </row>
    <row r="7548" spans="1:3">
      <c r="A7548" s="61">
        <v>32737</v>
      </c>
      <c r="B7548">
        <v>1.2625</v>
      </c>
      <c r="C7548" t="str">
        <f t="shared" si="122"/>
        <v>1989 q3</v>
      </c>
    </row>
    <row r="7549" spans="1:3">
      <c r="A7549" s="61">
        <v>32738</v>
      </c>
      <c r="B7549">
        <v>1.2390000000000001</v>
      </c>
      <c r="C7549" t="str">
        <f t="shared" si="122"/>
        <v>1989 q3</v>
      </c>
    </row>
    <row r="7550" spans="1:3">
      <c r="A7550" s="61">
        <v>32741</v>
      </c>
      <c r="B7550">
        <v>1.2544999999999999</v>
      </c>
      <c r="C7550" t="str">
        <f t="shared" si="122"/>
        <v>1989 q3</v>
      </c>
    </row>
    <row r="7551" spans="1:3">
      <c r="A7551" s="61">
        <v>32742</v>
      </c>
      <c r="B7551">
        <v>1.2535000000000001</v>
      </c>
      <c r="C7551" t="str">
        <f t="shared" si="122"/>
        <v>1989 q3</v>
      </c>
    </row>
    <row r="7552" spans="1:3">
      <c r="A7552" s="61">
        <v>32743</v>
      </c>
      <c r="B7552">
        <v>1.2785</v>
      </c>
      <c r="C7552" t="str">
        <f t="shared" si="122"/>
        <v>1989 q3</v>
      </c>
    </row>
    <row r="7553" spans="1:3">
      <c r="A7553" s="61">
        <v>32744</v>
      </c>
      <c r="B7553">
        <v>1.3049999999999999</v>
      </c>
      <c r="C7553" t="str">
        <f t="shared" si="122"/>
        <v>1989 q3</v>
      </c>
    </row>
    <row r="7554" spans="1:3">
      <c r="A7554" s="61">
        <v>32745</v>
      </c>
      <c r="B7554">
        <v>1.363</v>
      </c>
      <c r="C7554" t="str">
        <f t="shared" si="122"/>
        <v>1989 q3</v>
      </c>
    </row>
    <row r="7555" spans="1:3">
      <c r="A7555" s="61">
        <v>32748</v>
      </c>
      <c r="B7555">
        <v>1.3473999999999999</v>
      </c>
      <c r="C7555" t="str">
        <f t="shared" si="122"/>
        <v>1989 q3</v>
      </c>
    </row>
    <row r="7556" spans="1:3">
      <c r="A7556" s="61">
        <v>32749</v>
      </c>
      <c r="B7556">
        <v>1.2629999999999999</v>
      </c>
      <c r="C7556" t="str">
        <f t="shared" si="122"/>
        <v>1989 q3</v>
      </c>
    </row>
    <row r="7557" spans="1:3">
      <c r="A7557" s="61">
        <v>32750</v>
      </c>
      <c r="B7557">
        <v>1.2696000000000001</v>
      </c>
      <c r="C7557" t="str">
        <f t="shared" si="122"/>
        <v>1989 q3</v>
      </c>
    </row>
    <row r="7558" spans="1:3">
      <c r="A7558" s="61">
        <v>32751</v>
      </c>
      <c r="B7558">
        <v>1.2955000000000001</v>
      </c>
      <c r="C7558" t="str">
        <f t="shared" si="122"/>
        <v>1989 q3</v>
      </c>
    </row>
    <row r="7559" spans="1:3">
      <c r="A7559" s="61">
        <v>32752</v>
      </c>
      <c r="B7559">
        <v>1.264</v>
      </c>
      <c r="C7559" t="str">
        <f t="shared" si="122"/>
        <v>1989 q3</v>
      </c>
    </row>
    <row r="7560" spans="1:3">
      <c r="A7560" s="61">
        <v>32756</v>
      </c>
      <c r="B7560">
        <v>1.2450000000000001</v>
      </c>
      <c r="C7560" t="str">
        <f t="shared" si="122"/>
        <v>1989 q3</v>
      </c>
    </row>
    <row r="7561" spans="1:3">
      <c r="A7561" s="61">
        <v>32757</v>
      </c>
      <c r="B7561">
        <v>1.2155</v>
      </c>
      <c r="C7561" t="str">
        <f t="shared" si="122"/>
        <v>1989 q3</v>
      </c>
    </row>
    <row r="7562" spans="1:3">
      <c r="A7562" s="61">
        <v>32758</v>
      </c>
      <c r="B7562">
        <v>1.248</v>
      </c>
      <c r="C7562" t="str">
        <f t="shared" si="122"/>
        <v>1989 q3</v>
      </c>
    </row>
    <row r="7563" spans="1:3">
      <c r="A7563" s="61">
        <v>32759</v>
      </c>
      <c r="B7563">
        <v>1.226</v>
      </c>
      <c r="C7563" t="str">
        <f t="shared" si="122"/>
        <v>1989 q3</v>
      </c>
    </row>
    <row r="7564" spans="1:3">
      <c r="A7564" s="61">
        <v>32762</v>
      </c>
      <c r="B7564">
        <v>1.256</v>
      </c>
      <c r="C7564" t="str">
        <f t="shared" si="122"/>
        <v>1989 q3</v>
      </c>
    </row>
    <row r="7565" spans="1:3">
      <c r="A7565" s="61">
        <v>32763</v>
      </c>
      <c r="B7565">
        <v>1.2569999999999999</v>
      </c>
      <c r="C7565" t="str">
        <f t="shared" si="122"/>
        <v>1989 q3</v>
      </c>
    </row>
    <row r="7566" spans="1:3">
      <c r="A7566" s="61">
        <v>32764</v>
      </c>
      <c r="B7566">
        <v>1.272</v>
      </c>
      <c r="C7566" t="str">
        <f t="shared" si="122"/>
        <v>1989 q3</v>
      </c>
    </row>
    <row r="7567" spans="1:3">
      <c r="A7567" s="61">
        <v>32765</v>
      </c>
      <c r="B7567">
        <v>1.2869999999999999</v>
      </c>
      <c r="C7567" t="str">
        <f t="shared" si="122"/>
        <v>1989 q3</v>
      </c>
    </row>
    <row r="7568" spans="1:3">
      <c r="A7568" s="61">
        <v>32766</v>
      </c>
      <c r="B7568">
        <v>1.2675000000000001</v>
      </c>
      <c r="C7568" t="str">
        <f t="shared" si="122"/>
        <v>1989 q3</v>
      </c>
    </row>
    <row r="7569" spans="1:3">
      <c r="A7569" s="61">
        <v>32769</v>
      </c>
      <c r="B7569">
        <v>1.2769999999999999</v>
      </c>
      <c r="C7569" t="str">
        <f t="shared" si="122"/>
        <v>1989 q3</v>
      </c>
    </row>
    <row r="7570" spans="1:3">
      <c r="A7570" s="61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61">
        <v>32771</v>
      </c>
      <c r="B7571">
        <v>1.2669999999999999</v>
      </c>
      <c r="C7571" t="str">
        <f t="shared" si="123"/>
        <v>1989 q3</v>
      </c>
    </row>
    <row r="7572" spans="1:3">
      <c r="A7572" s="61">
        <v>32772</v>
      </c>
      <c r="B7572">
        <v>1.2649999999999999</v>
      </c>
      <c r="C7572" t="str">
        <f t="shared" si="123"/>
        <v>1989 q3</v>
      </c>
    </row>
    <row r="7573" spans="1:3">
      <c r="A7573" s="61">
        <v>32773</v>
      </c>
      <c r="B7573">
        <v>1.254</v>
      </c>
      <c r="C7573" t="str">
        <f t="shared" si="123"/>
        <v>1989 q3</v>
      </c>
    </row>
    <row r="7574" spans="1:3">
      <c r="A7574" s="61">
        <v>32776</v>
      </c>
      <c r="B7574">
        <v>1.228</v>
      </c>
      <c r="C7574" t="str">
        <f t="shared" si="123"/>
        <v>1989 q3</v>
      </c>
    </row>
    <row r="7575" spans="1:3">
      <c r="A7575" s="61">
        <v>32777</v>
      </c>
      <c r="B7575">
        <v>1.1970000000000001</v>
      </c>
      <c r="C7575" t="str">
        <f t="shared" si="123"/>
        <v>1989 q3</v>
      </c>
    </row>
    <row r="7576" spans="1:3">
      <c r="A7576" s="61">
        <v>32778</v>
      </c>
      <c r="B7576">
        <v>1.212</v>
      </c>
      <c r="C7576" t="str">
        <f t="shared" si="123"/>
        <v>1989 q3</v>
      </c>
    </row>
    <row r="7577" spans="1:3">
      <c r="A7577" s="61">
        <v>32779</v>
      </c>
      <c r="B7577">
        <v>1.2075</v>
      </c>
      <c r="C7577" t="str">
        <f t="shared" si="123"/>
        <v>1989 q3</v>
      </c>
    </row>
    <row r="7578" spans="1:3">
      <c r="A7578" s="61">
        <v>32780</v>
      </c>
      <c r="B7578">
        <v>1.2290000000000001</v>
      </c>
      <c r="C7578" t="str">
        <f t="shared" si="123"/>
        <v>1989 q3</v>
      </c>
    </row>
    <row r="7579" spans="1:3">
      <c r="A7579" s="61">
        <v>32783</v>
      </c>
      <c r="B7579">
        <v>1.2675000000000001</v>
      </c>
      <c r="C7579" t="str">
        <f t="shared" si="123"/>
        <v>1989 q4</v>
      </c>
    </row>
    <row r="7580" spans="1:3">
      <c r="A7580" s="61">
        <v>32784</v>
      </c>
      <c r="B7580">
        <v>1.2595000000000001</v>
      </c>
      <c r="C7580" t="str">
        <f t="shared" si="123"/>
        <v>1989 q4</v>
      </c>
    </row>
    <row r="7581" spans="1:3">
      <c r="A7581" s="61">
        <v>32785</v>
      </c>
      <c r="B7581">
        <v>1.276</v>
      </c>
      <c r="C7581" t="str">
        <f t="shared" si="123"/>
        <v>1989 q4</v>
      </c>
    </row>
    <row r="7582" spans="1:3">
      <c r="A7582" s="61">
        <v>32786</v>
      </c>
      <c r="B7582">
        <v>1.2865</v>
      </c>
      <c r="C7582" t="str">
        <f t="shared" si="123"/>
        <v>1989 q4</v>
      </c>
    </row>
    <row r="7583" spans="1:3">
      <c r="A7583" s="61">
        <v>32787</v>
      </c>
      <c r="B7583">
        <v>1.3140000000000001</v>
      </c>
      <c r="C7583" t="str">
        <f t="shared" si="123"/>
        <v>1989 q4</v>
      </c>
    </row>
    <row r="7584" spans="1:3">
      <c r="A7584" s="61">
        <v>32790</v>
      </c>
      <c r="B7584">
        <v>1.3160000000000001</v>
      </c>
      <c r="C7584" t="str">
        <f t="shared" si="123"/>
        <v>1989 q4</v>
      </c>
    </row>
    <row r="7585" spans="1:3">
      <c r="A7585" s="61">
        <v>32791</v>
      </c>
      <c r="B7585">
        <v>1.2805</v>
      </c>
      <c r="C7585" t="str">
        <f t="shared" si="123"/>
        <v>1989 q4</v>
      </c>
    </row>
    <row r="7586" spans="1:3">
      <c r="A7586" s="61">
        <v>32792</v>
      </c>
      <c r="B7586">
        <v>1.286</v>
      </c>
      <c r="C7586" t="str">
        <f t="shared" si="123"/>
        <v>1989 q4</v>
      </c>
    </row>
    <row r="7587" spans="1:3">
      <c r="A7587" s="61">
        <v>32793</v>
      </c>
      <c r="B7587">
        <v>1.3035000000000001</v>
      </c>
      <c r="C7587" t="str">
        <f t="shared" si="123"/>
        <v>1989 q4</v>
      </c>
    </row>
    <row r="7588" spans="1:3">
      <c r="A7588" s="61">
        <v>32794</v>
      </c>
      <c r="B7588">
        <v>1.3049999999999999</v>
      </c>
      <c r="C7588" t="str">
        <f t="shared" si="123"/>
        <v>1989 q4</v>
      </c>
    </row>
    <row r="7589" spans="1:3">
      <c r="A7589" s="61">
        <v>32797</v>
      </c>
      <c r="B7589">
        <v>1.2745</v>
      </c>
      <c r="C7589" t="str">
        <f t="shared" si="123"/>
        <v>1989 q4</v>
      </c>
    </row>
    <row r="7590" spans="1:3">
      <c r="A7590" s="61">
        <v>32798</v>
      </c>
      <c r="B7590">
        <v>1.2829999999999999</v>
      </c>
      <c r="C7590" t="str">
        <f t="shared" si="123"/>
        <v>1989 q4</v>
      </c>
    </row>
    <row r="7591" spans="1:3">
      <c r="A7591" s="61">
        <v>32799</v>
      </c>
      <c r="B7591">
        <v>1.2645</v>
      </c>
      <c r="C7591" t="str">
        <f t="shared" si="123"/>
        <v>1989 q4</v>
      </c>
    </row>
    <row r="7592" spans="1:3">
      <c r="A7592" s="61">
        <v>32800</v>
      </c>
      <c r="B7592">
        <v>1.2795000000000001</v>
      </c>
      <c r="C7592" t="str">
        <f t="shared" si="123"/>
        <v>1989 q4</v>
      </c>
    </row>
    <row r="7593" spans="1:3">
      <c r="A7593" s="61">
        <v>32801</v>
      </c>
      <c r="B7593">
        <v>1.2344999999999999</v>
      </c>
      <c r="C7593" t="str">
        <f t="shared" si="123"/>
        <v>1989 q4</v>
      </c>
    </row>
    <row r="7594" spans="1:3">
      <c r="A7594" s="61">
        <v>32804</v>
      </c>
      <c r="B7594">
        <v>1.196</v>
      </c>
      <c r="C7594" t="str">
        <f t="shared" si="123"/>
        <v>1989 q4</v>
      </c>
    </row>
    <row r="7595" spans="1:3">
      <c r="A7595" s="61">
        <v>32805</v>
      </c>
      <c r="B7595">
        <v>1.151</v>
      </c>
      <c r="C7595" t="str">
        <f t="shared" si="123"/>
        <v>1989 q4</v>
      </c>
    </row>
    <row r="7596" spans="1:3">
      <c r="A7596" s="61">
        <v>32806</v>
      </c>
      <c r="B7596">
        <v>1.1555</v>
      </c>
      <c r="C7596" t="str">
        <f t="shared" si="123"/>
        <v>1989 q4</v>
      </c>
    </row>
    <row r="7597" spans="1:3">
      <c r="A7597" s="61">
        <v>32807</v>
      </c>
      <c r="B7597">
        <v>1.1419999999999999</v>
      </c>
      <c r="C7597" t="str">
        <f t="shared" si="123"/>
        <v>1989 q4</v>
      </c>
    </row>
    <row r="7598" spans="1:3">
      <c r="A7598" s="61">
        <v>32808</v>
      </c>
      <c r="B7598">
        <v>1.1579999999999999</v>
      </c>
      <c r="C7598" t="str">
        <f t="shared" si="123"/>
        <v>1989 q4</v>
      </c>
    </row>
    <row r="7599" spans="1:3">
      <c r="A7599" s="61">
        <v>32811</v>
      </c>
      <c r="B7599">
        <v>1.1279999999999999</v>
      </c>
      <c r="C7599" t="str">
        <f t="shared" si="123"/>
        <v>1989 q4</v>
      </c>
    </row>
    <row r="7600" spans="1:3">
      <c r="A7600" s="61">
        <v>32812</v>
      </c>
      <c r="B7600">
        <v>1.1399999999999999</v>
      </c>
      <c r="C7600" t="str">
        <f t="shared" si="123"/>
        <v>1989 q4</v>
      </c>
    </row>
    <row r="7601" spans="1:3">
      <c r="A7601" s="61">
        <v>32813</v>
      </c>
      <c r="B7601">
        <v>1.165</v>
      </c>
      <c r="C7601" t="str">
        <f t="shared" si="123"/>
        <v>1989 q4</v>
      </c>
    </row>
    <row r="7602" spans="1:3">
      <c r="A7602" s="61">
        <v>32814</v>
      </c>
      <c r="B7602">
        <v>1.1339999999999999</v>
      </c>
      <c r="C7602" t="str">
        <f t="shared" si="123"/>
        <v>1989 q4</v>
      </c>
    </row>
    <row r="7603" spans="1:3">
      <c r="A7603" s="61">
        <v>32815</v>
      </c>
      <c r="B7603">
        <v>1.125</v>
      </c>
      <c r="C7603" t="str">
        <f t="shared" si="123"/>
        <v>1989 q4</v>
      </c>
    </row>
    <row r="7604" spans="1:3">
      <c r="A7604" s="61">
        <v>32818</v>
      </c>
      <c r="B7604">
        <v>1.0960000000000001</v>
      </c>
      <c r="C7604" t="str">
        <f t="shared" si="123"/>
        <v>1989 q4</v>
      </c>
    </row>
    <row r="7605" spans="1:3">
      <c r="A7605" s="61">
        <v>32819</v>
      </c>
      <c r="B7605">
        <v>1.1114999999999999</v>
      </c>
      <c r="C7605" t="str">
        <f t="shared" si="123"/>
        <v>1989 q4</v>
      </c>
    </row>
    <row r="7606" spans="1:3">
      <c r="A7606" s="61">
        <v>32820</v>
      </c>
      <c r="B7606">
        <v>1.1405000000000001</v>
      </c>
      <c r="C7606" t="str">
        <f t="shared" si="123"/>
        <v>1989 q4</v>
      </c>
    </row>
    <row r="7607" spans="1:3">
      <c r="A7607" s="61">
        <v>32821</v>
      </c>
      <c r="B7607">
        <v>1.1519999999999999</v>
      </c>
      <c r="C7607" t="str">
        <f t="shared" si="123"/>
        <v>1989 q4</v>
      </c>
    </row>
    <row r="7608" spans="1:3">
      <c r="A7608" s="61">
        <v>32822</v>
      </c>
      <c r="B7608">
        <v>1.145</v>
      </c>
      <c r="C7608" t="str">
        <f t="shared" si="123"/>
        <v>1989 q4</v>
      </c>
    </row>
    <row r="7609" spans="1:3">
      <c r="A7609" s="61">
        <v>32825</v>
      </c>
      <c r="B7609">
        <v>1.167</v>
      </c>
      <c r="C7609" t="str">
        <f t="shared" si="123"/>
        <v>1989 q4</v>
      </c>
    </row>
    <row r="7610" spans="1:3">
      <c r="A7610" s="61">
        <v>32826</v>
      </c>
      <c r="B7610">
        <v>1.1279999999999999</v>
      </c>
      <c r="C7610" t="str">
        <f t="shared" si="123"/>
        <v>1989 q4</v>
      </c>
    </row>
    <row r="7611" spans="1:3">
      <c r="A7611" s="61">
        <v>32827</v>
      </c>
      <c r="B7611">
        <v>1.1214999999999999</v>
      </c>
      <c r="C7611" t="str">
        <f t="shared" si="123"/>
        <v>1989 q4</v>
      </c>
    </row>
    <row r="7612" spans="1:3">
      <c r="A7612" s="61">
        <v>32828</v>
      </c>
      <c r="B7612">
        <v>1.1140000000000001</v>
      </c>
      <c r="C7612" t="str">
        <f t="shared" si="123"/>
        <v>1989 q4</v>
      </c>
    </row>
    <row r="7613" spans="1:3">
      <c r="A7613" s="61">
        <v>32829</v>
      </c>
      <c r="B7613">
        <v>1.0880000000000001</v>
      </c>
      <c r="C7613" t="str">
        <f t="shared" si="123"/>
        <v>1989 q4</v>
      </c>
    </row>
    <row r="7614" spans="1:3">
      <c r="A7614" s="61">
        <v>32832</v>
      </c>
      <c r="B7614">
        <v>1.0609999999999999</v>
      </c>
      <c r="C7614" t="str">
        <f t="shared" si="123"/>
        <v>1989 q4</v>
      </c>
    </row>
    <row r="7615" spans="1:3">
      <c r="A7615" s="61">
        <v>32833</v>
      </c>
      <c r="B7615">
        <v>1.0834999999999999</v>
      </c>
      <c r="C7615" t="str">
        <f t="shared" si="123"/>
        <v>1989 q4</v>
      </c>
    </row>
    <row r="7616" spans="1:3">
      <c r="A7616" s="61">
        <v>32834</v>
      </c>
      <c r="B7616">
        <v>1.0640000000000001</v>
      </c>
      <c r="C7616" t="str">
        <f t="shared" si="123"/>
        <v>1989 q4</v>
      </c>
    </row>
    <row r="7617" spans="1:3">
      <c r="A7617" s="61">
        <v>32836</v>
      </c>
      <c r="B7617">
        <v>1.0720000000000001</v>
      </c>
      <c r="C7617" t="str">
        <f t="shared" si="123"/>
        <v>1989 q4</v>
      </c>
    </row>
    <row r="7618" spans="1:3">
      <c r="A7618" s="61">
        <v>32839</v>
      </c>
      <c r="B7618">
        <v>1.0854999999999999</v>
      </c>
      <c r="C7618" t="str">
        <f t="shared" si="123"/>
        <v>1989 q4</v>
      </c>
    </row>
    <row r="7619" spans="1:3">
      <c r="A7619" s="61">
        <v>32840</v>
      </c>
      <c r="B7619">
        <v>1.0998000000000001</v>
      </c>
      <c r="C7619" t="str">
        <f t="shared" si="123"/>
        <v>1989 q4</v>
      </c>
    </row>
    <row r="7620" spans="1:3">
      <c r="A7620" s="61">
        <v>32841</v>
      </c>
      <c r="B7620">
        <v>1.0952</v>
      </c>
      <c r="C7620" t="str">
        <f t="shared" si="123"/>
        <v>1989 q4</v>
      </c>
    </row>
    <row r="7621" spans="1:3">
      <c r="A7621" s="61">
        <v>32842</v>
      </c>
      <c r="B7621">
        <v>1.0991</v>
      </c>
      <c r="C7621" t="str">
        <f t="shared" si="123"/>
        <v>1989 q4</v>
      </c>
    </row>
    <row r="7622" spans="1:3">
      <c r="A7622" s="61">
        <v>32843</v>
      </c>
      <c r="B7622">
        <v>1.07</v>
      </c>
      <c r="C7622" t="str">
        <f t="shared" si="123"/>
        <v>1989 q4</v>
      </c>
    </row>
    <row r="7623" spans="1:3">
      <c r="A7623" s="61">
        <v>32846</v>
      </c>
      <c r="B7623">
        <v>1.06</v>
      </c>
      <c r="C7623" t="str">
        <f t="shared" si="123"/>
        <v>1989 q4</v>
      </c>
    </row>
    <row r="7624" spans="1:3">
      <c r="A7624" s="61">
        <v>32847</v>
      </c>
      <c r="B7624">
        <v>1.042</v>
      </c>
      <c r="C7624" t="str">
        <f t="shared" si="123"/>
        <v>1989 q4</v>
      </c>
    </row>
    <row r="7625" spans="1:3">
      <c r="A7625" s="61">
        <v>32848</v>
      </c>
      <c r="B7625">
        <v>1.05</v>
      </c>
      <c r="C7625" t="str">
        <f t="shared" si="123"/>
        <v>1989 q4</v>
      </c>
    </row>
    <row r="7626" spans="1:3">
      <c r="A7626" s="61">
        <v>32849</v>
      </c>
      <c r="B7626">
        <v>1.054</v>
      </c>
      <c r="C7626" t="str">
        <f t="shared" si="123"/>
        <v>1989 q4</v>
      </c>
    </row>
    <row r="7627" spans="1:3">
      <c r="A7627" s="61">
        <v>32850</v>
      </c>
      <c r="B7627">
        <v>1.0505</v>
      </c>
      <c r="C7627" t="str">
        <f t="shared" si="123"/>
        <v>1989 q4</v>
      </c>
    </row>
    <row r="7628" spans="1:3">
      <c r="A7628" s="61">
        <v>32853</v>
      </c>
      <c r="B7628">
        <v>1.0449999999999999</v>
      </c>
      <c r="C7628" t="str">
        <f t="shared" si="123"/>
        <v>1989 q4</v>
      </c>
    </row>
    <row r="7629" spans="1:3">
      <c r="A7629" s="61">
        <v>32854</v>
      </c>
      <c r="B7629">
        <v>1.026</v>
      </c>
      <c r="C7629" t="str">
        <f t="shared" si="123"/>
        <v>1989 q4</v>
      </c>
    </row>
    <row r="7630" spans="1:3">
      <c r="A7630" s="61">
        <v>32855</v>
      </c>
      <c r="B7630">
        <v>1.0620000000000001</v>
      </c>
      <c r="C7630" t="str">
        <f t="shared" si="123"/>
        <v>1989 q4</v>
      </c>
    </row>
    <row r="7631" spans="1:3">
      <c r="A7631" s="61">
        <v>32856</v>
      </c>
      <c r="B7631">
        <v>1.0425</v>
      </c>
      <c r="C7631" t="str">
        <f t="shared" si="123"/>
        <v>1989 q4</v>
      </c>
    </row>
    <row r="7632" spans="1:3">
      <c r="A7632" s="61">
        <v>32857</v>
      </c>
      <c r="B7632">
        <v>1.0580000000000001</v>
      </c>
      <c r="C7632" t="str">
        <f t="shared" si="123"/>
        <v>1989 q4</v>
      </c>
    </row>
    <row r="7633" spans="1:3">
      <c r="A7633" s="61">
        <v>32860</v>
      </c>
      <c r="B7633">
        <v>1.0409999999999999</v>
      </c>
      <c r="C7633" t="str">
        <f t="shared" si="123"/>
        <v>1989 q4</v>
      </c>
    </row>
    <row r="7634" spans="1:3">
      <c r="A7634" s="61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61">
        <v>32862</v>
      </c>
      <c r="B7635">
        <v>1.0529999999999999</v>
      </c>
      <c r="C7635" t="str">
        <f t="shared" si="124"/>
        <v>1989 q4</v>
      </c>
    </row>
    <row r="7636" spans="1:3">
      <c r="A7636" s="61">
        <v>32863</v>
      </c>
      <c r="B7636">
        <v>1.0615000000000001</v>
      </c>
      <c r="C7636" t="str">
        <f t="shared" si="124"/>
        <v>1989 q4</v>
      </c>
    </row>
    <row r="7637" spans="1:3">
      <c r="A7637" s="61">
        <v>32864</v>
      </c>
      <c r="B7637">
        <v>1.075</v>
      </c>
      <c r="C7637" t="str">
        <f t="shared" si="124"/>
        <v>1989 q4</v>
      </c>
    </row>
    <row r="7638" spans="1:3">
      <c r="A7638" s="61">
        <v>32868</v>
      </c>
      <c r="B7638">
        <v>1.0774999999999999</v>
      </c>
      <c r="C7638" t="str">
        <f t="shared" si="124"/>
        <v>1989 q4</v>
      </c>
    </row>
    <row r="7639" spans="1:3">
      <c r="A7639" s="61">
        <v>32869</v>
      </c>
      <c r="B7639">
        <v>1.0620000000000001</v>
      </c>
      <c r="C7639" t="str">
        <f t="shared" si="124"/>
        <v>1989 q4</v>
      </c>
    </row>
    <row r="7640" spans="1:3">
      <c r="A7640" s="61">
        <v>32870</v>
      </c>
      <c r="B7640">
        <v>1.0626</v>
      </c>
      <c r="C7640" t="str">
        <f t="shared" si="124"/>
        <v>1989 q4</v>
      </c>
    </row>
    <row r="7641" spans="1:3">
      <c r="A7641" s="61">
        <v>32871</v>
      </c>
      <c r="B7641">
        <v>1.0650999999999999</v>
      </c>
      <c r="C7641" t="str">
        <f t="shared" si="124"/>
        <v>1989 q4</v>
      </c>
    </row>
    <row r="7642" spans="1:3">
      <c r="A7642" s="61">
        <v>32875</v>
      </c>
      <c r="B7642">
        <v>1.0620000000000001</v>
      </c>
      <c r="C7642" t="str">
        <f t="shared" si="124"/>
        <v>1990 q1</v>
      </c>
    </row>
    <row r="7643" spans="1:3">
      <c r="A7643" s="61">
        <v>32876</v>
      </c>
      <c r="B7643">
        <v>1.0965</v>
      </c>
      <c r="C7643" t="str">
        <f t="shared" si="124"/>
        <v>1990 q1</v>
      </c>
    </row>
    <row r="7644" spans="1:3">
      <c r="A7644" s="61">
        <v>32877</v>
      </c>
      <c r="B7644">
        <v>1.0854999999999999</v>
      </c>
      <c r="C7644" t="str">
        <f t="shared" si="124"/>
        <v>1990 q1</v>
      </c>
    </row>
    <row r="7645" spans="1:3">
      <c r="A7645" s="61">
        <v>32878</v>
      </c>
      <c r="B7645">
        <v>1.095</v>
      </c>
      <c r="C7645" t="str">
        <f t="shared" si="124"/>
        <v>1990 q1</v>
      </c>
    </row>
    <row r="7646" spans="1:3">
      <c r="A7646" s="61">
        <v>32881</v>
      </c>
      <c r="B7646">
        <v>1.1134999999999999</v>
      </c>
      <c r="C7646" t="str">
        <f t="shared" si="124"/>
        <v>1990 q1</v>
      </c>
    </row>
    <row r="7647" spans="1:3">
      <c r="A7647" s="61">
        <v>32882</v>
      </c>
      <c r="B7647">
        <v>1.1020000000000001</v>
      </c>
      <c r="C7647" t="str">
        <f t="shared" si="124"/>
        <v>1990 q1</v>
      </c>
    </row>
    <row r="7648" spans="1:3">
      <c r="A7648" s="61">
        <v>32883</v>
      </c>
      <c r="B7648">
        <v>1.081</v>
      </c>
      <c r="C7648" t="str">
        <f t="shared" si="124"/>
        <v>1990 q1</v>
      </c>
    </row>
    <row r="7649" spans="1:3">
      <c r="A7649" s="61">
        <v>32884</v>
      </c>
      <c r="B7649">
        <v>1.0920000000000001</v>
      </c>
      <c r="C7649" t="str">
        <f t="shared" si="124"/>
        <v>1990 q1</v>
      </c>
    </row>
    <row r="7650" spans="1:3">
      <c r="A7650" s="61">
        <v>32885</v>
      </c>
      <c r="B7650">
        <v>1.0589999999999999</v>
      </c>
      <c r="C7650" t="str">
        <f t="shared" si="124"/>
        <v>1990 q1</v>
      </c>
    </row>
    <row r="7651" spans="1:3">
      <c r="A7651" s="61">
        <v>32888</v>
      </c>
      <c r="B7651">
        <v>1.04</v>
      </c>
      <c r="C7651" t="str">
        <f t="shared" si="124"/>
        <v>1990 q1</v>
      </c>
    </row>
    <row r="7652" spans="1:3">
      <c r="A7652" s="61">
        <v>32889</v>
      </c>
      <c r="B7652">
        <v>1.0449999999999999</v>
      </c>
      <c r="C7652" t="str">
        <f t="shared" si="124"/>
        <v>1990 q1</v>
      </c>
    </row>
    <row r="7653" spans="1:3">
      <c r="A7653" s="61">
        <v>32890</v>
      </c>
      <c r="B7653">
        <v>1.04</v>
      </c>
      <c r="C7653" t="str">
        <f t="shared" si="124"/>
        <v>1990 q1</v>
      </c>
    </row>
    <row r="7654" spans="1:3">
      <c r="A7654" s="61">
        <v>32891</v>
      </c>
      <c r="B7654">
        <v>1.0235000000000001</v>
      </c>
      <c r="C7654" t="str">
        <f t="shared" si="124"/>
        <v>1990 q1</v>
      </c>
    </row>
    <row r="7655" spans="1:3">
      <c r="A7655" s="61">
        <v>32892</v>
      </c>
      <c r="B7655">
        <v>0.99299999999999999</v>
      </c>
      <c r="C7655" t="str">
        <f t="shared" si="124"/>
        <v>1990 q1</v>
      </c>
    </row>
    <row r="7656" spans="1:3">
      <c r="A7656" s="61">
        <v>32895</v>
      </c>
      <c r="B7656">
        <v>0.98750000000000004</v>
      </c>
      <c r="C7656" t="str">
        <f t="shared" si="124"/>
        <v>1990 q1</v>
      </c>
    </row>
    <row r="7657" spans="1:3">
      <c r="A7657" s="61">
        <v>32896</v>
      </c>
      <c r="B7657">
        <v>0.97450000000000003</v>
      </c>
      <c r="C7657" t="str">
        <f t="shared" si="124"/>
        <v>1990 q1</v>
      </c>
    </row>
    <row r="7658" spans="1:3">
      <c r="A7658" s="61">
        <v>32897</v>
      </c>
      <c r="B7658">
        <v>0.96599999999999997</v>
      </c>
      <c r="C7658" t="str">
        <f t="shared" si="124"/>
        <v>1990 q1</v>
      </c>
    </row>
    <row r="7659" spans="1:3">
      <c r="A7659" s="61">
        <v>32898</v>
      </c>
      <c r="B7659">
        <v>0.97699999999999998</v>
      </c>
      <c r="C7659" t="str">
        <f t="shared" si="124"/>
        <v>1990 q1</v>
      </c>
    </row>
    <row r="7660" spans="1:3">
      <c r="A7660" s="61">
        <v>32899</v>
      </c>
      <c r="B7660">
        <v>0.98350000000000004</v>
      </c>
      <c r="C7660" t="str">
        <f t="shared" si="124"/>
        <v>1990 q1</v>
      </c>
    </row>
    <row r="7661" spans="1:3">
      <c r="A7661" s="61">
        <v>32902</v>
      </c>
      <c r="B7661">
        <v>0.96750000000000003</v>
      </c>
      <c r="C7661" t="str">
        <f t="shared" si="124"/>
        <v>1990 q1</v>
      </c>
    </row>
    <row r="7662" spans="1:3">
      <c r="A7662" s="61">
        <v>32903</v>
      </c>
      <c r="B7662">
        <v>0.95650000000000002</v>
      </c>
      <c r="C7662" t="str">
        <f t="shared" si="124"/>
        <v>1990 q1</v>
      </c>
    </row>
    <row r="7663" spans="1:3">
      <c r="A7663" s="61">
        <v>32904</v>
      </c>
      <c r="B7663">
        <v>0.98599999999999999</v>
      </c>
      <c r="C7663" t="str">
        <f t="shared" si="124"/>
        <v>1990 q1</v>
      </c>
    </row>
    <row r="7664" spans="1:3">
      <c r="A7664" s="61">
        <v>32905</v>
      </c>
      <c r="B7664">
        <v>0.97699999999999998</v>
      </c>
      <c r="C7664" t="str">
        <f t="shared" si="124"/>
        <v>1990 q1</v>
      </c>
    </row>
    <row r="7665" spans="1:3">
      <c r="A7665" s="61">
        <v>32906</v>
      </c>
      <c r="B7665">
        <v>1.0004999999999999</v>
      </c>
      <c r="C7665" t="str">
        <f t="shared" si="124"/>
        <v>1990 q1</v>
      </c>
    </row>
    <row r="7666" spans="1:3">
      <c r="A7666" s="61">
        <v>32909</v>
      </c>
      <c r="B7666">
        <v>0.98699999999999999</v>
      </c>
      <c r="C7666" t="str">
        <f t="shared" si="124"/>
        <v>1990 q1</v>
      </c>
    </row>
    <row r="7667" spans="1:3">
      <c r="A7667" s="61">
        <v>32910</v>
      </c>
      <c r="B7667">
        <v>0.99199999999999999</v>
      </c>
      <c r="C7667" t="str">
        <f t="shared" si="124"/>
        <v>1990 q1</v>
      </c>
    </row>
    <row r="7668" spans="1:3">
      <c r="A7668" s="61">
        <v>32911</v>
      </c>
      <c r="B7668">
        <v>1.0004999999999999</v>
      </c>
      <c r="C7668" t="str">
        <f t="shared" si="124"/>
        <v>1990 q1</v>
      </c>
    </row>
    <row r="7669" spans="1:3">
      <c r="A7669" s="61">
        <v>32912</v>
      </c>
      <c r="B7669">
        <v>0.99750000000000005</v>
      </c>
      <c r="C7669" t="str">
        <f t="shared" si="124"/>
        <v>1990 q1</v>
      </c>
    </row>
    <row r="7670" spans="1:3">
      <c r="A7670" s="61">
        <v>32913</v>
      </c>
      <c r="B7670">
        <v>1.0125</v>
      </c>
      <c r="C7670" t="str">
        <f t="shared" si="124"/>
        <v>1990 q1</v>
      </c>
    </row>
    <row r="7671" spans="1:3">
      <c r="A7671" s="61">
        <v>32916</v>
      </c>
      <c r="B7671">
        <v>0.999</v>
      </c>
      <c r="C7671" t="str">
        <f t="shared" si="124"/>
        <v>1990 q1</v>
      </c>
    </row>
    <row r="7672" spans="1:3">
      <c r="A7672" s="61">
        <v>32917</v>
      </c>
      <c r="B7672">
        <v>1.042</v>
      </c>
      <c r="C7672" t="str">
        <f t="shared" si="124"/>
        <v>1990 q1</v>
      </c>
    </row>
    <row r="7673" spans="1:3">
      <c r="A7673" s="61">
        <v>32918</v>
      </c>
      <c r="B7673">
        <v>1.0569999999999999</v>
      </c>
      <c r="C7673" t="str">
        <f t="shared" si="124"/>
        <v>1990 q1</v>
      </c>
    </row>
    <row r="7674" spans="1:3">
      <c r="A7674" s="61">
        <v>32919</v>
      </c>
      <c r="B7674">
        <v>1.0705</v>
      </c>
      <c r="C7674" t="str">
        <f t="shared" si="124"/>
        <v>1990 q1</v>
      </c>
    </row>
    <row r="7675" spans="1:3">
      <c r="A7675" s="61">
        <v>32920</v>
      </c>
      <c r="B7675">
        <v>1.1134999999999999</v>
      </c>
      <c r="C7675" t="str">
        <f t="shared" si="124"/>
        <v>1990 q1</v>
      </c>
    </row>
    <row r="7676" spans="1:3">
      <c r="A7676" s="61">
        <v>32924</v>
      </c>
      <c r="B7676">
        <v>1.1299999999999999</v>
      </c>
      <c r="C7676" t="str">
        <f t="shared" si="124"/>
        <v>1990 q1</v>
      </c>
    </row>
    <row r="7677" spans="1:3">
      <c r="A7677" s="61">
        <v>32925</v>
      </c>
      <c r="B7677">
        <v>1.1419999999999999</v>
      </c>
      <c r="C7677" t="str">
        <f t="shared" si="124"/>
        <v>1990 q1</v>
      </c>
    </row>
    <row r="7678" spans="1:3">
      <c r="A7678" s="61">
        <v>32926</v>
      </c>
      <c r="B7678">
        <v>1.1479999999999999</v>
      </c>
      <c r="C7678" t="str">
        <f t="shared" si="124"/>
        <v>1990 q1</v>
      </c>
    </row>
    <row r="7679" spans="1:3">
      <c r="A7679" s="61">
        <v>32927</v>
      </c>
      <c r="B7679">
        <v>1.127</v>
      </c>
      <c r="C7679" t="str">
        <f t="shared" si="124"/>
        <v>1990 q1</v>
      </c>
    </row>
    <row r="7680" spans="1:3">
      <c r="A7680" s="61">
        <v>32930</v>
      </c>
      <c r="B7680">
        <v>1.1113</v>
      </c>
      <c r="C7680" t="str">
        <f t="shared" si="124"/>
        <v>1990 q1</v>
      </c>
    </row>
    <row r="7681" spans="1:3">
      <c r="A7681" s="61">
        <v>32931</v>
      </c>
      <c r="B7681">
        <v>1.0881000000000001</v>
      </c>
      <c r="C7681" t="str">
        <f t="shared" si="124"/>
        <v>1990 q1</v>
      </c>
    </row>
    <row r="7682" spans="1:3">
      <c r="A7682" s="61">
        <v>32932</v>
      </c>
      <c r="B7682">
        <v>1.0936999999999999</v>
      </c>
      <c r="C7682" t="str">
        <f t="shared" si="124"/>
        <v>1990 q1</v>
      </c>
    </row>
    <row r="7683" spans="1:3">
      <c r="A7683" s="61">
        <v>32933</v>
      </c>
      <c r="B7683">
        <v>1.0920000000000001</v>
      </c>
      <c r="C7683" t="str">
        <f t="shared" si="124"/>
        <v>1990 q1</v>
      </c>
    </row>
    <row r="7684" spans="1:3">
      <c r="A7684" s="61">
        <v>32934</v>
      </c>
      <c r="B7684">
        <v>1.137</v>
      </c>
      <c r="C7684" t="str">
        <f t="shared" si="124"/>
        <v>1990 q1</v>
      </c>
    </row>
    <row r="7685" spans="1:3">
      <c r="A7685" s="61">
        <v>32937</v>
      </c>
      <c r="B7685">
        <v>1.1679999999999999</v>
      </c>
      <c r="C7685" t="str">
        <f t="shared" si="124"/>
        <v>1990 q1</v>
      </c>
    </row>
    <row r="7686" spans="1:3">
      <c r="A7686" s="61">
        <v>32938</v>
      </c>
      <c r="B7686">
        <v>1.1535</v>
      </c>
      <c r="C7686" t="str">
        <f t="shared" si="124"/>
        <v>1990 q1</v>
      </c>
    </row>
    <row r="7687" spans="1:3">
      <c r="A7687" s="61">
        <v>32939</v>
      </c>
      <c r="B7687">
        <v>1.1465000000000001</v>
      </c>
      <c r="C7687" t="str">
        <f t="shared" si="124"/>
        <v>1990 q1</v>
      </c>
    </row>
    <row r="7688" spans="1:3">
      <c r="A7688" s="61">
        <v>32940</v>
      </c>
      <c r="B7688">
        <v>1.159</v>
      </c>
      <c r="C7688" t="str">
        <f t="shared" si="124"/>
        <v>1990 q1</v>
      </c>
    </row>
    <row r="7689" spans="1:3">
      <c r="A7689" s="61">
        <v>32941</v>
      </c>
      <c r="B7689">
        <v>1.155</v>
      </c>
      <c r="C7689" t="str">
        <f t="shared" si="124"/>
        <v>1990 q1</v>
      </c>
    </row>
    <row r="7690" spans="1:3">
      <c r="A7690" s="61">
        <v>32944</v>
      </c>
      <c r="B7690">
        <v>1.1495</v>
      </c>
      <c r="C7690" t="str">
        <f t="shared" si="124"/>
        <v>1990 q1</v>
      </c>
    </row>
    <row r="7691" spans="1:3">
      <c r="A7691" s="61">
        <v>32945</v>
      </c>
      <c r="B7691">
        <v>1.127</v>
      </c>
      <c r="C7691" t="str">
        <f t="shared" si="124"/>
        <v>1990 q1</v>
      </c>
    </row>
    <row r="7692" spans="1:3">
      <c r="A7692" s="61">
        <v>32946</v>
      </c>
      <c r="B7692">
        <v>1.1739999999999999</v>
      </c>
      <c r="C7692" t="str">
        <f t="shared" si="124"/>
        <v>1990 q1</v>
      </c>
    </row>
    <row r="7693" spans="1:3">
      <c r="A7693" s="61">
        <v>32947</v>
      </c>
      <c r="B7693">
        <v>1.1955</v>
      </c>
      <c r="C7693" t="str">
        <f t="shared" si="124"/>
        <v>1990 q1</v>
      </c>
    </row>
    <row r="7694" spans="1:3">
      <c r="A7694" s="61">
        <v>32948</v>
      </c>
      <c r="B7694">
        <v>1.1975</v>
      </c>
      <c r="C7694" t="str">
        <f t="shared" si="124"/>
        <v>1990 q1</v>
      </c>
    </row>
    <row r="7695" spans="1:3">
      <c r="A7695" s="61">
        <v>32951</v>
      </c>
      <c r="B7695">
        <v>1.1910000000000001</v>
      </c>
      <c r="C7695" t="str">
        <f t="shared" si="124"/>
        <v>1990 q1</v>
      </c>
    </row>
    <row r="7696" spans="1:3">
      <c r="A7696" s="61">
        <v>32952</v>
      </c>
      <c r="B7696">
        <v>1.173</v>
      </c>
      <c r="C7696" t="str">
        <f t="shared" si="124"/>
        <v>1990 q1</v>
      </c>
    </row>
    <row r="7697" spans="1:3">
      <c r="A7697" s="61">
        <v>32953</v>
      </c>
      <c r="B7697">
        <v>1.212</v>
      </c>
      <c r="C7697" t="str">
        <f t="shared" si="124"/>
        <v>1990 q1</v>
      </c>
    </row>
    <row r="7698" spans="1:3">
      <c r="A7698" s="61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61">
        <v>32955</v>
      </c>
      <c r="B7699">
        <v>1.179</v>
      </c>
      <c r="C7699" t="str">
        <f t="shared" si="125"/>
        <v>1990 q1</v>
      </c>
    </row>
    <row r="7700" spans="1:3">
      <c r="A7700" s="61">
        <v>32958</v>
      </c>
      <c r="B7700">
        <v>1.147</v>
      </c>
      <c r="C7700" t="str">
        <f t="shared" si="125"/>
        <v>1990 q1</v>
      </c>
    </row>
    <row r="7701" spans="1:3">
      <c r="A7701" s="61">
        <v>32959</v>
      </c>
      <c r="B7701">
        <v>1.1225000000000001</v>
      </c>
      <c r="C7701" t="str">
        <f t="shared" si="125"/>
        <v>1990 q1</v>
      </c>
    </row>
    <row r="7702" spans="1:3">
      <c r="A7702" s="61">
        <v>32960</v>
      </c>
      <c r="B7702">
        <v>1.165</v>
      </c>
      <c r="C7702" t="str">
        <f t="shared" si="125"/>
        <v>1990 q1</v>
      </c>
    </row>
    <row r="7703" spans="1:3">
      <c r="A7703" s="61">
        <v>32961</v>
      </c>
      <c r="B7703">
        <v>1.179</v>
      </c>
      <c r="C7703" t="str">
        <f t="shared" si="125"/>
        <v>1990 q1</v>
      </c>
    </row>
    <row r="7704" spans="1:3">
      <c r="A7704" s="61">
        <v>32962</v>
      </c>
      <c r="B7704">
        <v>1.224</v>
      </c>
      <c r="C7704" t="str">
        <f t="shared" si="125"/>
        <v>1990 q1</v>
      </c>
    </row>
    <row r="7705" spans="1:3">
      <c r="A7705" s="61">
        <v>32965</v>
      </c>
      <c r="B7705">
        <v>1.2090000000000001</v>
      </c>
      <c r="C7705" t="str">
        <f t="shared" si="125"/>
        <v>1990 q2</v>
      </c>
    </row>
    <row r="7706" spans="1:3">
      <c r="A7706" s="61">
        <v>32966</v>
      </c>
      <c r="B7706">
        <v>1.2484999999999999</v>
      </c>
      <c r="C7706" t="str">
        <f t="shared" si="125"/>
        <v>1990 q2</v>
      </c>
    </row>
    <row r="7707" spans="1:3">
      <c r="A7707" s="61">
        <v>32967</v>
      </c>
      <c r="B7707">
        <v>1.2015</v>
      </c>
      <c r="C7707" t="str">
        <f t="shared" si="125"/>
        <v>1990 q2</v>
      </c>
    </row>
    <row r="7708" spans="1:3">
      <c r="A7708" s="61">
        <v>32968</v>
      </c>
      <c r="B7708">
        <v>1.1890000000000001</v>
      </c>
      <c r="C7708" t="str">
        <f t="shared" si="125"/>
        <v>1990 q2</v>
      </c>
    </row>
    <row r="7709" spans="1:3">
      <c r="A7709" s="61">
        <v>32969</v>
      </c>
      <c r="B7709">
        <v>1.2110000000000001</v>
      </c>
      <c r="C7709" t="str">
        <f t="shared" si="125"/>
        <v>1990 q2</v>
      </c>
    </row>
    <row r="7710" spans="1:3">
      <c r="A7710" s="61">
        <v>32972</v>
      </c>
      <c r="B7710">
        <v>1.167</v>
      </c>
      <c r="C7710" t="str">
        <f t="shared" si="125"/>
        <v>1990 q2</v>
      </c>
    </row>
    <row r="7711" spans="1:3">
      <c r="A7711" s="61">
        <v>32973</v>
      </c>
      <c r="B7711">
        <v>1.1935</v>
      </c>
      <c r="C7711" t="str">
        <f t="shared" si="125"/>
        <v>1990 q2</v>
      </c>
    </row>
    <row r="7712" spans="1:3">
      <c r="A7712" s="61">
        <v>32974</v>
      </c>
      <c r="B7712">
        <v>1.181</v>
      </c>
      <c r="C7712" t="str">
        <f t="shared" si="125"/>
        <v>1990 q2</v>
      </c>
    </row>
    <row r="7713" spans="1:3">
      <c r="A7713" s="61">
        <v>32975</v>
      </c>
      <c r="B7713">
        <v>1.1685000000000001</v>
      </c>
      <c r="C7713" t="str">
        <f t="shared" si="125"/>
        <v>1990 q2</v>
      </c>
    </row>
    <row r="7714" spans="1:3">
      <c r="A7714" s="61">
        <v>32979</v>
      </c>
      <c r="B7714">
        <v>1.165</v>
      </c>
      <c r="C7714" t="str">
        <f t="shared" si="125"/>
        <v>1990 q2</v>
      </c>
    </row>
    <row r="7715" spans="1:3">
      <c r="A7715" s="61">
        <v>32980</v>
      </c>
      <c r="B7715">
        <v>1.1625000000000001</v>
      </c>
      <c r="C7715" t="str">
        <f t="shared" si="125"/>
        <v>1990 q2</v>
      </c>
    </row>
    <row r="7716" spans="1:3">
      <c r="A7716" s="61">
        <v>32981</v>
      </c>
      <c r="B7716">
        <v>1.1619999999999999</v>
      </c>
      <c r="C7716" t="str">
        <f t="shared" si="125"/>
        <v>1990 q2</v>
      </c>
    </row>
    <row r="7717" spans="1:3">
      <c r="A7717" s="61">
        <v>32982</v>
      </c>
      <c r="B7717">
        <v>1.1659999999999999</v>
      </c>
      <c r="C7717" t="str">
        <f t="shared" si="125"/>
        <v>1990 q2</v>
      </c>
    </row>
    <row r="7718" spans="1:3">
      <c r="A7718" s="61">
        <v>32983</v>
      </c>
      <c r="B7718">
        <v>1.1254999999999999</v>
      </c>
      <c r="C7718" t="str">
        <f t="shared" si="125"/>
        <v>1990 q2</v>
      </c>
    </row>
    <row r="7719" spans="1:3">
      <c r="A7719" s="61">
        <v>32986</v>
      </c>
      <c r="B7719">
        <v>1.121</v>
      </c>
      <c r="C7719" t="str">
        <f t="shared" si="125"/>
        <v>1990 q2</v>
      </c>
    </row>
    <row r="7720" spans="1:3">
      <c r="A7720" s="61">
        <v>32987</v>
      </c>
      <c r="B7720">
        <v>1.155</v>
      </c>
      <c r="C7720" t="str">
        <f t="shared" si="125"/>
        <v>1990 q2</v>
      </c>
    </row>
    <row r="7721" spans="1:3">
      <c r="A7721" s="61">
        <v>32988</v>
      </c>
      <c r="B7721">
        <v>1.1821999999999999</v>
      </c>
      <c r="C7721" t="str">
        <f t="shared" si="125"/>
        <v>1990 q2</v>
      </c>
    </row>
    <row r="7722" spans="1:3">
      <c r="A7722" s="61">
        <v>32989</v>
      </c>
      <c r="B7722">
        <v>1.1684000000000001</v>
      </c>
      <c r="C7722" t="str">
        <f t="shared" si="125"/>
        <v>1990 q2</v>
      </c>
    </row>
    <row r="7723" spans="1:3">
      <c r="A7723" s="61">
        <v>32990</v>
      </c>
      <c r="B7723">
        <v>1.1479999999999999</v>
      </c>
      <c r="C7723" t="str">
        <f t="shared" si="125"/>
        <v>1990 q2</v>
      </c>
    </row>
    <row r="7724" spans="1:3">
      <c r="A7724" s="61">
        <v>32993</v>
      </c>
      <c r="B7724">
        <v>1.105</v>
      </c>
      <c r="C7724" t="str">
        <f t="shared" si="125"/>
        <v>1990 q2</v>
      </c>
    </row>
    <row r="7725" spans="1:3">
      <c r="A7725" s="61">
        <v>32994</v>
      </c>
      <c r="B7725">
        <v>1.133</v>
      </c>
      <c r="C7725" t="str">
        <f t="shared" si="125"/>
        <v>1990 q2</v>
      </c>
    </row>
    <row r="7726" spans="1:3">
      <c r="A7726" s="61">
        <v>32995</v>
      </c>
      <c r="B7726">
        <v>1.1214999999999999</v>
      </c>
      <c r="C7726" t="str">
        <f t="shared" si="125"/>
        <v>1990 q2</v>
      </c>
    </row>
    <row r="7727" spans="1:3">
      <c r="A7727" s="61">
        <v>32996</v>
      </c>
      <c r="B7727">
        <v>1.1160000000000001</v>
      </c>
      <c r="C7727" t="str">
        <f t="shared" si="125"/>
        <v>1990 q2</v>
      </c>
    </row>
    <row r="7728" spans="1:3">
      <c r="A7728" s="61">
        <v>32997</v>
      </c>
      <c r="B7728">
        <v>1.1125</v>
      </c>
      <c r="C7728" t="str">
        <f t="shared" si="125"/>
        <v>1990 q2</v>
      </c>
    </row>
    <row r="7729" spans="1:3">
      <c r="A7729" s="61">
        <v>33000</v>
      </c>
      <c r="B7729">
        <v>1.0965</v>
      </c>
      <c r="C7729" t="str">
        <f t="shared" si="125"/>
        <v>1990 q2</v>
      </c>
    </row>
    <row r="7730" spans="1:3">
      <c r="A7730" s="61">
        <v>33001</v>
      </c>
      <c r="B7730">
        <v>1.1214999999999999</v>
      </c>
      <c r="C7730" t="str">
        <f t="shared" si="125"/>
        <v>1990 q2</v>
      </c>
    </row>
    <row r="7731" spans="1:3">
      <c r="A7731" s="61">
        <v>33002</v>
      </c>
      <c r="B7731">
        <v>1.175</v>
      </c>
      <c r="C7731" t="str">
        <f t="shared" si="125"/>
        <v>1990 q2</v>
      </c>
    </row>
    <row r="7732" spans="1:3">
      <c r="A7732" s="61">
        <v>33003</v>
      </c>
      <c r="B7732">
        <v>1.1839999999999999</v>
      </c>
      <c r="C7732" t="str">
        <f t="shared" si="125"/>
        <v>1990 q2</v>
      </c>
    </row>
    <row r="7733" spans="1:3">
      <c r="A7733" s="61">
        <v>33004</v>
      </c>
      <c r="B7733">
        <v>1.1765000000000001</v>
      </c>
      <c r="C7733" t="str">
        <f t="shared" si="125"/>
        <v>1990 q2</v>
      </c>
    </row>
    <row r="7734" spans="1:3">
      <c r="A7734" s="61">
        <v>33007</v>
      </c>
      <c r="B7734">
        <v>1.1499999999999999</v>
      </c>
      <c r="C7734" t="str">
        <f t="shared" si="125"/>
        <v>1990 q2</v>
      </c>
    </row>
    <row r="7735" spans="1:3">
      <c r="A7735" s="61">
        <v>33008</v>
      </c>
      <c r="B7735">
        <v>1.141</v>
      </c>
      <c r="C7735" t="str">
        <f t="shared" si="125"/>
        <v>1990 q2</v>
      </c>
    </row>
    <row r="7736" spans="1:3">
      <c r="A7736" s="61">
        <v>33009</v>
      </c>
      <c r="B7736">
        <v>1.1439999999999999</v>
      </c>
      <c r="C7736" t="str">
        <f t="shared" si="125"/>
        <v>1990 q2</v>
      </c>
    </row>
    <row r="7737" spans="1:3">
      <c r="A7737" s="61">
        <v>33010</v>
      </c>
      <c r="B7737">
        <v>1.149</v>
      </c>
      <c r="C7737" t="str">
        <f t="shared" si="125"/>
        <v>1990 q2</v>
      </c>
    </row>
    <row r="7738" spans="1:3">
      <c r="A7738" s="61">
        <v>33011</v>
      </c>
      <c r="B7738">
        <v>1.1485000000000001</v>
      </c>
      <c r="C7738" t="str">
        <f t="shared" si="125"/>
        <v>1990 q2</v>
      </c>
    </row>
    <row r="7739" spans="1:3">
      <c r="A7739" s="61">
        <v>33014</v>
      </c>
      <c r="B7739">
        <v>1.1345000000000001</v>
      </c>
      <c r="C7739" t="str">
        <f t="shared" si="125"/>
        <v>1990 q2</v>
      </c>
    </row>
    <row r="7740" spans="1:3">
      <c r="A7740" s="61">
        <v>33015</v>
      </c>
      <c r="B7740">
        <v>1.1615</v>
      </c>
      <c r="C7740" t="str">
        <f t="shared" si="125"/>
        <v>1990 q2</v>
      </c>
    </row>
    <row r="7741" spans="1:3">
      <c r="A7741" s="61">
        <v>33016</v>
      </c>
      <c r="B7741">
        <v>1.1505000000000001</v>
      </c>
      <c r="C7741" t="str">
        <f t="shared" si="125"/>
        <v>1990 q2</v>
      </c>
    </row>
    <row r="7742" spans="1:3">
      <c r="A7742" s="61">
        <v>33017</v>
      </c>
      <c r="B7742">
        <v>1.1655</v>
      </c>
      <c r="C7742" t="str">
        <f t="shared" si="125"/>
        <v>1990 q2</v>
      </c>
    </row>
    <row r="7743" spans="1:3">
      <c r="A7743" s="61">
        <v>33018</v>
      </c>
      <c r="B7743">
        <v>1.1525000000000001</v>
      </c>
      <c r="C7743" t="str">
        <f t="shared" si="125"/>
        <v>1990 q2</v>
      </c>
    </row>
    <row r="7744" spans="1:3">
      <c r="A7744" s="61">
        <v>33022</v>
      </c>
      <c r="B7744">
        <v>1.125</v>
      </c>
      <c r="C7744" t="str">
        <f t="shared" si="125"/>
        <v>1990 q2</v>
      </c>
    </row>
    <row r="7745" spans="1:3">
      <c r="A7745" s="61">
        <v>33023</v>
      </c>
      <c r="B7745">
        <v>1.115</v>
      </c>
      <c r="C7745" t="str">
        <f t="shared" si="125"/>
        <v>1990 q2</v>
      </c>
    </row>
    <row r="7746" spans="1:3">
      <c r="A7746" s="61">
        <v>33024</v>
      </c>
      <c r="B7746">
        <v>1.1085</v>
      </c>
      <c r="C7746" t="str">
        <f t="shared" si="125"/>
        <v>1990 q2</v>
      </c>
    </row>
    <row r="7747" spans="1:3">
      <c r="A7747" s="61">
        <v>33025</v>
      </c>
      <c r="B7747">
        <v>1.1180000000000001</v>
      </c>
      <c r="C7747" t="str">
        <f t="shared" si="125"/>
        <v>1990 q2</v>
      </c>
    </row>
    <row r="7748" spans="1:3">
      <c r="A7748" s="61">
        <v>33028</v>
      </c>
      <c r="B7748">
        <v>1.1114999999999999</v>
      </c>
      <c r="C7748" t="str">
        <f t="shared" si="125"/>
        <v>1990 q2</v>
      </c>
    </row>
    <row r="7749" spans="1:3">
      <c r="A7749" s="61">
        <v>33029</v>
      </c>
      <c r="B7749">
        <v>1.131</v>
      </c>
      <c r="C7749" t="str">
        <f t="shared" si="125"/>
        <v>1990 q2</v>
      </c>
    </row>
    <row r="7750" spans="1:3">
      <c r="A7750" s="61">
        <v>33030</v>
      </c>
      <c r="B7750">
        <v>1.121</v>
      </c>
      <c r="C7750" t="str">
        <f t="shared" si="125"/>
        <v>1990 q2</v>
      </c>
    </row>
    <row r="7751" spans="1:3">
      <c r="A7751" s="61">
        <v>33031</v>
      </c>
      <c r="B7751">
        <v>1.1214999999999999</v>
      </c>
      <c r="C7751" t="str">
        <f t="shared" si="125"/>
        <v>1990 q2</v>
      </c>
    </row>
    <row r="7752" spans="1:3">
      <c r="A7752" s="61">
        <v>33032</v>
      </c>
      <c r="B7752">
        <v>1.1174999999999999</v>
      </c>
      <c r="C7752" t="str">
        <f t="shared" si="125"/>
        <v>1990 q2</v>
      </c>
    </row>
    <row r="7753" spans="1:3">
      <c r="A7753" s="61">
        <v>33035</v>
      </c>
      <c r="B7753">
        <v>1.0965</v>
      </c>
      <c r="C7753" t="str">
        <f t="shared" si="125"/>
        <v>1990 q2</v>
      </c>
    </row>
    <row r="7754" spans="1:3">
      <c r="A7754" s="61">
        <v>33036</v>
      </c>
      <c r="B7754">
        <v>1.1060000000000001</v>
      </c>
      <c r="C7754" t="str">
        <f t="shared" si="125"/>
        <v>1990 q2</v>
      </c>
    </row>
    <row r="7755" spans="1:3">
      <c r="A7755" s="61">
        <v>33037</v>
      </c>
      <c r="B7755">
        <v>1.0960000000000001</v>
      </c>
      <c r="C7755" t="str">
        <f t="shared" si="125"/>
        <v>1990 q2</v>
      </c>
    </row>
    <row r="7756" spans="1:3">
      <c r="A7756" s="61">
        <v>33038</v>
      </c>
      <c r="B7756">
        <v>1.1080000000000001</v>
      </c>
      <c r="C7756" t="str">
        <f t="shared" si="125"/>
        <v>1990 q2</v>
      </c>
    </row>
    <row r="7757" spans="1:3">
      <c r="A7757" s="61">
        <v>33039</v>
      </c>
      <c r="B7757">
        <v>1.1180000000000001</v>
      </c>
      <c r="C7757" t="str">
        <f t="shared" si="125"/>
        <v>1990 q2</v>
      </c>
    </row>
    <row r="7758" spans="1:3">
      <c r="A7758" s="61">
        <v>33042</v>
      </c>
      <c r="B7758">
        <v>1.139</v>
      </c>
      <c r="C7758" t="str">
        <f t="shared" si="125"/>
        <v>1990 q2</v>
      </c>
    </row>
    <row r="7759" spans="1:3">
      <c r="A7759" s="61">
        <v>33043</v>
      </c>
      <c r="B7759">
        <v>1.1299999999999999</v>
      </c>
      <c r="C7759" t="str">
        <f t="shared" si="125"/>
        <v>1990 q2</v>
      </c>
    </row>
    <row r="7760" spans="1:3">
      <c r="A7760" s="61">
        <v>33044</v>
      </c>
      <c r="B7760">
        <v>1.0985</v>
      </c>
      <c r="C7760" t="str">
        <f t="shared" si="125"/>
        <v>1990 q2</v>
      </c>
    </row>
    <row r="7761" spans="1:3">
      <c r="A7761" s="61">
        <v>33045</v>
      </c>
      <c r="B7761">
        <v>1.1060000000000001</v>
      </c>
      <c r="C7761" t="str">
        <f t="shared" si="125"/>
        <v>1990 q2</v>
      </c>
    </row>
    <row r="7762" spans="1:3">
      <c r="A7762" s="61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61">
        <v>33049</v>
      </c>
      <c r="B7763">
        <v>1.089</v>
      </c>
      <c r="C7763" t="str">
        <f t="shared" si="126"/>
        <v>1990 q2</v>
      </c>
    </row>
    <row r="7764" spans="1:3">
      <c r="A7764" s="61">
        <v>33050</v>
      </c>
      <c r="B7764">
        <v>1.0805</v>
      </c>
      <c r="C7764" t="str">
        <f t="shared" si="126"/>
        <v>1990 q2</v>
      </c>
    </row>
    <row r="7765" spans="1:3">
      <c r="A7765" s="61">
        <v>33051</v>
      </c>
      <c r="B7765">
        <v>1.0920000000000001</v>
      </c>
      <c r="C7765" t="str">
        <f t="shared" si="126"/>
        <v>1990 q2</v>
      </c>
    </row>
    <row r="7766" spans="1:3">
      <c r="A7766" s="61">
        <v>33052</v>
      </c>
      <c r="B7766">
        <v>1.137</v>
      </c>
      <c r="C7766" t="str">
        <f t="shared" si="126"/>
        <v>1990 q2</v>
      </c>
    </row>
    <row r="7767" spans="1:3">
      <c r="A7767" s="61">
        <v>33053</v>
      </c>
      <c r="B7767">
        <v>1.1429</v>
      </c>
      <c r="C7767" t="str">
        <f t="shared" si="126"/>
        <v>1990 q2</v>
      </c>
    </row>
    <row r="7768" spans="1:3">
      <c r="A7768" s="61">
        <v>33056</v>
      </c>
      <c r="B7768">
        <v>1.129</v>
      </c>
      <c r="C7768" t="str">
        <f t="shared" si="126"/>
        <v>1990 q3</v>
      </c>
    </row>
    <row r="7769" spans="1:3">
      <c r="A7769" s="61">
        <v>33057</v>
      </c>
      <c r="B7769">
        <v>1.131</v>
      </c>
      <c r="C7769" t="str">
        <f t="shared" si="126"/>
        <v>1990 q3</v>
      </c>
    </row>
    <row r="7770" spans="1:3">
      <c r="A7770" s="61">
        <v>33059</v>
      </c>
      <c r="B7770">
        <v>1.1605000000000001</v>
      </c>
      <c r="C7770" t="str">
        <f t="shared" si="126"/>
        <v>1990 q3</v>
      </c>
    </row>
    <row r="7771" spans="1:3">
      <c r="A7771" s="61">
        <v>33060</v>
      </c>
      <c r="B7771">
        <v>1.1819999999999999</v>
      </c>
      <c r="C7771" t="str">
        <f t="shared" si="126"/>
        <v>1990 q3</v>
      </c>
    </row>
    <row r="7772" spans="1:3">
      <c r="A7772" s="61">
        <v>33063</v>
      </c>
      <c r="B7772">
        <v>1.1735</v>
      </c>
      <c r="C7772" t="str">
        <f t="shared" si="126"/>
        <v>1990 q3</v>
      </c>
    </row>
    <row r="7773" spans="1:3">
      <c r="A7773" s="61">
        <v>33064</v>
      </c>
      <c r="B7773">
        <v>1.1675</v>
      </c>
      <c r="C7773" t="str">
        <f t="shared" si="126"/>
        <v>1990 q3</v>
      </c>
    </row>
    <row r="7774" spans="1:3">
      <c r="A7774" s="61">
        <v>33065</v>
      </c>
      <c r="B7774">
        <v>1.22</v>
      </c>
      <c r="C7774" t="str">
        <f t="shared" si="126"/>
        <v>1990 q3</v>
      </c>
    </row>
    <row r="7775" spans="1:3">
      <c r="A7775" s="61">
        <v>33066</v>
      </c>
      <c r="B7775">
        <v>1.2404999999999999</v>
      </c>
      <c r="C7775" t="str">
        <f t="shared" si="126"/>
        <v>1990 q3</v>
      </c>
    </row>
    <row r="7776" spans="1:3">
      <c r="A7776" s="61">
        <v>33067</v>
      </c>
      <c r="B7776">
        <v>1.2295</v>
      </c>
      <c r="C7776" t="str">
        <f t="shared" si="126"/>
        <v>1990 q3</v>
      </c>
    </row>
    <row r="7777" spans="1:3">
      <c r="A7777" s="61">
        <v>33070</v>
      </c>
      <c r="B7777">
        <v>1.22</v>
      </c>
      <c r="C7777" t="str">
        <f t="shared" si="126"/>
        <v>1990 q3</v>
      </c>
    </row>
    <row r="7778" spans="1:3">
      <c r="A7778" s="61">
        <v>33071</v>
      </c>
      <c r="B7778">
        <v>1.2</v>
      </c>
      <c r="C7778" t="str">
        <f t="shared" si="126"/>
        <v>1990 q3</v>
      </c>
    </row>
    <row r="7779" spans="1:3">
      <c r="A7779" s="61">
        <v>33072</v>
      </c>
      <c r="B7779">
        <v>1.1930000000000001</v>
      </c>
      <c r="C7779" t="str">
        <f t="shared" si="126"/>
        <v>1990 q3</v>
      </c>
    </row>
    <row r="7780" spans="1:3">
      <c r="A7780" s="61">
        <v>33073</v>
      </c>
      <c r="B7780">
        <v>1.179</v>
      </c>
      <c r="C7780" t="str">
        <f t="shared" si="126"/>
        <v>1990 q3</v>
      </c>
    </row>
    <row r="7781" spans="1:3">
      <c r="A7781" s="61">
        <v>33074</v>
      </c>
      <c r="B7781">
        <v>1.198</v>
      </c>
      <c r="C7781" t="str">
        <f t="shared" si="126"/>
        <v>1990 q3</v>
      </c>
    </row>
    <row r="7782" spans="1:3">
      <c r="A7782" s="61">
        <v>33077</v>
      </c>
      <c r="B7782">
        <v>1.1910000000000001</v>
      </c>
      <c r="C7782" t="str">
        <f t="shared" si="126"/>
        <v>1990 q3</v>
      </c>
    </row>
    <row r="7783" spans="1:3">
      <c r="A7783" s="61">
        <v>33078</v>
      </c>
      <c r="B7783">
        <v>1.204</v>
      </c>
      <c r="C7783" t="str">
        <f t="shared" si="126"/>
        <v>1990 q3</v>
      </c>
    </row>
    <row r="7784" spans="1:3">
      <c r="A7784" s="61">
        <v>33079</v>
      </c>
      <c r="B7784">
        <v>1.2164999999999999</v>
      </c>
      <c r="C7784" t="str">
        <f t="shared" si="126"/>
        <v>1990 q3</v>
      </c>
    </row>
    <row r="7785" spans="1:3">
      <c r="A7785" s="61">
        <v>33080</v>
      </c>
      <c r="B7785">
        <v>1.2290000000000001</v>
      </c>
      <c r="C7785" t="str">
        <f t="shared" si="126"/>
        <v>1990 q3</v>
      </c>
    </row>
    <row r="7786" spans="1:3">
      <c r="A7786" s="61">
        <v>33081</v>
      </c>
      <c r="B7786">
        <v>1.2589999999999999</v>
      </c>
      <c r="C7786" t="str">
        <f t="shared" si="126"/>
        <v>1990 q3</v>
      </c>
    </row>
    <row r="7787" spans="1:3">
      <c r="A7787" s="61">
        <v>33084</v>
      </c>
      <c r="B7787">
        <v>1.2355</v>
      </c>
      <c r="C7787" t="str">
        <f t="shared" si="126"/>
        <v>1990 q3</v>
      </c>
    </row>
    <row r="7788" spans="1:3">
      <c r="A7788" s="61">
        <v>33085</v>
      </c>
      <c r="B7788">
        <v>1.246</v>
      </c>
      <c r="C7788" t="str">
        <f t="shared" si="126"/>
        <v>1990 q3</v>
      </c>
    </row>
    <row r="7789" spans="1:3">
      <c r="A7789" s="61">
        <v>33086</v>
      </c>
      <c r="B7789">
        <v>1.2885</v>
      </c>
      <c r="C7789" t="str">
        <f t="shared" si="126"/>
        <v>1990 q3</v>
      </c>
    </row>
    <row r="7790" spans="1:3">
      <c r="A7790" s="61">
        <v>33087</v>
      </c>
      <c r="B7790">
        <v>1.2889999999999999</v>
      </c>
      <c r="C7790" t="str">
        <f t="shared" si="126"/>
        <v>1990 q3</v>
      </c>
    </row>
    <row r="7791" spans="1:3">
      <c r="A7791" s="61">
        <v>33088</v>
      </c>
      <c r="B7791">
        <v>1.2549999999999999</v>
      </c>
      <c r="C7791" t="str">
        <f t="shared" si="126"/>
        <v>1990 q3</v>
      </c>
    </row>
    <row r="7792" spans="1:3">
      <c r="A7792" s="61">
        <v>33091</v>
      </c>
      <c r="B7792">
        <v>1.2635000000000001</v>
      </c>
      <c r="C7792" t="str">
        <f t="shared" si="126"/>
        <v>1990 q3</v>
      </c>
    </row>
    <row r="7793" spans="1:3">
      <c r="A7793" s="61">
        <v>33092</v>
      </c>
      <c r="B7793">
        <v>1.2729999999999999</v>
      </c>
      <c r="C7793" t="str">
        <f t="shared" si="126"/>
        <v>1990 q3</v>
      </c>
    </row>
    <row r="7794" spans="1:3">
      <c r="A7794" s="61">
        <v>33093</v>
      </c>
      <c r="B7794">
        <v>1.3095000000000001</v>
      </c>
      <c r="C7794" t="str">
        <f t="shared" si="126"/>
        <v>1990 q3</v>
      </c>
    </row>
    <row r="7795" spans="1:3">
      <c r="A7795" s="61">
        <v>33094</v>
      </c>
      <c r="B7795">
        <v>1.3205</v>
      </c>
      <c r="C7795" t="str">
        <f t="shared" si="126"/>
        <v>1990 q3</v>
      </c>
    </row>
    <row r="7796" spans="1:3">
      <c r="A7796" s="61">
        <v>33095</v>
      </c>
      <c r="B7796">
        <v>1.32</v>
      </c>
      <c r="C7796" t="str">
        <f t="shared" si="126"/>
        <v>1990 q3</v>
      </c>
    </row>
    <row r="7797" spans="1:3">
      <c r="A7797" s="61">
        <v>33099</v>
      </c>
      <c r="B7797">
        <v>1.3285</v>
      </c>
      <c r="C7797" t="str">
        <f t="shared" si="126"/>
        <v>1990 q3</v>
      </c>
    </row>
    <row r="7798" spans="1:3">
      <c r="A7798" s="61">
        <v>33100</v>
      </c>
      <c r="B7798">
        <v>1.3354999999999999</v>
      </c>
      <c r="C7798" t="str">
        <f t="shared" si="126"/>
        <v>1990 q3</v>
      </c>
    </row>
    <row r="7799" spans="1:3">
      <c r="A7799" s="61">
        <v>33101</v>
      </c>
      <c r="B7799">
        <v>1.3265</v>
      </c>
      <c r="C7799" t="str">
        <f t="shared" si="126"/>
        <v>1990 q3</v>
      </c>
    </row>
    <row r="7800" spans="1:3">
      <c r="A7800" s="61">
        <v>33102</v>
      </c>
      <c r="B7800">
        <v>1.333</v>
      </c>
      <c r="C7800" t="str">
        <f t="shared" si="126"/>
        <v>1990 q3</v>
      </c>
    </row>
    <row r="7801" spans="1:3">
      <c r="A7801" s="61">
        <v>33105</v>
      </c>
      <c r="B7801">
        <v>1.3194999999999999</v>
      </c>
      <c r="C7801" t="str">
        <f t="shared" si="126"/>
        <v>1990 q3</v>
      </c>
    </row>
    <row r="7802" spans="1:3">
      <c r="A7802" s="61">
        <v>33106</v>
      </c>
      <c r="B7802">
        <v>1.3174999999999999</v>
      </c>
      <c r="C7802" t="str">
        <f t="shared" si="126"/>
        <v>1990 q3</v>
      </c>
    </row>
    <row r="7803" spans="1:3">
      <c r="A7803" s="61">
        <v>33107</v>
      </c>
      <c r="B7803">
        <v>1.2915000000000001</v>
      </c>
      <c r="C7803" t="str">
        <f t="shared" si="126"/>
        <v>1990 q3</v>
      </c>
    </row>
    <row r="7804" spans="1:3">
      <c r="A7804" s="61">
        <v>33108</v>
      </c>
      <c r="B7804">
        <v>1.2965</v>
      </c>
      <c r="C7804" t="str">
        <f t="shared" si="126"/>
        <v>1990 q3</v>
      </c>
    </row>
    <row r="7805" spans="1:3">
      <c r="A7805" s="61">
        <v>33109</v>
      </c>
      <c r="B7805">
        <v>1.2905</v>
      </c>
      <c r="C7805" t="str">
        <f t="shared" si="126"/>
        <v>1990 q3</v>
      </c>
    </row>
    <row r="7806" spans="1:3">
      <c r="A7806" s="61">
        <v>33112</v>
      </c>
      <c r="B7806">
        <v>1.3035000000000001</v>
      </c>
      <c r="C7806" t="str">
        <f t="shared" si="126"/>
        <v>1990 q3</v>
      </c>
    </row>
    <row r="7807" spans="1:3">
      <c r="A7807" s="61">
        <v>33113</v>
      </c>
      <c r="B7807">
        <v>1.278</v>
      </c>
      <c r="C7807" t="str">
        <f t="shared" si="126"/>
        <v>1990 q3</v>
      </c>
    </row>
    <row r="7808" spans="1:3">
      <c r="A7808" s="61">
        <v>33114</v>
      </c>
      <c r="B7808">
        <v>1.2771999999999999</v>
      </c>
      <c r="C7808" t="str">
        <f t="shared" si="126"/>
        <v>1990 q3</v>
      </c>
    </row>
    <row r="7809" spans="1:3">
      <c r="A7809" s="61">
        <v>33115</v>
      </c>
      <c r="B7809">
        <v>1.2682</v>
      </c>
      <c r="C7809" t="str">
        <f t="shared" si="126"/>
        <v>1990 q3</v>
      </c>
    </row>
    <row r="7810" spans="1:3">
      <c r="A7810" s="61">
        <v>33116</v>
      </c>
      <c r="B7810">
        <v>1.2585</v>
      </c>
      <c r="C7810" t="str">
        <f t="shared" si="126"/>
        <v>1990 q3</v>
      </c>
    </row>
    <row r="7811" spans="1:3">
      <c r="A7811" s="61">
        <v>33120</v>
      </c>
      <c r="B7811">
        <v>1.2375</v>
      </c>
      <c r="C7811" t="str">
        <f t="shared" si="126"/>
        <v>1990 q3</v>
      </c>
    </row>
    <row r="7812" spans="1:3">
      <c r="A7812" s="61">
        <v>33121</v>
      </c>
      <c r="B7812">
        <v>1.222</v>
      </c>
      <c r="C7812" t="str">
        <f t="shared" si="126"/>
        <v>1990 q3</v>
      </c>
    </row>
    <row r="7813" spans="1:3">
      <c r="A7813" s="61">
        <v>33122</v>
      </c>
      <c r="B7813">
        <v>1.234</v>
      </c>
      <c r="C7813" t="str">
        <f t="shared" si="126"/>
        <v>1990 q3</v>
      </c>
    </row>
    <row r="7814" spans="1:3">
      <c r="A7814" s="61">
        <v>33123</v>
      </c>
      <c r="B7814">
        <v>1.3035000000000001</v>
      </c>
      <c r="C7814" t="str">
        <f t="shared" si="126"/>
        <v>1990 q3</v>
      </c>
    </row>
    <row r="7815" spans="1:3">
      <c r="A7815" s="61">
        <v>33126</v>
      </c>
      <c r="B7815">
        <v>1.2829999999999999</v>
      </c>
      <c r="C7815" t="str">
        <f t="shared" si="126"/>
        <v>1990 q3</v>
      </c>
    </row>
    <row r="7816" spans="1:3">
      <c r="A7816" s="61">
        <v>33127</v>
      </c>
      <c r="B7816">
        <v>1.2855000000000001</v>
      </c>
      <c r="C7816" t="str">
        <f t="shared" si="126"/>
        <v>1990 q3</v>
      </c>
    </row>
    <row r="7817" spans="1:3">
      <c r="A7817" s="61">
        <v>33128</v>
      </c>
      <c r="B7817">
        <v>1.2875000000000001</v>
      </c>
      <c r="C7817" t="str">
        <f t="shared" si="126"/>
        <v>1990 q3</v>
      </c>
    </row>
    <row r="7818" spans="1:3">
      <c r="A7818" s="61">
        <v>33129</v>
      </c>
      <c r="B7818">
        <v>1.2695000000000001</v>
      </c>
      <c r="C7818" t="str">
        <f t="shared" si="126"/>
        <v>1990 q3</v>
      </c>
    </row>
    <row r="7819" spans="1:3">
      <c r="A7819" s="61">
        <v>33130</v>
      </c>
      <c r="B7819">
        <v>1.2825</v>
      </c>
      <c r="C7819" t="str">
        <f t="shared" si="126"/>
        <v>1990 q3</v>
      </c>
    </row>
    <row r="7820" spans="1:3">
      <c r="A7820" s="61">
        <v>33133</v>
      </c>
      <c r="B7820">
        <v>1.2775000000000001</v>
      </c>
      <c r="C7820" t="str">
        <f t="shared" si="126"/>
        <v>1990 q3</v>
      </c>
    </row>
    <row r="7821" spans="1:3">
      <c r="A7821" s="61">
        <v>33134</v>
      </c>
      <c r="B7821">
        <v>1.24</v>
      </c>
      <c r="C7821" t="str">
        <f t="shared" si="126"/>
        <v>1990 q3</v>
      </c>
    </row>
    <row r="7822" spans="1:3">
      <c r="A7822" s="61">
        <v>33135</v>
      </c>
      <c r="B7822">
        <v>1.1975</v>
      </c>
      <c r="C7822" t="str">
        <f t="shared" si="126"/>
        <v>1990 q3</v>
      </c>
    </row>
    <row r="7823" spans="1:3">
      <c r="A7823" s="61">
        <v>33136</v>
      </c>
      <c r="B7823">
        <v>1.1775</v>
      </c>
      <c r="C7823" t="str">
        <f t="shared" si="126"/>
        <v>1990 q3</v>
      </c>
    </row>
    <row r="7824" spans="1:3">
      <c r="A7824" s="61">
        <v>33137</v>
      </c>
      <c r="B7824">
        <v>1.1904999999999999</v>
      </c>
      <c r="C7824" t="str">
        <f t="shared" si="126"/>
        <v>1990 q3</v>
      </c>
    </row>
    <row r="7825" spans="1:3">
      <c r="A7825" s="61">
        <v>33140</v>
      </c>
      <c r="B7825">
        <v>1.1805000000000001</v>
      </c>
      <c r="C7825" t="str">
        <f t="shared" si="126"/>
        <v>1990 q3</v>
      </c>
    </row>
    <row r="7826" spans="1:3">
      <c r="A7826" s="61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61">
        <v>33142</v>
      </c>
      <c r="B7827">
        <v>1.1759999999999999</v>
      </c>
      <c r="C7827" t="str">
        <f t="shared" si="127"/>
        <v>1990 q3</v>
      </c>
    </row>
    <row r="7828" spans="1:3">
      <c r="A7828" s="61">
        <v>33143</v>
      </c>
      <c r="B7828">
        <v>1.1984999999999999</v>
      </c>
      <c r="C7828" t="str">
        <f t="shared" si="127"/>
        <v>1990 q3</v>
      </c>
    </row>
    <row r="7829" spans="1:3">
      <c r="A7829" s="61">
        <v>33144</v>
      </c>
      <c r="B7829">
        <v>1.1879999999999999</v>
      </c>
      <c r="C7829" t="str">
        <f t="shared" si="127"/>
        <v>1990 q3</v>
      </c>
    </row>
    <row r="7830" spans="1:3">
      <c r="A7830" s="61">
        <v>33147</v>
      </c>
      <c r="B7830">
        <v>1.17</v>
      </c>
      <c r="C7830" t="str">
        <f t="shared" si="127"/>
        <v>1990 q4</v>
      </c>
    </row>
    <row r="7831" spans="1:3">
      <c r="A7831" s="61">
        <v>33148</v>
      </c>
      <c r="B7831">
        <v>1.1835</v>
      </c>
      <c r="C7831" t="str">
        <f t="shared" si="127"/>
        <v>1990 q4</v>
      </c>
    </row>
    <row r="7832" spans="1:3">
      <c r="A7832" s="61">
        <v>33149</v>
      </c>
      <c r="B7832">
        <v>1.21</v>
      </c>
      <c r="C7832" t="str">
        <f t="shared" si="127"/>
        <v>1990 q4</v>
      </c>
    </row>
    <row r="7833" spans="1:3">
      <c r="A7833" s="61">
        <v>33150</v>
      </c>
      <c r="B7833">
        <v>1.206</v>
      </c>
      <c r="C7833" t="str">
        <f t="shared" si="127"/>
        <v>1990 q4</v>
      </c>
    </row>
    <row r="7834" spans="1:3">
      <c r="A7834" s="61">
        <v>33151</v>
      </c>
      <c r="B7834">
        <v>1.2204999999999999</v>
      </c>
      <c r="C7834" t="str">
        <f t="shared" si="127"/>
        <v>1990 q4</v>
      </c>
    </row>
    <row r="7835" spans="1:3">
      <c r="A7835" s="61">
        <v>33154</v>
      </c>
      <c r="B7835">
        <v>1.2064999999999999</v>
      </c>
      <c r="C7835" t="str">
        <f t="shared" si="127"/>
        <v>1990 q4</v>
      </c>
    </row>
    <row r="7836" spans="1:3">
      <c r="A7836" s="61">
        <v>33155</v>
      </c>
      <c r="B7836">
        <v>1.181</v>
      </c>
      <c r="C7836" t="str">
        <f t="shared" si="127"/>
        <v>1990 q4</v>
      </c>
    </row>
    <row r="7837" spans="1:3">
      <c r="A7837" s="61">
        <v>33156</v>
      </c>
      <c r="B7837">
        <v>1.1935</v>
      </c>
      <c r="C7837" t="str">
        <f t="shared" si="127"/>
        <v>1990 q4</v>
      </c>
    </row>
    <row r="7838" spans="1:3">
      <c r="A7838" s="61">
        <v>33157</v>
      </c>
      <c r="B7838">
        <v>1.1575</v>
      </c>
      <c r="C7838" t="str">
        <f t="shared" si="127"/>
        <v>1990 q4</v>
      </c>
    </row>
    <row r="7839" spans="1:3">
      <c r="A7839" s="61">
        <v>33158</v>
      </c>
      <c r="B7839">
        <v>1.135</v>
      </c>
      <c r="C7839" t="str">
        <f t="shared" si="127"/>
        <v>1990 q4</v>
      </c>
    </row>
    <row r="7840" spans="1:3">
      <c r="A7840" s="61">
        <v>33161</v>
      </c>
      <c r="B7840">
        <v>1.1425000000000001</v>
      </c>
      <c r="C7840" t="str">
        <f t="shared" si="127"/>
        <v>1990 q4</v>
      </c>
    </row>
    <row r="7841" spans="1:3">
      <c r="A7841" s="61">
        <v>33162</v>
      </c>
      <c r="B7841">
        <v>1.1335</v>
      </c>
      <c r="C7841" t="str">
        <f t="shared" si="127"/>
        <v>1990 q4</v>
      </c>
    </row>
    <row r="7842" spans="1:3">
      <c r="A7842" s="61">
        <v>33163</v>
      </c>
      <c r="B7842">
        <v>1.121</v>
      </c>
      <c r="C7842" t="str">
        <f t="shared" si="127"/>
        <v>1990 q4</v>
      </c>
    </row>
    <row r="7843" spans="1:3">
      <c r="A7843" s="61">
        <v>33164</v>
      </c>
      <c r="B7843">
        <v>1.1399999999999999</v>
      </c>
      <c r="C7843" t="str">
        <f t="shared" si="127"/>
        <v>1990 q4</v>
      </c>
    </row>
    <row r="7844" spans="1:3">
      <c r="A7844" s="61">
        <v>33165</v>
      </c>
      <c r="B7844">
        <v>1.175</v>
      </c>
      <c r="C7844" t="str">
        <f t="shared" si="127"/>
        <v>1990 q4</v>
      </c>
    </row>
    <row r="7845" spans="1:3">
      <c r="A7845" s="61">
        <v>33168</v>
      </c>
      <c r="B7845">
        <v>1.173</v>
      </c>
      <c r="C7845" t="str">
        <f t="shared" si="127"/>
        <v>1990 q4</v>
      </c>
    </row>
    <row r="7846" spans="1:3">
      <c r="A7846" s="61">
        <v>33169</v>
      </c>
      <c r="B7846">
        <v>1.2264999999999999</v>
      </c>
      <c r="C7846" t="str">
        <f t="shared" si="127"/>
        <v>1990 q4</v>
      </c>
    </row>
    <row r="7847" spans="1:3">
      <c r="A7847" s="61">
        <v>33170</v>
      </c>
      <c r="B7847">
        <v>1.2044999999999999</v>
      </c>
      <c r="C7847" t="str">
        <f t="shared" si="127"/>
        <v>1990 q4</v>
      </c>
    </row>
    <row r="7848" spans="1:3">
      <c r="A7848" s="61">
        <v>33171</v>
      </c>
      <c r="B7848">
        <v>1.198</v>
      </c>
      <c r="C7848" t="str">
        <f t="shared" si="127"/>
        <v>1990 q4</v>
      </c>
    </row>
    <row r="7849" spans="1:3">
      <c r="A7849" s="61">
        <v>33172</v>
      </c>
      <c r="B7849">
        <v>1.198</v>
      </c>
      <c r="C7849" t="str">
        <f t="shared" si="127"/>
        <v>1990 q4</v>
      </c>
    </row>
    <row r="7850" spans="1:3">
      <c r="A7850" s="61">
        <v>33175</v>
      </c>
      <c r="B7850">
        <v>1.1719999999999999</v>
      </c>
      <c r="C7850" t="str">
        <f t="shared" si="127"/>
        <v>1990 q4</v>
      </c>
    </row>
    <row r="7851" spans="1:3">
      <c r="A7851" s="61">
        <v>33176</v>
      </c>
      <c r="B7851">
        <v>1.1565000000000001</v>
      </c>
      <c r="C7851" t="str">
        <f t="shared" si="127"/>
        <v>1990 q4</v>
      </c>
    </row>
    <row r="7852" spans="1:3">
      <c r="A7852" s="61">
        <v>33177</v>
      </c>
      <c r="B7852">
        <v>1.1575</v>
      </c>
      <c r="C7852" t="str">
        <f t="shared" si="127"/>
        <v>1990 q4</v>
      </c>
    </row>
    <row r="7853" spans="1:3">
      <c r="A7853" s="61">
        <v>33178</v>
      </c>
      <c r="B7853">
        <v>1.135</v>
      </c>
      <c r="C7853" t="str">
        <f t="shared" si="127"/>
        <v>1990 q4</v>
      </c>
    </row>
    <row r="7854" spans="1:3">
      <c r="A7854" s="61">
        <v>33179</v>
      </c>
      <c r="B7854">
        <v>1.1559999999999999</v>
      </c>
      <c r="C7854" t="str">
        <f t="shared" si="127"/>
        <v>1990 q4</v>
      </c>
    </row>
    <row r="7855" spans="1:3">
      <c r="A7855" s="61">
        <v>33182</v>
      </c>
      <c r="B7855">
        <v>1.137</v>
      </c>
      <c r="C7855" t="str">
        <f t="shared" si="127"/>
        <v>1990 q4</v>
      </c>
    </row>
    <row r="7856" spans="1:3">
      <c r="A7856" s="61">
        <v>33183</v>
      </c>
      <c r="B7856">
        <v>1.1495</v>
      </c>
      <c r="C7856" t="str">
        <f t="shared" si="127"/>
        <v>1990 q4</v>
      </c>
    </row>
    <row r="7857" spans="1:3">
      <c r="A7857" s="61">
        <v>33184</v>
      </c>
      <c r="B7857">
        <v>1.1495</v>
      </c>
      <c r="C7857" t="str">
        <f t="shared" si="127"/>
        <v>1990 q4</v>
      </c>
    </row>
    <row r="7858" spans="1:3">
      <c r="A7858" s="61">
        <v>33185</v>
      </c>
      <c r="B7858">
        <v>1.1379999999999999</v>
      </c>
      <c r="C7858" t="str">
        <f t="shared" si="127"/>
        <v>1990 q4</v>
      </c>
    </row>
    <row r="7859" spans="1:3">
      <c r="A7859" s="61">
        <v>33186</v>
      </c>
      <c r="B7859">
        <v>1.149</v>
      </c>
      <c r="C7859" t="str">
        <f t="shared" si="127"/>
        <v>1990 q4</v>
      </c>
    </row>
    <row r="7860" spans="1:3">
      <c r="A7860" s="61">
        <v>33189</v>
      </c>
      <c r="B7860">
        <v>1.1435</v>
      </c>
      <c r="C7860" t="str">
        <f t="shared" si="127"/>
        <v>1990 q4</v>
      </c>
    </row>
    <row r="7861" spans="1:3">
      <c r="A7861" s="61">
        <v>33190</v>
      </c>
      <c r="B7861">
        <v>1.1559999999999999</v>
      </c>
      <c r="C7861" t="str">
        <f t="shared" si="127"/>
        <v>1990 q4</v>
      </c>
    </row>
    <row r="7862" spans="1:3">
      <c r="A7862" s="61">
        <v>33191</v>
      </c>
      <c r="B7862">
        <v>1.151</v>
      </c>
      <c r="C7862" t="str">
        <f t="shared" si="127"/>
        <v>1990 q4</v>
      </c>
    </row>
    <row r="7863" spans="1:3">
      <c r="A7863" s="61">
        <v>33192</v>
      </c>
      <c r="B7863">
        <v>1.1645000000000001</v>
      </c>
      <c r="C7863" t="str">
        <f t="shared" si="127"/>
        <v>1990 q4</v>
      </c>
    </row>
    <row r="7864" spans="1:3">
      <c r="A7864" s="61">
        <v>33193</v>
      </c>
      <c r="B7864">
        <v>1.1765000000000001</v>
      </c>
      <c r="C7864" t="str">
        <f t="shared" si="127"/>
        <v>1990 q4</v>
      </c>
    </row>
    <row r="7865" spans="1:3">
      <c r="A7865" s="61">
        <v>33196</v>
      </c>
      <c r="B7865">
        <v>1.161</v>
      </c>
      <c r="C7865" t="str">
        <f t="shared" si="127"/>
        <v>1990 q4</v>
      </c>
    </row>
    <row r="7866" spans="1:3">
      <c r="A7866" s="61">
        <v>33197</v>
      </c>
      <c r="B7866">
        <v>1.1645000000000001</v>
      </c>
      <c r="C7866" t="str">
        <f t="shared" si="127"/>
        <v>1990 q4</v>
      </c>
    </row>
    <row r="7867" spans="1:3">
      <c r="A7867" s="61">
        <v>33198</v>
      </c>
      <c r="B7867">
        <v>1.151</v>
      </c>
      <c r="C7867" t="str">
        <f t="shared" si="127"/>
        <v>1990 q4</v>
      </c>
    </row>
    <row r="7868" spans="1:3">
      <c r="A7868" s="61">
        <v>33200</v>
      </c>
      <c r="B7868">
        <v>1.155</v>
      </c>
      <c r="C7868" t="str">
        <f t="shared" si="127"/>
        <v>1990 q4</v>
      </c>
    </row>
    <row r="7869" spans="1:3">
      <c r="A7869" s="61">
        <v>33203</v>
      </c>
      <c r="B7869">
        <v>1.1645000000000001</v>
      </c>
      <c r="C7869" t="str">
        <f t="shared" si="127"/>
        <v>1990 q4</v>
      </c>
    </row>
    <row r="7870" spans="1:3">
      <c r="A7870" s="61">
        <v>33204</v>
      </c>
      <c r="B7870">
        <v>1.1206</v>
      </c>
      <c r="C7870" t="str">
        <f t="shared" si="127"/>
        <v>1990 q4</v>
      </c>
    </row>
    <row r="7871" spans="1:3">
      <c r="A7871" s="61">
        <v>33205</v>
      </c>
      <c r="B7871">
        <v>1.1181000000000001</v>
      </c>
      <c r="C7871" t="str">
        <f t="shared" si="127"/>
        <v>1990 q4</v>
      </c>
    </row>
    <row r="7872" spans="1:3">
      <c r="A7872" s="61">
        <v>33206</v>
      </c>
      <c r="B7872">
        <v>1.1042000000000001</v>
      </c>
      <c r="C7872" t="str">
        <f t="shared" si="127"/>
        <v>1990 q4</v>
      </c>
    </row>
    <row r="7873" spans="1:3">
      <c r="A7873" s="61">
        <v>33207</v>
      </c>
      <c r="B7873">
        <v>1.0998000000000001</v>
      </c>
      <c r="C7873" t="str">
        <f t="shared" si="127"/>
        <v>1990 q4</v>
      </c>
    </row>
    <row r="7874" spans="1:3">
      <c r="A7874" s="61">
        <v>33210</v>
      </c>
      <c r="B7874">
        <v>1.105</v>
      </c>
      <c r="C7874" t="str">
        <f t="shared" si="127"/>
        <v>1990 q4</v>
      </c>
    </row>
    <row r="7875" spans="1:3">
      <c r="A7875" s="61">
        <v>33211</v>
      </c>
      <c r="B7875">
        <v>1.105</v>
      </c>
      <c r="C7875" t="str">
        <f t="shared" si="127"/>
        <v>1990 q4</v>
      </c>
    </row>
    <row r="7876" spans="1:3">
      <c r="A7876" s="61">
        <v>33212</v>
      </c>
      <c r="B7876">
        <v>1.105</v>
      </c>
      <c r="C7876" t="str">
        <f t="shared" si="127"/>
        <v>1990 q4</v>
      </c>
    </row>
    <row r="7877" spans="1:3">
      <c r="A7877" s="61">
        <v>33213</v>
      </c>
      <c r="B7877">
        <v>1.1225000000000001</v>
      </c>
      <c r="C7877" t="str">
        <f t="shared" si="127"/>
        <v>1990 q4</v>
      </c>
    </row>
    <row r="7878" spans="1:3">
      <c r="A7878" s="61">
        <v>33214</v>
      </c>
      <c r="B7878">
        <v>1.095</v>
      </c>
      <c r="C7878" t="str">
        <f t="shared" si="127"/>
        <v>1990 q4</v>
      </c>
    </row>
    <row r="7879" spans="1:3">
      <c r="A7879" s="61">
        <v>33217</v>
      </c>
      <c r="B7879">
        <v>1.1080000000000001</v>
      </c>
      <c r="C7879" t="str">
        <f t="shared" si="127"/>
        <v>1990 q4</v>
      </c>
    </row>
    <row r="7880" spans="1:3">
      <c r="A7880" s="61">
        <v>33218</v>
      </c>
      <c r="B7880">
        <v>1.095</v>
      </c>
      <c r="C7880" t="str">
        <f t="shared" si="127"/>
        <v>1990 q4</v>
      </c>
    </row>
    <row r="7881" spans="1:3">
      <c r="A7881" s="61">
        <v>33219</v>
      </c>
      <c r="B7881">
        <v>1.1080000000000001</v>
      </c>
      <c r="C7881" t="str">
        <f t="shared" si="127"/>
        <v>1990 q4</v>
      </c>
    </row>
    <row r="7882" spans="1:3">
      <c r="A7882" s="61">
        <v>33220</v>
      </c>
      <c r="B7882">
        <v>1.1125</v>
      </c>
      <c r="C7882" t="str">
        <f t="shared" si="127"/>
        <v>1990 q4</v>
      </c>
    </row>
    <row r="7883" spans="1:3">
      <c r="A7883" s="61">
        <v>33221</v>
      </c>
      <c r="B7883">
        <v>1.109</v>
      </c>
      <c r="C7883" t="str">
        <f t="shared" si="127"/>
        <v>1990 q4</v>
      </c>
    </row>
    <row r="7884" spans="1:3">
      <c r="A7884" s="61">
        <v>33224</v>
      </c>
      <c r="B7884">
        <v>1.111</v>
      </c>
      <c r="C7884" t="str">
        <f t="shared" si="127"/>
        <v>1990 q4</v>
      </c>
    </row>
    <row r="7885" spans="1:3">
      <c r="A7885" s="61">
        <v>33225</v>
      </c>
      <c r="B7885">
        <v>1.1120000000000001</v>
      </c>
      <c r="C7885" t="str">
        <f t="shared" si="127"/>
        <v>1990 q4</v>
      </c>
    </row>
    <row r="7886" spans="1:3">
      <c r="A7886" s="61">
        <v>33226</v>
      </c>
      <c r="B7886">
        <v>1.1160000000000001</v>
      </c>
      <c r="C7886" t="str">
        <f t="shared" si="127"/>
        <v>1990 q4</v>
      </c>
    </row>
    <row r="7887" spans="1:3">
      <c r="A7887" s="61">
        <v>33227</v>
      </c>
      <c r="B7887">
        <v>1.1240000000000001</v>
      </c>
      <c r="C7887" t="str">
        <f t="shared" si="127"/>
        <v>1990 q4</v>
      </c>
    </row>
    <row r="7888" spans="1:3">
      <c r="A7888" s="61">
        <v>33228</v>
      </c>
      <c r="B7888">
        <v>1.1234999999999999</v>
      </c>
      <c r="C7888" t="str">
        <f t="shared" si="127"/>
        <v>1990 q4</v>
      </c>
    </row>
    <row r="7889" spans="1:3">
      <c r="A7889" s="61">
        <v>33233</v>
      </c>
      <c r="B7889">
        <v>1.1262000000000001</v>
      </c>
      <c r="C7889" t="str">
        <f t="shared" si="127"/>
        <v>1990 q4</v>
      </c>
    </row>
    <row r="7890" spans="1:3">
      <c r="A7890" s="61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61">
        <v>33235</v>
      </c>
      <c r="B7891">
        <v>1.1477999999999999</v>
      </c>
      <c r="C7891" t="str">
        <f t="shared" si="128"/>
        <v>1990 q4</v>
      </c>
    </row>
    <row r="7892" spans="1:3">
      <c r="A7892" s="61">
        <v>33238</v>
      </c>
      <c r="B7892">
        <v>1.1714</v>
      </c>
      <c r="C7892" t="str">
        <f t="shared" si="128"/>
        <v>1990 q4</v>
      </c>
    </row>
    <row r="7893" spans="1:3">
      <c r="A7893" s="61">
        <v>33240</v>
      </c>
      <c r="B7893">
        <v>1.1930000000000001</v>
      </c>
      <c r="C7893" t="str">
        <f t="shared" si="128"/>
        <v>1991 q1</v>
      </c>
    </row>
    <row r="7894" spans="1:3">
      <c r="A7894" s="61">
        <v>33241</v>
      </c>
      <c r="B7894">
        <v>1.163</v>
      </c>
      <c r="C7894" t="str">
        <f t="shared" si="128"/>
        <v>1991 q1</v>
      </c>
    </row>
    <row r="7895" spans="1:3">
      <c r="A7895" s="61">
        <v>33242</v>
      </c>
      <c r="B7895">
        <v>1.159</v>
      </c>
      <c r="C7895" t="str">
        <f t="shared" si="128"/>
        <v>1991 q1</v>
      </c>
    </row>
    <row r="7896" spans="1:3">
      <c r="A7896" s="61">
        <v>33245</v>
      </c>
      <c r="B7896">
        <v>1.1679999999999999</v>
      </c>
      <c r="C7896" t="str">
        <f t="shared" si="128"/>
        <v>1991 q1</v>
      </c>
    </row>
    <row r="7897" spans="1:3">
      <c r="A7897" s="61">
        <v>33246</v>
      </c>
      <c r="B7897">
        <v>1.145</v>
      </c>
      <c r="C7897" t="str">
        <f t="shared" si="128"/>
        <v>1991 q1</v>
      </c>
    </row>
    <row r="7898" spans="1:3">
      <c r="A7898" s="61">
        <v>33247</v>
      </c>
      <c r="B7898">
        <v>1.1345000000000001</v>
      </c>
      <c r="C7898" t="str">
        <f t="shared" si="128"/>
        <v>1991 q1</v>
      </c>
    </row>
    <row r="7899" spans="1:3">
      <c r="A7899" s="61">
        <v>33248</v>
      </c>
      <c r="B7899">
        <v>1.131</v>
      </c>
      <c r="C7899" t="str">
        <f t="shared" si="128"/>
        <v>1991 q1</v>
      </c>
    </row>
    <row r="7900" spans="1:3">
      <c r="A7900" s="61">
        <v>33249</v>
      </c>
      <c r="B7900">
        <v>1.1285000000000001</v>
      </c>
      <c r="C7900" t="str">
        <f t="shared" si="128"/>
        <v>1991 q1</v>
      </c>
    </row>
    <row r="7901" spans="1:3">
      <c r="A7901" s="61">
        <v>33252</v>
      </c>
      <c r="B7901">
        <v>1.1060000000000001</v>
      </c>
      <c r="C7901" t="str">
        <f t="shared" si="128"/>
        <v>1991 q1</v>
      </c>
    </row>
    <row r="7902" spans="1:3">
      <c r="A7902" s="61">
        <v>33253</v>
      </c>
      <c r="B7902">
        <v>1.077</v>
      </c>
      <c r="C7902" t="str">
        <f t="shared" si="128"/>
        <v>1991 q1</v>
      </c>
    </row>
    <row r="7903" spans="1:3">
      <c r="A7903" s="61">
        <v>33254</v>
      </c>
      <c r="B7903">
        <v>1.0585</v>
      </c>
      <c r="C7903" t="str">
        <f t="shared" si="128"/>
        <v>1991 q1</v>
      </c>
    </row>
    <row r="7904" spans="1:3">
      <c r="A7904" s="61">
        <v>33255</v>
      </c>
      <c r="B7904">
        <v>1.0925</v>
      </c>
      <c r="C7904" t="str">
        <f t="shared" si="128"/>
        <v>1991 q1</v>
      </c>
    </row>
    <row r="7905" spans="1:3">
      <c r="A7905" s="61">
        <v>33256</v>
      </c>
      <c r="B7905">
        <v>1.0825</v>
      </c>
      <c r="C7905" t="str">
        <f t="shared" si="128"/>
        <v>1991 q1</v>
      </c>
    </row>
    <row r="7906" spans="1:3">
      <c r="A7906" s="61">
        <v>33259</v>
      </c>
      <c r="B7906">
        <v>1.0840000000000001</v>
      </c>
      <c r="C7906" t="str">
        <f t="shared" si="128"/>
        <v>1991 q1</v>
      </c>
    </row>
    <row r="7907" spans="1:3">
      <c r="A7907" s="61">
        <v>33260</v>
      </c>
      <c r="B7907">
        <v>1.0595000000000001</v>
      </c>
      <c r="C7907" t="str">
        <f t="shared" si="128"/>
        <v>1991 q1</v>
      </c>
    </row>
    <row r="7908" spans="1:3">
      <c r="A7908" s="61">
        <v>33261</v>
      </c>
      <c r="B7908">
        <v>1.0489999999999999</v>
      </c>
      <c r="C7908" t="str">
        <f t="shared" si="128"/>
        <v>1991 q1</v>
      </c>
    </row>
    <row r="7909" spans="1:3">
      <c r="A7909" s="61">
        <v>33262</v>
      </c>
      <c r="B7909">
        <v>1.0309999999999999</v>
      </c>
      <c r="C7909" t="str">
        <f t="shared" si="128"/>
        <v>1991 q1</v>
      </c>
    </row>
    <row r="7910" spans="1:3">
      <c r="A7910" s="61">
        <v>33263</v>
      </c>
      <c r="B7910">
        <v>1.042</v>
      </c>
      <c r="C7910" t="str">
        <f t="shared" si="128"/>
        <v>1991 q1</v>
      </c>
    </row>
    <row r="7911" spans="1:3">
      <c r="A7911" s="61">
        <v>33266</v>
      </c>
      <c r="B7911">
        <v>1.0549999999999999</v>
      </c>
      <c r="C7911" t="str">
        <f t="shared" si="128"/>
        <v>1991 q1</v>
      </c>
    </row>
    <row r="7912" spans="1:3">
      <c r="A7912" s="61">
        <v>33267</v>
      </c>
      <c r="B7912">
        <v>1.0535000000000001</v>
      </c>
      <c r="C7912" t="str">
        <f t="shared" si="128"/>
        <v>1991 q1</v>
      </c>
    </row>
    <row r="7913" spans="1:3">
      <c r="A7913" s="61">
        <v>33268</v>
      </c>
      <c r="B7913">
        <v>1.0669999999999999</v>
      </c>
      <c r="C7913" t="str">
        <f t="shared" si="128"/>
        <v>1991 q1</v>
      </c>
    </row>
    <row r="7914" spans="1:3">
      <c r="A7914" s="61">
        <v>33269</v>
      </c>
      <c r="B7914">
        <v>1.0640000000000001</v>
      </c>
      <c r="C7914" t="str">
        <f t="shared" si="128"/>
        <v>1991 q1</v>
      </c>
    </row>
    <row r="7915" spans="1:3">
      <c r="A7915" s="61">
        <v>33270</v>
      </c>
      <c r="B7915">
        <v>1.0669999999999999</v>
      </c>
      <c r="C7915" t="str">
        <f t="shared" si="128"/>
        <v>1991 q1</v>
      </c>
    </row>
    <row r="7916" spans="1:3">
      <c r="A7916" s="61">
        <v>33273</v>
      </c>
      <c r="B7916">
        <v>1.0580000000000001</v>
      </c>
      <c r="C7916" t="str">
        <f t="shared" si="128"/>
        <v>1991 q1</v>
      </c>
    </row>
    <row r="7917" spans="1:3">
      <c r="A7917" s="61">
        <v>33274</v>
      </c>
      <c r="B7917">
        <v>1.0674999999999999</v>
      </c>
      <c r="C7917" t="str">
        <f t="shared" si="128"/>
        <v>1991 q1</v>
      </c>
    </row>
    <row r="7918" spans="1:3">
      <c r="A7918" s="61">
        <v>33275</v>
      </c>
      <c r="B7918">
        <v>1.0780000000000001</v>
      </c>
      <c r="C7918" t="str">
        <f t="shared" si="128"/>
        <v>1991 q1</v>
      </c>
    </row>
    <row r="7919" spans="1:3">
      <c r="A7919" s="61">
        <v>33276</v>
      </c>
      <c r="B7919">
        <v>1.0745</v>
      </c>
      <c r="C7919" t="str">
        <f t="shared" si="128"/>
        <v>1991 q1</v>
      </c>
    </row>
    <row r="7920" spans="1:3">
      <c r="A7920" s="61">
        <v>33277</v>
      </c>
      <c r="B7920">
        <v>1.0945</v>
      </c>
      <c r="C7920" t="str">
        <f t="shared" si="128"/>
        <v>1991 q1</v>
      </c>
    </row>
    <row r="7921" spans="1:3">
      <c r="A7921" s="61">
        <v>33280</v>
      </c>
      <c r="B7921">
        <v>1.101</v>
      </c>
      <c r="C7921" t="str">
        <f t="shared" si="128"/>
        <v>1991 q1</v>
      </c>
    </row>
    <row r="7922" spans="1:3">
      <c r="A7922" s="61">
        <v>33281</v>
      </c>
      <c r="B7922">
        <v>1.1000000000000001</v>
      </c>
      <c r="C7922" t="str">
        <f t="shared" si="128"/>
        <v>1991 q1</v>
      </c>
    </row>
    <row r="7923" spans="1:3">
      <c r="A7923" s="61">
        <v>33282</v>
      </c>
      <c r="B7923">
        <v>1.1094999999999999</v>
      </c>
      <c r="C7923" t="str">
        <f t="shared" si="128"/>
        <v>1991 q1</v>
      </c>
    </row>
    <row r="7924" spans="1:3">
      <c r="A7924" s="61">
        <v>33283</v>
      </c>
      <c r="B7924">
        <v>1.0960000000000001</v>
      </c>
      <c r="C7924" t="str">
        <f t="shared" si="128"/>
        <v>1991 q1</v>
      </c>
    </row>
    <row r="7925" spans="1:3">
      <c r="A7925" s="61">
        <v>33284</v>
      </c>
      <c r="B7925">
        <v>1.1080000000000001</v>
      </c>
      <c r="C7925" t="str">
        <f t="shared" si="128"/>
        <v>1991 q1</v>
      </c>
    </row>
    <row r="7926" spans="1:3">
      <c r="A7926" s="61">
        <v>33288</v>
      </c>
      <c r="B7926">
        <v>1.1005</v>
      </c>
      <c r="C7926" t="str">
        <f t="shared" si="128"/>
        <v>1991 q1</v>
      </c>
    </row>
    <row r="7927" spans="1:3">
      <c r="A7927" s="61">
        <v>33289</v>
      </c>
      <c r="B7927">
        <v>1.0940000000000001</v>
      </c>
      <c r="C7927" t="str">
        <f t="shared" si="128"/>
        <v>1991 q1</v>
      </c>
    </row>
    <row r="7928" spans="1:3">
      <c r="A7928" s="61">
        <v>33290</v>
      </c>
      <c r="B7928">
        <v>1.1114999999999999</v>
      </c>
      <c r="C7928" t="str">
        <f t="shared" si="128"/>
        <v>1991 q1</v>
      </c>
    </row>
    <row r="7929" spans="1:3">
      <c r="A7929" s="61">
        <v>33291</v>
      </c>
      <c r="B7929">
        <v>1.1054999999999999</v>
      </c>
      <c r="C7929" t="str">
        <f t="shared" si="128"/>
        <v>1991 q1</v>
      </c>
    </row>
    <row r="7930" spans="1:3">
      <c r="A7930" s="61">
        <v>33294</v>
      </c>
      <c r="B7930">
        <v>1.1282000000000001</v>
      </c>
      <c r="C7930" t="str">
        <f t="shared" si="128"/>
        <v>1991 q1</v>
      </c>
    </row>
    <row r="7931" spans="1:3">
      <c r="A7931" s="61">
        <v>33295</v>
      </c>
      <c r="B7931">
        <v>1.1106</v>
      </c>
      <c r="C7931" t="str">
        <f t="shared" si="128"/>
        <v>1991 q1</v>
      </c>
    </row>
    <row r="7932" spans="1:3">
      <c r="A7932" s="61">
        <v>33296</v>
      </c>
      <c r="B7932">
        <v>1.1178999999999999</v>
      </c>
      <c r="C7932" t="str">
        <f t="shared" si="128"/>
        <v>1991 q1</v>
      </c>
    </row>
    <row r="7933" spans="1:3">
      <c r="A7933" s="61">
        <v>33297</v>
      </c>
      <c r="B7933">
        <v>1.1214</v>
      </c>
      <c r="C7933" t="str">
        <f t="shared" si="128"/>
        <v>1991 q1</v>
      </c>
    </row>
    <row r="7934" spans="1:3">
      <c r="A7934" s="61">
        <v>33298</v>
      </c>
      <c r="B7934">
        <v>1.109</v>
      </c>
      <c r="C7934" t="str">
        <f t="shared" si="128"/>
        <v>1991 q1</v>
      </c>
    </row>
    <row r="7935" spans="1:3">
      <c r="A7935" s="61">
        <v>33301</v>
      </c>
      <c r="B7935">
        <v>1.0994999999999999</v>
      </c>
      <c r="C7935" t="str">
        <f t="shared" si="128"/>
        <v>1991 q1</v>
      </c>
    </row>
    <row r="7936" spans="1:3">
      <c r="A7936" s="61">
        <v>33302</v>
      </c>
      <c r="B7936">
        <v>1.0974999999999999</v>
      </c>
      <c r="C7936" t="str">
        <f t="shared" si="128"/>
        <v>1991 q1</v>
      </c>
    </row>
    <row r="7937" spans="1:3">
      <c r="A7937" s="61">
        <v>33303</v>
      </c>
      <c r="B7937">
        <v>1.097</v>
      </c>
      <c r="C7937" t="str">
        <f t="shared" si="128"/>
        <v>1991 q1</v>
      </c>
    </row>
    <row r="7938" spans="1:3">
      <c r="A7938" s="61">
        <v>33304</v>
      </c>
      <c r="B7938">
        <v>1.0960000000000001</v>
      </c>
      <c r="C7938" t="str">
        <f t="shared" si="128"/>
        <v>1991 q1</v>
      </c>
    </row>
    <row r="7939" spans="1:3">
      <c r="A7939" s="61">
        <v>33305</v>
      </c>
      <c r="B7939">
        <v>1.0985</v>
      </c>
      <c r="C7939" t="str">
        <f t="shared" si="128"/>
        <v>1991 q1</v>
      </c>
    </row>
    <row r="7940" spans="1:3">
      <c r="A7940" s="61">
        <v>33308</v>
      </c>
      <c r="B7940">
        <v>1.075</v>
      </c>
      <c r="C7940" t="str">
        <f t="shared" si="128"/>
        <v>1991 q1</v>
      </c>
    </row>
    <row r="7941" spans="1:3">
      <c r="A7941" s="61">
        <v>33309</v>
      </c>
      <c r="B7941">
        <v>1.0825</v>
      </c>
      <c r="C7941" t="str">
        <f t="shared" si="128"/>
        <v>1991 q1</v>
      </c>
    </row>
    <row r="7942" spans="1:3">
      <c r="A7942" s="61">
        <v>33310</v>
      </c>
      <c r="B7942">
        <v>1.077</v>
      </c>
      <c r="C7942" t="str">
        <f t="shared" si="128"/>
        <v>1991 q1</v>
      </c>
    </row>
    <row r="7943" spans="1:3">
      <c r="A7943" s="61">
        <v>33311</v>
      </c>
      <c r="B7943">
        <v>1.073</v>
      </c>
      <c r="C7943" t="str">
        <f t="shared" si="128"/>
        <v>1991 q1</v>
      </c>
    </row>
    <row r="7944" spans="1:3">
      <c r="A7944" s="61">
        <v>33312</v>
      </c>
      <c r="B7944">
        <v>1.071</v>
      </c>
      <c r="C7944" t="str">
        <f t="shared" si="128"/>
        <v>1991 q1</v>
      </c>
    </row>
    <row r="7945" spans="1:3">
      <c r="A7945" s="61">
        <v>33315</v>
      </c>
      <c r="B7945">
        <v>1.0605</v>
      </c>
      <c r="C7945" t="str">
        <f t="shared" si="128"/>
        <v>1991 q1</v>
      </c>
    </row>
    <row r="7946" spans="1:3">
      <c r="A7946" s="61">
        <v>33316</v>
      </c>
      <c r="B7946">
        <v>1.0595000000000001</v>
      </c>
      <c r="C7946" t="str">
        <f t="shared" si="128"/>
        <v>1991 q1</v>
      </c>
    </row>
    <row r="7947" spans="1:3">
      <c r="A7947" s="61">
        <v>33317</v>
      </c>
      <c r="B7947">
        <v>1.0629999999999999</v>
      </c>
      <c r="C7947" t="str">
        <f t="shared" si="128"/>
        <v>1991 q1</v>
      </c>
    </row>
    <row r="7948" spans="1:3">
      <c r="A7948" s="61">
        <v>33318</v>
      </c>
      <c r="B7948">
        <v>1.0745</v>
      </c>
      <c r="C7948" t="str">
        <f t="shared" si="128"/>
        <v>1991 q1</v>
      </c>
    </row>
    <row r="7949" spans="1:3">
      <c r="A7949" s="61">
        <v>33319</v>
      </c>
      <c r="B7949">
        <v>1.0660000000000001</v>
      </c>
      <c r="C7949" t="str">
        <f t="shared" si="128"/>
        <v>1991 q1</v>
      </c>
    </row>
    <row r="7950" spans="1:3">
      <c r="A7950" s="61">
        <v>33322</v>
      </c>
      <c r="B7950">
        <v>1.0620000000000001</v>
      </c>
      <c r="C7950" t="str">
        <f t="shared" si="128"/>
        <v>1991 q1</v>
      </c>
    </row>
    <row r="7951" spans="1:3">
      <c r="A7951" s="61">
        <v>33323</v>
      </c>
      <c r="B7951">
        <v>1.069</v>
      </c>
      <c r="C7951" t="str">
        <f t="shared" si="128"/>
        <v>1991 q1</v>
      </c>
    </row>
    <row r="7952" spans="1:3">
      <c r="A7952" s="61">
        <v>33324</v>
      </c>
      <c r="B7952">
        <v>1.0629999999999999</v>
      </c>
      <c r="C7952" t="str">
        <f t="shared" si="128"/>
        <v>1991 q1</v>
      </c>
    </row>
    <row r="7953" spans="1:3">
      <c r="A7953" s="61">
        <v>33325</v>
      </c>
      <c r="B7953">
        <v>1.0620000000000001</v>
      </c>
      <c r="C7953" t="str">
        <f t="shared" si="128"/>
        <v>1991 q1</v>
      </c>
    </row>
    <row r="7954" spans="1:3">
      <c r="A7954" s="61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61">
        <v>33330</v>
      </c>
      <c r="B7955">
        <v>1.097</v>
      </c>
      <c r="C7955" t="str">
        <f t="shared" si="129"/>
        <v>1991 q2</v>
      </c>
    </row>
    <row r="7956" spans="1:3">
      <c r="A7956" s="61">
        <v>33331</v>
      </c>
      <c r="B7956">
        <v>1.0900000000000001</v>
      </c>
      <c r="C7956" t="str">
        <f t="shared" si="129"/>
        <v>1991 q2</v>
      </c>
    </row>
    <row r="7957" spans="1:3">
      <c r="A7957" s="61">
        <v>33332</v>
      </c>
      <c r="B7957">
        <v>1.0934999999999999</v>
      </c>
      <c r="C7957" t="str">
        <f t="shared" si="129"/>
        <v>1991 q2</v>
      </c>
    </row>
    <row r="7958" spans="1:3">
      <c r="A7958" s="61">
        <v>33333</v>
      </c>
      <c r="B7958">
        <v>1.0840000000000001</v>
      </c>
      <c r="C7958" t="str">
        <f t="shared" si="129"/>
        <v>1991 q2</v>
      </c>
    </row>
    <row r="7959" spans="1:3">
      <c r="A7959" s="61">
        <v>33336</v>
      </c>
      <c r="B7959">
        <v>1.0760000000000001</v>
      </c>
      <c r="C7959" t="str">
        <f t="shared" si="129"/>
        <v>1991 q2</v>
      </c>
    </row>
    <row r="7960" spans="1:3">
      <c r="A7960" s="61">
        <v>33337</v>
      </c>
      <c r="B7960">
        <v>1.0714999999999999</v>
      </c>
      <c r="C7960" t="str">
        <f t="shared" si="129"/>
        <v>1991 q2</v>
      </c>
    </row>
    <row r="7961" spans="1:3">
      <c r="A7961" s="61">
        <v>33338</v>
      </c>
      <c r="B7961">
        <v>1.0900000000000001</v>
      </c>
      <c r="C7961" t="str">
        <f t="shared" si="129"/>
        <v>1991 q2</v>
      </c>
    </row>
    <row r="7962" spans="1:3">
      <c r="A7962" s="61">
        <v>33339</v>
      </c>
      <c r="B7962">
        <v>1.087</v>
      </c>
      <c r="C7962" t="str">
        <f t="shared" si="129"/>
        <v>1991 q2</v>
      </c>
    </row>
    <row r="7963" spans="1:3">
      <c r="A7963" s="61">
        <v>33340</v>
      </c>
      <c r="B7963">
        <v>1.087</v>
      </c>
      <c r="C7963" t="str">
        <f t="shared" si="129"/>
        <v>1991 q2</v>
      </c>
    </row>
    <row r="7964" spans="1:3">
      <c r="A7964" s="61">
        <v>33343</v>
      </c>
      <c r="B7964">
        <v>1.083</v>
      </c>
      <c r="C7964" t="str">
        <f t="shared" si="129"/>
        <v>1991 q2</v>
      </c>
    </row>
    <row r="7965" spans="1:3">
      <c r="A7965" s="61">
        <v>33344</v>
      </c>
      <c r="B7965">
        <v>1.0854999999999999</v>
      </c>
      <c r="C7965" t="str">
        <f t="shared" si="129"/>
        <v>1991 q2</v>
      </c>
    </row>
    <row r="7966" spans="1:3">
      <c r="A7966" s="61">
        <v>33345</v>
      </c>
      <c r="B7966">
        <v>1.1100000000000001</v>
      </c>
      <c r="C7966" t="str">
        <f t="shared" si="129"/>
        <v>1991 q2</v>
      </c>
    </row>
    <row r="7967" spans="1:3">
      <c r="A7967" s="61">
        <v>33346</v>
      </c>
      <c r="B7967">
        <v>1.1140000000000001</v>
      </c>
      <c r="C7967" t="str">
        <f t="shared" si="129"/>
        <v>1991 q2</v>
      </c>
    </row>
    <row r="7968" spans="1:3">
      <c r="A7968" s="61">
        <v>33347</v>
      </c>
      <c r="B7968">
        <v>1.1085</v>
      </c>
      <c r="C7968" t="str">
        <f t="shared" si="129"/>
        <v>1991 q2</v>
      </c>
    </row>
    <row r="7969" spans="1:3">
      <c r="A7969" s="61">
        <v>33350</v>
      </c>
      <c r="B7969">
        <v>1.1025</v>
      </c>
      <c r="C7969" t="str">
        <f t="shared" si="129"/>
        <v>1991 q2</v>
      </c>
    </row>
    <row r="7970" spans="1:3">
      <c r="A7970" s="61">
        <v>33351</v>
      </c>
      <c r="B7970">
        <v>1.087</v>
      </c>
      <c r="C7970" t="str">
        <f t="shared" si="129"/>
        <v>1991 q2</v>
      </c>
    </row>
    <row r="7971" spans="1:3">
      <c r="A7971" s="61">
        <v>33352</v>
      </c>
      <c r="B7971">
        <v>1.0905</v>
      </c>
      <c r="C7971" t="str">
        <f t="shared" si="129"/>
        <v>1991 q2</v>
      </c>
    </row>
    <row r="7972" spans="1:3">
      <c r="A7972" s="61">
        <v>33353</v>
      </c>
      <c r="B7972">
        <v>1.0793999999999999</v>
      </c>
      <c r="C7972" t="str">
        <f t="shared" si="129"/>
        <v>1991 q2</v>
      </c>
    </row>
    <row r="7973" spans="1:3">
      <c r="A7973" s="61">
        <v>33354</v>
      </c>
      <c r="B7973">
        <v>1.0692999999999999</v>
      </c>
      <c r="C7973" t="str">
        <f t="shared" si="129"/>
        <v>1991 q2</v>
      </c>
    </row>
    <row r="7974" spans="1:3">
      <c r="A7974" s="61">
        <v>33357</v>
      </c>
      <c r="B7974">
        <v>1.0744</v>
      </c>
      <c r="C7974" t="str">
        <f t="shared" si="129"/>
        <v>1991 q2</v>
      </c>
    </row>
    <row r="7975" spans="1:3">
      <c r="A7975" s="61">
        <v>33358</v>
      </c>
      <c r="B7975">
        <v>1.0526</v>
      </c>
      <c r="C7975" t="str">
        <f t="shared" si="129"/>
        <v>1991 q2</v>
      </c>
    </row>
    <row r="7976" spans="1:3">
      <c r="A7976" s="61">
        <v>33359</v>
      </c>
      <c r="B7976">
        <v>1.0505</v>
      </c>
      <c r="C7976" t="str">
        <f t="shared" si="129"/>
        <v>1991 q2</v>
      </c>
    </row>
    <row r="7977" spans="1:3">
      <c r="A7977" s="61">
        <v>33360</v>
      </c>
      <c r="B7977">
        <v>1.0545</v>
      </c>
      <c r="C7977" t="str">
        <f t="shared" si="129"/>
        <v>1991 q2</v>
      </c>
    </row>
    <row r="7978" spans="1:3">
      <c r="A7978" s="61">
        <v>33361</v>
      </c>
      <c r="B7978">
        <v>1.0205</v>
      </c>
      <c r="C7978" t="str">
        <f t="shared" si="129"/>
        <v>1991 q2</v>
      </c>
    </row>
    <row r="7979" spans="1:3">
      <c r="A7979" s="61">
        <v>33364</v>
      </c>
      <c r="B7979">
        <v>1.012</v>
      </c>
      <c r="C7979" t="str">
        <f t="shared" si="129"/>
        <v>1991 q2</v>
      </c>
    </row>
    <row r="7980" spans="1:3">
      <c r="A7980" s="61">
        <v>33365</v>
      </c>
      <c r="B7980">
        <v>1.0209999999999999</v>
      </c>
      <c r="C7980" t="str">
        <f t="shared" si="129"/>
        <v>1991 q2</v>
      </c>
    </row>
    <row r="7981" spans="1:3">
      <c r="A7981" s="61">
        <v>33366</v>
      </c>
      <c r="B7981">
        <v>1.0249999999999999</v>
      </c>
      <c r="C7981" t="str">
        <f t="shared" si="129"/>
        <v>1991 q2</v>
      </c>
    </row>
    <row r="7982" spans="1:3">
      <c r="A7982" s="61">
        <v>33367</v>
      </c>
      <c r="B7982">
        <v>1.022</v>
      </c>
      <c r="C7982" t="str">
        <f t="shared" si="129"/>
        <v>1991 q2</v>
      </c>
    </row>
    <row r="7983" spans="1:3">
      <c r="A7983" s="61">
        <v>33368</v>
      </c>
      <c r="B7983">
        <v>1.0225</v>
      </c>
      <c r="C7983" t="str">
        <f t="shared" si="129"/>
        <v>1991 q2</v>
      </c>
    </row>
    <row r="7984" spans="1:3">
      <c r="A7984" s="61">
        <v>33371</v>
      </c>
      <c r="B7984">
        <v>0.99250000000000005</v>
      </c>
      <c r="C7984" t="str">
        <f t="shared" si="129"/>
        <v>1991 q2</v>
      </c>
    </row>
    <row r="7985" spans="1:3">
      <c r="A7985" s="61">
        <v>33372</v>
      </c>
      <c r="B7985">
        <v>0.97499999999999998</v>
      </c>
      <c r="C7985" t="str">
        <f t="shared" si="129"/>
        <v>1991 q2</v>
      </c>
    </row>
    <row r="7986" spans="1:3">
      <c r="A7986" s="61">
        <v>33373</v>
      </c>
      <c r="B7986">
        <v>0.98899999999999999</v>
      </c>
      <c r="C7986" t="str">
        <f t="shared" si="129"/>
        <v>1991 q2</v>
      </c>
    </row>
    <row r="7987" spans="1:3">
      <c r="A7987" s="61">
        <v>33374</v>
      </c>
      <c r="B7987">
        <v>0.98199999999999998</v>
      </c>
      <c r="C7987" t="str">
        <f t="shared" si="129"/>
        <v>1991 q2</v>
      </c>
    </row>
    <row r="7988" spans="1:3">
      <c r="A7988" s="61">
        <v>33375</v>
      </c>
      <c r="B7988">
        <v>0.98</v>
      </c>
      <c r="C7988" t="str">
        <f t="shared" si="129"/>
        <v>1991 q2</v>
      </c>
    </row>
    <row r="7989" spans="1:3">
      <c r="A7989" s="61">
        <v>33378</v>
      </c>
      <c r="B7989">
        <v>0.98799999999999999</v>
      </c>
      <c r="C7989" t="str">
        <f t="shared" si="129"/>
        <v>1991 q2</v>
      </c>
    </row>
    <row r="7990" spans="1:3">
      <c r="A7990" s="61">
        <v>33379</v>
      </c>
      <c r="B7990">
        <v>0.995</v>
      </c>
      <c r="C7990" t="str">
        <f t="shared" si="129"/>
        <v>1991 q2</v>
      </c>
    </row>
    <row r="7991" spans="1:3">
      <c r="A7991" s="61">
        <v>33380</v>
      </c>
      <c r="B7991">
        <v>0.98550000000000004</v>
      </c>
      <c r="C7991" t="str">
        <f t="shared" si="129"/>
        <v>1991 q2</v>
      </c>
    </row>
    <row r="7992" spans="1:3">
      <c r="A7992" s="61">
        <v>33381</v>
      </c>
      <c r="B7992">
        <v>0.99199999999999999</v>
      </c>
      <c r="C7992" t="str">
        <f t="shared" si="129"/>
        <v>1991 q2</v>
      </c>
    </row>
    <row r="7993" spans="1:3">
      <c r="A7993" s="61">
        <v>33382</v>
      </c>
      <c r="B7993">
        <v>0.99099999999999999</v>
      </c>
      <c r="C7993" t="str">
        <f t="shared" si="129"/>
        <v>1991 q2</v>
      </c>
    </row>
    <row r="7994" spans="1:3">
      <c r="A7994" s="61">
        <v>33386</v>
      </c>
      <c r="B7994">
        <v>0.99199999999999999</v>
      </c>
      <c r="C7994" t="str">
        <f t="shared" si="129"/>
        <v>1991 q2</v>
      </c>
    </row>
    <row r="7995" spans="1:3">
      <c r="A7995" s="61">
        <v>33387</v>
      </c>
      <c r="B7995">
        <v>0.98199999999999998</v>
      </c>
      <c r="C7995" t="str">
        <f t="shared" si="129"/>
        <v>1991 q2</v>
      </c>
    </row>
    <row r="7996" spans="1:3">
      <c r="A7996" s="61">
        <v>33388</v>
      </c>
      <c r="B7996">
        <v>0.96650000000000003</v>
      </c>
      <c r="C7996" t="str">
        <f t="shared" si="129"/>
        <v>1991 q2</v>
      </c>
    </row>
    <row r="7997" spans="1:3">
      <c r="A7997" s="61">
        <v>33389</v>
      </c>
      <c r="B7997">
        <v>0.96850000000000003</v>
      </c>
      <c r="C7997" t="str">
        <f t="shared" si="129"/>
        <v>1991 q2</v>
      </c>
    </row>
    <row r="7998" spans="1:3">
      <c r="A7998" s="61">
        <v>33392</v>
      </c>
      <c r="B7998">
        <v>0.97299999999999998</v>
      </c>
      <c r="C7998" t="str">
        <f t="shared" si="129"/>
        <v>1991 q2</v>
      </c>
    </row>
    <row r="7999" spans="1:3">
      <c r="A7999" s="61">
        <v>33393</v>
      </c>
      <c r="B7999">
        <v>0.99399999999999999</v>
      </c>
      <c r="C7999" t="str">
        <f t="shared" si="129"/>
        <v>1991 q2</v>
      </c>
    </row>
    <row r="8000" spans="1:3">
      <c r="A8000" s="61">
        <v>33394</v>
      </c>
      <c r="B8000">
        <v>1.012</v>
      </c>
      <c r="C8000" t="str">
        <f t="shared" si="129"/>
        <v>1991 q2</v>
      </c>
    </row>
    <row r="8001" spans="1:3">
      <c r="A8001" s="61">
        <v>33395</v>
      </c>
      <c r="B8001">
        <v>0.997</v>
      </c>
      <c r="C8001" t="str">
        <f t="shared" si="129"/>
        <v>1991 q2</v>
      </c>
    </row>
    <row r="8002" spans="1:3">
      <c r="A8002" s="61">
        <v>33396</v>
      </c>
      <c r="B8002">
        <v>0.996</v>
      </c>
      <c r="C8002" t="str">
        <f t="shared" si="129"/>
        <v>1991 q2</v>
      </c>
    </row>
    <row r="8003" spans="1:3">
      <c r="A8003" s="61">
        <v>33399</v>
      </c>
      <c r="B8003">
        <v>0.99199999999999999</v>
      </c>
      <c r="C8003" t="str">
        <f t="shared" si="129"/>
        <v>1991 q2</v>
      </c>
    </row>
    <row r="8004" spans="1:3">
      <c r="A8004" s="61">
        <v>33400</v>
      </c>
      <c r="B8004">
        <v>1.0069999999999999</v>
      </c>
      <c r="C8004" t="str">
        <f t="shared" si="129"/>
        <v>1991 q2</v>
      </c>
    </row>
    <row r="8005" spans="1:3">
      <c r="A8005" s="61">
        <v>33401</v>
      </c>
      <c r="B8005">
        <v>0.98750000000000004</v>
      </c>
      <c r="C8005" t="str">
        <f t="shared" si="129"/>
        <v>1991 q2</v>
      </c>
    </row>
    <row r="8006" spans="1:3">
      <c r="A8006" s="61">
        <v>33402</v>
      </c>
      <c r="B8006">
        <v>0.99150000000000005</v>
      </c>
      <c r="C8006" t="str">
        <f t="shared" si="129"/>
        <v>1991 q2</v>
      </c>
    </row>
    <row r="8007" spans="1:3">
      <c r="A8007" s="61">
        <v>33403</v>
      </c>
      <c r="B8007">
        <v>0.98950000000000005</v>
      </c>
      <c r="C8007" t="str">
        <f t="shared" si="129"/>
        <v>1991 q2</v>
      </c>
    </row>
    <row r="8008" spans="1:3">
      <c r="A8008" s="61">
        <v>33406</v>
      </c>
      <c r="B8008">
        <v>0.98750000000000004</v>
      </c>
      <c r="C8008" t="str">
        <f t="shared" si="129"/>
        <v>1991 q2</v>
      </c>
    </row>
    <row r="8009" spans="1:3">
      <c r="A8009" s="61">
        <v>33407</v>
      </c>
      <c r="B8009">
        <v>0.99050000000000005</v>
      </c>
      <c r="C8009" t="str">
        <f t="shared" si="129"/>
        <v>1991 q2</v>
      </c>
    </row>
    <row r="8010" spans="1:3">
      <c r="A8010" s="61">
        <v>33408</v>
      </c>
      <c r="B8010">
        <v>0.99250000000000005</v>
      </c>
      <c r="C8010" t="str">
        <f t="shared" si="129"/>
        <v>1991 q2</v>
      </c>
    </row>
    <row r="8011" spans="1:3">
      <c r="A8011" s="61">
        <v>33409</v>
      </c>
      <c r="B8011">
        <v>1.008</v>
      </c>
      <c r="C8011" t="str">
        <f t="shared" si="129"/>
        <v>1991 q2</v>
      </c>
    </row>
    <row r="8012" spans="1:3">
      <c r="A8012" s="61">
        <v>33410</v>
      </c>
      <c r="B8012">
        <v>1.0089999999999999</v>
      </c>
      <c r="C8012" t="str">
        <f t="shared" si="129"/>
        <v>1991 q2</v>
      </c>
    </row>
    <row r="8013" spans="1:3">
      <c r="A8013" s="61">
        <v>33413</v>
      </c>
      <c r="B8013">
        <v>1</v>
      </c>
      <c r="C8013" t="str">
        <f t="shared" si="129"/>
        <v>1991 q2</v>
      </c>
    </row>
    <row r="8014" spans="1:3">
      <c r="A8014" s="61">
        <v>33414</v>
      </c>
      <c r="B8014">
        <v>1.0128999999999999</v>
      </c>
      <c r="C8014" t="str">
        <f t="shared" si="129"/>
        <v>1991 q2</v>
      </c>
    </row>
    <row r="8015" spans="1:3">
      <c r="A8015" s="61">
        <v>33415</v>
      </c>
      <c r="B8015">
        <v>1.0146999999999999</v>
      </c>
      <c r="C8015" t="str">
        <f t="shared" si="129"/>
        <v>1991 q2</v>
      </c>
    </row>
    <row r="8016" spans="1:3">
      <c r="A8016" s="61">
        <v>33416</v>
      </c>
      <c r="B8016">
        <v>0.995</v>
      </c>
      <c r="C8016" t="str">
        <f t="shared" si="129"/>
        <v>1991 q2</v>
      </c>
    </row>
    <row r="8017" spans="1:3">
      <c r="A8017" s="61">
        <v>33417</v>
      </c>
      <c r="B8017">
        <v>1.0032000000000001</v>
      </c>
      <c r="C8017" t="str">
        <f t="shared" si="129"/>
        <v>1991 q2</v>
      </c>
    </row>
    <row r="8018" spans="1:3">
      <c r="A8018" s="61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61">
        <v>33421</v>
      </c>
      <c r="B8019">
        <v>1.0345</v>
      </c>
      <c r="C8019" t="str">
        <f t="shared" si="130"/>
        <v>1991 q3</v>
      </c>
    </row>
    <row r="8020" spans="1:3">
      <c r="A8020" s="61">
        <v>33422</v>
      </c>
      <c r="B8020">
        <v>1.0155000000000001</v>
      </c>
      <c r="C8020" t="str">
        <f t="shared" si="130"/>
        <v>1991 q3</v>
      </c>
    </row>
    <row r="8021" spans="1:3">
      <c r="A8021" s="61">
        <v>33427</v>
      </c>
      <c r="B8021">
        <v>1.0155000000000001</v>
      </c>
      <c r="C8021" t="str">
        <f t="shared" si="130"/>
        <v>1991 q3</v>
      </c>
    </row>
    <row r="8022" spans="1:3">
      <c r="A8022" s="61">
        <v>33428</v>
      </c>
      <c r="B8022">
        <v>1.008</v>
      </c>
      <c r="C8022" t="str">
        <f t="shared" si="130"/>
        <v>1991 q3</v>
      </c>
    </row>
    <row r="8023" spans="1:3">
      <c r="A8023" s="61">
        <v>33429</v>
      </c>
      <c r="B8023">
        <v>0.99099999999999999</v>
      </c>
      <c r="C8023" t="str">
        <f t="shared" si="130"/>
        <v>1991 q3</v>
      </c>
    </row>
    <row r="8024" spans="1:3">
      <c r="A8024" s="61">
        <v>33430</v>
      </c>
      <c r="B8024">
        <v>0.97899999999999998</v>
      </c>
      <c r="C8024" t="str">
        <f t="shared" si="130"/>
        <v>1991 q3</v>
      </c>
    </row>
    <row r="8025" spans="1:3">
      <c r="A8025" s="61">
        <v>33431</v>
      </c>
      <c r="B8025">
        <v>0.98499999999999999</v>
      </c>
      <c r="C8025" t="str">
        <f t="shared" si="130"/>
        <v>1991 q3</v>
      </c>
    </row>
    <row r="8026" spans="1:3">
      <c r="A8026" s="61">
        <v>33434</v>
      </c>
      <c r="B8026">
        <v>0.98250000000000004</v>
      </c>
      <c r="C8026" t="str">
        <f t="shared" si="130"/>
        <v>1991 q3</v>
      </c>
    </row>
    <row r="8027" spans="1:3">
      <c r="A8027" s="61">
        <v>33435</v>
      </c>
      <c r="B8027">
        <v>0.98650000000000004</v>
      </c>
      <c r="C8027" t="str">
        <f t="shared" si="130"/>
        <v>1991 q3</v>
      </c>
    </row>
    <row r="8028" spans="1:3">
      <c r="A8028" s="61">
        <v>33436</v>
      </c>
      <c r="B8028">
        <v>0.99199999999999999</v>
      </c>
      <c r="C8028" t="str">
        <f t="shared" si="130"/>
        <v>1991 q3</v>
      </c>
    </row>
    <row r="8029" spans="1:3">
      <c r="A8029" s="61">
        <v>33437</v>
      </c>
      <c r="B8029">
        <v>0.98750000000000004</v>
      </c>
      <c r="C8029" t="str">
        <f t="shared" si="130"/>
        <v>1991 q3</v>
      </c>
    </row>
    <row r="8030" spans="1:3">
      <c r="A8030" s="61">
        <v>33438</v>
      </c>
      <c r="B8030">
        <v>0.998</v>
      </c>
      <c r="C8030" t="str">
        <f t="shared" si="130"/>
        <v>1991 q3</v>
      </c>
    </row>
    <row r="8031" spans="1:3">
      <c r="A8031" s="61">
        <v>33441</v>
      </c>
      <c r="B8031">
        <v>0.996</v>
      </c>
      <c r="C8031" t="str">
        <f t="shared" si="130"/>
        <v>1991 q3</v>
      </c>
    </row>
    <row r="8032" spans="1:3">
      <c r="A8032" s="61">
        <v>33442</v>
      </c>
      <c r="B8032">
        <v>0.995</v>
      </c>
      <c r="C8032" t="str">
        <f t="shared" si="130"/>
        <v>1991 q3</v>
      </c>
    </row>
    <row r="8033" spans="1:3">
      <c r="A8033" s="61">
        <v>33443</v>
      </c>
      <c r="B8033">
        <v>0.99050000000000005</v>
      </c>
      <c r="C8033" t="str">
        <f t="shared" si="130"/>
        <v>1991 q3</v>
      </c>
    </row>
    <row r="8034" spans="1:3">
      <c r="A8034" s="61">
        <v>33444</v>
      </c>
      <c r="B8034">
        <v>0.99850000000000005</v>
      </c>
      <c r="C8034" t="str">
        <f t="shared" si="130"/>
        <v>1991 q3</v>
      </c>
    </row>
    <row r="8035" spans="1:3">
      <c r="A8035" s="61">
        <v>33445</v>
      </c>
      <c r="B8035">
        <v>1.0115000000000001</v>
      </c>
      <c r="C8035" t="str">
        <f t="shared" si="130"/>
        <v>1991 q3</v>
      </c>
    </row>
    <row r="8036" spans="1:3">
      <c r="A8036" s="61">
        <v>33448</v>
      </c>
      <c r="B8036">
        <v>1.0069999999999999</v>
      </c>
      <c r="C8036" t="str">
        <f t="shared" si="130"/>
        <v>1991 q3</v>
      </c>
    </row>
    <row r="8037" spans="1:3">
      <c r="A8037" s="61">
        <v>33449</v>
      </c>
      <c r="B8037">
        <v>1.004</v>
      </c>
      <c r="C8037" t="str">
        <f t="shared" si="130"/>
        <v>1991 q3</v>
      </c>
    </row>
    <row r="8038" spans="1:3">
      <c r="A8038" s="61">
        <v>33450</v>
      </c>
      <c r="B8038">
        <v>1.0129999999999999</v>
      </c>
      <c r="C8038" t="str">
        <f t="shared" si="130"/>
        <v>1991 q3</v>
      </c>
    </row>
    <row r="8039" spans="1:3">
      <c r="A8039" s="61">
        <v>33451</v>
      </c>
      <c r="B8039">
        <v>1.008</v>
      </c>
      <c r="C8039" t="str">
        <f t="shared" si="130"/>
        <v>1991 q3</v>
      </c>
    </row>
    <row r="8040" spans="1:3">
      <c r="A8040" s="61">
        <v>33452</v>
      </c>
      <c r="B8040">
        <v>1.0075000000000001</v>
      </c>
      <c r="C8040" t="str">
        <f t="shared" si="130"/>
        <v>1991 q3</v>
      </c>
    </row>
    <row r="8041" spans="1:3">
      <c r="A8041" s="61">
        <v>33455</v>
      </c>
      <c r="B8041">
        <v>1.0145</v>
      </c>
      <c r="C8041" t="str">
        <f t="shared" si="130"/>
        <v>1991 q3</v>
      </c>
    </row>
    <row r="8042" spans="1:3">
      <c r="A8042" s="61">
        <v>33456</v>
      </c>
      <c r="B8042">
        <v>1.008</v>
      </c>
      <c r="C8042" t="str">
        <f t="shared" si="130"/>
        <v>1991 q3</v>
      </c>
    </row>
    <row r="8043" spans="1:3">
      <c r="A8043" s="61">
        <v>33457</v>
      </c>
      <c r="B8043">
        <v>1.0255000000000001</v>
      </c>
      <c r="C8043" t="str">
        <f t="shared" si="130"/>
        <v>1991 q3</v>
      </c>
    </row>
    <row r="8044" spans="1:3">
      <c r="A8044" s="61">
        <v>33458</v>
      </c>
      <c r="B8044">
        <v>1.0235000000000001</v>
      </c>
      <c r="C8044" t="str">
        <f t="shared" si="130"/>
        <v>1991 q3</v>
      </c>
    </row>
    <row r="8045" spans="1:3">
      <c r="A8045" s="61">
        <v>33459</v>
      </c>
      <c r="B8045">
        <v>1.0289999999999999</v>
      </c>
      <c r="C8045" t="str">
        <f t="shared" si="130"/>
        <v>1991 q3</v>
      </c>
    </row>
    <row r="8046" spans="1:3">
      <c r="A8046" s="61">
        <v>33462</v>
      </c>
      <c r="B8046">
        <v>1.008</v>
      </c>
      <c r="C8046" t="str">
        <f t="shared" si="130"/>
        <v>1991 q3</v>
      </c>
    </row>
    <row r="8047" spans="1:3">
      <c r="A8047" s="61">
        <v>33463</v>
      </c>
      <c r="B8047">
        <v>1.0135000000000001</v>
      </c>
      <c r="C8047" t="str">
        <f t="shared" si="130"/>
        <v>1991 q3</v>
      </c>
    </row>
    <row r="8048" spans="1:3">
      <c r="A8048" s="61">
        <v>33464</v>
      </c>
      <c r="B8048">
        <v>1.008</v>
      </c>
      <c r="C8048" t="str">
        <f t="shared" si="130"/>
        <v>1991 q3</v>
      </c>
    </row>
    <row r="8049" spans="1:3">
      <c r="A8049" s="61">
        <v>33465</v>
      </c>
      <c r="B8049">
        <v>1.0085</v>
      </c>
      <c r="C8049" t="str">
        <f t="shared" si="130"/>
        <v>1991 q3</v>
      </c>
    </row>
    <row r="8050" spans="1:3">
      <c r="A8050" s="61">
        <v>33466</v>
      </c>
      <c r="B8050">
        <v>0.99650000000000005</v>
      </c>
      <c r="C8050" t="str">
        <f t="shared" si="130"/>
        <v>1991 q3</v>
      </c>
    </row>
    <row r="8051" spans="1:3">
      <c r="A8051" s="61">
        <v>33469</v>
      </c>
      <c r="B8051">
        <v>0.99150000000000005</v>
      </c>
      <c r="C8051" t="str">
        <f t="shared" si="130"/>
        <v>1991 q3</v>
      </c>
    </row>
    <row r="8052" spans="1:3">
      <c r="A8052" s="61">
        <v>33470</v>
      </c>
      <c r="B8052">
        <v>0.99099999999999999</v>
      </c>
      <c r="C8052" t="str">
        <f t="shared" si="130"/>
        <v>1991 q3</v>
      </c>
    </row>
    <row r="8053" spans="1:3">
      <c r="A8053" s="61">
        <v>33471</v>
      </c>
      <c r="B8053">
        <v>1.0065</v>
      </c>
      <c r="C8053" t="str">
        <f t="shared" si="130"/>
        <v>1991 q3</v>
      </c>
    </row>
    <row r="8054" spans="1:3">
      <c r="A8054" s="61">
        <v>33472</v>
      </c>
      <c r="B8054">
        <v>1.008</v>
      </c>
      <c r="C8054" t="str">
        <f t="shared" si="130"/>
        <v>1991 q3</v>
      </c>
    </row>
    <row r="8055" spans="1:3">
      <c r="A8055" s="61">
        <v>33473</v>
      </c>
      <c r="B8055">
        <v>1.0109999999999999</v>
      </c>
      <c r="C8055" t="str">
        <f t="shared" si="130"/>
        <v>1991 q3</v>
      </c>
    </row>
    <row r="8056" spans="1:3">
      <c r="A8056" s="61">
        <v>33476</v>
      </c>
      <c r="B8056">
        <v>1.0115000000000001</v>
      </c>
      <c r="C8056" t="str">
        <f t="shared" si="130"/>
        <v>1991 q3</v>
      </c>
    </row>
    <row r="8057" spans="1:3">
      <c r="A8057" s="61">
        <v>33477</v>
      </c>
      <c r="B8057">
        <v>1.0268999999999999</v>
      </c>
      <c r="C8057" t="str">
        <f t="shared" si="130"/>
        <v>1991 q3</v>
      </c>
    </row>
    <row r="8058" spans="1:3">
      <c r="A8058" s="61">
        <v>33478</v>
      </c>
      <c r="B8058">
        <v>1.0325</v>
      </c>
      <c r="C8058" t="str">
        <f t="shared" si="130"/>
        <v>1991 q3</v>
      </c>
    </row>
    <row r="8059" spans="1:3">
      <c r="A8059" s="61">
        <v>33479</v>
      </c>
      <c r="B8059">
        <v>1.0319</v>
      </c>
      <c r="C8059" t="str">
        <f t="shared" si="130"/>
        <v>1991 q3</v>
      </c>
    </row>
    <row r="8060" spans="1:3">
      <c r="A8060" s="61">
        <v>33480</v>
      </c>
      <c r="B8060">
        <v>1.0338000000000001</v>
      </c>
      <c r="C8060" t="str">
        <f t="shared" si="130"/>
        <v>1991 q3</v>
      </c>
    </row>
    <row r="8061" spans="1:3">
      <c r="A8061" s="61">
        <v>33484</v>
      </c>
      <c r="B8061">
        <v>1.0329999999999999</v>
      </c>
      <c r="C8061" t="str">
        <f t="shared" si="130"/>
        <v>1991 q3</v>
      </c>
    </row>
    <row r="8062" spans="1:3">
      <c r="A8062" s="61">
        <v>33485</v>
      </c>
      <c r="B8062">
        <v>1.024</v>
      </c>
      <c r="C8062" t="str">
        <f t="shared" si="130"/>
        <v>1991 q3</v>
      </c>
    </row>
    <row r="8063" spans="1:3">
      <c r="A8063" s="61">
        <v>33486</v>
      </c>
      <c r="B8063">
        <v>1.0295000000000001</v>
      </c>
      <c r="C8063" t="str">
        <f t="shared" si="130"/>
        <v>1991 q3</v>
      </c>
    </row>
    <row r="8064" spans="1:3">
      <c r="A8064" s="61">
        <v>33487</v>
      </c>
      <c r="B8064">
        <v>1.0549999999999999</v>
      </c>
      <c r="C8064" t="str">
        <f t="shared" si="130"/>
        <v>1991 q3</v>
      </c>
    </row>
    <row r="8065" spans="1:3">
      <c r="A8065" s="61">
        <v>33490</v>
      </c>
      <c r="B8065">
        <v>1.0469999999999999</v>
      </c>
      <c r="C8065" t="str">
        <f t="shared" si="130"/>
        <v>1991 q3</v>
      </c>
    </row>
    <row r="8066" spans="1:3">
      <c r="A8066" s="61">
        <v>33491</v>
      </c>
      <c r="B8066">
        <v>1.0489999999999999</v>
      </c>
      <c r="C8066" t="str">
        <f t="shared" si="130"/>
        <v>1991 q3</v>
      </c>
    </row>
    <row r="8067" spans="1:3">
      <c r="A8067" s="61">
        <v>33492</v>
      </c>
      <c r="B8067">
        <v>1.0475000000000001</v>
      </c>
      <c r="C8067" t="str">
        <f t="shared" si="130"/>
        <v>1991 q3</v>
      </c>
    </row>
    <row r="8068" spans="1:3">
      <c r="A8068" s="61">
        <v>33493</v>
      </c>
      <c r="B8068">
        <v>1.0465</v>
      </c>
      <c r="C8068" t="str">
        <f t="shared" si="130"/>
        <v>1991 q3</v>
      </c>
    </row>
    <row r="8069" spans="1:3">
      <c r="A8069" s="61">
        <v>33494</v>
      </c>
      <c r="B8069">
        <v>1.0435000000000001</v>
      </c>
      <c r="C8069" t="str">
        <f t="shared" si="130"/>
        <v>1991 q3</v>
      </c>
    </row>
    <row r="8070" spans="1:3">
      <c r="A8070" s="61">
        <v>33497</v>
      </c>
      <c r="B8070">
        <v>1.0315000000000001</v>
      </c>
      <c r="C8070" t="str">
        <f t="shared" si="130"/>
        <v>1991 q3</v>
      </c>
    </row>
    <row r="8071" spans="1:3">
      <c r="A8071" s="61">
        <v>33498</v>
      </c>
      <c r="B8071">
        <v>1.0149999999999999</v>
      </c>
      <c r="C8071" t="str">
        <f t="shared" si="130"/>
        <v>1991 q3</v>
      </c>
    </row>
    <row r="8072" spans="1:3">
      <c r="A8072" s="61">
        <v>33499</v>
      </c>
      <c r="B8072">
        <v>1.0295000000000001</v>
      </c>
      <c r="C8072" t="str">
        <f t="shared" si="130"/>
        <v>1991 q3</v>
      </c>
    </row>
    <row r="8073" spans="1:3">
      <c r="A8073" s="61">
        <v>33500</v>
      </c>
      <c r="B8073">
        <v>1.032</v>
      </c>
      <c r="C8073" t="str">
        <f t="shared" si="130"/>
        <v>1991 q3</v>
      </c>
    </row>
    <row r="8074" spans="1:3">
      <c r="A8074" s="61">
        <v>33501</v>
      </c>
      <c r="B8074">
        <v>1.054</v>
      </c>
      <c r="C8074" t="str">
        <f t="shared" si="130"/>
        <v>1991 q3</v>
      </c>
    </row>
    <row r="8075" spans="1:3">
      <c r="A8075" s="61">
        <v>33504</v>
      </c>
      <c r="B8075">
        <v>1.0509999999999999</v>
      </c>
      <c r="C8075" t="str">
        <f t="shared" si="130"/>
        <v>1991 q3</v>
      </c>
    </row>
    <row r="8076" spans="1:3">
      <c r="A8076" s="61">
        <v>33505</v>
      </c>
      <c r="B8076">
        <v>1.0435000000000001</v>
      </c>
      <c r="C8076" t="str">
        <f t="shared" si="130"/>
        <v>1991 q3</v>
      </c>
    </row>
    <row r="8077" spans="1:3">
      <c r="A8077" s="61">
        <v>33506</v>
      </c>
      <c r="B8077">
        <v>1.0665</v>
      </c>
      <c r="C8077" t="str">
        <f t="shared" si="130"/>
        <v>1991 q3</v>
      </c>
    </row>
    <row r="8078" spans="1:3">
      <c r="A8078" s="61">
        <v>33507</v>
      </c>
      <c r="B8078">
        <v>1.0629999999999999</v>
      </c>
      <c r="C8078" t="str">
        <f t="shared" si="130"/>
        <v>1991 q3</v>
      </c>
    </row>
    <row r="8079" spans="1:3">
      <c r="A8079" s="61">
        <v>33508</v>
      </c>
      <c r="B8079">
        <v>1.0660000000000001</v>
      </c>
      <c r="C8079" t="str">
        <f t="shared" si="130"/>
        <v>1991 q3</v>
      </c>
    </row>
    <row r="8080" spans="1:3">
      <c r="A8080" s="61">
        <v>33511</v>
      </c>
      <c r="B8080">
        <v>1.048</v>
      </c>
      <c r="C8080" t="str">
        <f t="shared" si="130"/>
        <v>1991 q3</v>
      </c>
    </row>
    <row r="8081" spans="1:3">
      <c r="A8081" s="61">
        <v>33512</v>
      </c>
      <c r="B8081">
        <v>1.05</v>
      </c>
      <c r="C8081" t="str">
        <f t="shared" si="130"/>
        <v>1991 q4</v>
      </c>
    </row>
    <row r="8082" spans="1:3">
      <c r="A8082" s="61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61">
        <v>33514</v>
      </c>
      <c r="B8083">
        <v>1.0515000000000001</v>
      </c>
      <c r="C8083" t="str">
        <f t="shared" si="131"/>
        <v>1991 q4</v>
      </c>
    </row>
    <row r="8084" spans="1:3">
      <c r="A8084" s="61">
        <v>33515</v>
      </c>
      <c r="B8084">
        <v>1.0509999999999999</v>
      </c>
      <c r="C8084" t="str">
        <f t="shared" si="131"/>
        <v>1991 q4</v>
      </c>
    </row>
    <row r="8085" spans="1:3">
      <c r="A8085" s="61">
        <v>33518</v>
      </c>
      <c r="B8085">
        <v>1.0355000000000001</v>
      </c>
      <c r="C8085" t="str">
        <f t="shared" si="131"/>
        <v>1991 q4</v>
      </c>
    </row>
    <row r="8086" spans="1:3">
      <c r="A8086" s="61">
        <v>33519</v>
      </c>
      <c r="B8086">
        <v>1.06</v>
      </c>
      <c r="C8086" t="str">
        <f t="shared" si="131"/>
        <v>1991 q4</v>
      </c>
    </row>
    <row r="8087" spans="1:3">
      <c r="A8087" s="61">
        <v>33520</v>
      </c>
      <c r="B8087">
        <v>1.0645</v>
      </c>
      <c r="C8087" t="str">
        <f t="shared" si="131"/>
        <v>1991 q4</v>
      </c>
    </row>
    <row r="8088" spans="1:3">
      <c r="A8088" s="61">
        <v>33521</v>
      </c>
      <c r="B8088">
        <v>1.0485</v>
      </c>
      <c r="C8088" t="str">
        <f t="shared" si="131"/>
        <v>1991 q4</v>
      </c>
    </row>
    <row r="8089" spans="1:3">
      <c r="A8089" s="61">
        <v>33522</v>
      </c>
      <c r="B8089">
        <v>1.0555000000000001</v>
      </c>
      <c r="C8089" t="str">
        <f t="shared" si="131"/>
        <v>1991 q4</v>
      </c>
    </row>
    <row r="8090" spans="1:3">
      <c r="A8090" s="61">
        <v>33525</v>
      </c>
      <c r="B8090">
        <v>1.042</v>
      </c>
      <c r="C8090" t="str">
        <f t="shared" si="131"/>
        <v>1991 q4</v>
      </c>
    </row>
    <row r="8091" spans="1:3">
      <c r="A8091" s="61">
        <v>33526</v>
      </c>
      <c r="B8091">
        <v>1.0409999999999999</v>
      </c>
      <c r="C8091" t="str">
        <f t="shared" si="131"/>
        <v>1991 q4</v>
      </c>
    </row>
    <row r="8092" spans="1:3">
      <c r="A8092" s="61">
        <v>33527</v>
      </c>
      <c r="B8092">
        <v>1.0465</v>
      </c>
      <c r="C8092" t="str">
        <f t="shared" si="131"/>
        <v>1991 q4</v>
      </c>
    </row>
    <row r="8093" spans="1:3">
      <c r="A8093" s="61">
        <v>33528</v>
      </c>
      <c r="B8093">
        <v>1.0595000000000001</v>
      </c>
      <c r="C8093" t="str">
        <f t="shared" si="131"/>
        <v>1991 q4</v>
      </c>
    </row>
    <row r="8094" spans="1:3">
      <c r="A8094" s="61">
        <v>33529</v>
      </c>
      <c r="B8094">
        <v>1.0495000000000001</v>
      </c>
      <c r="C8094" t="str">
        <f t="shared" si="131"/>
        <v>1991 q4</v>
      </c>
    </row>
    <row r="8095" spans="1:3">
      <c r="A8095" s="61">
        <v>33532</v>
      </c>
      <c r="B8095">
        <v>1.048</v>
      </c>
      <c r="C8095" t="str">
        <f t="shared" si="131"/>
        <v>1991 q4</v>
      </c>
    </row>
    <row r="8096" spans="1:3">
      <c r="A8096" s="61">
        <v>33533</v>
      </c>
      <c r="B8096">
        <v>1.0489999999999999</v>
      </c>
      <c r="C8096" t="str">
        <f t="shared" si="131"/>
        <v>1991 q4</v>
      </c>
    </row>
    <row r="8097" spans="1:3">
      <c r="A8097" s="61">
        <v>33534</v>
      </c>
      <c r="B8097">
        <v>1.0535000000000001</v>
      </c>
      <c r="C8097" t="str">
        <f t="shared" si="131"/>
        <v>1991 q4</v>
      </c>
    </row>
    <row r="8098" spans="1:3">
      <c r="A8098" s="61">
        <v>33535</v>
      </c>
      <c r="B8098">
        <v>1.0525</v>
      </c>
      <c r="C8098" t="str">
        <f t="shared" si="131"/>
        <v>1991 q4</v>
      </c>
    </row>
    <row r="8099" spans="1:3">
      <c r="A8099" s="61">
        <v>33536</v>
      </c>
      <c r="B8099">
        <v>1.052</v>
      </c>
      <c r="C8099" t="str">
        <f t="shared" si="131"/>
        <v>1991 q4</v>
      </c>
    </row>
    <row r="8100" spans="1:3">
      <c r="A8100" s="61">
        <v>33539</v>
      </c>
      <c r="B8100">
        <v>1.0615000000000001</v>
      </c>
      <c r="C8100" t="str">
        <f t="shared" si="131"/>
        <v>1991 q4</v>
      </c>
    </row>
    <row r="8101" spans="1:3">
      <c r="A8101" s="61">
        <v>33540</v>
      </c>
      <c r="B8101">
        <v>1.0785</v>
      </c>
      <c r="C8101" t="str">
        <f t="shared" si="131"/>
        <v>1991 q4</v>
      </c>
    </row>
    <row r="8102" spans="1:3">
      <c r="A8102" s="61">
        <v>33541</v>
      </c>
      <c r="B8102">
        <v>1.0794999999999999</v>
      </c>
      <c r="C8102" t="str">
        <f t="shared" si="131"/>
        <v>1991 q4</v>
      </c>
    </row>
    <row r="8103" spans="1:3">
      <c r="A8103" s="61">
        <v>33542</v>
      </c>
      <c r="B8103">
        <v>1.0660000000000001</v>
      </c>
      <c r="C8103" t="str">
        <f t="shared" si="131"/>
        <v>1991 q4</v>
      </c>
    </row>
    <row r="8104" spans="1:3">
      <c r="A8104" s="61">
        <v>33543</v>
      </c>
      <c r="B8104">
        <v>1.0665</v>
      </c>
      <c r="C8104" t="str">
        <f t="shared" si="131"/>
        <v>1991 q4</v>
      </c>
    </row>
    <row r="8105" spans="1:3">
      <c r="A8105" s="61">
        <v>33546</v>
      </c>
      <c r="B8105">
        <v>1.0714999999999999</v>
      </c>
      <c r="C8105" t="str">
        <f t="shared" si="131"/>
        <v>1991 q4</v>
      </c>
    </row>
    <row r="8106" spans="1:3">
      <c r="A8106" s="61">
        <v>33547</v>
      </c>
      <c r="B8106">
        <v>1.0654999999999999</v>
      </c>
      <c r="C8106" t="str">
        <f t="shared" si="131"/>
        <v>1991 q4</v>
      </c>
    </row>
    <row r="8107" spans="1:3">
      <c r="A8107" s="61">
        <v>33548</v>
      </c>
      <c r="B8107">
        <v>1.0645</v>
      </c>
      <c r="C8107" t="str">
        <f t="shared" si="131"/>
        <v>1991 q4</v>
      </c>
    </row>
    <row r="8108" spans="1:3">
      <c r="A8108" s="61">
        <v>33549</v>
      </c>
      <c r="B8108">
        <v>1.0585</v>
      </c>
      <c r="C8108" t="str">
        <f t="shared" si="131"/>
        <v>1991 q4</v>
      </c>
    </row>
    <row r="8109" spans="1:3">
      <c r="A8109" s="61">
        <v>33550</v>
      </c>
      <c r="B8109">
        <v>1.054</v>
      </c>
      <c r="C8109" t="str">
        <f t="shared" si="131"/>
        <v>1991 q4</v>
      </c>
    </row>
    <row r="8110" spans="1:3">
      <c r="A8110" s="61">
        <v>33553</v>
      </c>
      <c r="B8110">
        <v>1.04</v>
      </c>
      <c r="C8110" t="str">
        <f t="shared" si="131"/>
        <v>1991 q4</v>
      </c>
    </row>
    <row r="8111" spans="1:3">
      <c r="A8111" s="61">
        <v>33554</v>
      </c>
      <c r="B8111">
        <v>1.046</v>
      </c>
      <c r="C8111" t="str">
        <f t="shared" si="131"/>
        <v>1991 q4</v>
      </c>
    </row>
    <row r="8112" spans="1:3">
      <c r="A8112" s="61">
        <v>33555</v>
      </c>
      <c r="B8112">
        <v>1.0435000000000001</v>
      </c>
      <c r="C8112" t="str">
        <f t="shared" si="131"/>
        <v>1991 q4</v>
      </c>
    </row>
    <row r="8113" spans="1:3">
      <c r="A8113" s="61">
        <v>33556</v>
      </c>
      <c r="B8113">
        <v>1.0625</v>
      </c>
      <c r="C8113" t="str">
        <f t="shared" si="131"/>
        <v>1991 q4</v>
      </c>
    </row>
    <row r="8114" spans="1:3">
      <c r="A8114" s="61">
        <v>33557</v>
      </c>
      <c r="B8114">
        <v>1.0625</v>
      </c>
      <c r="C8114" t="str">
        <f t="shared" si="131"/>
        <v>1991 q4</v>
      </c>
    </row>
    <row r="8115" spans="1:3">
      <c r="A8115" s="61">
        <v>33560</v>
      </c>
      <c r="B8115">
        <v>1.0509999999999999</v>
      </c>
      <c r="C8115" t="str">
        <f t="shared" si="131"/>
        <v>1991 q4</v>
      </c>
    </row>
    <row r="8116" spans="1:3">
      <c r="A8116" s="61">
        <v>33561</v>
      </c>
      <c r="B8116">
        <v>1.0375000000000001</v>
      </c>
      <c r="C8116" t="str">
        <f t="shared" si="131"/>
        <v>1991 q4</v>
      </c>
    </row>
    <row r="8117" spans="1:3">
      <c r="A8117" s="61">
        <v>33562</v>
      </c>
      <c r="B8117">
        <v>1.036</v>
      </c>
      <c r="C8117" t="str">
        <f t="shared" si="131"/>
        <v>1991 q4</v>
      </c>
    </row>
    <row r="8118" spans="1:3">
      <c r="A8118" s="61">
        <v>33563</v>
      </c>
      <c r="B8118">
        <v>1.0345</v>
      </c>
      <c r="C8118" t="str">
        <f t="shared" si="131"/>
        <v>1991 q4</v>
      </c>
    </row>
    <row r="8119" spans="1:3">
      <c r="A8119" s="61">
        <v>33564</v>
      </c>
      <c r="B8119">
        <v>1.0309999999999999</v>
      </c>
      <c r="C8119" t="str">
        <f t="shared" si="131"/>
        <v>1991 q4</v>
      </c>
    </row>
    <row r="8120" spans="1:3">
      <c r="A8120" s="61">
        <v>33567</v>
      </c>
      <c r="B8120">
        <v>1.0427</v>
      </c>
      <c r="C8120" t="str">
        <f t="shared" si="131"/>
        <v>1991 q4</v>
      </c>
    </row>
    <row r="8121" spans="1:3">
      <c r="A8121" s="61">
        <v>33568</v>
      </c>
      <c r="B8121">
        <v>1.0448999999999999</v>
      </c>
      <c r="C8121" t="str">
        <f t="shared" si="131"/>
        <v>1991 q4</v>
      </c>
    </row>
    <row r="8122" spans="1:3">
      <c r="A8122" s="61">
        <v>33569</v>
      </c>
      <c r="B8122">
        <v>1.0395000000000001</v>
      </c>
      <c r="C8122" t="str">
        <f t="shared" si="131"/>
        <v>1991 q4</v>
      </c>
    </row>
    <row r="8123" spans="1:3">
      <c r="A8123" s="61">
        <v>33571</v>
      </c>
      <c r="B8123">
        <v>1.0227999999999999</v>
      </c>
      <c r="C8123" t="str">
        <f t="shared" si="131"/>
        <v>1991 q4</v>
      </c>
    </row>
    <row r="8124" spans="1:3">
      <c r="A8124" s="61">
        <v>33574</v>
      </c>
      <c r="B8124">
        <v>1.0129999999999999</v>
      </c>
      <c r="C8124" t="str">
        <f t="shared" si="131"/>
        <v>1991 q4</v>
      </c>
    </row>
    <row r="8125" spans="1:3">
      <c r="A8125" s="61">
        <v>33575</v>
      </c>
      <c r="B8125">
        <v>1.0129999999999999</v>
      </c>
      <c r="C8125" t="str">
        <f t="shared" si="131"/>
        <v>1991 q4</v>
      </c>
    </row>
    <row r="8126" spans="1:3">
      <c r="A8126" s="61">
        <v>33576</v>
      </c>
      <c r="B8126">
        <v>1.004</v>
      </c>
      <c r="C8126" t="str">
        <f t="shared" si="131"/>
        <v>1991 q4</v>
      </c>
    </row>
    <row r="8127" spans="1:3">
      <c r="A8127" s="61">
        <v>33577</v>
      </c>
      <c r="B8127">
        <v>0.98599999999999999</v>
      </c>
      <c r="C8127" t="str">
        <f t="shared" si="131"/>
        <v>1991 q4</v>
      </c>
    </row>
    <row r="8128" spans="1:3">
      <c r="A8128" s="61">
        <v>33578</v>
      </c>
      <c r="B8128">
        <v>0.98799999999999999</v>
      </c>
      <c r="C8128" t="str">
        <f t="shared" si="131"/>
        <v>1991 q4</v>
      </c>
    </row>
    <row r="8129" spans="1:3">
      <c r="A8129" s="61">
        <v>33581</v>
      </c>
      <c r="B8129">
        <v>0.98499999999999999</v>
      </c>
      <c r="C8129" t="str">
        <f t="shared" si="131"/>
        <v>1991 q4</v>
      </c>
    </row>
    <row r="8130" spans="1:3">
      <c r="A8130" s="61">
        <v>33582</v>
      </c>
      <c r="B8130">
        <v>0.97</v>
      </c>
      <c r="C8130" t="str">
        <f t="shared" si="131"/>
        <v>1991 q4</v>
      </c>
    </row>
    <row r="8131" spans="1:3">
      <c r="A8131" s="61">
        <v>33583</v>
      </c>
      <c r="B8131">
        <v>0.98</v>
      </c>
      <c r="C8131" t="str">
        <f t="shared" si="131"/>
        <v>1991 q4</v>
      </c>
    </row>
    <row r="8132" spans="1:3">
      <c r="A8132" s="61">
        <v>33584</v>
      </c>
      <c r="B8132">
        <v>0.97750000000000004</v>
      </c>
      <c r="C8132" t="str">
        <f t="shared" si="131"/>
        <v>1991 q4</v>
      </c>
    </row>
    <row r="8133" spans="1:3">
      <c r="A8133" s="61">
        <v>33585</v>
      </c>
      <c r="B8133">
        <v>0.97750000000000004</v>
      </c>
      <c r="C8133" t="str">
        <f t="shared" si="131"/>
        <v>1991 q4</v>
      </c>
    </row>
    <row r="8134" spans="1:3">
      <c r="A8134" s="61">
        <v>33588</v>
      </c>
      <c r="B8134">
        <v>0.97699999999999998</v>
      </c>
      <c r="C8134" t="str">
        <f t="shared" si="131"/>
        <v>1991 q4</v>
      </c>
    </row>
    <row r="8135" spans="1:3">
      <c r="A8135" s="61">
        <v>33589</v>
      </c>
      <c r="B8135">
        <v>0.98</v>
      </c>
      <c r="C8135" t="str">
        <f t="shared" si="131"/>
        <v>1991 q4</v>
      </c>
    </row>
    <row r="8136" spans="1:3">
      <c r="A8136" s="61">
        <v>33590</v>
      </c>
      <c r="B8136">
        <v>0.98099999999999998</v>
      </c>
      <c r="C8136" t="str">
        <f t="shared" si="131"/>
        <v>1991 q4</v>
      </c>
    </row>
    <row r="8137" spans="1:3">
      <c r="A8137" s="61">
        <v>33591</v>
      </c>
      <c r="B8137">
        <v>0.97</v>
      </c>
      <c r="C8137" t="str">
        <f t="shared" si="131"/>
        <v>1991 q4</v>
      </c>
    </row>
    <row r="8138" spans="1:3">
      <c r="A8138" s="61">
        <v>33592</v>
      </c>
      <c r="B8138">
        <v>0.96899999999999997</v>
      </c>
      <c r="C8138" t="str">
        <f t="shared" si="131"/>
        <v>1991 q4</v>
      </c>
    </row>
    <row r="8139" spans="1:3">
      <c r="A8139" s="61">
        <v>33595</v>
      </c>
      <c r="B8139">
        <v>0.97699999999999998</v>
      </c>
      <c r="C8139" t="str">
        <f t="shared" si="131"/>
        <v>1991 q4</v>
      </c>
    </row>
    <row r="8140" spans="1:3">
      <c r="A8140" s="61">
        <v>33596</v>
      </c>
      <c r="B8140">
        <v>0.98250000000000004</v>
      </c>
      <c r="C8140" t="str">
        <f t="shared" si="131"/>
        <v>1991 q4</v>
      </c>
    </row>
    <row r="8141" spans="1:3">
      <c r="A8141" s="61">
        <v>33598</v>
      </c>
      <c r="B8141">
        <v>0.98240000000000005</v>
      </c>
      <c r="C8141" t="str">
        <f t="shared" si="131"/>
        <v>1991 q4</v>
      </c>
    </row>
    <row r="8142" spans="1:3">
      <c r="A8142" s="61">
        <v>33599</v>
      </c>
      <c r="B8142">
        <v>0.98899999999999999</v>
      </c>
      <c r="C8142" t="str">
        <f t="shared" si="131"/>
        <v>1991 q4</v>
      </c>
    </row>
    <row r="8143" spans="1:3">
      <c r="A8143" s="61">
        <v>33602</v>
      </c>
      <c r="B8143">
        <v>0.98150000000000004</v>
      </c>
      <c r="C8143" t="str">
        <f t="shared" si="131"/>
        <v>1991 q4</v>
      </c>
    </row>
    <row r="8144" spans="1:3">
      <c r="A8144" s="61">
        <v>33603</v>
      </c>
      <c r="B8144">
        <v>0.9738</v>
      </c>
      <c r="C8144" t="str">
        <f t="shared" si="131"/>
        <v>1991 q4</v>
      </c>
    </row>
    <row r="8145" spans="1:3">
      <c r="A8145" s="61">
        <v>33605</v>
      </c>
      <c r="B8145">
        <v>0.95699999999999996</v>
      </c>
      <c r="C8145" t="str">
        <f t="shared" si="131"/>
        <v>1992 q1</v>
      </c>
    </row>
    <row r="8146" spans="1:3">
      <c r="A8146" s="61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61">
        <v>33609</v>
      </c>
      <c r="B8147">
        <v>0.96050000000000002</v>
      </c>
      <c r="C8147" t="str">
        <f t="shared" si="132"/>
        <v>1992 q1</v>
      </c>
    </row>
    <row r="8148" spans="1:3">
      <c r="A8148" s="61">
        <v>33610</v>
      </c>
      <c r="B8148">
        <v>0.95150000000000001</v>
      </c>
      <c r="C8148" t="str">
        <f t="shared" si="132"/>
        <v>1992 q1</v>
      </c>
    </row>
    <row r="8149" spans="1:3">
      <c r="A8149" s="61">
        <v>33611</v>
      </c>
      <c r="B8149">
        <v>0.94550000000000001</v>
      </c>
      <c r="C8149" t="str">
        <f t="shared" si="132"/>
        <v>1992 q1</v>
      </c>
    </row>
    <row r="8150" spans="1:3">
      <c r="A8150" s="61">
        <v>33612</v>
      </c>
      <c r="B8150">
        <v>0.94350000000000001</v>
      </c>
      <c r="C8150" t="str">
        <f t="shared" si="132"/>
        <v>1992 q1</v>
      </c>
    </row>
    <row r="8151" spans="1:3">
      <c r="A8151" s="61">
        <v>33613</v>
      </c>
      <c r="B8151">
        <v>0.95050000000000001</v>
      </c>
      <c r="C8151" t="str">
        <f t="shared" si="132"/>
        <v>1992 q1</v>
      </c>
    </row>
    <row r="8152" spans="1:3">
      <c r="A8152" s="61">
        <v>33616</v>
      </c>
      <c r="B8152">
        <v>0.94799999999999995</v>
      </c>
      <c r="C8152" t="str">
        <f t="shared" si="132"/>
        <v>1992 q1</v>
      </c>
    </row>
    <row r="8153" spans="1:3">
      <c r="A8153" s="61">
        <v>33617</v>
      </c>
      <c r="B8153">
        <v>0.94699999999999995</v>
      </c>
      <c r="C8153" t="str">
        <f t="shared" si="132"/>
        <v>1992 q1</v>
      </c>
    </row>
    <row r="8154" spans="1:3">
      <c r="A8154" s="61">
        <v>33618</v>
      </c>
      <c r="B8154">
        <v>0.95850000000000002</v>
      </c>
      <c r="C8154" t="str">
        <f t="shared" si="132"/>
        <v>1992 q1</v>
      </c>
    </row>
    <row r="8155" spans="1:3">
      <c r="A8155" s="61">
        <v>33619</v>
      </c>
      <c r="B8155">
        <v>0.97050000000000003</v>
      </c>
      <c r="C8155" t="str">
        <f t="shared" si="132"/>
        <v>1992 q1</v>
      </c>
    </row>
    <row r="8156" spans="1:3">
      <c r="A8156" s="61">
        <v>33620</v>
      </c>
      <c r="B8156">
        <v>0.97299999999999998</v>
      </c>
      <c r="C8156" t="str">
        <f t="shared" si="132"/>
        <v>1992 q1</v>
      </c>
    </row>
    <row r="8157" spans="1:3">
      <c r="A8157" s="61">
        <v>33623</v>
      </c>
      <c r="B8157">
        <v>0.97150000000000003</v>
      </c>
      <c r="C8157" t="str">
        <f t="shared" si="132"/>
        <v>1992 q1</v>
      </c>
    </row>
    <row r="8158" spans="1:3">
      <c r="A8158" s="61">
        <v>33624</v>
      </c>
      <c r="B8158">
        <v>0.96950000000000003</v>
      </c>
      <c r="C8158" t="str">
        <f t="shared" si="132"/>
        <v>1992 q1</v>
      </c>
    </row>
    <row r="8159" spans="1:3">
      <c r="A8159" s="61">
        <v>33625</v>
      </c>
      <c r="B8159">
        <v>0.97599999999999998</v>
      </c>
      <c r="C8159" t="str">
        <f t="shared" si="132"/>
        <v>1992 q1</v>
      </c>
    </row>
    <row r="8160" spans="1:3">
      <c r="A8160" s="61">
        <v>33626</v>
      </c>
      <c r="B8160">
        <v>0.97</v>
      </c>
      <c r="C8160" t="str">
        <f t="shared" si="132"/>
        <v>1992 q1</v>
      </c>
    </row>
    <row r="8161" spans="1:3">
      <c r="A8161" s="61">
        <v>33627</v>
      </c>
      <c r="B8161">
        <v>0.98899999999999999</v>
      </c>
      <c r="C8161" t="str">
        <f t="shared" si="132"/>
        <v>1992 q1</v>
      </c>
    </row>
    <row r="8162" spans="1:3">
      <c r="A8162" s="61">
        <v>33630</v>
      </c>
      <c r="B8162">
        <v>0.98399999999999999</v>
      </c>
      <c r="C8162" t="str">
        <f t="shared" si="132"/>
        <v>1992 q1</v>
      </c>
    </row>
    <row r="8163" spans="1:3">
      <c r="A8163" s="61">
        <v>33631</v>
      </c>
      <c r="B8163">
        <v>0.99</v>
      </c>
      <c r="C8163" t="str">
        <f t="shared" si="132"/>
        <v>1992 q1</v>
      </c>
    </row>
    <row r="8164" spans="1:3">
      <c r="A8164" s="61">
        <v>33632</v>
      </c>
      <c r="B8164">
        <v>0.99099999999999999</v>
      </c>
      <c r="C8164" t="str">
        <f t="shared" si="132"/>
        <v>1992 q1</v>
      </c>
    </row>
    <row r="8165" spans="1:3">
      <c r="A8165" s="61">
        <v>33633</v>
      </c>
      <c r="B8165">
        <v>0.99</v>
      </c>
      <c r="C8165" t="str">
        <f t="shared" si="132"/>
        <v>1992 q1</v>
      </c>
    </row>
    <row r="8166" spans="1:3">
      <c r="A8166" s="61">
        <v>33634</v>
      </c>
      <c r="B8166">
        <v>0.98599999999999999</v>
      </c>
      <c r="C8166" t="str">
        <f t="shared" si="132"/>
        <v>1992 q1</v>
      </c>
    </row>
    <row r="8167" spans="1:3">
      <c r="A8167" s="61">
        <v>33637</v>
      </c>
      <c r="B8167">
        <v>0.97599999999999998</v>
      </c>
      <c r="C8167" t="str">
        <f t="shared" si="132"/>
        <v>1992 q1</v>
      </c>
    </row>
    <row r="8168" spans="1:3">
      <c r="A8168" s="61">
        <v>33638</v>
      </c>
      <c r="B8168">
        <v>0.97550000000000003</v>
      </c>
      <c r="C8168" t="str">
        <f t="shared" si="132"/>
        <v>1992 q1</v>
      </c>
    </row>
    <row r="8169" spans="1:3">
      <c r="A8169" s="61">
        <v>33639</v>
      </c>
      <c r="B8169">
        <v>0.98299999999999998</v>
      </c>
      <c r="C8169" t="str">
        <f t="shared" si="132"/>
        <v>1992 q1</v>
      </c>
    </row>
    <row r="8170" spans="1:3">
      <c r="A8170" s="61">
        <v>33640</v>
      </c>
      <c r="B8170">
        <v>0.98150000000000004</v>
      </c>
      <c r="C8170" t="str">
        <f t="shared" si="132"/>
        <v>1992 q1</v>
      </c>
    </row>
    <row r="8171" spans="1:3">
      <c r="A8171" s="61">
        <v>33641</v>
      </c>
      <c r="B8171">
        <v>0.98450000000000004</v>
      </c>
      <c r="C8171" t="str">
        <f t="shared" si="132"/>
        <v>1992 q1</v>
      </c>
    </row>
    <row r="8172" spans="1:3">
      <c r="A8172" s="61">
        <v>33644</v>
      </c>
      <c r="B8172">
        <v>0.98250000000000004</v>
      </c>
      <c r="C8172" t="str">
        <f t="shared" si="132"/>
        <v>1992 q1</v>
      </c>
    </row>
    <row r="8173" spans="1:3">
      <c r="A8173" s="61">
        <v>33645</v>
      </c>
      <c r="B8173">
        <v>0.98599999999999999</v>
      </c>
      <c r="C8173" t="str">
        <f t="shared" si="132"/>
        <v>1992 q1</v>
      </c>
    </row>
    <row r="8174" spans="1:3">
      <c r="A8174" s="61">
        <v>33646</v>
      </c>
      <c r="B8174">
        <v>1.0165</v>
      </c>
      <c r="C8174" t="str">
        <f t="shared" si="132"/>
        <v>1992 q1</v>
      </c>
    </row>
    <row r="8175" spans="1:3">
      <c r="A8175" s="61">
        <v>33647</v>
      </c>
      <c r="B8175">
        <v>1.0189999999999999</v>
      </c>
      <c r="C8175" t="str">
        <f t="shared" si="132"/>
        <v>1992 q1</v>
      </c>
    </row>
    <row r="8176" spans="1:3">
      <c r="A8176" s="61">
        <v>33648</v>
      </c>
      <c r="B8176">
        <v>1.024</v>
      </c>
      <c r="C8176" t="str">
        <f t="shared" si="132"/>
        <v>1992 q1</v>
      </c>
    </row>
    <row r="8177" spans="1:3">
      <c r="A8177" s="61">
        <v>33652</v>
      </c>
      <c r="B8177">
        <v>1.0225</v>
      </c>
      <c r="C8177" t="str">
        <f t="shared" si="132"/>
        <v>1992 q1</v>
      </c>
    </row>
    <row r="8178" spans="1:3">
      <c r="A8178" s="61">
        <v>33653</v>
      </c>
      <c r="B8178">
        <v>1.0095000000000001</v>
      </c>
      <c r="C8178" t="str">
        <f t="shared" si="132"/>
        <v>1992 q1</v>
      </c>
    </row>
    <row r="8179" spans="1:3">
      <c r="A8179" s="61">
        <v>33654</v>
      </c>
      <c r="B8179">
        <v>1.0155000000000001</v>
      </c>
      <c r="C8179" t="str">
        <f t="shared" si="132"/>
        <v>1992 q1</v>
      </c>
    </row>
    <row r="8180" spans="1:3">
      <c r="A8180" s="61">
        <v>33655</v>
      </c>
      <c r="B8180">
        <v>1.0109999999999999</v>
      </c>
      <c r="C8180" t="str">
        <f t="shared" si="132"/>
        <v>1992 q1</v>
      </c>
    </row>
    <row r="8181" spans="1:3">
      <c r="A8181" s="61">
        <v>33658</v>
      </c>
      <c r="B8181">
        <v>1.0215000000000001</v>
      </c>
      <c r="C8181" t="str">
        <f t="shared" si="132"/>
        <v>1992 q1</v>
      </c>
    </row>
    <row r="8182" spans="1:3">
      <c r="A8182" s="61">
        <v>33659</v>
      </c>
      <c r="B8182">
        <v>1.0190999999999999</v>
      </c>
      <c r="C8182" t="str">
        <f t="shared" si="132"/>
        <v>1992 q1</v>
      </c>
    </row>
    <row r="8183" spans="1:3">
      <c r="A8183" s="61">
        <v>33660</v>
      </c>
      <c r="B8183">
        <v>1.0293000000000001</v>
      </c>
      <c r="C8183" t="str">
        <f t="shared" si="132"/>
        <v>1992 q1</v>
      </c>
    </row>
    <row r="8184" spans="1:3">
      <c r="A8184" s="61">
        <v>33661</v>
      </c>
      <c r="B8184">
        <v>1.032</v>
      </c>
      <c r="C8184" t="str">
        <f t="shared" si="132"/>
        <v>1992 q1</v>
      </c>
    </row>
    <row r="8185" spans="1:3">
      <c r="A8185" s="61">
        <v>33662</v>
      </c>
      <c r="B8185">
        <v>1.0315000000000001</v>
      </c>
      <c r="C8185" t="str">
        <f t="shared" si="132"/>
        <v>1992 q1</v>
      </c>
    </row>
    <row r="8186" spans="1:3">
      <c r="A8186" s="61">
        <v>33665</v>
      </c>
      <c r="B8186">
        <v>1.024</v>
      </c>
      <c r="C8186" t="str">
        <f t="shared" si="132"/>
        <v>1992 q1</v>
      </c>
    </row>
    <row r="8187" spans="1:3">
      <c r="A8187" s="61">
        <v>33666</v>
      </c>
      <c r="B8187">
        <v>1.0215000000000001</v>
      </c>
      <c r="C8187" t="str">
        <f t="shared" si="132"/>
        <v>1992 q1</v>
      </c>
    </row>
    <row r="8188" spans="1:3">
      <c r="A8188" s="61">
        <v>33667</v>
      </c>
      <c r="B8188">
        <v>1.0245</v>
      </c>
      <c r="C8188" t="str">
        <f t="shared" si="132"/>
        <v>1992 q1</v>
      </c>
    </row>
    <row r="8189" spans="1:3">
      <c r="A8189" s="61">
        <v>33668</v>
      </c>
      <c r="B8189">
        <v>1.0175000000000001</v>
      </c>
      <c r="C8189" t="str">
        <f t="shared" si="132"/>
        <v>1992 q1</v>
      </c>
    </row>
    <row r="8190" spans="1:3">
      <c r="A8190" s="61">
        <v>33669</v>
      </c>
      <c r="B8190">
        <v>1.0115000000000001</v>
      </c>
      <c r="C8190" t="str">
        <f t="shared" si="132"/>
        <v>1992 q1</v>
      </c>
    </row>
    <row r="8191" spans="1:3">
      <c r="A8191" s="61">
        <v>33672</v>
      </c>
      <c r="B8191">
        <v>1.0089999999999999</v>
      </c>
      <c r="C8191" t="str">
        <f t="shared" si="132"/>
        <v>1992 q1</v>
      </c>
    </row>
    <row r="8192" spans="1:3">
      <c r="A8192" s="61">
        <v>33673</v>
      </c>
      <c r="B8192">
        <v>1.0205</v>
      </c>
      <c r="C8192" t="str">
        <f t="shared" si="132"/>
        <v>1992 q1</v>
      </c>
    </row>
    <row r="8193" spans="1:3">
      <c r="A8193" s="61">
        <v>33674</v>
      </c>
      <c r="B8193">
        <v>1.012</v>
      </c>
      <c r="C8193" t="str">
        <f t="shared" si="132"/>
        <v>1992 q1</v>
      </c>
    </row>
    <row r="8194" spans="1:3">
      <c r="A8194" s="61">
        <v>33675</v>
      </c>
      <c r="B8194">
        <v>1.0085</v>
      </c>
      <c r="C8194" t="str">
        <f t="shared" si="132"/>
        <v>1992 q1</v>
      </c>
    </row>
    <row r="8195" spans="1:3">
      <c r="A8195" s="61">
        <v>33676</v>
      </c>
      <c r="B8195">
        <v>1.0109999999999999</v>
      </c>
      <c r="C8195" t="str">
        <f t="shared" si="132"/>
        <v>1992 q1</v>
      </c>
    </row>
    <row r="8196" spans="1:3">
      <c r="A8196" s="61">
        <v>33679</v>
      </c>
      <c r="B8196">
        <v>1.0089999999999999</v>
      </c>
      <c r="C8196" t="str">
        <f t="shared" si="132"/>
        <v>1992 q1</v>
      </c>
    </row>
    <row r="8197" spans="1:3">
      <c r="A8197" s="61">
        <v>33680</v>
      </c>
      <c r="B8197">
        <v>1.0189999999999999</v>
      </c>
      <c r="C8197" t="str">
        <f t="shared" si="132"/>
        <v>1992 q1</v>
      </c>
    </row>
    <row r="8198" spans="1:3">
      <c r="A8198" s="61">
        <v>33681</v>
      </c>
      <c r="B8198">
        <v>1.0195000000000001</v>
      </c>
      <c r="C8198" t="str">
        <f t="shared" si="132"/>
        <v>1992 q1</v>
      </c>
    </row>
    <row r="8199" spans="1:3">
      <c r="A8199" s="61">
        <v>33682</v>
      </c>
      <c r="B8199">
        <v>1.0195000000000001</v>
      </c>
      <c r="C8199" t="str">
        <f t="shared" si="132"/>
        <v>1992 q1</v>
      </c>
    </row>
    <row r="8200" spans="1:3">
      <c r="A8200" s="61">
        <v>33683</v>
      </c>
      <c r="B8200">
        <v>1.008</v>
      </c>
      <c r="C8200" t="str">
        <f t="shared" si="132"/>
        <v>1992 q1</v>
      </c>
    </row>
    <row r="8201" spans="1:3">
      <c r="A8201" s="61">
        <v>33686</v>
      </c>
      <c r="B8201">
        <v>1.0125</v>
      </c>
      <c r="C8201" t="str">
        <f t="shared" si="132"/>
        <v>1992 q1</v>
      </c>
    </row>
    <row r="8202" spans="1:3">
      <c r="A8202" s="61">
        <v>33687</v>
      </c>
      <c r="B8202">
        <v>1.014</v>
      </c>
      <c r="C8202" t="str">
        <f t="shared" si="132"/>
        <v>1992 q1</v>
      </c>
    </row>
    <row r="8203" spans="1:3">
      <c r="A8203" s="61">
        <v>33688</v>
      </c>
      <c r="B8203">
        <v>1.0105</v>
      </c>
      <c r="C8203" t="str">
        <f t="shared" si="132"/>
        <v>1992 q1</v>
      </c>
    </row>
    <row r="8204" spans="1:3">
      <c r="A8204" s="61">
        <v>33689</v>
      </c>
      <c r="B8204">
        <v>1.0129999999999999</v>
      </c>
      <c r="C8204" t="str">
        <f t="shared" si="132"/>
        <v>1992 q1</v>
      </c>
    </row>
    <row r="8205" spans="1:3">
      <c r="A8205" s="61">
        <v>33690</v>
      </c>
      <c r="B8205">
        <v>1.012</v>
      </c>
      <c r="C8205" t="str">
        <f t="shared" si="132"/>
        <v>1992 q1</v>
      </c>
    </row>
    <row r="8206" spans="1:3">
      <c r="A8206" s="61">
        <v>33693</v>
      </c>
      <c r="B8206">
        <v>1.0129999999999999</v>
      </c>
      <c r="C8206" t="str">
        <f t="shared" si="132"/>
        <v>1992 q1</v>
      </c>
    </row>
    <row r="8207" spans="1:3">
      <c r="A8207" s="61">
        <v>33694</v>
      </c>
      <c r="B8207">
        <v>1.0165</v>
      </c>
      <c r="C8207" t="str">
        <f t="shared" si="132"/>
        <v>1992 q1</v>
      </c>
    </row>
    <row r="8208" spans="1:3">
      <c r="A8208" s="61">
        <v>33695</v>
      </c>
      <c r="B8208">
        <v>1.0269999999999999</v>
      </c>
      <c r="C8208" t="str">
        <f t="shared" si="132"/>
        <v>1992 q2</v>
      </c>
    </row>
    <row r="8209" spans="1:3">
      <c r="A8209" s="61">
        <v>33696</v>
      </c>
      <c r="B8209">
        <v>1.0349999999999999</v>
      </c>
      <c r="C8209" t="str">
        <f t="shared" si="132"/>
        <v>1992 q2</v>
      </c>
    </row>
    <row r="8210" spans="1:3">
      <c r="A8210" s="61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61">
        <v>33700</v>
      </c>
      <c r="B8211">
        <v>1.0269999999999999</v>
      </c>
      <c r="C8211" t="str">
        <f t="shared" si="133"/>
        <v>1992 q2</v>
      </c>
    </row>
    <row r="8212" spans="1:3">
      <c r="A8212" s="61">
        <v>33701</v>
      </c>
      <c r="B8212">
        <v>1.024</v>
      </c>
      <c r="C8212" t="str">
        <f t="shared" si="133"/>
        <v>1992 q2</v>
      </c>
    </row>
    <row r="8213" spans="1:3">
      <c r="A8213" s="61">
        <v>33702</v>
      </c>
      <c r="B8213">
        <v>1.0035000000000001</v>
      </c>
      <c r="C8213" t="str">
        <f t="shared" si="133"/>
        <v>1992 q2</v>
      </c>
    </row>
    <row r="8214" spans="1:3">
      <c r="A8214" s="61">
        <v>33703</v>
      </c>
      <c r="B8214">
        <v>1.0075000000000001</v>
      </c>
      <c r="C8214" t="str">
        <f t="shared" si="133"/>
        <v>1992 q2</v>
      </c>
    </row>
    <row r="8215" spans="1:3">
      <c r="A8215" s="61">
        <v>33704</v>
      </c>
      <c r="B8215">
        <v>0.999</v>
      </c>
      <c r="C8215" t="str">
        <f t="shared" si="133"/>
        <v>1992 q2</v>
      </c>
    </row>
    <row r="8216" spans="1:3">
      <c r="A8216" s="61">
        <v>33707</v>
      </c>
      <c r="B8216">
        <v>0.99350000000000005</v>
      </c>
      <c r="C8216" t="str">
        <f t="shared" si="133"/>
        <v>1992 q2</v>
      </c>
    </row>
    <row r="8217" spans="1:3">
      <c r="A8217" s="61">
        <v>33708</v>
      </c>
      <c r="B8217">
        <v>0.99399999999999999</v>
      </c>
      <c r="C8217" t="str">
        <f t="shared" si="133"/>
        <v>1992 q2</v>
      </c>
    </row>
    <row r="8218" spans="1:3">
      <c r="A8218" s="61">
        <v>33709</v>
      </c>
      <c r="B8218">
        <v>0.99550000000000005</v>
      </c>
      <c r="C8218" t="str">
        <f t="shared" si="133"/>
        <v>1992 q2</v>
      </c>
    </row>
    <row r="8219" spans="1:3">
      <c r="A8219" s="61">
        <v>33710</v>
      </c>
      <c r="B8219">
        <v>0.98950000000000005</v>
      </c>
      <c r="C8219" t="str">
        <f t="shared" si="133"/>
        <v>1992 q2</v>
      </c>
    </row>
    <row r="8220" spans="1:3">
      <c r="A8220" s="61">
        <v>33714</v>
      </c>
      <c r="B8220">
        <v>0.98550000000000004</v>
      </c>
      <c r="C8220" t="str">
        <f t="shared" si="133"/>
        <v>1992 q2</v>
      </c>
    </row>
    <row r="8221" spans="1:3">
      <c r="A8221" s="61">
        <v>33715</v>
      </c>
      <c r="B8221">
        <v>0.995</v>
      </c>
      <c r="C8221" t="str">
        <f t="shared" si="133"/>
        <v>1992 q2</v>
      </c>
    </row>
    <row r="8222" spans="1:3">
      <c r="A8222" s="61">
        <v>33716</v>
      </c>
      <c r="B8222">
        <v>0.99550000000000005</v>
      </c>
      <c r="C8222" t="str">
        <f t="shared" si="133"/>
        <v>1992 q2</v>
      </c>
    </row>
    <row r="8223" spans="1:3">
      <c r="A8223" s="61">
        <v>33717</v>
      </c>
      <c r="B8223">
        <v>1.0009999999999999</v>
      </c>
      <c r="C8223" t="str">
        <f t="shared" si="133"/>
        <v>1992 q2</v>
      </c>
    </row>
    <row r="8224" spans="1:3">
      <c r="A8224" s="61">
        <v>33718</v>
      </c>
      <c r="B8224">
        <v>1.0015000000000001</v>
      </c>
      <c r="C8224" t="str">
        <f t="shared" si="133"/>
        <v>1992 q2</v>
      </c>
    </row>
    <row r="8225" spans="1:3">
      <c r="A8225" s="61">
        <v>33721</v>
      </c>
      <c r="B8225">
        <v>0.99829999999999997</v>
      </c>
      <c r="C8225" t="str">
        <f t="shared" si="133"/>
        <v>1992 q2</v>
      </c>
    </row>
    <row r="8226" spans="1:3">
      <c r="A8226" s="61">
        <v>33722</v>
      </c>
      <c r="B8226">
        <v>1.004</v>
      </c>
      <c r="C8226" t="str">
        <f t="shared" si="133"/>
        <v>1992 q2</v>
      </c>
    </row>
    <row r="8227" spans="1:3">
      <c r="A8227" s="61">
        <v>33723</v>
      </c>
      <c r="B8227">
        <v>0.99829999999999997</v>
      </c>
      <c r="C8227" t="str">
        <f t="shared" si="133"/>
        <v>1992 q2</v>
      </c>
    </row>
    <row r="8228" spans="1:3">
      <c r="A8228" s="61">
        <v>33724</v>
      </c>
      <c r="B8228">
        <v>1.0033000000000001</v>
      </c>
      <c r="C8228" t="str">
        <f t="shared" si="133"/>
        <v>1992 q2</v>
      </c>
    </row>
    <row r="8229" spans="1:3">
      <c r="A8229" s="61">
        <v>33725</v>
      </c>
      <c r="B8229">
        <v>0.998</v>
      </c>
      <c r="C8229" t="str">
        <f t="shared" si="133"/>
        <v>1992 q2</v>
      </c>
    </row>
    <row r="8230" spans="1:3">
      <c r="A8230" s="61">
        <v>33728</v>
      </c>
      <c r="B8230">
        <v>1.0049999999999999</v>
      </c>
      <c r="C8230" t="str">
        <f t="shared" si="133"/>
        <v>1992 q2</v>
      </c>
    </row>
    <row r="8231" spans="1:3">
      <c r="A8231" s="61">
        <v>33729</v>
      </c>
      <c r="B8231">
        <v>1.0004999999999999</v>
      </c>
      <c r="C8231" t="str">
        <f t="shared" si="133"/>
        <v>1992 q2</v>
      </c>
    </row>
    <row r="8232" spans="1:3">
      <c r="A8232" s="61">
        <v>33730</v>
      </c>
      <c r="B8232">
        <v>1.0044999999999999</v>
      </c>
      <c r="C8232" t="str">
        <f t="shared" si="133"/>
        <v>1992 q2</v>
      </c>
    </row>
    <row r="8233" spans="1:3">
      <c r="A8233" s="61">
        <v>33731</v>
      </c>
      <c r="B8233">
        <v>1.012</v>
      </c>
      <c r="C8233" t="str">
        <f t="shared" si="133"/>
        <v>1992 q2</v>
      </c>
    </row>
    <row r="8234" spans="1:3">
      <c r="A8234" s="61">
        <v>33732</v>
      </c>
      <c r="B8234">
        <v>1.0125</v>
      </c>
      <c r="C8234" t="str">
        <f t="shared" si="133"/>
        <v>1992 q2</v>
      </c>
    </row>
    <row r="8235" spans="1:3">
      <c r="A8235" s="61">
        <v>33735</v>
      </c>
      <c r="B8235">
        <v>1.014</v>
      </c>
      <c r="C8235" t="str">
        <f t="shared" si="133"/>
        <v>1992 q2</v>
      </c>
    </row>
    <row r="8236" spans="1:3">
      <c r="A8236" s="61">
        <v>33736</v>
      </c>
      <c r="B8236">
        <v>1.0109999999999999</v>
      </c>
      <c r="C8236" t="str">
        <f t="shared" si="133"/>
        <v>1992 q2</v>
      </c>
    </row>
    <row r="8237" spans="1:3">
      <c r="A8237" s="61">
        <v>33737</v>
      </c>
      <c r="B8237">
        <v>1.0069999999999999</v>
      </c>
      <c r="C8237" t="str">
        <f t="shared" si="133"/>
        <v>1992 q2</v>
      </c>
    </row>
    <row r="8238" spans="1:3">
      <c r="A8238" s="61">
        <v>33738</v>
      </c>
      <c r="B8238">
        <v>1.0035000000000001</v>
      </c>
      <c r="C8238" t="str">
        <f t="shared" si="133"/>
        <v>1992 q2</v>
      </c>
    </row>
    <row r="8239" spans="1:3">
      <c r="A8239" s="61">
        <v>33739</v>
      </c>
      <c r="B8239">
        <v>1.0049999999999999</v>
      </c>
      <c r="C8239" t="str">
        <f t="shared" si="133"/>
        <v>1992 q2</v>
      </c>
    </row>
    <row r="8240" spans="1:3">
      <c r="A8240" s="61">
        <v>33742</v>
      </c>
      <c r="B8240">
        <v>1.006</v>
      </c>
      <c r="C8240" t="str">
        <f t="shared" si="133"/>
        <v>1992 q2</v>
      </c>
    </row>
    <row r="8241" spans="1:3">
      <c r="A8241" s="61">
        <v>33743</v>
      </c>
      <c r="B8241">
        <v>1.0115000000000001</v>
      </c>
      <c r="C8241" t="str">
        <f t="shared" si="133"/>
        <v>1992 q2</v>
      </c>
    </row>
    <row r="8242" spans="1:3">
      <c r="A8242" s="61">
        <v>33744</v>
      </c>
      <c r="B8242">
        <v>1.0095000000000001</v>
      </c>
      <c r="C8242" t="str">
        <f t="shared" si="133"/>
        <v>1992 q2</v>
      </c>
    </row>
    <row r="8243" spans="1:3">
      <c r="A8243" s="61">
        <v>33745</v>
      </c>
      <c r="B8243">
        <v>1.0109999999999999</v>
      </c>
      <c r="C8243" t="str">
        <f t="shared" si="133"/>
        <v>1992 q2</v>
      </c>
    </row>
    <row r="8244" spans="1:3">
      <c r="A8244" s="61">
        <v>33746</v>
      </c>
      <c r="B8244">
        <v>1.0135000000000001</v>
      </c>
      <c r="C8244" t="str">
        <f t="shared" si="133"/>
        <v>1992 q2</v>
      </c>
    </row>
    <row r="8245" spans="1:3">
      <c r="A8245" s="61">
        <v>33750</v>
      </c>
      <c r="B8245">
        <v>1.0109999999999999</v>
      </c>
      <c r="C8245" t="str">
        <f t="shared" si="133"/>
        <v>1992 q2</v>
      </c>
    </row>
    <row r="8246" spans="1:3">
      <c r="A8246" s="61">
        <v>33751</v>
      </c>
      <c r="B8246">
        <v>1.008</v>
      </c>
      <c r="C8246" t="str">
        <f t="shared" si="133"/>
        <v>1992 q2</v>
      </c>
    </row>
    <row r="8247" spans="1:3">
      <c r="A8247" s="61">
        <v>33752</v>
      </c>
      <c r="B8247">
        <v>1.0085</v>
      </c>
      <c r="C8247" t="str">
        <f t="shared" si="133"/>
        <v>1992 q2</v>
      </c>
    </row>
    <row r="8248" spans="1:3">
      <c r="A8248" s="61">
        <v>33753</v>
      </c>
      <c r="B8248">
        <v>1.0109999999999999</v>
      </c>
      <c r="C8248" t="str">
        <f t="shared" si="133"/>
        <v>1992 q2</v>
      </c>
    </row>
    <row r="8249" spans="1:3">
      <c r="A8249" s="61">
        <v>33756</v>
      </c>
      <c r="B8249">
        <v>1.0229999999999999</v>
      </c>
      <c r="C8249" t="str">
        <f t="shared" si="133"/>
        <v>1992 q2</v>
      </c>
    </row>
    <row r="8250" spans="1:3">
      <c r="A8250" s="61">
        <v>33757</v>
      </c>
      <c r="B8250">
        <v>1.0235000000000001</v>
      </c>
      <c r="C8250" t="str">
        <f t="shared" si="133"/>
        <v>1992 q2</v>
      </c>
    </row>
    <row r="8251" spans="1:3">
      <c r="A8251" s="61">
        <v>33758</v>
      </c>
      <c r="B8251">
        <v>1.0209999999999999</v>
      </c>
      <c r="C8251" t="str">
        <f t="shared" si="133"/>
        <v>1992 q2</v>
      </c>
    </row>
    <row r="8252" spans="1:3">
      <c r="A8252" s="61">
        <v>33759</v>
      </c>
      <c r="B8252">
        <v>1.044</v>
      </c>
      <c r="C8252" t="str">
        <f t="shared" si="133"/>
        <v>1992 q2</v>
      </c>
    </row>
    <row r="8253" spans="1:3">
      <c r="A8253" s="61">
        <v>33760</v>
      </c>
      <c r="B8253">
        <v>1.042</v>
      </c>
      <c r="C8253" t="str">
        <f t="shared" si="133"/>
        <v>1992 q2</v>
      </c>
    </row>
    <row r="8254" spans="1:3">
      <c r="A8254" s="61">
        <v>33763</v>
      </c>
      <c r="B8254">
        <v>1.0385</v>
      </c>
      <c r="C8254" t="str">
        <f t="shared" si="133"/>
        <v>1992 q2</v>
      </c>
    </row>
    <row r="8255" spans="1:3">
      <c r="A8255" s="61">
        <v>33764</v>
      </c>
      <c r="B8255">
        <v>1.04</v>
      </c>
      <c r="C8255" t="str">
        <f t="shared" si="133"/>
        <v>1992 q2</v>
      </c>
    </row>
    <row r="8256" spans="1:3">
      <c r="A8256" s="61">
        <v>33765</v>
      </c>
      <c r="B8256">
        <v>1.0329999999999999</v>
      </c>
      <c r="C8256" t="str">
        <f t="shared" si="133"/>
        <v>1992 q2</v>
      </c>
    </row>
    <row r="8257" spans="1:3">
      <c r="A8257" s="61">
        <v>33766</v>
      </c>
      <c r="B8257">
        <v>1.0295000000000001</v>
      </c>
      <c r="C8257" t="str">
        <f t="shared" si="133"/>
        <v>1992 q2</v>
      </c>
    </row>
    <row r="8258" spans="1:3">
      <c r="A8258" s="61">
        <v>33767</v>
      </c>
      <c r="B8258">
        <v>1.034</v>
      </c>
      <c r="C8258" t="str">
        <f t="shared" si="133"/>
        <v>1992 q2</v>
      </c>
    </row>
    <row r="8259" spans="1:3">
      <c r="A8259" s="61">
        <v>33770</v>
      </c>
      <c r="B8259">
        <v>1.0345</v>
      </c>
      <c r="C8259" t="str">
        <f t="shared" si="133"/>
        <v>1992 q2</v>
      </c>
    </row>
    <row r="8260" spans="1:3">
      <c r="A8260" s="61">
        <v>33771</v>
      </c>
      <c r="B8260">
        <v>1.0355000000000001</v>
      </c>
      <c r="C8260" t="str">
        <f t="shared" si="133"/>
        <v>1992 q2</v>
      </c>
    </row>
    <row r="8261" spans="1:3">
      <c r="A8261" s="61">
        <v>33772</v>
      </c>
      <c r="B8261">
        <v>1.042</v>
      </c>
      <c r="C8261" t="str">
        <f t="shared" si="133"/>
        <v>1992 q2</v>
      </c>
    </row>
    <row r="8262" spans="1:3">
      <c r="A8262" s="61">
        <v>33773</v>
      </c>
      <c r="B8262">
        <v>1.044</v>
      </c>
      <c r="C8262" t="str">
        <f t="shared" si="133"/>
        <v>1992 q2</v>
      </c>
    </row>
    <row r="8263" spans="1:3">
      <c r="A8263" s="61">
        <v>33774</v>
      </c>
      <c r="B8263">
        <v>1.0475000000000001</v>
      </c>
      <c r="C8263" t="str">
        <f t="shared" si="133"/>
        <v>1992 q2</v>
      </c>
    </row>
    <row r="8264" spans="1:3">
      <c r="A8264" s="61">
        <v>33777</v>
      </c>
      <c r="B8264">
        <v>1.044</v>
      </c>
      <c r="C8264" t="str">
        <f t="shared" si="133"/>
        <v>1992 q2</v>
      </c>
    </row>
    <row r="8265" spans="1:3">
      <c r="A8265" s="61">
        <v>33778</v>
      </c>
      <c r="B8265">
        <v>1.048</v>
      </c>
      <c r="C8265" t="str">
        <f t="shared" si="133"/>
        <v>1992 q2</v>
      </c>
    </row>
    <row r="8266" spans="1:3">
      <c r="A8266" s="61">
        <v>33779</v>
      </c>
      <c r="B8266">
        <v>1.0685</v>
      </c>
      <c r="C8266" t="str">
        <f t="shared" si="133"/>
        <v>1992 q2</v>
      </c>
    </row>
    <row r="8267" spans="1:3">
      <c r="A8267" s="61">
        <v>33780</v>
      </c>
      <c r="B8267">
        <v>1.0778000000000001</v>
      </c>
      <c r="C8267" t="str">
        <f t="shared" si="133"/>
        <v>1992 q2</v>
      </c>
    </row>
    <row r="8268" spans="1:3">
      <c r="A8268" s="61">
        <v>33781</v>
      </c>
      <c r="B8268">
        <v>1.0750999999999999</v>
      </c>
      <c r="C8268" t="str">
        <f t="shared" si="133"/>
        <v>1992 q2</v>
      </c>
    </row>
    <row r="8269" spans="1:3">
      <c r="A8269" s="61">
        <v>33784</v>
      </c>
      <c r="B8269">
        <v>1.1066</v>
      </c>
      <c r="C8269" t="str">
        <f t="shared" si="133"/>
        <v>1992 q2</v>
      </c>
    </row>
    <row r="8270" spans="1:3">
      <c r="A8270" s="61">
        <v>33785</v>
      </c>
      <c r="B8270">
        <v>1.0966</v>
      </c>
      <c r="C8270" t="str">
        <f t="shared" si="133"/>
        <v>1992 q2</v>
      </c>
    </row>
    <row r="8271" spans="1:3">
      <c r="A8271" s="61">
        <v>33786</v>
      </c>
      <c r="B8271">
        <v>1.0985</v>
      </c>
      <c r="C8271" t="str">
        <f t="shared" si="133"/>
        <v>1992 q3</v>
      </c>
    </row>
    <row r="8272" spans="1:3">
      <c r="A8272" s="61">
        <v>33787</v>
      </c>
      <c r="B8272">
        <v>1.1200000000000001</v>
      </c>
      <c r="C8272" t="str">
        <f t="shared" si="133"/>
        <v>1992 q3</v>
      </c>
    </row>
    <row r="8273" spans="1:3">
      <c r="A8273" s="61">
        <v>33791</v>
      </c>
      <c r="B8273">
        <v>1.1165</v>
      </c>
      <c r="C8273" t="str">
        <f t="shared" si="133"/>
        <v>1992 q3</v>
      </c>
    </row>
    <row r="8274" spans="1:3">
      <c r="A8274" s="61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61">
        <v>33793</v>
      </c>
      <c r="B8275">
        <v>1.1305000000000001</v>
      </c>
      <c r="C8275" t="str">
        <f t="shared" si="134"/>
        <v>1992 q3</v>
      </c>
    </row>
    <row r="8276" spans="1:3">
      <c r="A8276" s="61">
        <v>33794</v>
      </c>
      <c r="B8276">
        <v>1.1154999999999999</v>
      </c>
      <c r="C8276" t="str">
        <f t="shared" si="134"/>
        <v>1992 q3</v>
      </c>
    </row>
    <row r="8277" spans="1:3">
      <c r="A8277" s="61">
        <v>33795</v>
      </c>
      <c r="B8277">
        <v>1.1345000000000001</v>
      </c>
      <c r="C8277" t="str">
        <f t="shared" si="134"/>
        <v>1992 q3</v>
      </c>
    </row>
    <row r="8278" spans="1:3">
      <c r="A8278" s="61">
        <v>33798</v>
      </c>
      <c r="B8278">
        <v>1.1274999999999999</v>
      </c>
      <c r="C8278" t="str">
        <f t="shared" si="134"/>
        <v>1992 q3</v>
      </c>
    </row>
    <row r="8279" spans="1:3">
      <c r="A8279" s="61">
        <v>33799</v>
      </c>
      <c r="B8279">
        <v>1.1439999999999999</v>
      </c>
      <c r="C8279" t="str">
        <f t="shared" si="134"/>
        <v>1992 q3</v>
      </c>
    </row>
    <row r="8280" spans="1:3">
      <c r="A8280" s="61">
        <v>33800</v>
      </c>
      <c r="B8280">
        <v>1.1579999999999999</v>
      </c>
      <c r="C8280" t="str">
        <f t="shared" si="134"/>
        <v>1992 q3</v>
      </c>
    </row>
    <row r="8281" spans="1:3">
      <c r="A8281" s="61">
        <v>33801</v>
      </c>
      <c r="B8281">
        <v>1.1635</v>
      </c>
      <c r="C8281" t="str">
        <f t="shared" si="134"/>
        <v>1992 q3</v>
      </c>
    </row>
    <row r="8282" spans="1:3">
      <c r="A8282" s="61">
        <v>33802</v>
      </c>
      <c r="B8282">
        <v>1.1519999999999999</v>
      </c>
      <c r="C8282" t="str">
        <f t="shared" si="134"/>
        <v>1992 q3</v>
      </c>
    </row>
    <row r="8283" spans="1:3">
      <c r="A8283" s="61">
        <v>33805</v>
      </c>
      <c r="B8283">
        <v>1.1499999999999999</v>
      </c>
      <c r="C8283" t="str">
        <f t="shared" si="134"/>
        <v>1992 q3</v>
      </c>
    </row>
    <row r="8284" spans="1:3">
      <c r="A8284" s="61">
        <v>33806</v>
      </c>
      <c r="B8284">
        <v>1.155</v>
      </c>
      <c r="C8284" t="str">
        <f t="shared" si="134"/>
        <v>1992 q3</v>
      </c>
    </row>
    <row r="8285" spans="1:3">
      <c r="A8285" s="61">
        <v>33807</v>
      </c>
      <c r="B8285">
        <v>1.1515</v>
      </c>
      <c r="C8285" t="str">
        <f t="shared" si="134"/>
        <v>1992 q3</v>
      </c>
    </row>
    <row r="8286" spans="1:3">
      <c r="A8286" s="61">
        <v>33808</v>
      </c>
      <c r="B8286">
        <v>1.155</v>
      </c>
      <c r="C8286" t="str">
        <f t="shared" si="134"/>
        <v>1992 q3</v>
      </c>
    </row>
    <row r="8287" spans="1:3">
      <c r="A8287" s="61">
        <v>33809</v>
      </c>
      <c r="B8287">
        <v>1.153</v>
      </c>
      <c r="C8287" t="str">
        <f t="shared" si="134"/>
        <v>1992 q3</v>
      </c>
    </row>
    <row r="8288" spans="1:3">
      <c r="A8288" s="61">
        <v>33812</v>
      </c>
      <c r="B8288">
        <v>1.1475</v>
      </c>
      <c r="C8288" t="str">
        <f t="shared" si="134"/>
        <v>1992 q3</v>
      </c>
    </row>
    <row r="8289" spans="1:3">
      <c r="A8289" s="61">
        <v>33813</v>
      </c>
      <c r="B8289">
        <v>1.149</v>
      </c>
      <c r="C8289" t="str">
        <f t="shared" si="134"/>
        <v>1992 q3</v>
      </c>
    </row>
    <row r="8290" spans="1:3">
      <c r="A8290" s="61">
        <v>33814</v>
      </c>
      <c r="B8290">
        <v>1.1395</v>
      </c>
      <c r="C8290" t="str">
        <f t="shared" si="134"/>
        <v>1992 q3</v>
      </c>
    </row>
    <row r="8291" spans="1:3">
      <c r="A8291" s="61">
        <v>33815</v>
      </c>
      <c r="B8291">
        <v>1.1335</v>
      </c>
      <c r="C8291" t="str">
        <f t="shared" si="134"/>
        <v>1992 q3</v>
      </c>
    </row>
    <row r="8292" spans="1:3">
      <c r="A8292" s="61">
        <v>33816</v>
      </c>
      <c r="B8292">
        <v>1.125</v>
      </c>
      <c r="C8292" t="str">
        <f t="shared" si="134"/>
        <v>1992 q3</v>
      </c>
    </row>
    <row r="8293" spans="1:3">
      <c r="A8293" s="61">
        <v>33819</v>
      </c>
      <c r="B8293">
        <v>1.1205000000000001</v>
      </c>
      <c r="C8293" t="str">
        <f t="shared" si="134"/>
        <v>1992 q3</v>
      </c>
    </row>
    <row r="8294" spans="1:3">
      <c r="A8294" s="61">
        <v>33820</v>
      </c>
      <c r="B8294">
        <v>1.1259999999999999</v>
      </c>
      <c r="C8294" t="str">
        <f t="shared" si="134"/>
        <v>1992 q3</v>
      </c>
    </row>
    <row r="8295" spans="1:3">
      <c r="A8295" s="61">
        <v>33821</v>
      </c>
      <c r="B8295">
        <v>1.1305000000000001</v>
      </c>
      <c r="C8295" t="str">
        <f t="shared" si="134"/>
        <v>1992 q3</v>
      </c>
    </row>
    <row r="8296" spans="1:3">
      <c r="A8296" s="61">
        <v>33822</v>
      </c>
      <c r="B8296">
        <v>1.1335</v>
      </c>
      <c r="C8296" t="str">
        <f t="shared" si="134"/>
        <v>1992 q3</v>
      </c>
    </row>
    <row r="8297" spans="1:3">
      <c r="A8297" s="61">
        <v>33823</v>
      </c>
      <c r="B8297">
        <v>1.1379999999999999</v>
      </c>
      <c r="C8297" t="str">
        <f t="shared" si="134"/>
        <v>1992 q3</v>
      </c>
    </row>
    <row r="8298" spans="1:3">
      <c r="A8298" s="61">
        <v>33826</v>
      </c>
      <c r="B8298">
        <v>1.1265000000000001</v>
      </c>
      <c r="C8298" t="str">
        <f t="shared" si="134"/>
        <v>1992 q3</v>
      </c>
    </row>
    <row r="8299" spans="1:3">
      <c r="A8299" s="61">
        <v>33827</v>
      </c>
      <c r="B8299">
        <v>1.1265000000000001</v>
      </c>
      <c r="C8299" t="str">
        <f t="shared" si="134"/>
        <v>1992 q3</v>
      </c>
    </row>
    <row r="8300" spans="1:3">
      <c r="A8300" s="61">
        <v>33828</v>
      </c>
      <c r="B8300">
        <v>1.1134999999999999</v>
      </c>
      <c r="C8300" t="str">
        <f t="shared" si="134"/>
        <v>1992 q3</v>
      </c>
    </row>
    <row r="8301" spans="1:3">
      <c r="A8301" s="61">
        <v>33829</v>
      </c>
      <c r="B8301">
        <v>1.1165</v>
      </c>
      <c r="C8301" t="str">
        <f t="shared" si="134"/>
        <v>1992 q3</v>
      </c>
    </row>
    <row r="8302" spans="1:3">
      <c r="A8302" s="61">
        <v>33830</v>
      </c>
      <c r="B8302">
        <v>1.113</v>
      </c>
      <c r="C8302" t="str">
        <f t="shared" si="134"/>
        <v>1992 q3</v>
      </c>
    </row>
    <row r="8303" spans="1:3">
      <c r="A8303" s="61">
        <v>33833</v>
      </c>
      <c r="B8303">
        <v>1.1539999999999999</v>
      </c>
      <c r="C8303" t="str">
        <f t="shared" si="134"/>
        <v>1992 q3</v>
      </c>
    </row>
    <row r="8304" spans="1:3">
      <c r="A8304" s="61">
        <v>33834</v>
      </c>
      <c r="B8304">
        <v>1.149</v>
      </c>
      <c r="C8304" t="str">
        <f t="shared" si="134"/>
        <v>1992 q3</v>
      </c>
    </row>
    <row r="8305" spans="1:3">
      <c r="A8305" s="61">
        <v>33835</v>
      </c>
      <c r="B8305">
        <v>1.1455</v>
      </c>
      <c r="C8305" t="str">
        <f t="shared" si="134"/>
        <v>1992 q3</v>
      </c>
    </row>
    <row r="8306" spans="1:3">
      <c r="A8306" s="61">
        <v>33836</v>
      </c>
      <c r="B8306">
        <v>1.1365000000000001</v>
      </c>
      <c r="C8306" t="str">
        <f t="shared" si="134"/>
        <v>1992 q3</v>
      </c>
    </row>
    <row r="8307" spans="1:3">
      <c r="A8307" s="61">
        <v>33837</v>
      </c>
      <c r="B8307">
        <v>1.133</v>
      </c>
      <c r="C8307" t="str">
        <f t="shared" si="134"/>
        <v>1992 q3</v>
      </c>
    </row>
    <row r="8308" spans="1:3">
      <c r="A8308" s="61">
        <v>33840</v>
      </c>
      <c r="B8308">
        <v>1.137</v>
      </c>
      <c r="C8308" t="str">
        <f t="shared" si="134"/>
        <v>1992 q3</v>
      </c>
    </row>
    <row r="8309" spans="1:3">
      <c r="A8309" s="61">
        <v>33841</v>
      </c>
      <c r="B8309">
        <v>1.123</v>
      </c>
      <c r="C8309" t="str">
        <f t="shared" si="134"/>
        <v>1992 q3</v>
      </c>
    </row>
    <row r="8310" spans="1:3">
      <c r="A8310" s="61">
        <v>33842</v>
      </c>
      <c r="B8310">
        <v>1.1174999999999999</v>
      </c>
      <c r="C8310" t="str">
        <f t="shared" si="134"/>
        <v>1992 q3</v>
      </c>
    </row>
    <row r="8311" spans="1:3">
      <c r="A8311" s="61">
        <v>33843</v>
      </c>
      <c r="B8311">
        <v>1.1193</v>
      </c>
      <c r="C8311" t="str">
        <f t="shared" si="134"/>
        <v>1992 q3</v>
      </c>
    </row>
    <row r="8312" spans="1:3">
      <c r="A8312" s="61">
        <v>33844</v>
      </c>
      <c r="B8312">
        <v>1.1066</v>
      </c>
      <c r="C8312" t="str">
        <f t="shared" si="134"/>
        <v>1992 q3</v>
      </c>
    </row>
    <row r="8313" spans="1:3">
      <c r="A8313" s="61">
        <v>33847</v>
      </c>
      <c r="B8313">
        <v>1.1057999999999999</v>
      </c>
      <c r="C8313" t="str">
        <f t="shared" si="134"/>
        <v>1992 q3</v>
      </c>
    </row>
    <row r="8314" spans="1:3">
      <c r="A8314" s="61">
        <v>33848</v>
      </c>
      <c r="B8314">
        <v>1.125</v>
      </c>
      <c r="C8314" t="str">
        <f t="shared" si="134"/>
        <v>1992 q3</v>
      </c>
    </row>
    <row r="8315" spans="1:3">
      <c r="A8315" s="61">
        <v>33849</v>
      </c>
      <c r="B8315">
        <v>1.1245000000000001</v>
      </c>
      <c r="C8315" t="str">
        <f t="shared" si="134"/>
        <v>1992 q3</v>
      </c>
    </row>
    <row r="8316" spans="1:3">
      <c r="A8316" s="61">
        <v>33850</v>
      </c>
      <c r="B8316">
        <v>1.1125</v>
      </c>
      <c r="C8316" t="str">
        <f t="shared" si="134"/>
        <v>1992 q3</v>
      </c>
    </row>
    <row r="8317" spans="1:3">
      <c r="A8317" s="61">
        <v>33851</v>
      </c>
      <c r="B8317">
        <v>1.125</v>
      </c>
      <c r="C8317" t="str">
        <f t="shared" si="134"/>
        <v>1992 q3</v>
      </c>
    </row>
    <row r="8318" spans="1:3">
      <c r="A8318" s="61">
        <v>33855</v>
      </c>
      <c r="B8318">
        <v>1.1045</v>
      </c>
      <c r="C8318" t="str">
        <f t="shared" si="134"/>
        <v>1992 q3</v>
      </c>
    </row>
    <row r="8319" spans="1:3">
      <c r="A8319" s="61">
        <v>33856</v>
      </c>
      <c r="B8319">
        <v>1.0980000000000001</v>
      </c>
      <c r="C8319" t="str">
        <f t="shared" si="134"/>
        <v>1992 q3</v>
      </c>
    </row>
    <row r="8320" spans="1:3">
      <c r="A8320" s="61">
        <v>33857</v>
      </c>
      <c r="B8320">
        <v>1.0694999999999999</v>
      </c>
      <c r="C8320" t="str">
        <f t="shared" si="134"/>
        <v>1992 q3</v>
      </c>
    </row>
    <row r="8321" spans="1:3">
      <c r="A8321" s="61">
        <v>33858</v>
      </c>
      <c r="B8321">
        <v>1.07</v>
      </c>
      <c r="C8321" t="str">
        <f t="shared" si="134"/>
        <v>1992 q3</v>
      </c>
    </row>
    <row r="8322" spans="1:3">
      <c r="A8322" s="61">
        <v>33861</v>
      </c>
      <c r="B8322">
        <v>1.0845</v>
      </c>
      <c r="C8322" t="str">
        <f t="shared" si="134"/>
        <v>1992 q3</v>
      </c>
    </row>
    <row r="8323" spans="1:3">
      <c r="A8323" s="61">
        <v>33862</v>
      </c>
      <c r="B8323">
        <v>1.079</v>
      </c>
      <c r="C8323" t="str">
        <f t="shared" si="134"/>
        <v>1992 q3</v>
      </c>
    </row>
    <row r="8324" spans="1:3">
      <c r="A8324" s="61">
        <v>33863</v>
      </c>
      <c r="B8324">
        <v>1.0840000000000001</v>
      </c>
      <c r="C8324" t="str">
        <f t="shared" si="134"/>
        <v>1992 q3</v>
      </c>
    </row>
    <row r="8325" spans="1:3">
      <c r="A8325" s="61">
        <v>33864</v>
      </c>
      <c r="B8325">
        <v>1.0845</v>
      </c>
      <c r="C8325" t="str">
        <f t="shared" si="134"/>
        <v>1992 q3</v>
      </c>
    </row>
    <row r="8326" spans="1:3">
      <c r="A8326" s="61">
        <v>33865</v>
      </c>
      <c r="B8326">
        <v>1.0880000000000001</v>
      </c>
      <c r="C8326" t="str">
        <f t="shared" si="134"/>
        <v>1992 q3</v>
      </c>
    </row>
    <row r="8327" spans="1:3">
      <c r="A8327" s="61">
        <v>33868</v>
      </c>
      <c r="B8327">
        <v>1.0840000000000001</v>
      </c>
      <c r="C8327" t="str">
        <f t="shared" si="134"/>
        <v>1992 q3</v>
      </c>
    </row>
    <row r="8328" spans="1:3">
      <c r="A8328" s="61">
        <v>33869</v>
      </c>
      <c r="B8328">
        <v>1.0705</v>
      </c>
      <c r="C8328" t="str">
        <f t="shared" si="134"/>
        <v>1992 q3</v>
      </c>
    </row>
    <row r="8329" spans="1:3">
      <c r="A8329" s="61">
        <v>33870</v>
      </c>
      <c r="B8329">
        <v>1.0669999999999999</v>
      </c>
      <c r="C8329" t="str">
        <f t="shared" si="134"/>
        <v>1992 q3</v>
      </c>
    </row>
    <row r="8330" spans="1:3">
      <c r="A8330" s="61">
        <v>33871</v>
      </c>
      <c r="B8330">
        <v>1.0745</v>
      </c>
      <c r="C8330" t="str">
        <f t="shared" si="134"/>
        <v>1992 q3</v>
      </c>
    </row>
    <row r="8331" spans="1:3">
      <c r="A8331" s="61">
        <v>33872</v>
      </c>
      <c r="B8331">
        <v>1.0669999999999999</v>
      </c>
      <c r="C8331" t="str">
        <f t="shared" si="134"/>
        <v>1992 q3</v>
      </c>
    </row>
    <row r="8332" spans="1:3">
      <c r="A8332" s="61">
        <v>33875</v>
      </c>
      <c r="B8332">
        <v>1.048</v>
      </c>
      <c r="C8332" t="str">
        <f t="shared" si="134"/>
        <v>1992 q3</v>
      </c>
    </row>
    <row r="8333" spans="1:3">
      <c r="A8333" s="61">
        <v>33876</v>
      </c>
      <c r="B8333">
        <v>1.0529999999999999</v>
      </c>
      <c r="C8333" t="str">
        <f t="shared" si="134"/>
        <v>1992 q3</v>
      </c>
    </row>
    <row r="8334" spans="1:3">
      <c r="A8334" s="61">
        <v>33877</v>
      </c>
      <c r="B8334">
        <v>1.0475000000000001</v>
      </c>
      <c r="C8334" t="str">
        <f t="shared" si="134"/>
        <v>1992 q3</v>
      </c>
    </row>
    <row r="8335" spans="1:3">
      <c r="A8335" s="61">
        <v>33878</v>
      </c>
      <c r="B8335">
        <v>1.0329999999999999</v>
      </c>
      <c r="C8335" t="str">
        <f t="shared" si="134"/>
        <v>1992 q4</v>
      </c>
    </row>
    <row r="8336" spans="1:3">
      <c r="A8336" s="61">
        <v>33879</v>
      </c>
      <c r="B8336">
        <v>1.014</v>
      </c>
      <c r="C8336" t="str">
        <f t="shared" si="134"/>
        <v>1992 q4</v>
      </c>
    </row>
    <row r="8337" spans="1:3">
      <c r="A8337" s="61">
        <v>33882</v>
      </c>
      <c r="B8337">
        <v>1.0145</v>
      </c>
      <c r="C8337" t="str">
        <f t="shared" si="134"/>
        <v>1992 q4</v>
      </c>
    </row>
    <row r="8338" spans="1:3">
      <c r="A8338" s="61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61">
        <v>33884</v>
      </c>
      <c r="B8339">
        <v>1.0169999999999999</v>
      </c>
      <c r="C8339" t="str">
        <f t="shared" si="135"/>
        <v>1992 q4</v>
      </c>
    </row>
    <row r="8340" spans="1:3">
      <c r="A8340" s="61">
        <v>33885</v>
      </c>
      <c r="B8340">
        <v>1.0149999999999999</v>
      </c>
      <c r="C8340" t="str">
        <f t="shared" si="135"/>
        <v>1992 q4</v>
      </c>
    </row>
    <row r="8341" spans="1:3">
      <c r="A8341" s="61">
        <v>33886</v>
      </c>
      <c r="B8341">
        <v>1.016</v>
      </c>
      <c r="C8341" t="str">
        <f t="shared" si="135"/>
        <v>1992 q4</v>
      </c>
    </row>
    <row r="8342" spans="1:3">
      <c r="A8342" s="61">
        <v>33889</v>
      </c>
      <c r="B8342">
        <v>1.0044999999999999</v>
      </c>
      <c r="C8342" t="str">
        <f t="shared" si="135"/>
        <v>1992 q4</v>
      </c>
    </row>
    <row r="8343" spans="1:3">
      <c r="A8343" s="61">
        <v>33890</v>
      </c>
      <c r="B8343">
        <v>1.0004999999999999</v>
      </c>
      <c r="C8343" t="str">
        <f t="shared" si="135"/>
        <v>1992 q4</v>
      </c>
    </row>
    <row r="8344" spans="1:3">
      <c r="A8344" s="61">
        <v>33891</v>
      </c>
      <c r="B8344">
        <v>1</v>
      </c>
      <c r="C8344" t="str">
        <f t="shared" si="135"/>
        <v>1992 q4</v>
      </c>
    </row>
    <row r="8345" spans="1:3">
      <c r="A8345" s="61">
        <v>33892</v>
      </c>
      <c r="B8345">
        <v>1.006</v>
      </c>
      <c r="C8345" t="str">
        <f t="shared" si="135"/>
        <v>1992 q4</v>
      </c>
    </row>
    <row r="8346" spans="1:3">
      <c r="A8346" s="61">
        <v>33893</v>
      </c>
      <c r="B8346">
        <v>1</v>
      </c>
      <c r="C8346" t="str">
        <f t="shared" si="135"/>
        <v>1992 q4</v>
      </c>
    </row>
    <row r="8347" spans="1:3">
      <c r="A8347" s="61">
        <v>33896</v>
      </c>
      <c r="B8347">
        <v>0.996</v>
      </c>
      <c r="C8347" t="str">
        <f t="shared" si="135"/>
        <v>1992 q4</v>
      </c>
    </row>
    <row r="8348" spans="1:3">
      <c r="A8348" s="61">
        <v>33897</v>
      </c>
      <c r="B8348">
        <v>1.0044999999999999</v>
      </c>
      <c r="C8348" t="str">
        <f t="shared" si="135"/>
        <v>1992 q4</v>
      </c>
    </row>
    <row r="8349" spans="1:3">
      <c r="A8349" s="61">
        <v>33898</v>
      </c>
      <c r="B8349">
        <v>1.0075000000000001</v>
      </c>
      <c r="C8349" t="str">
        <f t="shared" si="135"/>
        <v>1992 q4</v>
      </c>
    </row>
    <row r="8350" spans="1:3">
      <c r="A8350" s="61">
        <v>33899</v>
      </c>
      <c r="B8350">
        <v>1.0004999999999999</v>
      </c>
      <c r="C8350" t="str">
        <f t="shared" si="135"/>
        <v>1992 q4</v>
      </c>
    </row>
    <row r="8351" spans="1:3">
      <c r="A8351" s="61">
        <v>33900</v>
      </c>
      <c r="B8351">
        <v>0.99099999999999999</v>
      </c>
      <c r="C8351" t="str">
        <f t="shared" si="135"/>
        <v>1992 q4</v>
      </c>
    </row>
    <row r="8352" spans="1:3">
      <c r="A8352" s="61">
        <v>33903</v>
      </c>
      <c r="B8352">
        <v>1.0009999999999999</v>
      </c>
      <c r="C8352" t="str">
        <f t="shared" si="135"/>
        <v>1992 q4</v>
      </c>
    </row>
    <row r="8353" spans="1:3">
      <c r="A8353" s="61">
        <v>33904</v>
      </c>
      <c r="B8353">
        <v>1.0049999999999999</v>
      </c>
      <c r="C8353" t="str">
        <f t="shared" si="135"/>
        <v>1992 q4</v>
      </c>
    </row>
    <row r="8354" spans="1:3">
      <c r="A8354" s="61">
        <v>33905</v>
      </c>
      <c r="B8354">
        <v>1.012</v>
      </c>
      <c r="C8354" t="str">
        <f t="shared" si="135"/>
        <v>1992 q4</v>
      </c>
    </row>
    <row r="8355" spans="1:3">
      <c r="A8355" s="61">
        <v>33906</v>
      </c>
      <c r="B8355">
        <v>1.0195000000000001</v>
      </c>
      <c r="C8355" t="str">
        <f t="shared" si="135"/>
        <v>1992 q4</v>
      </c>
    </row>
    <row r="8356" spans="1:3">
      <c r="A8356" s="61">
        <v>33907</v>
      </c>
      <c r="B8356">
        <v>1.014</v>
      </c>
      <c r="C8356" t="str">
        <f t="shared" si="135"/>
        <v>1992 q4</v>
      </c>
    </row>
    <row r="8357" spans="1:3">
      <c r="A8357" s="61">
        <v>33910</v>
      </c>
      <c r="B8357">
        <v>0.99450000000000005</v>
      </c>
      <c r="C8357" t="str">
        <f t="shared" si="135"/>
        <v>1992 q4</v>
      </c>
    </row>
    <row r="8358" spans="1:3">
      <c r="A8358" s="61">
        <v>33911</v>
      </c>
      <c r="B8358">
        <v>0.99650000000000005</v>
      </c>
      <c r="C8358" t="str">
        <f t="shared" si="135"/>
        <v>1992 q4</v>
      </c>
    </row>
    <row r="8359" spans="1:3">
      <c r="A8359" s="61">
        <v>33912</v>
      </c>
      <c r="B8359">
        <v>0.99150000000000005</v>
      </c>
      <c r="C8359" t="str">
        <f t="shared" si="135"/>
        <v>1992 q4</v>
      </c>
    </row>
    <row r="8360" spans="1:3">
      <c r="A8360" s="61">
        <v>33913</v>
      </c>
      <c r="B8360">
        <v>0.97799999999999998</v>
      </c>
      <c r="C8360" t="str">
        <f t="shared" si="135"/>
        <v>1992 q4</v>
      </c>
    </row>
    <row r="8361" spans="1:3">
      <c r="A8361" s="61">
        <v>33914</v>
      </c>
      <c r="B8361">
        <v>0.96350000000000002</v>
      </c>
      <c r="C8361" t="str">
        <f t="shared" si="135"/>
        <v>1992 q4</v>
      </c>
    </row>
    <row r="8362" spans="1:3">
      <c r="A8362" s="61">
        <v>33917</v>
      </c>
      <c r="B8362">
        <v>0.94799999999999995</v>
      </c>
      <c r="C8362" t="str">
        <f t="shared" si="135"/>
        <v>1992 q4</v>
      </c>
    </row>
    <row r="8363" spans="1:3">
      <c r="A8363" s="61">
        <v>33918</v>
      </c>
      <c r="B8363">
        <v>0.95599999999999996</v>
      </c>
      <c r="C8363" t="str">
        <f t="shared" si="135"/>
        <v>1992 q4</v>
      </c>
    </row>
    <row r="8364" spans="1:3">
      <c r="A8364" s="61">
        <v>33919</v>
      </c>
      <c r="B8364">
        <v>0.96599999999999997</v>
      </c>
      <c r="C8364" t="str">
        <f t="shared" si="135"/>
        <v>1992 q4</v>
      </c>
    </row>
    <row r="8365" spans="1:3">
      <c r="A8365" s="61">
        <v>33920</v>
      </c>
      <c r="B8365">
        <v>0.95399999999999996</v>
      </c>
      <c r="C8365" t="str">
        <f t="shared" si="135"/>
        <v>1992 q4</v>
      </c>
    </row>
    <row r="8366" spans="1:3">
      <c r="A8366" s="61">
        <v>33921</v>
      </c>
      <c r="B8366">
        <v>0.94699999999999995</v>
      </c>
      <c r="C8366" t="str">
        <f t="shared" si="135"/>
        <v>1992 q4</v>
      </c>
    </row>
    <row r="8367" spans="1:3">
      <c r="A8367" s="61">
        <v>33924</v>
      </c>
      <c r="B8367">
        <v>0.95899999999999996</v>
      </c>
      <c r="C8367" t="str">
        <f t="shared" si="135"/>
        <v>1992 q4</v>
      </c>
    </row>
    <row r="8368" spans="1:3">
      <c r="A8368" s="61">
        <v>33925</v>
      </c>
      <c r="B8368">
        <v>0.95650000000000002</v>
      </c>
      <c r="C8368" t="str">
        <f t="shared" si="135"/>
        <v>1992 q4</v>
      </c>
    </row>
    <row r="8369" spans="1:3">
      <c r="A8369" s="61">
        <v>33926</v>
      </c>
      <c r="B8369">
        <v>0.95550000000000002</v>
      </c>
      <c r="C8369" t="str">
        <f t="shared" si="135"/>
        <v>1992 q4</v>
      </c>
    </row>
    <row r="8370" spans="1:3">
      <c r="A8370" s="61">
        <v>33927</v>
      </c>
      <c r="B8370">
        <v>0.95499999999999996</v>
      </c>
      <c r="C8370" t="str">
        <f t="shared" si="135"/>
        <v>1992 q4</v>
      </c>
    </row>
    <row r="8371" spans="1:3">
      <c r="A8371" s="61">
        <v>33928</v>
      </c>
      <c r="B8371">
        <v>0.95399999999999996</v>
      </c>
      <c r="C8371" t="str">
        <f t="shared" si="135"/>
        <v>1992 q4</v>
      </c>
    </row>
    <row r="8372" spans="1:3">
      <c r="A8372" s="61">
        <v>33931</v>
      </c>
      <c r="B8372">
        <v>0.95550000000000002</v>
      </c>
      <c r="C8372" t="str">
        <f t="shared" si="135"/>
        <v>1992 q4</v>
      </c>
    </row>
    <row r="8373" spans="1:3">
      <c r="A8373" s="61">
        <v>33932</v>
      </c>
      <c r="B8373">
        <v>0.95630000000000004</v>
      </c>
      <c r="C8373" t="str">
        <f t="shared" si="135"/>
        <v>1992 q4</v>
      </c>
    </row>
    <row r="8374" spans="1:3">
      <c r="A8374" s="61">
        <v>33933</v>
      </c>
      <c r="B8374">
        <v>0.96050000000000002</v>
      </c>
      <c r="C8374" t="str">
        <f t="shared" si="135"/>
        <v>1992 q4</v>
      </c>
    </row>
    <row r="8375" spans="1:3">
      <c r="A8375" s="61">
        <v>33935</v>
      </c>
      <c r="B8375">
        <v>0.98499999999999999</v>
      </c>
      <c r="C8375" t="str">
        <f t="shared" si="135"/>
        <v>1992 q4</v>
      </c>
    </row>
    <row r="8376" spans="1:3">
      <c r="A8376" s="61">
        <v>33938</v>
      </c>
      <c r="B8376">
        <v>0.98</v>
      </c>
      <c r="C8376" t="str">
        <f t="shared" si="135"/>
        <v>1992 q4</v>
      </c>
    </row>
    <row r="8377" spans="1:3">
      <c r="A8377" s="61">
        <v>33939</v>
      </c>
      <c r="B8377">
        <v>0.96950000000000003</v>
      </c>
      <c r="C8377" t="str">
        <f t="shared" si="135"/>
        <v>1992 q4</v>
      </c>
    </row>
    <row r="8378" spans="1:3">
      <c r="A8378" s="61">
        <v>33940</v>
      </c>
      <c r="B8378">
        <v>0.97399999999999998</v>
      </c>
      <c r="C8378" t="str">
        <f t="shared" si="135"/>
        <v>1992 q4</v>
      </c>
    </row>
    <row r="8379" spans="1:3">
      <c r="A8379" s="61">
        <v>33941</v>
      </c>
      <c r="B8379">
        <v>0.96899999999999997</v>
      </c>
      <c r="C8379" t="str">
        <f t="shared" si="135"/>
        <v>1992 q4</v>
      </c>
    </row>
    <row r="8380" spans="1:3">
      <c r="A8380" s="61">
        <v>33942</v>
      </c>
      <c r="B8380">
        <v>0.97299999999999998</v>
      </c>
      <c r="C8380" t="str">
        <f t="shared" si="135"/>
        <v>1992 q4</v>
      </c>
    </row>
    <row r="8381" spans="1:3">
      <c r="A8381" s="61">
        <v>33945</v>
      </c>
      <c r="B8381">
        <v>0.99099999999999999</v>
      </c>
      <c r="C8381" t="str">
        <f t="shared" si="135"/>
        <v>1992 q4</v>
      </c>
    </row>
    <row r="8382" spans="1:3">
      <c r="A8382" s="61">
        <v>33946</v>
      </c>
      <c r="B8382">
        <v>0.98699999999999999</v>
      </c>
      <c r="C8382" t="str">
        <f t="shared" si="135"/>
        <v>1992 q4</v>
      </c>
    </row>
    <row r="8383" spans="1:3">
      <c r="A8383" s="61">
        <v>33947</v>
      </c>
      <c r="B8383">
        <v>0.98299999999999998</v>
      </c>
      <c r="C8383" t="str">
        <f t="shared" si="135"/>
        <v>1992 q4</v>
      </c>
    </row>
    <row r="8384" spans="1:3">
      <c r="A8384" s="61">
        <v>33948</v>
      </c>
      <c r="B8384">
        <v>0.97599999999999998</v>
      </c>
      <c r="C8384" t="str">
        <f t="shared" si="135"/>
        <v>1992 q4</v>
      </c>
    </row>
    <row r="8385" spans="1:3">
      <c r="A8385" s="61">
        <v>33949</v>
      </c>
      <c r="B8385">
        <v>0.97899999999999998</v>
      </c>
      <c r="C8385" t="str">
        <f t="shared" si="135"/>
        <v>1992 q4</v>
      </c>
    </row>
    <row r="8386" spans="1:3">
      <c r="A8386" s="61">
        <v>33952</v>
      </c>
      <c r="B8386">
        <v>0.98150000000000004</v>
      </c>
      <c r="C8386" t="str">
        <f t="shared" si="135"/>
        <v>1992 q4</v>
      </c>
    </row>
    <row r="8387" spans="1:3">
      <c r="A8387" s="61">
        <v>33953</v>
      </c>
      <c r="B8387">
        <v>0.99150000000000005</v>
      </c>
      <c r="C8387" t="str">
        <f t="shared" si="135"/>
        <v>1992 q4</v>
      </c>
    </row>
    <row r="8388" spans="1:3">
      <c r="A8388" s="61">
        <v>33954</v>
      </c>
      <c r="B8388">
        <v>0.98850000000000005</v>
      </c>
      <c r="C8388" t="str">
        <f t="shared" si="135"/>
        <v>1992 q4</v>
      </c>
    </row>
    <row r="8389" spans="1:3">
      <c r="A8389" s="61">
        <v>33955</v>
      </c>
      <c r="B8389">
        <v>0.98850000000000005</v>
      </c>
      <c r="C8389" t="str">
        <f t="shared" si="135"/>
        <v>1992 q4</v>
      </c>
    </row>
    <row r="8390" spans="1:3">
      <c r="A8390" s="61">
        <v>33956</v>
      </c>
      <c r="B8390">
        <v>0.99750000000000005</v>
      </c>
      <c r="C8390" t="str">
        <f t="shared" si="135"/>
        <v>1992 q4</v>
      </c>
    </row>
    <row r="8391" spans="1:3">
      <c r="A8391" s="61">
        <v>33959</v>
      </c>
      <c r="B8391">
        <v>1.0125</v>
      </c>
      <c r="C8391" t="str">
        <f t="shared" si="135"/>
        <v>1992 q4</v>
      </c>
    </row>
    <row r="8392" spans="1:3">
      <c r="A8392" s="61">
        <v>33960</v>
      </c>
      <c r="B8392">
        <v>1.014</v>
      </c>
      <c r="C8392" t="str">
        <f t="shared" si="135"/>
        <v>1992 q4</v>
      </c>
    </row>
    <row r="8393" spans="1:3">
      <c r="A8393" s="61">
        <v>33961</v>
      </c>
      <c r="B8393">
        <v>1.0035000000000001</v>
      </c>
      <c r="C8393" t="str">
        <f t="shared" si="135"/>
        <v>1992 q4</v>
      </c>
    </row>
    <row r="8394" spans="1:3">
      <c r="A8394" s="61">
        <v>33962</v>
      </c>
      <c r="B8394">
        <v>1.016</v>
      </c>
      <c r="C8394" t="str">
        <f t="shared" si="135"/>
        <v>1992 q4</v>
      </c>
    </row>
    <row r="8395" spans="1:3">
      <c r="A8395" s="61">
        <v>33966</v>
      </c>
      <c r="B8395">
        <v>1.0136000000000001</v>
      </c>
      <c r="C8395" t="str">
        <f t="shared" si="135"/>
        <v>1992 q4</v>
      </c>
    </row>
    <row r="8396" spans="1:3">
      <c r="A8396" s="61">
        <v>33967</v>
      </c>
      <c r="B8396">
        <v>1.0219</v>
      </c>
      <c r="C8396" t="str">
        <f t="shared" si="135"/>
        <v>1992 q4</v>
      </c>
    </row>
    <row r="8397" spans="1:3">
      <c r="A8397" s="61">
        <v>33968</v>
      </c>
      <c r="B8397">
        <v>1.0246999999999999</v>
      </c>
      <c r="C8397" t="str">
        <f t="shared" si="135"/>
        <v>1992 q4</v>
      </c>
    </row>
    <row r="8398" spans="1:3">
      <c r="A8398" s="61">
        <v>33969</v>
      </c>
      <c r="B8398">
        <v>1.0344</v>
      </c>
      <c r="C8398" t="str">
        <f t="shared" si="135"/>
        <v>1992 q4</v>
      </c>
    </row>
    <row r="8399" spans="1:3">
      <c r="A8399" s="61">
        <v>33973</v>
      </c>
      <c r="B8399">
        <v>1.0640000000000001</v>
      </c>
      <c r="C8399" t="str">
        <f t="shared" si="135"/>
        <v>1993 q1</v>
      </c>
    </row>
    <row r="8400" spans="1:3">
      <c r="A8400" s="61">
        <v>33974</v>
      </c>
      <c r="B8400">
        <v>1.0605</v>
      </c>
      <c r="C8400" t="str">
        <f t="shared" si="135"/>
        <v>1993 q1</v>
      </c>
    </row>
    <row r="8401" spans="1:3">
      <c r="A8401" s="61">
        <v>33975</v>
      </c>
      <c r="B8401">
        <v>1.0595000000000001</v>
      </c>
      <c r="C8401" t="str">
        <f t="shared" si="135"/>
        <v>1993 q1</v>
      </c>
    </row>
    <row r="8402" spans="1:3">
      <c r="A8402" s="61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61">
        <v>33977</v>
      </c>
      <c r="B8403">
        <v>1.0760000000000001</v>
      </c>
      <c r="C8403" t="str">
        <f t="shared" si="136"/>
        <v>1993 q1</v>
      </c>
    </row>
    <row r="8404" spans="1:3">
      <c r="A8404" s="61">
        <v>33980</v>
      </c>
      <c r="B8404">
        <v>1.0405</v>
      </c>
      <c r="C8404" t="str">
        <f t="shared" si="136"/>
        <v>1993 q1</v>
      </c>
    </row>
    <row r="8405" spans="1:3">
      <c r="A8405" s="61">
        <v>33981</v>
      </c>
      <c r="B8405">
        <v>0.97550000000000003</v>
      </c>
      <c r="C8405" t="str">
        <f t="shared" si="136"/>
        <v>1993 q1</v>
      </c>
    </row>
    <row r="8406" spans="1:3">
      <c r="A8406" s="61">
        <v>33982</v>
      </c>
      <c r="B8406">
        <v>0.98650000000000004</v>
      </c>
      <c r="C8406" t="str">
        <f t="shared" si="136"/>
        <v>1993 q1</v>
      </c>
    </row>
    <row r="8407" spans="1:3">
      <c r="A8407" s="61">
        <v>33983</v>
      </c>
      <c r="B8407">
        <v>0.99</v>
      </c>
      <c r="C8407" t="str">
        <f t="shared" si="136"/>
        <v>1993 q1</v>
      </c>
    </row>
    <row r="8408" spans="1:3">
      <c r="A8408" s="61">
        <v>33984</v>
      </c>
      <c r="B8408">
        <v>0.98799999999999999</v>
      </c>
      <c r="C8408" t="str">
        <f t="shared" si="136"/>
        <v>1993 q1</v>
      </c>
    </row>
    <row r="8409" spans="1:3">
      <c r="A8409" s="61">
        <v>33987</v>
      </c>
      <c r="B8409">
        <v>0.98599999999999999</v>
      </c>
      <c r="C8409" t="str">
        <f t="shared" si="136"/>
        <v>1993 q1</v>
      </c>
    </row>
    <row r="8410" spans="1:3">
      <c r="A8410" s="61">
        <v>33988</v>
      </c>
      <c r="B8410">
        <v>0.99199999999999999</v>
      </c>
      <c r="C8410" t="str">
        <f t="shared" si="136"/>
        <v>1993 q1</v>
      </c>
    </row>
    <row r="8411" spans="1:3">
      <c r="A8411" s="61">
        <v>33989</v>
      </c>
      <c r="B8411">
        <v>0.98950000000000005</v>
      </c>
      <c r="C8411" t="str">
        <f t="shared" si="136"/>
        <v>1993 q1</v>
      </c>
    </row>
    <row r="8412" spans="1:3">
      <c r="A8412" s="61">
        <v>33990</v>
      </c>
      <c r="B8412">
        <v>0.99199999999999999</v>
      </c>
      <c r="C8412" t="str">
        <f t="shared" si="136"/>
        <v>1993 q1</v>
      </c>
    </row>
    <row r="8413" spans="1:3">
      <c r="A8413" s="61">
        <v>33991</v>
      </c>
      <c r="B8413">
        <v>0.99399999999999999</v>
      </c>
      <c r="C8413" t="str">
        <f t="shared" si="136"/>
        <v>1993 q1</v>
      </c>
    </row>
    <row r="8414" spans="1:3">
      <c r="A8414" s="61">
        <v>33994</v>
      </c>
      <c r="B8414">
        <v>0.99550000000000005</v>
      </c>
      <c r="C8414" t="str">
        <f t="shared" si="136"/>
        <v>1993 q1</v>
      </c>
    </row>
    <row r="8415" spans="1:3">
      <c r="A8415" s="61">
        <v>33995</v>
      </c>
      <c r="B8415">
        <v>1.0044999999999999</v>
      </c>
      <c r="C8415" t="str">
        <f t="shared" si="136"/>
        <v>1993 q1</v>
      </c>
    </row>
    <row r="8416" spans="1:3">
      <c r="A8416" s="61">
        <v>33996</v>
      </c>
      <c r="B8416">
        <v>1.006</v>
      </c>
      <c r="C8416" t="str">
        <f t="shared" si="136"/>
        <v>1993 q1</v>
      </c>
    </row>
    <row r="8417" spans="1:3">
      <c r="A8417" s="61">
        <v>33997</v>
      </c>
      <c r="B8417">
        <v>1.0035000000000001</v>
      </c>
      <c r="C8417" t="str">
        <f t="shared" si="136"/>
        <v>1993 q1</v>
      </c>
    </row>
    <row r="8418" spans="1:3">
      <c r="A8418" s="61">
        <v>33998</v>
      </c>
      <c r="B8418">
        <v>0.98950000000000005</v>
      </c>
      <c r="C8418" t="str">
        <f t="shared" si="136"/>
        <v>1993 q1</v>
      </c>
    </row>
    <row r="8419" spans="1:3">
      <c r="A8419" s="61">
        <v>34001</v>
      </c>
      <c r="B8419">
        <v>0.98950000000000005</v>
      </c>
      <c r="C8419" t="str">
        <f t="shared" si="136"/>
        <v>1993 q1</v>
      </c>
    </row>
    <row r="8420" spans="1:3">
      <c r="A8420" s="61">
        <v>34002</v>
      </c>
      <c r="B8420">
        <v>0.99199999999999999</v>
      </c>
      <c r="C8420" t="str">
        <f t="shared" si="136"/>
        <v>1993 q1</v>
      </c>
    </row>
    <row r="8421" spans="1:3">
      <c r="A8421" s="61">
        <v>34003</v>
      </c>
      <c r="B8421">
        <v>0.99250000000000005</v>
      </c>
      <c r="C8421" t="str">
        <f t="shared" si="136"/>
        <v>1993 q1</v>
      </c>
    </row>
    <row r="8422" spans="1:3">
      <c r="A8422" s="61">
        <v>34004</v>
      </c>
      <c r="B8422">
        <v>0.99950000000000006</v>
      </c>
      <c r="C8422" t="str">
        <f t="shared" si="136"/>
        <v>1993 q1</v>
      </c>
    </row>
    <row r="8423" spans="1:3">
      <c r="A8423" s="61">
        <v>34005</v>
      </c>
      <c r="B8423">
        <v>0.999</v>
      </c>
      <c r="C8423" t="str">
        <f t="shared" si="136"/>
        <v>1993 q1</v>
      </c>
    </row>
    <row r="8424" spans="1:3">
      <c r="A8424" s="61">
        <v>34008</v>
      </c>
      <c r="B8424">
        <v>1.0049999999999999</v>
      </c>
      <c r="C8424" t="str">
        <f t="shared" si="136"/>
        <v>1993 q1</v>
      </c>
    </row>
    <row r="8425" spans="1:3">
      <c r="A8425" s="61">
        <v>34009</v>
      </c>
      <c r="B8425">
        <v>0.997</v>
      </c>
      <c r="C8425" t="str">
        <f t="shared" si="136"/>
        <v>1993 q1</v>
      </c>
    </row>
    <row r="8426" spans="1:3">
      <c r="A8426" s="61">
        <v>34010</v>
      </c>
      <c r="B8426">
        <v>0.98950000000000005</v>
      </c>
      <c r="C8426" t="str">
        <f t="shared" si="136"/>
        <v>1993 q1</v>
      </c>
    </row>
    <row r="8427" spans="1:3">
      <c r="A8427" s="61">
        <v>34011</v>
      </c>
      <c r="B8427">
        <v>0.99250000000000005</v>
      </c>
      <c r="C8427" t="str">
        <f t="shared" si="136"/>
        <v>1993 q1</v>
      </c>
    </row>
    <row r="8428" spans="1:3">
      <c r="A8428" s="61">
        <v>34012</v>
      </c>
      <c r="B8428">
        <v>0.98499999999999999</v>
      </c>
      <c r="C8428" t="str">
        <f t="shared" si="136"/>
        <v>1993 q1</v>
      </c>
    </row>
    <row r="8429" spans="1:3">
      <c r="A8429" s="61">
        <v>34016</v>
      </c>
      <c r="B8429">
        <v>0.98750000000000004</v>
      </c>
      <c r="C8429" t="str">
        <f t="shared" si="136"/>
        <v>1993 q1</v>
      </c>
    </row>
    <row r="8430" spans="1:3">
      <c r="A8430" s="61">
        <v>34017</v>
      </c>
      <c r="B8430">
        <v>0.98950000000000005</v>
      </c>
      <c r="C8430" t="str">
        <f t="shared" si="136"/>
        <v>1993 q1</v>
      </c>
    </row>
    <row r="8431" spans="1:3">
      <c r="A8431" s="61">
        <v>34018</v>
      </c>
      <c r="B8431">
        <v>0.99</v>
      </c>
      <c r="C8431" t="str">
        <f t="shared" si="136"/>
        <v>1993 q1</v>
      </c>
    </row>
    <row r="8432" spans="1:3">
      <c r="A8432" s="61">
        <v>34019</v>
      </c>
      <c r="B8432">
        <v>0.98750000000000004</v>
      </c>
      <c r="C8432" t="str">
        <f t="shared" si="136"/>
        <v>1993 q1</v>
      </c>
    </row>
    <row r="8433" spans="1:3">
      <c r="A8433" s="61">
        <v>34022</v>
      </c>
      <c r="B8433">
        <v>0.98699999999999999</v>
      </c>
      <c r="C8433" t="str">
        <f t="shared" si="136"/>
        <v>1993 q1</v>
      </c>
    </row>
    <row r="8434" spans="1:3">
      <c r="A8434" s="61">
        <v>34023</v>
      </c>
      <c r="B8434">
        <v>0.97809999999999997</v>
      </c>
      <c r="C8434" t="str">
        <f t="shared" si="136"/>
        <v>1993 q1</v>
      </c>
    </row>
    <row r="8435" spans="1:3">
      <c r="A8435" s="61">
        <v>34024</v>
      </c>
      <c r="B8435">
        <v>0.96189999999999998</v>
      </c>
      <c r="C8435" t="str">
        <f t="shared" si="136"/>
        <v>1993 q1</v>
      </c>
    </row>
    <row r="8436" spans="1:3">
      <c r="A8436" s="61">
        <v>34025</v>
      </c>
      <c r="B8436">
        <v>0.95330000000000004</v>
      </c>
      <c r="C8436" t="str">
        <f t="shared" si="136"/>
        <v>1993 q1</v>
      </c>
    </row>
    <row r="8437" spans="1:3">
      <c r="A8437" s="61">
        <v>34026</v>
      </c>
      <c r="B8437">
        <v>0.9577</v>
      </c>
      <c r="C8437" t="str">
        <f t="shared" si="136"/>
        <v>1993 q1</v>
      </c>
    </row>
    <row r="8438" spans="1:3">
      <c r="A8438" s="61">
        <v>34029</v>
      </c>
      <c r="B8438">
        <v>0.94399999999999995</v>
      </c>
      <c r="C8438" t="str">
        <f t="shared" si="136"/>
        <v>1993 q1</v>
      </c>
    </row>
    <row r="8439" spans="1:3">
      <c r="A8439" s="61">
        <v>34030</v>
      </c>
      <c r="B8439">
        <v>0.94799999999999995</v>
      </c>
      <c r="C8439" t="str">
        <f t="shared" si="136"/>
        <v>1993 q1</v>
      </c>
    </row>
    <row r="8440" spans="1:3">
      <c r="A8440" s="61">
        <v>34031</v>
      </c>
      <c r="B8440">
        <v>0.95499999999999996</v>
      </c>
      <c r="C8440" t="str">
        <f t="shared" si="136"/>
        <v>1993 q1</v>
      </c>
    </row>
    <row r="8441" spans="1:3">
      <c r="A8441" s="61">
        <v>34032</v>
      </c>
      <c r="B8441">
        <v>0.94750000000000001</v>
      </c>
      <c r="C8441" t="str">
        <f t="shared" si="136"/>
        <v>1993 q1</v>
      </c>
    </row>
    <row r="8442" spans="1:3">
      <c r="A8442" s="61">
        <v>34033</v>
      </c>
      <c r="B8442">
        <v>0.95499999999999996</v>
      </c>
      <c r="C8442" t="str">
        <f t="shared" si="136"/>
        <v>1993 q1</v>
      </c>
    </row>
    <row r="8443" spans="1:3">
      <c r="A8443" s="61">
        <v>34036</v>
      </c>
      <c r="B8443">
        <v>0.95699999999999996</v>
      </c>
      <c r="C8443" t="str">
        <f t="shared" si="136"/>
        <v>1993 q1</v>
      </c>
    </row>
    <row r="8444" spans="1:3">
      <c r="A8444" s="61">
        <v>34037</v>
      </c>
      <c r="B8444">
        <v>0.95250000000000001</v>
      </c>
      <c r="C8444" t="str">
        <f t="shared" si="136"/>
        <v>1993 q1</v>
      </c>
    </row>
    <row r="8445" spans="1:3">
      <c r="A8445" s="61">
        <v>34038</v>
      </c>
      <c r="B8445">
        <v>0.96299999999999997</v>
      </c>
      <c r="C8445" t="str">
        <f t="shared" si="136"/>
        <v>1993 q1</v>
      </c>
    </row>
    <row r="8446" spans="1:3">
      <c r="A8446" s="61">
        <v>34039</v>
      </c>
      <c r="B8446">
        <v>0.97699999999999998</v>
      </c>
      <c r="C8446" t="str">
        <f t="shared" si="136"/>
        <v>1993 q1</v>
      </c>
    </row>
    <row r="8447" spans="1:3">
      <c r="A8447" s="61">
        <v>34040</v>
      </c>
      <c r="B8447">
        <v>0.98650000000000004</v>
      </c>
      <c r="C8447" t="str">
        <f t="shared" si="136"/>
        <v>1993 q1</v>
      </c>
    </row>
    <row r="8448" spans="1:3">
      <c r="A8448" s="61">
        <v>34043</v>
      </c>
      <c r="B8448">
        <v>0.96699999999999997</v>
      </c>
      <c r="C8448" t="str">
        <f t="shared" si="136"/>
        <v>1993 q1</v>
      </c>
    </row>
    <row r="8449" spans="1:3">
      <c r="A8449" s="61">
        <v>34044</v>
      </c>
      <c r="B8449">
        <v>0.97099999999999997</v>
      </c>
      <c r="C8449" t="str">
        <f t="shared" si="136"/>
        <v>1993 q1</v>
      </c>
    </row>
    <row r="8450" spans="1:3">
      <c r="A8450" s="61">
        <v>34045</v>
      </c>
      <c r="B8450">
        <v>0.96499999999999997</v>
      </c>
      <c r="C8450" t="str">
        <f t="shared" si="136"/>
        <v>1993 q1</v>
      </c>
    </row>
    <row r="8451" spans="1:3">
      <c r="A8451" s="61">
        <v>34046</v>
      </c>
      <c r="B8451">
        <v>0.97450000000000003</v>
      </c>
      <c r="C8451" t="str">
        <f t="shared" si="136"/>
        <v>1993 q1</v>
      </c>
    </row>
    <row r="8452" spans="1:3">
      <c r="A8452" s="61">
        <v>34047</v>
      </c>
      <c r="B8452">
        <v>0.97750000000000004</v>
      </c>
      <c r="C8452" t="str">
        <f t="shared" si="136"/>
        <v>1993 q1</v>
      </c>
    </row>
    <row r="8453" spans="1:3">
      <c r="A8453" s="61">
        <v>34050</v>
      </c>
      <c r="B8453">
        <v>0.97750000000000004</v>
      </c>
      <c r="C8453" t="str">
        <f t="shared" si="136"/>
        <v>1993 q1</v>
      </c>
    </row>
    <row r="8454" spans="1:3">
      <c r="A8454" s="61">
        <v>34051</v>
      </c>
      <c r="B8454">
        <v>0.97699999999999998</v>
      </c>
      <c r="C8454" t="str">
        <f t="shared" si="136"/>
        <v>1993 q1</v>
      </c>
    </row>
    <row r="8455" spans="1:3">
      <c r="A8455" s="61">
        <v>34052</v>
      </c>
      <c r="B8455">
        <v>0.97</v>
      </c>
      <c r="C8455" t="str">
        <f t="shared" si="136"/>
        <v>1993 q1</v>
      </c>
    </row>
    <row r="8456" spans="1:3">
      <c r="A8456" s="61">
        <v>34053</v>
      </c>
      <c r="B8456">
        <v>0.97650000000000003</v>
      </c>
      <c r="C8456" t="str">
        <f t="shared" si="136"/>
        <v>1993 q1</v>
      </c>
    </row>
    <row r="8457" spans="1:3">
      <c r="A8457" s="61">
        <v>34054</v>
      </c>
      <c r="B8457">
        <v>0.96050000000000002</v>
      </c>
      <c r="C8457" t="str">
        <f t="shared" si="136"/>
        <v>1993 q1</v>
      </c>
    </row>
    <row r="8458" spans="1:3">
      <c r="A8458" s="61">
        <v>34057</v>
      </c>
      <c r="B8458">
        <v>0.95899999999999996</v>
      </c>
      <c r="C8458" t="str">
        <f t="shared" si="136"/>
        <v>1993 q1</v>
      </c>
    </row>
    <row r="8459" spans="1:3">
      <c r="A8459" s="61">
        <v>34058</v>
      </c>
      <c r="B8459">
        <v>0.96199999999999997</v>
      </c>
      <c r="C8459" t="str">
        <f t="shared" si="136"/>
        <v>1993 q1</v>
      </c>
    </row>
    <row r="8460" spans="1:3">
      <c r="A8460" s="61">
        <v>34059</v>
      </c>
      <c r="B8460">
        <v>0.96199999999999997</v>
      </c>
      <c r="C8460" t="str">
        <f t="shared" si="136"/>
        <v>1993 q1</v>
      </c>
    </row>
    <row r="8461" spans="1:3">
      <c r="A8461" s="61">
        <v>34060</v>
      </c>
      <c r="B8461">
        <v>0.96299999999999997</v>
      </c>
      <c r="C8461" t="str">
        <f t="shared" si="136"/>
        <v>1993 q2</v>
      </c>
    </row>
    <row r="8462" spans="1:3">
      <c r="A8462" s="61">
        <v>34061</v>
      </c>
      <c r="B8462">
        <v>0.95250000000000001</v>
      </c>
      <c r="C8462" t="str">
        <f t="shared" si="136"/>
        <v>1993 q2</v>
      </c>
    </row>
    <row r="8463" spans="1:3">
      <c r="A8463" s="61">
        <v>34064</v>
      </c>
      <c r="B8463">
        <v>0.94550000000000001</v>
      </c>
      <c r="C8463" t="str">
        <f t="shared" si="136"/>
        <v>1993 q2</v>
      </c>
    </row>
    <row r="8464" spans="1:3">
      <c r="A8464" s="61">
        <v>34065</v>
      </c>
      <c r="B8464">
        <v>0.92500000000000004</v>
      </c>
      <c r="C8464" t="str">
        <f t="shared" si="136"/>
        <v>1993 q2</v>
      </c>
    </row>
    <row r="8465" spans="1:3">
      <c r="A8465" s="61">
        <v>34066</v>
      </c>
      <c r="B8465">
        <v>0.88300000000000001</v>
      </c>
      <c r="C8465" t="str">
        <f t="shared" si="136"/>
        <v>1993 q2</v>
      </c>
    </row>
    <row r="8466" spans="1:3">
      <c r="A8466" s="61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61">
        <v>34071</v>
      </c>
      <c r="B8467">
        <v>0.90300000000000002</v>
      </c>
      <c r="C8467" t="str">
        <f t="shared" si="137"/>
        <v>1993 q2</v>
      </c>
    </row>
    <row r="8468" spans="1:3">
      <c r="A8468" s="61">
        <v>34072</v>
      </c>
      <c r="B8468">
        <v>0.90500000000000003</v>
      </c>
      <c r="C8468" t="str">
        <f t="shared" si="137"/>
        <v>1993 q2</v>
      </c>
    </row>
    <row r="8469" spans="1:3">
      <c r="A8469" s="61">
        <v>34073</v>
      </c>
      <c r="B8469">
        <v>0.88600000000000001</v>
      </c>
      <c r="C8469" t="str">
        <f t="shared" si="137"/>
        <v>1993 q2</v>
      </c>
    </row>
    <row r="8470" spans="1:3">
      <c r="A8470" s="61">
        <v>34074</v>
      </c>
      <c r="B8470">
        <v>0.874</v>
      </c>
      <c r="C8470" t="str">
        <f t="shared" si="137"/>
        <v>1993 q2</v>
      </c>
    </row>
    <row r="8471" spans="1:3">
      <c r="A8471" s="61">
        <v>34075</v>
      </c>
      <c r="B8471">
        <v>0.83899999999999997</v>
      </c>
      <c r="C8471" t="str">
        <f t="shared" si="137"/>
        <v>1993 q2</v>
      </c>
    </row>
    <row r="8472" spans="1:3">
      <c r="A8472" s="61">
        <v>34078</v>
      </c>
      <c r="B8472">
        <v>0.84350000000000003</v>
      </c>
      <c r="C8472" t="str">
        <f t="shared" si="137"/>
        <v>1993 q2</v>
      </c>
    </row>
    <row r="8473" spans="1:3">
      <c r="A8473" s="61">
        <v>34079</v>
      </c>
      <c r="B8473">
        <v>0.8165</v>
      </c>
      <c r="C8473" t="str">
        <f t="shared" si="137"/>
        <v>1993 q2</v>
      </c>
    </row>
    <row r="8474" spans="1:3">
      <c r="A8474" s="61">
        <v>34080</v>
      </c>
      <c r="B8474">
        <v>0.82799999999999996</v>
      </c>
      <c r="C8474" t="str">
        <f t="shared" si="137"/>
        <v>1993 q2</v>
      </c>
    </row>
    <row r="8475" spans="1:3">
      <c r="A8475" s="61">
        <v>34081</v>
      </c>
      <c r="B8475">
        <v>0.83399999999999996</v>
      </c>
      <c r="C8475" t="str">
        <f t="shared" si="137"/>
        <v>1993 q2</v>
      </c>
    </row>
    <row r="8476" spans="1:3">
      <c r="A8476" s="61">
        <v>34082</v>
      </c>
      <c r="B8476">
        <v>0.85</v>
      </c>
      <c r="C8476" t="str">
        <f t="shared" si="137"/>
        <v>1993 q2</v>
      </c>
    </row>
    <row r="8477" spans="1:3">
      <c r="A8477" s="61">
        <v>34085</v>
      </c>
      <c r="B8477">
        <v>0.84950000000000003</v>
      </c>
      <c r="C8477" t="str">
        <f t="shared" si="137"/>
        <v>1993 q2</v>
      </c>
    </row>
    <row r="8478" spans="1:3">
      <c r="A8478" s="61">
        <v>34086</v>
      </c>
      <c r="B8478">
        <v>0.84889999999999999</v>
      </c>
      <c r="C8478" t="str">
        <f t="shared" si="137"/>
        <v>1993 q2</v>
      </c>
    </row>
    <row r="8479" spans="1:3">
      <c r="A8479" s="61">
        <v>34087</v>
      </c>
      <c r="B8479">
        <v>0.83550000000000002</v>
      </c>
      <c r="C8479" t="str">
        <f t="shared" si="137"/>
        <v>1993 q2</v>
      </c>
    </row>
    <row r="8480" spans="1:3">
      <c r="A8480" s="61">
        <v>34088</v>
      </c>
      <c r="B8480">
        <v>0.83050000000000002</v>
      </c>
      <c r="C8480" t="str">
        <f t="shared" si="137"/>
        <v>1993 q2</v>
      </c>
    </row>
    <row r="8481" spans="1:3">
      <c r="A8481" s="61">
        <v>34089</v>
      </c>
      <c r="B8481">
        <v>0.84340000000000004</v>
      </c>
      <c r="C8481" t="str">
        <f t="shared" si="137"/>
        <v>1993 q2</v>
      </c>
    </row>
    <row r="8482" spans="1:3">
      <c r="A8482" s="61">
        <v>34092</v>
      </c>
      <c r="B8482">
        <v>0.83399999999999996</v>
      </c>
      <c r="C8482" t="str">
        <f t="shared" si="137"/>
        <v>1993 q2</v>
      </c>
    </row>
    <row r="8483" spans="1:3">
      <c r="A8483" s="61">
        <v>34093</v>
      </c>
      <c r="B8483">
        <v>0.81699999999999995</v>
      </c>
      <c r="C8483" t="str">
        <f t="shared" si="137"/>
        <v>1993 q2</v>
      </c>
    </row>
    <row r="8484" spans="1:3">
      <c r="A8484" s="61">
        <v>34094</v>
      </c>
      <c r="B8484">
        <v>0.8155</v>
      </c>
      <c r="C8484" t="str">
        <f t="shared" si="137"/>
        <v>1993 q2</v>
      </c>
    </row>
    <row r="8485" spans="1:3">
      <c r="A8485" s="61">
        <v>34095</v>
      </c>
      <c r="B8485">
        <v>0.78149999999999997</v>
      </c>
      <c r="C8485" t="str">
        <f t="shared" si="137"/>
        <v>1993 q2</v>
      </c>
    </row>
    <row r="8486" spans="1:3">
      <c r="A8486" s="61">
        <v>34096</v>
      </c>
      <c r="B8486">
        <v>0.77549999999999997</v>
      </c>
      <c r="C8486" t="str">
        <f t="shared" si="137"/>
        <v>1993 q2</v>
      </c>
    </row>
    <row r="8487" spans="1:3">
      <c r="A8487" s="61">
        <v>34099</v>
      </c>
      <c r="B8487">
        <v>0.78249999999999997</v>
      </c>
      <c r="C8487" t="str">
        <f t="shared" si="137"/>
        <v>1993 q2</v>
      </c>
    </row>
    <row r="8488" spans="1:3">
      <c r="A8488" s="61">
        <v>34100</v>
      </c>
      <c r="B8488">
        <v>0.79600000000000004</v>
      </c>
      <c r="C8488" t="str">
        <f t="shared" si="137"/>
        <v>1993 q2</v>
      </c>
    </row>
    <row r="8489" spans="1:3">
      <c r="A8489" s="61">
        <v>34101</v>
      </c>
      <c r="B8489">
        <v>0.82250000000000001</v>
      </c>
      <c r="C8489" t="str">
        <f t="shared" si="137"/>
        <v>1993 q2</v>
      </c>
    </row>
    <row r="8490" spans="1:3">
      <c r="A8490" s="61">
        <v>34102</v>
      </c>
      <c r="B8490">
        <v>0.83199999999999996</v>
      </c>
      <c r="C8490" t="str">
        <f t="shared" si="137"/>
        <v>1993 q2</v>
      </c>
    </row>
    <row r="8491" spans="1:3">
      <c r="A8491" s="61">
        <v>34103</v>
      </c>
      <c r="B8491">
        <v>0.79649999999999999</v>
      </c>
      <c r="C8491" t="str">
        <f t="shared" si="137"/>
        <v>1993 q2</v>
      </c>
    </row>
    <row r="8492" spans="1:3">
      <c r="A8492" s="61">
        <v>34106</v>
      </c>
      <c r="B8492">
        <v>0.79449999999999998</v>
      </c>
      <c r="C8492" t="str">
        <f t="shared" si="137"/>
        <v>1993 q2</v>
      </c>
    </row>
    <row r="8493" spans="1:3">
      <c r="A8493" s="61">
        <v>34107</v>
      </c>
      <c r="B8493">
        <v>0.80400000000000005</v>
      </c>
      <c r="C8493" t="str">
        <f t="shared" si="137"/>
        <v>1993 q2</v>
      </c>
    </row>
    <row r="8494" spans="1:3">
      <c r="A8494" s="61">
        <v>34108</v>
      </c>
      <c r="B8494">
        <v>0.80800000000000005</v>
      </c>
      <c r="C8494" t="str">
        <f t="shared" si="137"/>
        <v>1993 q2</v>
      </c>
    </row>
    <row r="8495" spans="1:3">
      <c r="A8495" s="61">
        <v>34109</v>
      </c>
      <c r="B8495">
        <v>0.82550000000000001</v>
      </c>
      <c r="C8495" t="str">
        <f t="shared" si="137"/>
        <v>1993 q2</v>
      </c>
    </row>
    <row r="8496" spans="1:3">
      <c r="A8496" s="61">
        <v>34110</v>
      </c>
      <c r="B8496">
        <v>0.82250000000000001</v>
      </c>
      <c r="C8496" t="str">
        <f t="shared" si="137"/>
        <v>1993 q2</v>
      </c>
    </row>
    <row r="8497" spans="1:3">
      <c r="A8497" s="61">
        <v>34113</v>
      </c>
      <c r="B8497">
        <v>0.8165</v>
      </c>
      <c r="C8497" t="str">
        <f t="shared" si="137"/>
        <v>1993 q2</v>
      </c>
    </row>
    <row r="8498" spans="1:3">
      <c r="A8498" s="61">
        <v>34114</v>
      </c>
      <c r="B8498">
        <v>0.82350000000000001</v>
      </c>
      <c r="C8498" t="str">
        <f t="shared" si="137"/>
        <v>1993 q2</v>
      </c>
    </row>
    <row r="8499" spans="1:3">
      <c r="A8499" s="61">
        <v>34115</v>
      </c>
      <c r="B8499">
        <v>0.82199999999999995</v>
      </c>
      <c r="C8499" t="str">
        <f t="shared" si="137"/>
        <v>1993 q2</v>
      </c>
    </row>
    <row r="8500" spans="1:3">
      <c r="A8500" s="61">
        <v>34116</v>
      </c>
      <c r="B8500">
        <v>0.79549999999999998</v>
      </c>
      <c r="C8500" t="str">
        <f t="shared" si="137"/>
        <v>1993 q2</v>
      </c>
    </row>
    <row r="8501" spans="1:3">
      <c r="A8501" s="61">
        <v>34117</v>
      </c>
      <c r="B8501">
        <v>0.79849999999999999</v>
      </c>
      <c r="C8501" t="str">
        <f t="shared" si="137"/>
        <v>1993 q2</v>
      </c>
    </row>
    <row r="8502" spans="1:3">
      <c r="A8502" s="61">
        <v>34121</v>
      </c>
      <c r="B8502">
        <v>0.80400000000000005</v>
      </c>
      <c r="C8502" t="str">
        <f t="shared" si="137"/>
        <v>1993 q2</v>
      </c>
    </row>
    <row r="8503" spans="1:3">
      <c r="A8503" s="61">
        <v>34122</v>
      </c>
      <c r="B8503">
        <v>0.81399999999999995</v>
      </c>
      <c r="C8503" t="str">
        <f t="shared" si="137"/>
        <v>1993 q2</v>
      </c>
    </row>
    <row r="8504" spans="1:3">
      <c r="A8504" s="61">
        <v>34123</v>
      </c>
      <c r="B8504">
        <v>0.84299999999999997</v>
      </c>
      <c r="C8504" t="str">
        <f t="shared" si="137"/>
        <v>1993 q2</v>
      </c>
    </row>
    <row r="8505" spans="1:3">
      <c r="A8505" s="61">
        <v>34124</v>
      </c>
      <c r="B8505">
        <v>0.8145</v>
      </c>
      <c r="C8505" t="str">
        <f t="shared" si="137"/>
        <v>1993 q2</v>
      </c>
    </row>
    <row r="8506" spans="1:3">
      <c r="A8506" s="61">
        <v>34127</v>
      </c>
      <c r="B8506">
        <v>0.8175</v>
      </c>
      <c r="C8506" t="str">
        <f t="shared" si="137"/>
        <v>1993 q2</v>
      </c>
    </row>
    <row r="8507" spans="1:3">
      <c r="A8507" s="61">
        <v>34128</v>
      </c>
      <c r="B8507">
        <v>0.81699999999999995</v>
      </c>
      <c r="C8507" t="str">
        <f t="shared" si="137"/>
        <v>1993 q2</v>
      </c>
    </row>
    <row r="8508" spans="1:3">
      <c r="A8508" s="61">
        <v>34129</v>
      </c>
      <c r="B8508">
        <v>0.83099999999999996</v>
      </c>
      <c r="C8508" t="str">
        <f t="shared" si="137"/>
        <v>1993 q2</v>
      </c>
    </row>
    <row r="8509" spans="1:3">
      <c r="A8509" s="61">
        <v>34130</v>
      </c>
      <c r="B8509">
        <v>0.82150000000000001</v>
      </c>
      <c r="C8509" t="str">
        <f t="shared" si="137"/>
        <v>1993 q2</v>
      </c>
    </row>
    <row r="8510" spans="1:3">
      <c r="A8510" s="61">
        <v>34131</v>
      </c>
      <c r="B8510">
        <v>0.82699999999999996</v>
      </c>
      <c r="C8510" t="str">
        <f t="shared" si="137"/>
        <v>1993 q2</v>
      </c>
    </row>
    <row r="8511" spans="1:3">
      <c r="A8511" s="61">
        <v>34134</v>
      </c>
      <c r="B8511">
        <v>0.82699999999999996</v>
      </c>
      <c r="C8511" t="str">
        <f t="shared" si="137"/>
        <v>1993 q2</v>
      </c>
    </row>
    <row r="8512" spans="1:3">
      <c r="A8512" s="61">
        <v>34135</v>
      </c>
      <c r="B8512">
        <v>0.82550000000000001</v>
      </c>
      <c r="C8512" t="str">
        <f t="shared" si="137"/>
        <v>1993 q2</v>
      </c>
    </row>
    <row r="8513" spans="1:3">
      <c r="A8513" s="61">
        <v>34136</v>
      </c>
      <c r="B8513">
        <v>0.83150000000000002</v>
      </c>
      <c r="C8513" t="str">
        <f t="shared" si="137"/>
        <v>1993 q2</v>
      </c>
    </row>
    <row r="8514" spans="1:3">
      <c r="A8514" s="61">
        <v>34137</v>
      </c>
      <c r="B8514">
        <v>0.83350000000000002</v>
      </c>
      <c r="C8514" t="str">
        <f t="shared" si="137"/>
        <v>1993 q2</v>
      </c>
    </row>
    <row r="8515" spans="1:3">
      <c r="A8515" s="61">
        <v>34138</v>
      </c>
      <c r="B8515">
        <v>0.84050000000000002</v>
      </c>
      <c r="C8515" t="str">
        <f t="shared" si="137"/>
        <v>1993 q2</v>
      </c>
    </row>
    <row r="8516" spans="1:3">
      <c r="A8516" s="61">
        <v>34141</v>
      </c>
      <c r="B8516">
        <v>0.84399999999999997</v>
      </c>
      <c r="C8516" t="str">
        <f t="shared" si="137"/>
        <v>1993 q2</v>
      </c>
    </row>
    <row r="8517" spans="1:3">
      <c r="A8517" s="61">
        <v>34142</v>
      </c>
      <c r="B8517">
        <v>0.83650000000000002</v>
      </c>
      <c r="C8517" t="str">
        <f t="shared" si="137"/>
        <v>1993 q2</v>
      </c>
    </row>
    <row r="8518" spans="1:3">
      <c r="A8518" s="61">
        <v>34143</v>
      </c>
      <c r="B8518">
        <v>0.83750000000000002</v>
      </c>
      <c r="C8518" t="str">
        <f t="shared" si="137"/>
        <v>1993 q2</v>
      </c>
    </row>
    <row r="8519" spans="1:3">
      <c r="A8519" s="61">
        <v>34144</v>
      </c>
      <c r="B8519">
        <v>0.84</v>
      </c>
      <c r="C8519" t="str">
        <f t="shared" si="137"/>
        <v>1993 q2</v>
      </c>
    </row>
    <row r="8520" spans="1:3">
      <c r="A8520" s="61">
        <v>34145</v>
      </c>
      <c r="B8520">
        <v>0.84119999999999995</v>
      </c>
      <c r="C8520" t="str">
        <f t="shared" si="137"/>
        <v>1993 q2</v>
      </c>
    </row>
    <row r="8521" spans="1:3">
      <c r="A8521" s="61">
        <v>34148</v>
      </c>
      <c r="B8521">
        <v>0.84050000000000002</v>
      </c>
      <c r="C8521" t="str">
        <f t="shared" si="137"/>
        <v>1993 q2</v>
      </c>
    </row>
    <row r="8522" spans="1:3">
      <c r="A8522" s="61">
        <v>34149</v>
      </c>
      <c r="B8522">
        <v>0.85560000000000003</v>
      </c>
      <c r="C8522" t="str">
        <f t="shared" si="137"/>
        <v>1993 q2</v>
      </c>
    </row>
    <row r="8523" spans="1:3">
      <c r="A8523" s="61">
        <v>34150</v>
      </c>
      <c r="B8523">
        <v>0.86360000000000003</v>
      </c>
      <c r="C8523" t="str">
        <f t="shared" si="137"/>
        <v>1993 q2</v>
      </c>
    </row>
    <row r="8524" spans="1:3">
      <c r="A8524" s="61">
        <v>34151</v>
      </c>
      <c r="B8524">
        <v>0.871</v>
      </c>
      <c r="C8524" t="str">
        <f t="shared" si="137"/>
        <v>1993 q3</v>
      </c>
    </row>
    <row r="8525" spans="1:3">
      <c r="A8525" s="61">
        <v>34152</v>
      </c>
      <c r="B8525">
        <v>0.87749999999999995</v>
      </c>
      <c r="C8525" t="str">
        <f t="shared" si="137"/>
        <v>1993 q3</v>
      </c>
    </row>
    <row r="8526" spans="1:3">
      <c r="A8526" s="61">
        <v>34156</v>
      </c>
      <c r="B8526">
        <v>0.87350000000000005</v>
      </c>
      <c r="C8526" t="str">
        <f t="shared" si="137"/>
        <v>1993 q3</v>
      </c>
    </row>
    <row r="8527" spans="1:3">
      <c r="A8527" s="61">
        <v>34157</v>
      </c>
      <c r="B8527">
        <v>0.88649999999999995</v>
      </c>
      <c r="C8527" t="str">
        <f t="shared" si="137"/>
        <v>1993 q3</v>
      </c>
    </row>
    <row r="8528" spans="1:3">
      <c r="A8528" s="61">
        <v>34158</v>
      </c>
      <c r="B8528">
        <v>0.89649999999999996</v>
      </c>
      <c r="C8528" t="str">
        <f t="shared" si="137"/>
        <v>1993 q3</v>
      </c>
    </row>
    <row r="8529" spans="1:3">
      <c r="A8529" s="61">
        <v>34159</v>
      </c>
      <c r="B8529">
        <v>0.879</v>
      </c>
      <c r="C8529" t="str">
        <f t="shared" si="137"/>
        <v>1993 q3</v>
      </c>
    </row>
    <row r="8530" spans="1:3">
      <c r="A8530" s="61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61">
        <v>34163</v>
      </c>
      <c r="B8531">
        <v>0.85150000000000003</v>
      </c>
      <c r="C8531" t="str">
        <f t="shared" si="138"/>
        <v>1993 q3</v>
      </c>
    </row>
    <row r="8532" spans="1:3">
      <c r="A8532" s="61">
        <v>34164</v>
      </c>
      <c r="B8532">
        <v>0.85650000000000004</v>
      </c>
      <c r="C8532" t="str">
        <f t="shared" si="138"/>
        <v>1993 q3</v>
      </c>
    </row>
    <row r="8533" spans="1:3">
      <c r="A8533" s="61">
        <v>34165</v>
      </c>
      <c r="B8533">
        <v>0.84199999999999997</v>
      </c>
      <c r="C8533" t="str">
        <f t="shared" si="138"/>
        <v>1993 q3</v>
      </c>
    </row>
    <row r="8534" spans="1:3">
      <c r="A8534" s="61">
        <v>34166</v>
      </c>
      <c r="B8534">
        <v>0.85350000000000004</v>
      </c>
      <c r="C8534" t="str">
        <f t="shared" si="138"/>
        <v>1993 q3</v>
      </c>
    </row>
    <row r="8535" spans="1:3">
      <c r="A8535" s="61">
        <v>34169</v>
      </c>
      <c r="B8535">
        <v>0.85150000000000003</v>
      </c>
      <c r="C8535" t="str">
        <f t="shared" si="138"/>
        <v>1993 q3</v>
      </c>
    </row>
    <row r="8536" spans="1:3">
      <c r="A8536" s="61">
        <v>34170</v>
      </c>
      <c r="B8536">
        <v>0.84899999999999998</v>
      </c>
      <c r="C8536" t="str">
        <f t="shared" si="138"/>
        <v>1993 q3</v>
      </c>
    </row>
    <row r="8537" spans="1:3">
      <c r="A8537" s="61">
        <v>34171</v>
      </c>
      <c r="B8537">
        <v>0.84199999999999997</v>
      </c>
      <c r="C8537" t="str">
        <f t="shared" si="138"/>
        <v>1993 q3</v>
      </c>
    </row>
    <row r="8538" spans="1:3">
      <c r="A8538" s="61">
        <v>34172</v>
      </c>
      <c r="B8538">
        <v>0.84550000000000003</v>
      </c>
      <c r="C8538" t="str">
        <f t="shared" si="138"/>
        <v>1993 q3</v>
      </c>
    </row>
    <row r="8539" spans="1:3">
      <c r="A8539" s="61">
        <v>34173</v>
      </c>
      <c r="B8539">
        <v>0.85650000000000004</v>
      </c>
      <c r="C8539" t="str">
        <f t="shared" si="138"/>
        <v>1993 q3</v>
      </c>
    </row>
    <row r="8540" spans="1:3">
      <c r="A8540" s="61">
        <v>34176</v>
      </c>
      <c r="B8540">
        <v>0.85599999999999998</v>
      </c>
      <c r="C8540" t="str">
        <f t="shared" si="138"/>
        <v>1993 q3</v>
      </c>
    </row>
    <row r="8541" spans="1:3">
      <c r="A8541" s="61">
        <v>34177</v>
      </c>
      <c r="B8541">
        <v>0.86899999999999999</v>
      </c>
      <c r="C8541" t="str">
        <f t="shared" si="138"/>
        <v>1993 q3</v>
      </c>
    </row>
    <row r="8542" spans="1:3">
      <c r="A8542" s="61">
        <v>34178</v>
      </c>
      <c r="B8542">
        <v>0.874</v>
      </c>
      <c r="C8542" t="str">
        <f t="shared" si="138"/>
        <v>1993 q3</v>
      </c>
    </row>
    <row r="8543" spans="1:3">
      <c r="A8543" s="61">
        <v>34179</v>
      </c>
      <c r="B8543">
        <v>0.87649999999999995</v>
      </c>
      <c r="C8543" t="str">
        <f t="shared" si="138"/>
        <v>1993 q3</v>
      </c>
    </row>
    <row r="8544" spans="1:3">
      <c r="A8544" s="61">
        <v>34180</v>
      </c>
      <c r="B8544">
        <v>0.88300000000000001</v>
      </c>
      <c r="C8544" t="str">
        <f t="shared" si="138"/>
        <v>1993 q3</v>
      </c>
    </row>
    <row r="8545" spans="1:3">
      <c r="A8545" s="61">
        <v>34183</v>
      </c>
      <c r="B8545">
        <v>0.875</v>
      </c>
      <c r="C8545" t="str">
        <f t="shared" si="138"/>
        <v>1993 q3</v>
      </c>
    </row>
    <row r="8546" spans="1:3">
      <c r="A8546" s="61">
        <v>34184</v>
      </c>
      <c r="B8546">
        <v>0.86350000000000005</v>
      </c>
      <c r="C8546" t="str">
        <f t="shared" si="138"/>
        <v>1993 q3</v>
      </c>
    </row>
    <row r="8547" spans="1:3">
      <c r="A8547" s="61">
        <v>34185</v>
      </c>
      <c r="B8547">
        <v>0.872</v>
      </c>
      <c r="C8547" t="str">
        <f t="shared" si="138"/>
        <v>1993 q3</v>
      </c>
    </row>
    <row r="8548" spans="1:3">
      <c r="A8548" s="61">
        <v>34186</v>
      </c>
      <c r="B8548">
        <v>0.86499999999999999</v>
      </c>
      <c r="C8548" t="str">
        <f t="shared" si="138"/>
        <v>1993 q3</v>
      </c>
    </row>
    <row r="8549" spans="1:3">
      <c r="A8549" s="61">
        <v>34187</v>
      </c>
      <c r="B8549">
        <v>0.85699999999999998</v>
      </c>
      <c r="C8549" t="str">
        <f t="shared" si="138"/>
        <v>1993 q3</v>
      </c>
    </row>
    <row r="8550" spans="1:3">
      <c r="A8550" s="61">
        <v>34190</v>
      </c>
      <c r="B8550">
        <v>0.83599999999999997</v>
      </c>
      <c r="C8550" t="str">
        <f t="shared" si="138"/>
        <v>1993 q3</v>
      </c>
    </row>
    <row r="8551" spans="1:3">
      <c r="A8551" s="61">
        <v>34191</v>
      </c>
      <c r="B8551">
        <v>0.83350000000000002</v>
      </c>
      <c r="C8551" t="str">
        <f t="shared" si="138"/>
        <v>1993 q3</v>
      </c>
    </row>
    <row r="8552" spans="1:3">
      <c r="A8552" s="61">
        <v>34192</v>
      </c>
      <c r="B8552">
        <v>0.83699999999999997</v>
      </c>
      <c r="C8552" t="str">
        <f t="shared" si="138"/>
        <v>1993 q3</v>
      </c>
    </row>
    <row r="8553" spans="1:3">
      <c r="A8553" s="61">
        <v>34193</v>
      </c>
      <c r="B8553">
        <v>0.84450000000000003</v>
      </c>
      <c r="C8553" t="str">
        <f t="shared" si="138"/>
        <v>1993 q3</v>
      </c>
    </row>
    <row r="8554" spans="1:3">
      <c r="A8554" s="61">
        <v>34194</v>
      </c>
      <c r="B8554">
        <v>0.83850000000000002</v>
      </c>
      <c r="C8554" t="str">
        <f t="shared" si="138"/>
        <v>1993 q3</v>
      </c>
    </row>
    <row r="8555" spans="1:3">
      <c r="A8555" s="61">
        <v>34197</v>
      </c>
      <c r="B8555">
        <v>0.84450000000000003</v>
      </c>
      <c r="C8555" t="str">
        <f t="shared" si="138"/>
        <v>1993 q3</v>
      </c>
    </row>
    <row r="8556" spans="1:3">
      <c r="A8556" s="61">
        <v>34198</v>
      </c>
      <c r="B8556">
        <v>0.84350000000000003</v>
      </c>
      <c r="C8556" t="str">
        <f t="shared" si="138"/>
        <v>1993 q3</v>
      </c>
    </row>
    <row r="8557" spans="1:3">
      <c r="A8557" s="61">
        <v>34199</v>
      </c>
      <c r="B8557">
        <v>0.83550000000000002</v>
      </c>
      <c r="C8557" t="str">
        <f t="shared" si="138"/>
        <v>1993 q3</v>
      </c>
    </row>
    <row r="8558" spans="1:3">
      <c r="A8558" s="61">
        <v>34200</v>
      </c>
      <c r="B8558">
        <v>0.84150000000000003</v>
      </c>
      <c r="C8558" t="str">
        <f t="shared" si="138"/>
        <v>1993 q3</v>
      </c>
    </row>
    <row r="8559" spans="1:3">
      <c r="A8559" s="61">
        <v>34201</v>
      </c>
      <c r="B8559">
        <v>0.84950000000000003</v>
      </c>
      <c r="C8559" t="str">
        <f t="shared" si="138"/>
        <v>1993 q3</v>
      </c>
    </row>
    <row r="8560" spans="1:3">
      <c r="A8560" s="61">
        <v>34204</v>
      </c>
      <c r="B8560">
        <v>0.86199999999999999</v>
      </c>
      <c r="C8560" t="str">
        <f t="shared" si="138"/>
        <v>1993 q3</v>
      </c>
    </row>
    <row r="8561" spans="1:3">
      <c r="A8561" s="61">
        <v>34205</v>
      </c>
      <c r="B8561">
        <v>0.86399999999999999</v>
      </c>
      <c r="C8561" t="str">
        <f t="shared" si="138"/>
        <v>1993 q3</v>
      </c>
    </row>
    <row r="8562" spans="1:3">
      <c r="A8562" s="61">
        <v>34206</v>
      </c>
      <c r="B8562">
        <v>0.85050000000000003</v>
      </c>
      <c r="C8562" t="str">
        <f t="shared" si="138"/>
        <v>1993 q3</v>
      </c>
    </row>
    <row r="8563" spans="1:3">
      <c r="A8563" s="61">
        <v>34207</v>
      </c>
      <c r="B8563">
        <v>0.84909999999999997</v>
      </c>
      <c r="C8563" t="str">
        <f t="shared" si="138"/>
        <v>1993 q3</v>
      </c>
    </row>
    <row r="8564" spans="1:3">
      <c r="A8564" s="61">
        <v>34208</v>
      </c>
      <c r="B8564">
        <v>0.85680000000000001</v>
      </c>
      <c r="C8564" t="str">
        <f t="shared" si="138"/>
        <v>1993 q3</v>
      </c>
    </row>
    <row r="8565" spans="1:3">
      <c r="A8565" s="61">
        <v>34211</v>
      </c>
      <c r="B8565">
        <v>0.85699999999999998</v>
      </c>
      <c r="C8565" t="str">
        <f t="shared" si="138"/>
        <v>1993 q3</v>
      </c>
    </row>
    <row r="8566" spans="1:3">
      <c r="A8566" s="61">
        <v>34212</v>
      </c>
      <c r="B8566">
        <v>0.85919999999999996</v>
      </c>
      <c r="C8566" t="str">
        <f t="shared" si="138"/>
        <v>1993 q3</v>
      </c>
    </row>
    <row r="8567" spans="1:3">
      <c r="A8567" s="61">
        <v>34214</v>
      </c>
      <c r="B8567">
        <v>0.86750000000000005</v>
      </c>
      <c r="C8567" t="str">
        <f t="shared" si="138"/>
        <v>1993 q3</v>
      </c>
    </row>
    <row r="8568" spans="1:3">
      <c r="A8568" s="61">
        <v>34215</v>
      </c>
      <c r="B8568">
        <v>0.86650000000000005</v>
      </c>
      <c r="C8568" t="str">
        <f t="shared" si="138"/>
        <v>1993 q3</v>
      </c>
    </row>
    <row r="8569" spans="1:3">
      <c r="A8569" s="61">
        <v>34219</v>
      </c>
      <c r="B8569">
        <v>0.85850000000000004</v>
      </c>
      <c r="C8569" t="str">
        <f t="shared" si="138"/>
        <v>1993 q3</v>
      </c>
    </row>
    <row r="8570" spans="1:3">
      <c r="A8570" s="61">
        <v>34220</v>
      </c>
      <c r="B8570">
        <v>0.85</v>
      </c>
      <c r="C8570" t="str">
        <f t="shared" si="138"/>
        <v>1993 q3</v>
      </c>
    </row>
    <row r="8571" spans="1:3">
      <c r="A8571" s="61">
        <v>34221</v>
      </c>
      <c r="B8571">
        <v>0.82799999999999996</v>
      </c>
      <c r="C8571" t="str">
        <f t="shared" si="138"/>
        <v>1993 q3</v>
      </c>
    </row>
    <row r="8572" spans="1:3">
      <c r="A8572" s="61">
        <v>34222</v>
      </c>
      <c r="B8572">
        <v>0.83</v>
      </c>
      <c r="C8572" t="str">
        <f t="shared" si="138"/>
        <v>1993 q3</v>
      </c>
    </row>
    <row r="8573" spans="1:3">
      <c r="A8573" s="61">
        <v>34225</v>
      </c>
      <c r="B8573">
        <v>0.82899999999999996</v>
      </c>
      <c r="C8573" t="str">
        <f t="shared" si="138"/>
        <v>1993 q3</v>
      </c>
    </row>
    <row r="8574" spans="1:3">
      <c r="A8574" s="61">
        <v>34226</v>
      </c>
      <c r="B8574">
        <v>0.82850000000000001</v>
      </c>
      <c r="C8574" t="str">
        <f t="shared" si="138"/>
        <v>1993 q3</v>
      </c>
    </row>
    <row r="8575" spans="1:3">
      <c r="A8575" s="61">
        <v>34227</v>
      </c>
      <c r="B8575">
        <v>0.82450000000000001</v>
      </c>
      <c r="C8575" t="str">
        <f t="shared" si="138"/>
        <v>1993 q3</v>
      </c>
    </row>
    <row r="8576" spans="1:3">
      <c r="A8576" s="61">
        <v>34228</v>
      </c>
      <c r="B8576">
        <v>0.8105</v>
      </c>
      <c r="C8576" t="str">
        <f t="shared" si="138"/>
        <v>1993 q3</v>
      </c>
    </row>
    <row r="8577" spans="1:3">
      <c r="A8577" s="61">
        <v>34229</v>
      </c>
      <c r="B8577">
        <v>0.78649999999999998</v>
      </c>
      <c r="C8577" t="str">
        <f t="shared" si="138"/>
        <v>1993 q3</v>
      </c>
    </row>
    <row r="8578" spans="1:3">
      <c r="A8578" s="61">
        <v>34232</v>
      </c>
      <c r="B8578">
        <v>0.77049999999999996</v>
      </c>
      <c r="C8578" t="str">
        <f t="shared" si="138"/>
        <v>1993 q3</v>
      </c>
    </row>
    <row r="8579" spans="1:3">
      <c r="A8579" s="61">
        <v>34233</v>
      </c>
      <c r="B8579">
        <v>0.78600000000000003</v>
      </c>
      <c r="C8579" t="str">
        <f t="shared" si="138"/>
        <v>1993 q3</v>
      </c>
    </row>
    <row r="8580" spans="1:3">
      <c r="A8580" s="61">
        <v>34234</v>
      </c>
      <c r="B8580">
        <v>0.78049999999999997</v>
      </c>
      <c r="C8580" t="str">
        <f t="shared" si="138"/>
        <v>1993 q3</v>
      </c>
    </row>
    <row r="8581" spans="1:3">
      <c r="A8581" s="61">
        <v>34235</v>
      </c>
      <c r="B8581">
        <v>0.77549999999999997</v>
      </c>
      <c r="C8581" t="str">
        <f t="shared" si="138"/>
        <v>1993 q3</v>
      </c>
    </row>
    <row r="8582" spans="1:3">
      <c r="A8582" s="61">
        <v>34236</v>
      </c>
      <c r="B8582">
        <v>0.78700000000000003</v>
      </c>
      <c r="C8582" t="str">
        <f t="shared" si="138"/>
        <v>1993 q3</v>
      </c>
    </row>
    <row r="8583" spans="1:3">
      <c r="A8583" s="61">
        <v>34239</v>
      </c>
      <c r="B8583">
        <v>0.78300000000000003</v>
      </c>
      <c r="C8583" t="str">
        <f t="shared" si="138"/>
        <v>1993 q3</v>
      </c>
    </row>
    <row r="8584" spans="1:3">
      <c r="A8584" s="61">
        <v>34240</v>
      </c>
      <c r="B8584">
        <v>0.76300000000000001</v>
      </c>
      <c r="C8584" t="str">
        <f t="shared" si="138"/>
        <v>1993 q3</v>
      </c>
    </row>
    <row r="8585" spans="1:3">
      <c r="A8585" s="61">
        <v>34241</v>
      </c>
      <c r="B8585">
        <v>0.76149999999999995</v>
      </c>
      <c r="C8585" t="str">
        <f t="shared" si="138"/>
        <v>1993 q3</v>
      </c>
    </row>
    <row r="8586" spans="1:3">
      <c r="A8586" s="61">
        <v>34242</v>
      </c>
      <c r="B8586">
        <v>0.749</v>
      </c>
      <c r="C8586" t="str">
        <f t="shared" si="138"/>
        <v>1993 q3</v>
      </c>
    </row>
    <row r="8587" spans="1:3">
      <c r="A8587" s="61">
        <v>34243</v>
      </c>
      <c r="B8587">
        <v>0.754</v>
      </c>
      <c r="C8587" t="str">
        <f t="shared" si="138"/>
        <v>1993 q4</v>
      </c>
    </row>
    <row r="8588" spans="1:3">
      <c r="A8588" s="61">
        <v>34246</v>
      </c>
      <c r="B8588">
        <v>0.75049999999999994</v>
      </c>
      <c r="C8588" t="str">
        <f t="shared" si="138"/>
        <v>1993 q4</v>
      </c>
    </row>
    <row r="8589" spans="1:3">
      <c r="A8589" s="61">
        <v>34247</v>
      </c>
      <c r="B8589">
        <v>0.75900000000000001</v>
      </c>
      <c r="C8589" t="str">
        <f t="shared" si="138"/>
        <v>1993 q4</v>
      </c>
    </row>
    <row r="8590" spans="1:3">
      <c r="A8590" s="61">
        <v>34248</v>
      </c>
      <c r="B8590">
        <v>0.751</v>
      </c>
      <c r="C8590" t="str">
        <f t="shared" si="138"/>
        <v>1993 q4</v>
      </c>
    </row>
    <row r="8591" spans="1:3">
      <c r="A8591" s="61">
        <v>34249</v>
      </c>
      <c r="B8591">
        <v>0.752</v>
      </c>
      <c r="C8591" t="str">
        <f t="shared" si="138"/>
        <v>1993 q4</v>
      </c>
    </row>
    <row r="8592" spans="1:3">
      <c r="A8592" s="61">
        <v>34250</v>
      </c>
      <c r="B8592">
        <v>0.75600000000000001</v>
      </c>
      <c r="C8592" t="str">
        <f t="shared" si="138"/>
        <v>1993 q4</v>
      </c>
    </row>
    <row r="8593" spans="1:3">
      <c r="A8593" s="61">
        <v>34253</v>
      </c>
      <c r="B8593">
        <v>0.76749999999999996</v>
      </c>
      <c r="C8593" t="str">
        <f t="shared" si="138"/>
        <v>1993 q4</v>
      </c>
    </row>
    <row r="8594" spans="1:3">
      <c r="A8594" s="61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61">
        <v>34255</v>
      </c>
      <c r="B8595">
        <v>0.76900000000000002</v>
      </c>
      <c r="C8595" t="str">
        <f t="shared" si="139"/>
        <v>1993 q4</v>
      </c>
    </row>
    <row r="8596" spans="1:3">
      <c r="A8596" s="61">
        <v>34256</v>
      </c>
      <c r="B8596">
        <v>0.754</v>
      </c>
      <c r="C8596" t="str">
        <f t="shared" si="139"/>
        <v>1993 q4</v>
      </c>
    </row>
    <row r="8597" spans="1:3">
      <c r="A8597" s="61">
        <v>34257</v>
      </c>
      <c r="B8597">
        <v>0.753</v>
      </c>
      <c r="C8597" t="str">
        <f t="shared" si="139"/>
        <v>1993 q4</v>
      </c>
    </row>
    <row r="8598" spans="1:3">
      <c r="A8598" s="61">
        <v>34260</v>
      </c>
      <c r="B8598">
        <v>0.73850000000000005</v>
      </c>
      <c r="C8598" t="str">
        <f t="shared" si="139"/>
        <v>1993 q4</v>
      </c>
    </row>
    <row r="8599" spans="1:3">
      <c r="A8599" s="61">
        <v>34261</v>
      </c>
      <c r="B8599">
        <v>0.73150000000000004</v>
      </c>
      <c r="C8599" t="str">
        <f t="shared" si="139"/>
        <v>1993 q4</v>
      </c>
    </row>
    <row r="8600" spans="1:3">
      <c r="A8600" s="61">
        <v>34262</v>
      </c>
      <c r="B8600">
        <v>0.73150000000000004</v>
      </c>
      <c r="C8600" t="str">
        <f t="shared" si="139"/>
        <v>1993 q4</v>
      </c>
    </row>
    <row r="8601" spans="1:3">
      <c r="A8601" s="61">
        <v>34263</v>
      </c>
      <c r="B8601">
        <v>0.73050000000000004</v>
      </c>
      <c r="C8601" t="str">
        <f t="shared" si="139"/>
        <v>1993 q4</v>
      </c>
    </row>
    <row r="8602" spans="1:3">
      <c r="A8602" s="61">
        <v>34264</v>
      </c>
      <c r="B8602">
        <v>0.72950000000000004</v>
      </c>
      <c r="C8602" t="str">
        <f t="shared" si="139"/>
        <v>1993 q4</v>
      </c>
    </row>
    <row r="8603" spans="1:3">
      <c r="A8603" s="61">
        <v>34267</v>
      </c>
      <c r="B8603">
        <v>0.73099999999999998</v>
      </c>
      <c r="C8603" t="str">
        <f t="shared" si="139"/>
        <v>1993 q4</v>
      </c>
    </row>
    <row r="8604" spans="1:3">
      <c r="A8604" s="61">
        <v>34268</v>
      </c>
      <c r="B8604">
        <v>0.72599999999999998</v>
      </c>
      <c r="C8604" t="str">
        <f t="shared" si="139"/>
        <v>1993 q4</v>
      </c>
    </row>
    <row r="8605" spans="1:3">
      <c r="A8605" s="61">
        <v>34269</v>
      </c>
      <c r="B8605">
        <v>0.72599999999999998</v>
      </c>
      <c r="C8605" t="str">
        <f t="shared" si="139"/>
        <v>1993 q4</v>
      </c>
    </row>
    <row r="8606" spans="1:3">
      <c r="A8606" s="61">
        <v>34270</v>
      </c>
      <c r="B8606">
        <v>0.73</v>
      </c>
      <c r="C8606" t="str">
        <f t="shared" si="139"/>
        <v>1993 q4</v>
      </c>
    </row>
    <row r="8607" spans="1:3">
      <c r="A8607" s="61">
        <v>34271</v>
      </c>
      <c r="B8607">
        <v>0.73150000000000004</v>
      </c>
      <c r="C8607" t="str">
        <f t="shared" si="139"/>
        <v>1993 q4</v>
      </c>
    </row>
    <row r="8608" spans="1:3">
      <c r="A8608" s="61">
        <v>34274</v>
      </c>
      <c r="B8608">
        <v>0.72899999999999998</v>
      </c>
      <c r="C8608" t="str">
        <f t="shared" si="139"/>
        <v>1993 q4</v>
      </c>
    </row>
    <row r="8609" spans="1:3">
      <c r="A8609" s="61">
        <v>34275</v>
      </c>
      <c r="B8609">
        <v>0.73850000000000005</v>
      </c>
      <c r="C8609" t="str">
        <f t="shared" si="139"/>
        <v>1993 q4</v>
      </c>
    </row>
    <row r="8610" spans="1:3">
      <c r="A8610" s="61">
        <v>34276</v>
      </c>
      <c r="B8610">
        <v>0.73550000000000004</v>
      </c>
      <c r="C8610" t="str">
        <f t="shared" si="139"/>
        <v>1993 q4</v>
      </c>
    </row>
    <row r="8611" spans="1:3">
      <c r="A8611" s="61">
        <v>34277</v>
      </c>
      <c r="B8611">
        <v>0.74450000000000005</v>
      </c>
      <c r="C8611" t="str">
        <f t="shared" si="139"/>
        <v>1993 q4</v>
      </c>
    </row>
    <row r="8612" spans="1:3">
      <c r="A8612" s="61">
        <v>34278</v>
      </c>
      <c r="B8612">
        <v>0.748</v>
      </c>
      <c r="C8612" t="str">
        <f t="shared" si="139"/>
        <v>1993 q4</v>
      </c>
    </row>
    <row r="8613" spans="1:3">
      <c r="A8613" s="61">
        <v>34281</v>
      </c>
      <c r="B8613">
        <v>0.751</v>
      </c>
      <c r="C8613" t="str">
        <f t="shared" si="139"/>
        <v>1993 q4</v>
      </c>
    </row>
    <row r="8614" spans="1:3">
      <c r="A8614" s="61">
        <v>34282</v>
      </c>
      <c r="B8614">
        <v>0.74750000000000005</v>
      </c>
      <c r="C8614" t="str">
        <f t="shared" si="139"/>
        <v>1993 q4</v>
      </c>
    </row>
    <row r="8615" spans="1:3">
      <c r="A8615" s="61">
        <v>34283</v>
      </c>
      <c r="B8615">
        <v>0.74850000000000005</v>
      </c>
      <c r="C8615" t="str">
        <f t="shared" si="139"/>
        <v>1993 q4</v>
      </c>
    </row>
    <row r="8616" spans="1:3">
      <c r="A8616" s="61">
        <v>34284</v>
      </c>
      <c r="B8616">
        <v>0.75</v>
      </c>
      <c r="C8616" t="str">
        <f t="shared" si="139"/>
        <v>1993 q4</v>
      </c>
    </row>
    <row r="8617" spans="1:3">
      <c r="A8617" s="61">
        <v>34285</v>
      </c>
      <c r="B8617">
        <v>0.74750000000000005</v>
      </c>
      <c r="C8617" t="str">
        <f t="shared" si="139"/>
        <v>1993 q4</v>
      </c>
    </row>
    <row r="8618" spans="1:3">
      <c r="A8618" s="61">
        <v>34288</v>
      </c>
      <c r="B8618">
        <v>0.74099999999999999</v>
      </c>
      <c r="C8618" t="str">
        <f t="shared" si="139"/>
        <v>1993 q4</v>
      </c>
    </row>
    <row r="8619" spans="1:3">
      <c r="A8619" s="61">
        <v>34289</v>
      </c>
      <c r="B8619">
        <v>0.73350000000000004</v>
      </c>
      <c r="C8619" t="str">
        <f t="shared" si="139"/>
        <v>1993 q4</v>
      </c>
    </row>
    <row r="8620" spans="1:3">
      <c r="A8620" s="61">
        <v>34290</v>
      </c>
      <c r="B8620">
        <v>0.73150000000000004</v>
      </c>
      <c r="C8620" t="str">
        <f t="shared" si="139"/>
        <v>1993 q4</v>
      </c>
    </row>
    <row r="8621" spans="1:3">
      <c r="A8621" s="61">
        <v>34291</v>
      </c>
      <c r="B8621">
        <v>0.73299999999999998</v>
      </c>
      <c r="C8621" t="str">
        <f t="shared" si="139"/>
        <v>1993 q4</v>
      </c>
    </row>
    <row r="8622" spans="1:3">
      <c r="A8622" s="61">
        <v>34292</v>
      </c>
      <c r="B8622">
        <v>0.74299999999999999</v>
      </c>
      <c r="C8622" t="str">
        <f t="shared" si="139"/>
        <v>1993 q4</v>
      </c>
    </row>
    <row r="8623" spans="1:3">
      <c r="A8623" s="61">
        <v>34295</v>
      </c>
      <c r="B8623">
        <v>0.74399999999999999</v>
      </c>
      <c r="C8623" t="str">
        <f t="shared" si="139"/>
        <v>1993 q4</v>
      </c>
    </row>
    <row r="8624" spans="1:3">
      <c r="A8624" s="61">
        <v>34296</v>
      </c>
      <c r="B8624">
        <v>0.74050000000000005</v>
      </c>
      <c r="C8624" t="str">
        <f t="shared" si="139"/>
        <v>1993 q4</v>
      </c>
    </row>
    <row r="8625" spans="1:3">
      <c r="A8625" s="61">
        <v>34297</v>
      </c>
      <c r="B8625">
        <v>0.74299999999999999</v>
      </c>
      <c r="C8625" t="str">
        <f t="shared" si="139"/>
        <v>1993 q4</v>
      </c>
    </row>
    <row r="8626" spans="1:3">
      <c r="A8626" s="61">
        <v>34302</v>
      </c>
      <c r="B8626">
        <v>0.7379</v>
      </c>
      <c r="C8626" t="str">
        <f t="shared" si="139"/>
        <v>1993 q4</v>
      </c>
    </row>
    <row r="8627" spans="1:3">
      <c r="A8627" s="61">
        <v>34303</v>
      </c>
      <c r="B8627">
        <v>0.74409999999999998</v>
      </c>
      <c r="C8627" t="str">
        <f t="shared" si="139"/>
        <v>1993 q4</v>
      </c>
    </row>
    <row r="8628" spans="1:3">
      <c r="A8628" s="61">
        <v>34304</v>
      </c>
      <c r="B8628">
        <v>0.76100000000000001</v>
      </c>
      <c r="C8628" t="str">
        <f t="shared" si="139"/>
        <v>1993 q4</v>
      </c>
    </row>
    <row r="8629" spans="1:3">
      <c r="A8629" s="61">
        <v>34305</v>
      </c>
      <c r="B8629">
        <v>0.76100000000000001</v>
      </c>
      <c r="C8629" t="str">
        <f t="shared" si="139"/>
        <v>1993 q4</v>
      </c>
    </row>
    <row r="8630" spans="1:3">
      <c r="A8630" s="61">
        <v>34306</v>
      </c>
      <c r="B8630">
        <v>0.76</v>
      </c>
      <c r="C8630" t="str">
        <f t="shared" si="139"/>
        <v>1993 q4</v>
      </c>
    </row>
    <row r="8631" spans="1:3">
      <c r="A8631" s="61">
        <v>34309</v>
      </c>
      <c r="B8631">
        <v>0.76849999999999996</v>
      </c>
      <c r="C8631" t="str">
        <f t="shared" si="139"/>
        <v>1993 q4</v>
      </c>
    </row>
    <row r="8632" spans="1:3">
      <c r="A8632" s="61">
        <v>34310</v>
      </c>
      <c r="B8632">
        <v>0.77</v>
      </c>
      <c r="C8632" t="str">
        <f t="shared" si="139"/>
        <v>1993 q4</v>
      </c>
    </row>
    <row r="8633" spans="1:3">
      <c r="A8633" s="61">
        <v>34311</v>
      </c>
      <c r="B8633">
        <v>0.77049999999999996</v>
      </c>
      <c r="C8633" t="str">
        <f t="shared" si="139"/>
        <v>1993 q4</v>
      </c>
    </row>
    <row r="8634" spans="1:3">
      <c r="A8634" s="61">
        <v>34312</v>
      </c>
      <c r="B8634">
        <v>0.76700000000000002</v>
      </c>
      <c r="C8634" t="str">
        <f t="shared" si="139"/>
        <v>1993 q4</v>
      </c>
    </row>
    <row r="8635" spans="1:3">
      <c r="A8635" s="61">
        <v>34313</v>
      </c>
      <c r="B8635">
        <v>0.79649999999999999</v>
      </c>
      <c r="C8635" t="str">
        <f t="shared" si="139"/>
        <v>1993 q4</v>
      </c>
    </row>
    <row r="8636" spans="1:3">
      <c r="A8636" s="61">
        <v>34316</v>
      </c>
      <c r="B8636">
        <v>0.80049999999999999</v>
      </c>
      <c r="C8636" t="str">
        <f t="shared" si="139"/>
        <v>1993 q4</v>
      </c>
    </row>
    <row r="8637" spans="1:3">
      <c r="A8637" s="61">
        <v>34317</v>
      </c>
      <c r="B8637">
        <v>0.78900000000000003</v>
      </c>
      <c r="C8637" t="str">
        <f t="shared" si="139"/>
        <v>1993 q4</v>
      </c>
    </row>
    <row r="8638" spans="1:3">
      <c r="A8638" s="61">
        <v>34318</v>
      </c>
      <c r="B8638">
        <v>0.78649999999999998</v>
      </c>
      <c r="C8638" t="str">
        <f t="shared" si="139"/>
        <v>1993 q4</v>
      </c>
    </row>
    <row r="8639" spans="1:3">
      <c r="A8639" s="61">
        <v>34319</v>
      </c>
      <c r="B8639">
        <v>0.78849999999999998</v>
      </c>
      <c r="C8639" t="str">
        <f t="shared" si="139"/>
        <v>1993 q4</v>
      </c>
    </row>
    <row r="8640" spans="1:3">
      <c r="A8640" s="61">
        <v>34320</v>
      </c>
      <c r="B8640">
        <v>0.79949999999999999</v>
      </c>
      <c r="C8640" t="str">
        <f t="shared" si="139"/>
        <v>1993 q4</v>
      </c>
    </row>
    <row r="8641" spans="1:3">
      <c r="A8641" s="61">
        <v>34323</v>
      </c>
      <c r="B8641">
        <v>0.8085</v>
      </c>
      <c r="C8641" t="str">
        <f t="shared" si="139"/>
        <v>1993 q4</v>
      </c>
    </row>
    <row r="8642" spans="1:3">
      <c r="A8642" s="61">
        <v>34324</v>
      </c>
      <c r="B8642">
        <v>0.8155</v>
      </c>
      <c r="C8642" t="str">
        <f t="shared" si="139"/>
        <v>1993 q4</v>
      </c>
    </row>
    <row r="8643" spans="1:3">
      <c r="A8643" s="61">
        <v>34325</v>
      </c>
      <c r="B8643">
        <v>0.8105</v>
      </c>
      <c r="C8643" t="str">
        <f t="shared" si="139"/>
        <v>1993 q4</v>
      </c>
    </row>
    <row r="8644" spans="1:3">
      <c r="A8644" s="61">
        <v>34326</v>
      </c>
      <c r="B8644">
        <v>0.8095</v>
      </c>
      <c r="C8644" t="str">
        <f t="shared" si="139"/>
        <v>1993 q4</v>
      </c>
    </row>
    <row r="8645" spans="1:3">
      <c r="A8645" s="61">
        <v>34330</v>
      </c>
      <c r="B8645">
        <v>0.81469999999999998</v>
      </c>
      <c r="C8645" t="str">
        <f t="shared" si="139"/>
        <v>1993 q4</v>
      </c>
    </row>
    <row r="8646" spans="1:3">
      <c r="A8646" s="61">
        <v>34331</v>
      </c>
      <c r="B8646">
        <v>0.81850000000000001</v>
      </c>
      <c r="C8646" t="str">
        <f t="shared" si="139"/>
        <v>1993 q4</v>
      </c>
    </row>
    <row r="8647" spans="1:3">
      <c r="A8647" s="61">
        <v>34332</v>
      </c>
      <c r="B8647">
        <v>0.82740000000000002</v>
      </c>
      <c r="C8647" t="str">
        <f t="shared" si="139"/>
        <v>1993 q4</v>
      </c>
    </row>
    <row r="8648" spans="1:3">
      <c r="A8648" s="61">
        <v>34333</v>
      </c>
      <c r="B8648">
        <v>0.83230000000000004</v>
      </c>
      <c r="C8648" t="str">
        <f t="shared" si="139"/>
        <v>1993 q4</v>
      </c>
    </row>
    <row r="8649" spans="1:3">
      <c r="A8649" s="61">
        <v>34337</v>
      </c>
      <c r="B8649">
        <v>0.80249999999999999</v>
      </c>
      <c r="C8649" t="str">
        <f t="shared" si="139"/>
        <v>1994 q1</v>
      </c>
    </row>
    <row r="8650" spans="1:3">
      <c r="A8650" s="61">
        <v>34338</v>
      </c>
      <c r="B8650">
        <v>0.79849999999999999</v>
      </c>
      <c r="C8650" t="str">
        <f t="shared" si="139"/>
        <v>1994 q1</v>
      </c>
    </row>
    <row r="8651" spans="1:3">
      <c r="A8651" s="61">
        <v>34339</v>
      </c>
      <c r="B8651">
        <v>0.80100000000000005</v>
      </c>
      <c r="C8651" t="str">
        <f t="shared" si="139"/>
        <v>1994 q1</v>
      </c>
    </row>
    <row r="8652" spans="1:3">
      <c r="A8652" s="61">
        <v>34340</v>
      </c>
      <c r="B8652">
        <v>0.79849999999999999</v>
      </c>
      <c r="C8652" t="str">
        <f t="shared" si="139"/>
        <v>1994 q1</v>
      </c>
    </row>
    <row r="8653" spans="1:3">
      <c r="A8653" s="61">
        <v>34341</v>
      </c>
      <c r="B8653">
        <v>0.78600000000000003</v>
      </c>
      <c r="C8653" t="str">
        <f t="shared" si="139"/>
        <v>1994 q1</v>
      </c>
    </row>
    <row r="8654" spans="1:3">
      <c r="A8654" s="61">
        <v>34344</v>
      </c>
      <c r="B8654">
        <v>0.81200000000000006</v>
      </c>
      <c r="C8654" t="str">
        <f t="shared" si="139"/>
        <v>1994 q1</v>
      </c>
    </row>
    <row r="8655" spans="1:3">
      <c r="A8655" s="61">
        <v>34345</v>
      </c>
      <c r="B8655">
        <v>0.81200000000000006</v>
      </c>
      <c r="C8655" t="str">
        <f t="shared" si="139"/>
        <v>1994 q1</v>
      </c>
    </row>
    <row r="8656" spans="1:3">
      <c r="A8656" s="61">
        <v>34346</v>
      </c>
      <c r="B8656">
        <v>0.8135</v>
      </c>
      <c r="C8656" t="str">
        <f t="shared" si="139"/>
        <v>1994 q1</v>
      </c>
    </row>
    <row r="8657" spans="1:3">
      <c r="A8657" s="61">
        <v>34347</v>
      </c>
      <c r="B8657">
        <v>0.82950000000000002</v>
      </c>
      <c r="C8657" t="str">
        <f t="shared" si="139"/>
        <v>1994 q1</v>
      </c>
    </row>
    <row r="8658" spans="1:3">
      <c r="A8658" s="61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61">
        <v>34351</v>
      </c>
      <c r="B8659">
        <v>0.85</v>
      </c>
      <c r="C8659" t="str">
        <f t="shared" si="140"/>
        <v>1994 q1</v>
      </c>
    </row>
    <row r="8660" spans="1:3">
      <c r="A8660" s="61">
        <v>34352</v>
      </c>
      <c r="B8660">
        <v>0.86699999999999999</v>
      </c>
      <c r="C8660" t="str">
        <f t="shared" si="140"/>
        <v>1994 q1</v>
      </c>
    </row>
    <row r="8661" spans="1:3">
      <c r="A8661" s="61">
        <v>34353</v>
      </c>
      <c r="B8661">
        <v>0.86699999999999999</v>
      </c>
      <c r="C8661" t="str">
        <f t="shared" si="140"/>
        <v>1994 q1</v>
      </c>
    </row>
    <row r="8662" spans="1:3">
      <c r="A8662" s="61">
        <v>34354</v>
      </c>
      <c r="B8662">
        <v>0.86599999999999999</v>
      </c>
      <c r="C8662" t="str">
        <f t="shared" si="140"/>
        <v>1994 q1</v>
      </c>
    </row>
    <row r="8663" spans="1:3">
      <c r="A8663" s="61">
        <v>34355</v>
      </c>
      <c r="B8663">
        <v>0.85650000000000004</v>
      </c>
      <c r="C8663" t="str">
        <f t="shared" si="140"/>
        <v>1994 q1</v>
      </c>
    </row>
    <row r="8664" spans="1:3">
      <c r="A8664" s="61">
        <v>34358</v>
      </c>
      <c r="B8664">
        <v>0.86550000000000005</v>
      </c>
      <c r="C8664" t="str">
        <f t="shared" si="140"/>
        <v>1994 q1</v>
      </c>
    </row>
    <row r="8665" spans="1:3">
      <c r="A8665" s="61">
        <v>34359</v>
      </c>
      <c r="B8665">
        <v>0.86499999999999999</v>
      </c>
      <c r="C8665" t="str">
        <f t="shared" si="140"/>
        <v>1994 q1</v>
      </c>
    </row>
    <row r="8666" spans="1:3">
      <c r="A8666" s="61">
        <v>34360</v>
      </c>
      <c r="B8666">
        <v>0.86850000000000005</v>
      </c>
      <c r="C8666" t="str">
        <f t="shared" si="140"/>
        <v>1994 q1</v>
      </c>
    </row>
    <row r="8667" spans="1:3">
      <c r="A8667" s="61">
        <v>34361</v>
      </c>
      <c r="B8667">
        <v>0.86799999999999999</v>
      </c>
      <c r="C8667" t="str">
        <f t="shared" si="140"/>
        <v>1994 q1</v>
      </c>
    </row>
    <row r="8668" spans="1:3">
      <c r="A8668" s="61">
        <v>34362</v>
      </c>
      <c r="B8668">
        <v>0.85699999999999998</v>
      </c>
      <c r="C8668" t="str">
        <f t="shared" si="140"/>
        <v>1994 q1</v>
      </c>
    </row>
    <row r="8669" spans="1:3">
      <c r="A8669" s="61">
        <v>34365</v>
      </c>
      <c r="B8669">
        <v>0.86799999999999999</v>
      </c>
      <c r="C8669" t="str">
        <f t="shared" si="140"/>
        <v>1994 q1</v>
      </c>
    </row>
    <row r="8670" spans="1:3">
      <c r="A8670" s="61">
        <v>34366</v>
      </c>
      <c r="B8670">
        <v>0.89600000000000002</v>
      </c>
      <c r="C8670" t="str">
        <f t="shared" si="140"/>
        <v>1994 q1</v>
      </c>
    </row>
    <row r="8671" spans="1:3">
      <c r="A8671" s="61">
        <v>34367</v>
      </c>
      <c r="B8671">
        <v>0.90300000000000002</v>
      </c>
      <c r="C8671" t="str">
        <f t="shared" si="140"/>
        <v>1994 q1</v>
      </c>
    </row>
    <row r="8672" spans="1:3">
      <c r="A8672" s="61">
        <v>34368</v>
      </c>
      <c r="B8672">
        <v>0.89900000000000002</v>
      </c>
      <c r="C8672" t="str">
        <f t="shared" si="140"/>
        <v>1994 q1</v>
      </c>
    </row>
    <row r="8673" spans="1:3">
      <c r="A8673" s="61">
        <v>34369</v>
      </c>
      <c r="B8673">
        <v>0.89</v>
      </c>
      <c r="C8673" t="str">
        <f t="shared" si="140"/>
        <v>1994 q1</v>
      </c>
    </row>
    <row r="8674" spans="1:3">
      <c r="A8674" s="61">
        <v>34372</v>
      </c>
      <c r="B8674">
        <v>0.89300000000000002</v>
      </c>
      <c r="C8674" t="str">
        <f t="shared" si="140"/>
        <v>1994 q1</v>
      </c>
    </row>
    <row r="8675" spans="1:3">
      <c r="A8675" s="61">
        <v>34373</v>
      </c>
      <c r="B8675">
        <v>0.87050000000000005</v>
      </c>
      <c r="C8675" t="str">
        <f t="shared" si="140"/>
        <v>1994 q1</v>
      </c>
    </row>
    <row r="8676" spans="1:3">
      <c r="A8676" s="61">
        <v>34374</v>
      </c>
      <c r="B8676">
        <v>0.86850000000000005</v>
      </c>
      <c r="C8676" t="str">
        <f t="shared" si="140"/>
        <v>1994 q1</v>
      </c>
    </row>
    <row r="8677" spans="1:3">
      <c r="A8677" s="61">
        <v>34375</v>
      </c>
      <c r="B8677">
        <v>0.85599999999999998</v>
      </c>
      <c r="C8677" t="str">
        <f t="shared" si="140"/>
        <v>1994 q1</v>
      </c>
    </row>
    <row r="8678" spans="1:3">
      <c r="A8678" s="61">
        <v>34376</v>
      </c>
      <c r="B8678">
        <v>0.84150000000000003</v>
      </c>
      <c r="C8678" t="str">
        <f t="shared" si="140"/>
        <v>1994 q1</v>
      </c>
    </row>
    <row r="8679" spans="1:3">
      <c r="A8679" s="61">
        <v>34379</v>
      </c>
      <c r="B8679">
        <v>0.85</v>
      </c>
      <c r="C8679" t="str">
        <f t="shared" si="140"/>
        <v>1994 q1</v>
      </c>
    </row>
    <row r="8680" spans="1:3">
      <c r="A8680" s="61">
        <v>34380</v>
      </c>
      <c r="B8680">
        <v>0.86250000000000004</v>
      </c>
      <c r="C8680" t="str">
        <f t="shared" si="140"/>
        <v>1994 q1</v>
      </c>
    </row>
    <row r="8681" spans="1:3">
      <c r="A8681" s="61">
        <v>34381</v>
      </c>
      <c r="B8681">
        <v>0.86599999999999999</v>
      </c>
      <c r="C8681" t="str">
        <f t="shared" si="140"/>
        <v>1994 q1</v>
      </c>
    </row>
    <row r="8682" spans="1:3">
      <c r="A8682" s="61">
        <v>34382</v>
      </c>
      <c r="B8682">
        <v>0.88049999999999995</v>
      </c>
      <c r="C8682" t="str">
        <f t="shared" si="140"/>
        <v>1994 q1</v>
      </c>
    </row>
    <row r="8683" spans="1:3">
      <c r="A8683" s="61">
        <v>34383</v>
      </c>
      <c r="B8683">
        <v>0.86</v>
      </c>
      <c r="C8683" t="str">
        <f t="shared" si="140"/>
        <v>1994 q1</v>
      </c>
    </row>
    <row r="8684" spans="1:3">
      <c r="A8684" s="61">
        <v>34387</v>
      </c>
      <c r="B8684">
        <v>0.86299999999999999</v>
      </c>
      <c r="C8684" t="str">
        <f t="shared" si="140"/>
        <v>1994 q1</v>
      </c>
    </row>
    <row r="8685" spans="1:3">
      <c r="A8685" s="61">
        <v>34388</v>
      </c>
      <c r="B8685">
        <v>0.86050000000000004</v>
      </c>
      <c r="C8685" t="str">
        <f t="shared" si="140"/>
        <v>1994 q1</v>
      </c>
    </row>
    <row r="8686" spans="1:3">
      <c r="A8686" s="61">
        <v>34389</v>
      </c>
      <c r="B8686">
        <v>0.86929999999999996</v>
      </c>
      <c r="C8686" t="str">
        <f t="shared" si="140"/>
        <v>1994 q1</v>
      </c>
    </row>
    <row r="8687" spans="1:3">
      <c r="A8687" s="61">
        <v>34390</v>
      </c>
      <c r="B8687">
        <v>0.85660000000000003</v>
      </c>
      <c r="C8687" t="str">
        <f t="shared" si="140"/>
        <v>1994 q1</v>
      </c>
    </row>
    <row r="8688" spans="1:3">
      <c r="A8688" s="61">
        <v>34393</v>
      </c>
      <c r="B8688">
        <v>0.86580000000000001</v>
      </c>
      <c r="C8688" t="str">
        <f t="shared" si="140"/>
        <v>1994 q1</v>
      </c>
    </row>
    <row r="8689" spans="1:3">
      <c r="A8689" s="61">
        <v>34394</v>
      </c>
      <c r="B8689">
        <v>0.85899999999999999</v>
      </c>
      <c r="C8689" t="str">
        <f t="shared" si="140"/>
        <v>1994 q1</v>
      </c>
    </row>
    <row r="8690" spans="1:3">
      <c r="A8690" s="61">
        <v>34395</v>
      </c>
      <c r="B8690">
        <v>0.87250000000000005</v>
      </c>
      <c r="C8690" t="str">
        <f t="shared" si="140"/>
        <v>1994 q1</v>
      </c>
    </row>
    <row r="8691" spans="1:3">
      <c r="A8691" s="61">
        <v>34396</v>
      </c>
      <c r="B8691">
        <v>0.87549999999999994</v>
      </c>
      <c r="C8691" t="str">
        <f t="shared" si="140"/>
        <v>1994 q1</v>
      </c>
    </row>
    <row r="8692" spans="1:3">
      <c r="A8692" s="61">
        <v>34397</v>
      </c>
      <c r="B8692">
        <v>0.89549999999999996</v>
      </c>
      <c r="C8692" t="str">
        <f t="shared" si="140"/>
        <v>1994 q1</v>
      </c>
    </row>
    <row r="8693" spans="1:3">
      <c r="A8693" s="61">
        <v>34400</v>
      </c>
      <c r="B8693">
        <v>0.88500000000000001</v>
      </c>
      <c r="C8693" t="str">
        <f t="shared" si="140"/>
        <v>1994 q1</v>
      </c>
    </row>
    <row r="8694" spans="1:3">
      <c r="A8694" s="61">
        <v>34401</v>
      </c>
      <c r="B8694">
        <v>0.88749999999999996</v>
      </c>
      <c r="C8694" t="str">
        <f t="shared" si="140"/>
        <v>1994 q1</v>
      </c>
    </row>
    <row r="8695" spans="1:3">
      <c r="A8695" s="61">
        <v>34402</v>
      </c>
      <c r="B8695">
        <v>0.88449999999999995</v>
      </c>
      <c r="C8695" t="str">
        <f t="shared" si="140"/>
        <v>1994 q1</v>
      </c>
    </row>
    <row r="8696" spans="1:3">
      <c r="A8696" s="61">
        <v>34403</v>
      </c>
      <c r="B8696">
        <v>0.88949999999999996</v>
      </c>
      <c r="C8696" t="str">
        <f t="shared" si="140"/>
        <v>1994 q1</v>
      </c>
    </row>
    <row r="8697" spans="1:3">
      <c r="A8697" s="61">
        <v>34404</v>
      </c>
      <c r="B8697">
        <v>0.90849999999999997</v>
      </c>
      <c r="C8697" t="str">
        <f t="shared" si="140"/>
        <v>1994 q1</v>
      </c>
    </row>
    <row r="8698" spans="1:3">
      <c r="A8698" s="61">
        <v>34407</v>
      </c>
      <c r="B8698">
        <v>0.90900000000000003</v>
      </c>
      <c r="C8698" t="str">
        <f t="shared" si="140"/>
        <v>1994 q1</v>
      </c>
    </row>
    <row r="8699" spans="1:3">
      <c r="A8699" s="61">
        <v>34408</v>
      </c>
      <c r="B8699">
        <v>0.92049999999999998</v>
      </c>
      <c r="C8699" t="str">
        <f t="shared" si="140"/>
        <v>1994 q1</v>
      </c>
    </row>
    <row r="8700" spans="1:3">
      <c r="A8700" s="61">
        <v>34409</v>
      </c>
      <c r="B8700">
        <v>0.93149999999999999</v>
      </c>
      <c r="C8700" t="str">
        <f t="shared" si="140"/>
        <v>1994 q1</v>
      </c>
    </row>
    <row r="8701" spans="1:3">
      <c r="A8701" s="61">
        <v>34410</v>
      </c>
      <c r="B8701">
        <v>0.91800000000000004</v>
      </c>
      <c r="C8701" t="str">
        <f t="shared" si="140"/>
        <v>1994 q1</v>
      </c>
    </row>
    <row r="8702" spans="1:3">
      <c r="A8702" s="61">
        <v>34411</v>
      </c>
      <c r="B8702">
        <v>0.92200000000000004</v>
      </c>
      <c r="C8702" t="str">
        <f t="shared" si="140"/>
        <v>1994 q1</v>
      </c>
    </row>
    <row r="8703" spans="1:3">
      <c r="A8703" s="61">
        <v>34414</v>
      </c>
      <c r="B8703">
        <v>0.90700000000000003</v>
      </c>
      <c r="C8703" t="str">
        <f t="shared" si="140"/>
        <v>1994 q1</v>
      </c>
    </row>
    <row r="8704" spans="1:3">
      <c r="A8704" s="61">
        <v>34415</v>
      </c>
      <c r="B8704">
        <v>0.91</v>
      </c>
      <c r="C8704" t="str">
        <f t="shared" si="140"/>
        <v>1994 q1</v>
      </c>
    </row>
    <row r="8705" spans="1:3">
      <c r="A8705" s="61">
        <v>34416</v>
      </c>
      <c r="B8705">
        <v>0.90900000000000003</v>
      </c>
      <c r="C8705" t="str">
        <f t="shared" si="140"/>
        <v>1994 q1</v>
      </c>
    </row>
    <row r="8706" spans="1:3">
      <c r="A8706" s="61">
        <v>34417</v>
      </c>
      <c r="B8706">
        <v>0.89800000000000002</v>
      </c>
      <c r="C8706" t="str">
        <f t="shared" si="140"/>
        <v>1994 q1</v>
      </c>
    </row>
    <row r="8707" spans="1:3">
      <c r="A8707" s="61">
        <v>34418</v>
      </c>
      <c r="B8707">
        <v>0.91300000000000003</v>
      </c>
      <c r="C8707" t="str">
        <f t="shared" si="140"/>
        <v>1994 q1</v>
      </c>
    </row>
    <row r="8708" spans="1:3">
      <c r="A8708" s="61">
        <v>34421</v>
      </c>
      <c r="B8708">
        <v>0.90649999999999997</v>
      </c>
      <c r="C8708" t="str">
        <f t="shared" si="140"/>
        <v>1994 q1</v>
      </c>
    </row>
    <row r="8709" spans="1:3">
      <c r="A8709" s="61">
        <v>34422</v>
      </c>
      <c r="B8709">
        <v>0.89349999999999996</v>
      </c>
      <c r="C8709" t="str">
        <f t="shared" si="140"/>
        <v>1994 q1</v>
      </c>
    </row>
    <row r="8710" spans="1:3">
      <c r="A8710" s="61">
        <v>34423</v>
      </c>
      <c r="B8710">
        <v>0.86450000000000005</v>
      </c>
      <c r="C8710" t="str">
        <f t="shared" si="140"/>
        <v>1994 q1</v>
      </c>
    </row>
    <row r="8711" spans="1:3">
      <c r="A8711" s="61">
        <v>34424</v>
      </c>
      <c r="B8711">
        <v>0.86750000000000005</v>
      </c>
      <c r="C8711" t="str">
        <f t="shared" si="140"/>
        <v>1994 q1</v>
      </c>
    </row>
    <row r="8712" spans="1:3">
      <c r="A8712" s="61">
        <v>34428</v>
      </c>
      <c r="B8712">
        <v>0.878</v>
      </c>
      <c r="C8712" t="str">
        <f t="shared" si="140"/>
        <v>1994 q2</v>
      </c>
    </row>
    <row r="8713" spans="1:3">
      <c r="A8713" s="61">
        <v>34429</v>
      </c>
      <c r="B8713">
        <v>0.87</v>
      </c>
      <c r="C8713" t="str">
        <f t="shared" si="140"/>
        <v>1994 q2</v>
      </c>
    </row>
    <row r="8714" spans="1:3">
      <c r="A8714" s="61">
        <v>34430</v>
      </c>
      <c r="B8714">
        <v>0.85699999999999998</v>
      </c>
      <c r="C8714" t="str">
        <f t="shared" si="140"/>
        <v>1994 q2</v>
      </c>
    </row>
    <row r="8715" spans="1:3">
      <c r="A8715" s="61">
        <v>34431</v>
      </c>
      <c r="B8715">
        <v>0.86799999999999999</v>
      </c>
      <c r="C8715" t="str">
        <f t="shared" si="140"/>
        <v>1994 q2</v>
      </c>
    </row>
    <row r="8716" spans="1:3">
      <c r="A8716" s="61">
        <v>34432</v>
      </c>
      <c r="B8716">
        <v>0.86599999999999999</v>
      </c>
      <c r="C8716" t="str">
        <f t="shared" si="140"/>
        <v>1994 q2</v>
      </c>
    </row>
    <row r="8717" spans="1:3">
      <c r="A8717" s="61">
        <v>34435</v>
      </c>
      <c r="B8717">
        <v>0.87350000000000005</v>
      </c>
      <c r="C8717" t="str">
        <f t="shared" si="140"/>
        <v>1994 q2</v>
      </c>
    </row>
    <row r="8718" spans="1:3">
      <c r="A8718" s="61">
        <v>34436</v>
      </c>
      <c r="B8718">
        <v>0.87350000000000005</v>
      </c>
      <c r="C8718" t="str">
        <f t="shared" si="140"/>
        <v>1994 q2</v>
      </c>
    </row>
    <row r="8719" spans="1:3">
      <c r="A8719" s="61">
        <v>34437</v>
      </c>
      <c r="B8719">
        <v>0.87150000000000005</v>
      </c>
      <c r="C8719" t="str">
        <f t="shared" si="140"/>
        <v>1994 q2</v>
      </c>
    </row>
    <row r="8720" spans="1:3">
      <c r="A8720" s="61">
        <v>34438</v>
      </c>
      <c r="B8720">
        <v>0.86850000000000005</v>
      </c>
      <c r="C8720" t="str">
        <f t="shared" si="140"/>
        <v>1994 q2</v>
      </c>
    </row>
    <row r="8721" spans="1:3">
      <c r="A8721" s="61">
        <v>34439</v>
      </c>
      <c r="B8721">
        <v>0.87150000000000005</v>
      </c>
      <c r="C8721" t="str">
        <f t="shared" si="140"/>
        <v>1994 q2</v>
      </c>
    </row>
    <row r="8722" spans="1:3">
      <c r="A8722" s="61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61">
        <v>34443</v>
      </c>
      <c r="B8723">
        <v>0.875</v>
      </c>
      <c r="C8723" t="str">
        <f t="shared" si="141"/>
        <v>1994 q2</v>
      </c>
    </row>
    <row r="8724" spans="1:3">
      <c r="A8724" s="61">
        <v>34444</v>
      </c>
      <c r="B8724">
        <v>0.86850000000000005</v>
      </c>
      <c r="C8724" t="str">
        <f t="shared" si="141"/>
        <v>1994 q2</v>
      </c>
    </row>
    <row r="8725" spans="1:3">
      <c r="A8725" s="61">
        <v>34445</v>
      </c>
      <c r="B8725">
        <v>0.88700000000000001</v>
      </c>
      <c r="C8725" t="str">
        <f t="shared" si="141"/>
        <v>1994 q2</v>
      </c>
    </row>
    <row r="8726" spans="1:3">
      <c r="A8726" s="61">
        <v>34446</v>
      </c>
      <c r="B8726">
        <v>0.89449999999999996</v>
      </c>
      <c r="C8726" t="str">
        <f t="shared" si="141"/>
        <v>1994 q2</v>
      </c>
    </row>
    <row r="8727" spans="1:3">
      <c r="A8727" s="61">
        <v>34449</v>
      </c>
      <c r="B8727">
        <v>0.89200000000000002</v>
      </c>
      <c r="C8727" t="str">
        <f t="shared" si="141"/>
        <v>1994 q2</v>
      </c>
    </row>
    <row r="8728" spans="1:3">
      <c r="A8728" s="61">
        <v>34450</v>
      </c>
      <c r="B8728">
        <v>0.8901</v>
      </c>
      <c r="C8728" t="str">
        <f t="shared" si="141"/>
        <v>1994 q2</v>
      </c>
    </row>
    <row r="8729" spans="1:3">
      <c r="A8729" s="61">
        <v>34452</v>
      </c>
      <c r="B8729">
        <v>0.91239999999999999</v>
      </c>
      <c r="C8729" t="str">
        <f t="shared" si="141"/>
        <v>1994 q2</v>
      </c>
    </row>
    <row r="8730" spans="1:3">
      <c r="A8730" s="61">
        <v>34453</v>
      </c>
      <c r="B8730">
        <v>0.91469999999999996</v>
      </c>
      <c r="C8730" t="str">
        <f t="shared" si="141"/>
        <v>1994 q2</v>
      </c>
    </row>
    <row r="8731" spans="1:3">
      <c r="A8731" s="61">
        <v>34456</v>
      </c>
      <c r="B8731">
        <v>0.93049999999999999</v>
      </c>
      <c r="C8731" t="str">
        <f t="shared" si="141"/>
        <v>1994 q2</v>
      </c>
    </row>
    <row r="8732" spans="1:3">
      <c r="A8732" s="61">
        <v>34457</v>
      </c>
      <c r="B8732">
        <v>0.93300000000000005</v>
      </c>
      <c r="C8732" t="str">
        <f t="shared" si="141"/>
        <v>1994 q2</v>
      </c>
    </row>
    <row r="8733" spans="1:3">
      <c r="A8733" s="61">
        <v>34458</v>
      </c>
      <c r="B8733">
        <v>0.92500000000000004</v>
      </c>
      <c r="C8733" t="str">
        <f t="shared" si="141"/>
        <v>1994 q2</v>
      </c>
    </row>
    <row r="8734" spans="1:3">
      <c r="A8734" s="61">
        <v>34459</v>
      </c>
      <c r="B8734">
        <v>0.92649999999999999</v>
      </c>
      <c r="C8734" t="str">
        <f t="shared" si="141"/>
        <v>1994 q2</v>
      </c>
    </row>
    <row r="8735" spans="1:3">
      <c r="A8735" s="61">
        <v>34460</v>
      </c>
      <c r="B8735">
        <v>0.95450000000000002</v>
      </c>
      <c r="C8735" t="str">
        <f t="shared" si="141"/>
        <v>1994 q2</v>
      </c>
    </row>
    <row r="8736" spans="1:3">
      <c r="A8736" s="61">
        <v>34463</v>
      </c>
      <c r="B8736">
        <v>0.97550000000000003</v>
      </c>
      <c r="C8736" t="str">
        <f t="shared" si="141"/>
        <v>1994 q2</v>
      </c>
    </row>
    <row r="8737" spans="1:3">
      <c r="A8737" s="61">
        <v>34464</v>
      </c>
      <c r="B8737">
        <v>0.96</v>
      </c>
      <c r="C8737" t="str">
        <f t="shared" si="141"/>
        <v>1994 q2</v>
      </c>
    </row>
    <row r="8738" spans="1:3">
      <c r="A8738" s="61">
        <v>34465</v>
      </c>
      <c r="B8738">
        <v>0.98</v>
      </c>
      <c r="C8738" t="str">
        <f t="shared" si="141"/>
        <v>1994 q2</v>
      </c>
    </row>
    <row r="8739" spans="1:3">
      <c r="A8739" s="61">
        <v>34466</v>
      </c>
      <c r="B8739">
        <v>0.98099999999999998</v>
      </c>
      <c r="C8739" t="str">
        <f t="shared" si="141"/>
        <v>1994 q2</v>
      </c>
    </row>
    <row r="8740" spans="1:3">
      <c r="A8740" s="61">
        <v>34467</v>
      </c>
      <c r="B8740">
        <v>1.018</v>
      </c>
      <c r="C8740" t="str">
        <f t="shared" si="141"/>
        <v>1994 q2</v>
      </c>
    </row>
    <row r="8741" spans="1:3">
      <c r="A8741" s="61">
        <v>34470</v>
      </c>
      <c r="B8741">
        <v>1.02</v>
      </c>
      <c r="C8741" t="str">
        <f t="shared" si="141"/>
        <v>1994 q2</v>
      </c>
    </row>
    <row r="8742" spans="1:3">
      <c r="A8742" s="61">
        <v>34471</v>
      </c>
      <c r="B8742">
        <v>1.0405</v>
      </c>
      <c r="C8742" t="str">
        <f t="shared" si="141"/>
        <v>1994 q2</v>
      </c>
    </row>
    <row r="8743" spans="1:3">
      <c r="A8743" s="61">
        <v>34472</v>
      </c>
      <c r="B8743">
        <v>1.0515000000000001</v>
      </c>
      <c r="C8743" t="str">
        <f t="shared" si="141"/>
        <v>1994 q2</v>
      </c>
    </row>
    <row r="8744" spans="1:3">
      <c r="A8744" s="61">
        <v>34473</v>
      </c>
      <c r="B8744">
        <v>1.0435000000000001</v>
      </c>
      <c r="C8744" t="str">
        <f t="shared" si="141"/>
        <v>1994 q2</v>
      </c>
    </row>
    <row r="8745" spans="1:3">
      <c r="A8745" s="61">
        <v>34474</v>
      </c>
      <c r="B8745">
        <v>1.0245</v>
      </c>
      <c r="C8745" t="str">
        <f t="shared" si="141"/>
        <v>1994 q2</v>
      </c>
    </row>
    <row r="8746" spans="1:3">
      <c r="A8746" s="61">
        <v>34477</v>
      </c>
      <c r="B8746">
        <v>1.0634999999999999</v>
      </c>
      <c r="C8746" t="str">
        <f t="shared" si="141"/>
        <v>1994 q2</v>
      </c>
    </row>
    <row r="8747" spans="1:3">
      <c r="A8747" s="61">
        <v>34478</v>
      </c>
      <c r="B8747">
        <v>1.0555000000000001</v>
      </c>
      <c r="C8747" t="str">
        <f t="shared" si="141"/>
        <v>1994 q2</v>
      </c>
    </row>
    <row r="8748" spans="1:3">
      <c r="A8748" s="61">
        <v>34479</v>
      </c>
      <c r="B8748">
        <v>1.0329999999999999</v>
      </c>
      <c r="C8748" t="str">
        <f t="shared" si="141"/>
        <v>1994 q2</v>
      </c>
    </row>
    <row r="8749" spans="1:3">
      <c r="A8749" s="61">
        <v>34480</v>
      </c>
      <c r="B8749">
        <v>1.02</v>
      </c>
      <c r="C8749" t="str">
        <f t="shared" si="141"/>
        <v>1994 q2</v>
      </c>
    </row>
    <row r="8750" spans="1:3">
      <c r="A8750" s="61">
        <v>34481</v>
      </c>
      <c r="B8750">
        <v>1.0305</v>
      </c>
      <c r="C8750" t="str">
        <f t="shared" si="141"/>
        <v>1994 q2</v>
      </c>
    </row>
    <row r="8751" spans="1:3">
      <c r="A8751" s="61">
        <v>34485</v>
      </c>
      <c r="B8751">
        <v>1.0375000000000001</v>
      </c>
      <c r="C8751" t="str">
        <f t="shared" si="141"/>
        <v>1994 q2</v>
      </c>
    </row>
    <row r="8752" spans="1:3">
      <c r="A8752" s="61">
        <v>34486</v>
      </c>
      <c r="B8752">
        <v>1.01</v>
      </c>
      <c r="C8752" t="str">
        <f t="shared" si="141"/>
        <v>1994 q2</v>
      </c>
    </row>
    <row r="8753" spans="1:3">
      <c r="A8753" s="61">
        <v>34487</v>
      </c>
      <c r="B8753">
        <v>1.0189999999999999</v>
      </c>
      <c r="C8753" t="str">
        <f t="shared" si="141"/>
        <v>1994 q2</v>
      </c>
    </row>
    <row r="8754" spans="1:3">
      <c r="A8754" s="61">
        <v>34488</v>
      </c>
      <c r="B8754">
        <v>1.0309999999999999</v>
      </c>
      <c r="C8754" t="str">
        <f t="shared" si="141"/>
        <v>1994 q2</v>
      </c>
    </row>
    <row r="8755" spans="1:3">
      <c r="A8755" s="61">
        <v>34491</v>
      </c>
      <c r="B8755">
        <v>1.0195000000000001</v>
      </c>
      <c r="C8755" t="str">
        <f t="shared" si="141"/>
        <v>1994 q2</v>
      </c>
    </row>
    <row r="8756" spans="1:3">
      <c r="A8756" s="61">
        <v>34492</v>
      </c>
      <c r="B8756">
        <v>1.0680000000000001</v>
      </c>
      <c r="C8756" t="str">
        <f t="shared" si="141"/>
        <v>1994 q2</v>
      </c>
    </row>
    <row r="8757" spans="1:3">
      <c r="A8757" s="61">
        <v>34493</v>
      </c>
      <c r="B8757">
        <v>1.0854999999999999</v>
      </c>
      <c r="C8757" t="str">
        <f t="shared" si="141"/>
        <v>1994 q2</v>
      </c>
    </row>
    <row r="8758" spans="1:3">
      <c r="A8758" s="61">
        <v>34494</v>
      </c>
      <c r="B8758">
        <v>1.0945</v>
      </c>
      <c r="C8758" t="str">
        <f t="shared" si="141"/>
        <v>1994 q2</v>
      </c>
    </row>
    <row r="8759" spans="1:3">
      <c r="A8759" s="61">
        <v>34495</v>
      </c>
      <c r="B8759">
        <v>1.093</v>
      </c>
      <c r="C8759" t="str">
        <f t="shared" si="141"/>
        <v>1994 q2</v>
      </c>
    </row>
    <row r="8760" spans="1:3">
      <c r="A8760" s="61">
        <v>34498</v>
      </c>
      <c r="B8760">
        <v>1.1160000000000001</v>
      </c>
      <c r="C8760" t="str">
        <f t="shared" si="141"/>
        <v>1994 q2</v>
      </c>
    </row>
    <row r="8761" spans="1:3">
      <c r="A8761" s="61">
        <v>34499</v>
      </c>
      <c r="B8761">
        <v>1.0994999999999999</v>
      </c>
      <c r="C8761" t="str">
        <f t="shared" si="141"/>
        <v>1994 q2</v>
      </c>
    </row>
    <row r="8762" spans="1:3">
      <c r="A8762" s="61">
        <v>34500</v>
      </c>
      <c r="B8762">
        <v>1.103</v>
      </c>
      <c r="C8762" t="str">
        <f t="shared" si="141"/>
        <v>1994 q2</v>
      </c>
    </row>
    <row r="8763" spans="1:3">
      <c r="A8763" s="61">
        <v>34501</v>
      </c>
      <c r="B8763">
        <v>1.113</v>
      </c>
      <c r="C8763" t="str">
        <f t="shared" si="141"/>
        <v>1994 q2</v>
      </c>
    </row>
    <row r="8764" spans="1:3">
      <c r="A8764" s="61">
        <v>34502</v>
      </c>
      <c r="B8764">
        <v>1.1359999999999999</v>
      </c>
      <c r="C8764" t="str">
        <f t="shared" si="141"/>
        <v>1994 q2</v>
      </c>
    </row>
    <row r="8765" spans="1:3">
      <c r="A8765" s="61">
        <v>34505</v>
      </c>
      <c r="B8765">
        <v>1.1214999999999999</v>
      </c>
      <c r="C8765" t="str">
        <f t="shared" si="141"/>
        <v>1994 q2</v>
      </c>
    </row>
    <row r="8766" spans="1:3">
      <c r="A8766" s="61">
        <v>34506</v>
      </c>
      <c r="B8766">
        <v>1.1174999999999999</v>
      </c>
      <c r="C8766" t="str">
        <f t="shared" si="141"/>
        <v>1994 q2</v>
      </c>
    </row>
    <row r="8767" spans="1:3">
      <c r="A8767" s="61">
        <v>34507</v>
      </c>
      <c r="B8767">
        <v>1.1319999999999999</v>
      </c>
      <c r="C8767" t="str">
        <f t="shared" si="141"/>
        <v>1994 q2</v>
      </c>
    </row>
    <row r="8768" spans="1:3">
      <c r="A8768" s="61">
        <v>34508</v>
      </c>
      <c r="B8768">
        <v>1.1305000000000001</v>
      </c>
      <c r="C8768" t="str">
        <f t="shared" si="141"/>
        <v>1994 q2</v>
      </c>
    </row>
    <row r="8769" spans="1:3">
      <c r="A8769" s="61">
        <v>34509</v>
      </c>
      <c r="B8769">
        <v>1.1174999999999999</v>
      </c>
      <c r="C8769" t="str">
        <f t="shared" si="141"/>
        <v>1994 q2</v>
      </c>
    </row>
    <row r="8770" spans="1:3">
      <c r="A8770" s="61">
        <v>34512</v>
      </c>
      <c r="B8770">
        <v>1.1054999999999999</v>
      </c>
      <c r="C8770" t="str">
        <f t="shared" si="141"/>
        <v>1994 q2</v>
      </c>
    </row>
    <row r="8771" spans="1:3">
      <c r="A8771" s="61">
        <v>34513</v>
      </c>
      <c r="B8771">
        <v>1.0623</v>
      </c>
      <c r="C8771" t="str">
        <f t="shared" si="141"/>
        <v>1994 q2</v>
      </c>
    </row>
    <row r="8772" spans="1:3">
      <c r="A8772" s="61">
        <v>34514</v>
      </c>
      <c r="B8772">
        <v>1.0666</v>
      </c>
      <c r="C8772" t="str">
        <f t="shared" si="141"/>
        <v>1994 q2</v>
      </c>
    </row>
    <row r="8773" spans="1:3">
      <c r="A8773" s="61">
        <v>34515</v>
      </c>
      <c r="B8773">
        <v>1.0803</v>
      </c>
      <c r="C8773" t="str">
        <f t="shared" si="141"/>
        <v>1994 q2</v>
      </c>
    </row>
    <row r="8774" spans="1:3">
      <c r="A8774" s="61">
        <v>34516</v>
      </c>
      <c r="B8774">
        <v>1.1114999999999999</v>
      </c>
      <c r="C8774" t="str">
        <f t="shared" si="141"/>
        <v>1994 q3</v>
      </c>
    </row>
    <row r="8775" spans="1:3">
      <c r="A8775" s="61">
        <v>34520</v>
      </c>
      <c r="B8775">
        <v>1.125</v>
      </c>
      <c r="C8775" t="str">
        <f t="shared" si="141"/>
        <v>1994 q3</v>
      </c>
    </row>
    <row r="8776" spans="1:3">
      <c r="A8776" s="61">
        <v>34521</v>
      </c>
      <c r="B8776">
        <v>1.1134999999999999</v>
      </c>
      <c r="C8776" t="str">
        <f t="shared" si="141"/>
        <v>1994 q3</v>
      </c>
    </row>
    <row r="8777" spans="1:3">
      <c r="A8777" s="61">
        <v>34522</v>
      </c>
      <c r="B8777">
        <v>1.1020000000000001</v>
      </c>
      <c r="C8777" t="str">
        <f t="shared" si="141"/>
        <v>1994 q3</v>
      </c>
    </row>
    <row r="8778" spans="1:3">
      <c r="A8778" s="61">
        <v>34523</v>
      </c>
      <c r="B8778">
        <v>1.0965</v>
      </c>
      <c r="C8778" t="str">
        <f t="shared" si="141"/>
        <v>1994 q3</v>
      </c>
    </row>
    <row r="8779" spans="1:3">
      <c r="A8779" s="61">
        <v>34526</v>
      </c>
      <c r="B8779">
        <v>1.1025</v>
      </c>
      <c r="C8779" t="str">
        <f t="shared" si="141"/>
        <v>1994 q3</v>
      </c>
    </row>
    <row r="8780" spans="1:3">
      <c r="A8780" s="61">
        <v>34527</v>
      </c>
      <c r="B8780">
        <v>1.1060000000000001</v>
      </c>
      <c r="C8780" t="str">
        <f t="shared" si="141"/>
        <v>1994 q3</v>
      </c>
    </row>
    <row r="8781" spans="1:3">
      <c r="A8781" s="61">
        <v>34528</v>
      </c>
      <c r="B8781">
        <v>1.109</v>
      </c>
      <c r="C8781" t="str">
        <f t="shared" si="141"/>
        <v>1994 q3</v>
      </c>
    </row>
    <row r="8782" spans="1:3">
      <c r="A8782" s="61">
        <v>34529</v>
      </c>
      <c r="B8782">
        <v>1.1274999999999999</v>
      </c>
      <c r="C8782" t="str">
        <f t="shared" si="141"/>
        <v>1994 q3</v>
      </c>
    </row>
    <row r="8783" spans="1:3">
      <c r="A8783" s="61">
        <v>34530</v>
      </c>
      <c r="B8783">
        <v>1.125</v>
      </c>
      <c r="C8783" t="str">
        <f t="shared" si="141"/>
        <v>1994 q3</v>
      </c>
    </row>
    <row r="8784" spans="1:3">
      <c r="A8784" s="61">
        <v>34533</v>
      </c>
      <c r="B8784">
        <v>1.1245000000000001</v>
      </c>
      <c r="C8784" t="str">
        <f t="shared" si="141"/>
        <v>1994 q3</v>
      </c>
    </row>
    <row r="8785" spans="1:3">
      <c r="A8785" s="61">
        <v>34534</v>
      </c>
      <c r="B8785">
        <v>1.1619999999999999</v>
      </c>
      <c r="C8785" t="str">
        <f t="shared" si="141"/>
        <v>1994 q3</v>
      </c>
    </row>
    <row r="8786" spans="1:3">
      <c r="A8786" s="61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61">
        <v>34536</v>
      </c>
      <c r="B8787">
        <v>1.151</v>
      </c>
      <c r="C8787" t="str">
        <f t="shared" si="142"/>
        <v>1994 q3</v>
      </c>
    </row>
    <row r="8788" spans="1:3">
      <c r="A8788" s="61">
        <v>34537</v>
      </c>
      <c r="B8788">
        <v>1.1439999999999999</v>
      </c>
      <c r="C8788" t="str">
        <f t="shared" si="142"/>
        <v>1994 q3</v>
      </c>
    </row>
    <row r="8789" spans="1:3">
      <c r="A8789" s="61">
        <v>34540</v>
      </c>
      <c r="B8789">
        <v>1.151</v>
      </c>
      <c r="C8789" t="str">
        <f t="shared" si="142"/>
        <v>1994 q3</v>
      </c>
    </row>
    <row r="8790" spans="1:3">
      <c r="A8790" s="61">
        <v>34541</v>
      </c>
      <c r="B8790">
        <v>1.1134999999999999</v>
      </c>
      <c r="C8790" t="str">
        <f t="shared" si="142"/>
        <v>1994 q3</v>
      </c>
    </row>
    <row r="8791" spans="1:3">
      <c r="A8791" s="61">
        <v>34542</v>
      </c>
      <c r="B8791">
        <v>1.1114999999999999</v>
      </c>
      <c r="C8791" t="str">
        <f t="shared" si="142"/>
        <v>1994 q3</v>
      </c>
    </row>
    <row r="8792" spans="1:3">
      <c r="A8792" s="61">
        <v>34543</v>
      </c>
      <c r="B8792">
        <v>1.103</v>
      </c>
      <c r="C8792" t="str">
        <f t="shared" si="142"/>
        <v>1994 q3</v>
      </c>
    </row>
    <row r="8793" spans="1:3">
      <c r="A8793" s="61">
        <v>34544</v>
      </c>
      <c r="B8793">
        <v>1.1140000000000001</v>
      </c>
      <c r="C8793" t="str">
        <f t="shared" si="142"/>
        <v>1994 q3</v>
      </c>
    </row>
    <row r="8794" spans="1:3">
      <c r="A8794" s="61">
        <v>34547</v>
      </c>
      <c r="B8794">
        <v>1.0965</v>
      </c>
      <c r="C8794" t="str">
        <f t="shared" si="142"/>
        <v>1994 q3</v>
      </c>
    </row>
    <row r="8795" spans="1:3">
      <c r="A8795" s="61">
        <v>34548</v>
      </c>
      <c r="B8795">
        <v>1.1014999999999999</v>
      </c>
      <c r="C8795" t="str">
        <f t="shared" si="142"/>
        <v>1994 q3</v>
      </c>
    </row>
    <row r="8796" spans="1:3">
      <c r="A8796" s="61">
        <v>34549</v>
      </c>
      <c r="B8796">
        <v>1.0665</v>
      </c>
      <c r="C8796" t="str">
        <f t="shared" si="142"/>
        <v>1994 q3</v>
      </c>
    </row>
    <row r="8797" spans="1:3">
      <c r="A8797" s="61">
        <v>34550</v>
      </c>
      <c r="B8797">
        <v>1.0740000000000001</v>
      </c>
      <c r="C8797" t="str">
        <f t="shared" si="142"/>
        <v>1994 q3</v>
      </c>
    </row>
    <row r="8798" spans="1:3">
      <c r="A8798" s="61">
        <v>34551</v>
      </c>
      <c r="B8798">
        <v>1.0685</v>
      </c>
      <c r="C8798" t="str">
        <f t="shared" si="142"/>
        <v>1994 q3</v>
      </c>
    </row>
    <row r="8799" spans="1:3">
      <c r="A8799" s="61">
        <v>34554</v>
      </c>
      <c r="B8799">
        <v>1.0860000000000001</v>
      </c>
      <c r="C8799" t="str">
        <f t="shared" si="142"/>
        <v>1994 q3</v>
      </c>
    </row>
    <row r="8800" spans="1:3">
      <c r="A8800" s="61">
        <v>34555</v>
      </c>
      <c r="B8800">
        <v>1.0725</v>
      </c>
      <c r="C8800" t="str">
        <f t="shared" si="142"/>
        <v>1994 q3</v>
      </c>
    </row>
    <row r="8801" spans="1:3">
      <c r="A8801" s="61">
        <v>34556</v>
      </c>
      <c r="B8801">
        <v>1.0894999999999999</v>
      </c>
      <c r="C8801" t="str">
        <f t="shared" si="142"/>
        <v>1994 q3</v>
      </c>
    </row>
    <row r="8802" spans="1:3">
      <c r="A8802" s="61">
        <v>34557</v>
      </c>
      <c r="B8802">
        <v>1.0985</v>
      </c>
      <c r="C8802" t="str">
        <f t="shared" si="142"/>
        <v>1994 q3</v>
      </c>
    </row>
    <row r="8803" spans="1:3">
      <c r="A8803" s="61">
        <v>34558</v>
      </c>
      <c r="B8803">
        <v>1.0845</v>
      </c>
      <c r="C8803" t="str">
        <f t="shared" si="142"/>
        <v>1994 q3</v>
      </c>
    </row>
    <row r="8804" spans="1:3">
      <c r="A8804" s="61">
        <v>34561</v>
      </c>
      <c r="B8804">
        <v>1.0860000000000001</v>
      </c>
      <c r="C8804" t="str">
        <f t="shared" si="142"/>
        <v>1994 q3</v>
      </c>
    </row>
    <row r="8805" spans="1:3">
      <c r="A8805" s="61">
        <v>34562</v>
      </c>
      <c r="B8805">
        <v>1.08</v>
      </c>
      <c r="C8805" t="str">
        <f t="shared" si="142"/>
        <v>1994 q3</v>
      </c>
    </row>
    <row r="8806" spans="1:3">
      <c r="A8806" s="61">
        <v>34563</v>
      </c>
      <c r="B8806">
        <v>1.0940000000000001</v>
      </c>
      <c r="C8806" t="str">
        <f t="shared" si="142"/>
        <v>1994 q3</v>
      </c>
    </row>
    <row r="8807" spans="1:3">
      <c r="A8807" s="61">
        <v>34564</v>
      </c>
      <c r="B8807">
        <v>1.093</v>
      </c>
      <c r="C8807" t="str">
        <f t="shared" si="142"/>
        <v>1994 q3</v>
      </c>
    </row>
    <row r="8808" spans="1:3">
      <c r="A8808" s="61">
        <v>34565</v>
      </c>
      <c r="B8808">
        <v>1.0840000000000001</v>
      </c>
      <c r="C8808" t="str">
        <f t="shared" si="142"/>
        <v>1994 q3</v>
      </c>
    </row>
    <row r="8809" spans="1:3">
      <c r="A8809" s="61">
        <v>34568</v>
      </c>
      <c r="B8809">
        <v>1.0669999999999999</v>
      </c>
      <c r="C8809" t="str">
        <f t="shared" si="142"/>
        <v>1994 q3</v>
      </c>
    </row>
    <row r="8810" spans="1:3">
      <c r="A8810" s="61">
        <v>34569</v>
      </c>
      <c r="B8810">
        <v>1.0754999999999999</v>
      </c>
      <c r="C8810" t="str">
        <f t="shared" si="142"/>
        <v>1994 q3</v>
      </c>
    </row>
    <row r="8811" spans="1:3">
      <c r="A8811" s="61">
        <v>34570</v>
      </c>
      <c r="B8811">
        <v>1.0954999999999999</v>
      </c>
      <c r="C8811" t="str">
        <f t="shared" si="142"/>
        <v>1994 q3</v>
      </c>
    </row>
    <row r="8812" spans="1:3">
      <c r="A8812" s="61">
        <v>34571</v>
      </c>
      <c r="B8812">
        <v>1.0925</v>
      </c>
      <c r="C8812" t="str">
        <f t="shared" si="142"/>
        <v>1994 q3</v>
      </c>
    </row>
    <row r="8813" spans="1:3">
      <c r="A8813" s="61">
        <v>34572</v>
      </c>
      <c r="B8813">
        <v>1.1175999999999999</v>
      </c>
      <c r="C8813" t="str">
        <f t="shared" si="142"/>
        <v>1994 q3</v>
      </c>
    </row>
    <row r="8814" spans="1:3">
      <c r="A8814" s="61">
        <v>34575</v>
      </c>
      <c r="B8814">
        <v>1.1297999999999999</v>
      </c>
      <c r="C8814" t="str">
        <f t="shared" si="142"/>
        <v>1994 q3</v>
      </c>
    </row>
    <row r="8815" spans="1:3">
      <c r="A8815" s="61">
        <v>34576</v>
      </c>
      <c r="B8815">
        <v>1.1367</v>
      </c>
      <c r="C8815" t="str">
        <f t="shared" si="142"/>
        <v>1994 q3</v>
      </c>
    </row>
    <row r="8816" spans="1:3">
      <c r="A8816" s="61">
        <v>34577</v>
      </c>
      <c r="B8816">
        <v>1.159</v>
      </c>
      <c r="C8816" t="str">
        <f t="shared" si="142"/>
        <v>1994 q3</v>
      </c>
    </row>
    <row r="8817" spans="1:3">
      <c r="A8817" s="61">
        <v>34578</v>
      </c>
      <c r="B8817">
        <v>1.1419999999999999</v>
      </c>
      <c r="C8817" t="str">
        <f t="shared" si="142"/>
        <v>1994 q3</v>
      </c>
    </row>
    <row r="8818" spans="1:3">
      <c r="A8818" s="61">
        <v>34579</v>
      </c>
      <c r="B8818">
        <v>1.145</v>
      </c>
      <c r="C8818" t="str">
        <f t="shared" si="142"/>
        <v>1994 q3</v>
      </c>
    </row>
    <row r="8819" spans="1:3">
      <c r="A8819" s="61">
        <v>34583</v>
      </c>
      <c r="B8819">
        <v>1.1475</v>
      </c>
      <c r="C8819" t="str">
        <f t="shared" si="142"/>
        <v>1994 q3</v>
      </c>
    </row>
    <row r="8820" spans="1:3">
      <c r="A8820" s="61">
        <v>34584</v>
      </c>
      <c r="B8820">
        <v>1.1475</v>
      </c>
      <c r="C8820" t="str">
        <f t="shared" si="142"/>
        <v>1994 q3</v>
      </c>
    </row>
    <row r="8821" spans="1:3">
      <c r="A8821" s="61">
        <v>34585</v>
      </c>
      <c r="B8821">
        <v>1.1459999999999999</v>
      </c>
      <c r="C8821" t="str">
        <f t="shared" si="142"/>
        <v>1994 q3</v>
      </c>
    </row>
    <row r="8822" spans="1:3">
      <c r="A8822" s="61">
        <v>34586</v>
      </c>
      <c r="B8822">
        <v>1.1485000000000001</v>
      </c>
      <c r="C8822" t="str">
        <f t="shared" si="142"/>
        <v>1994 q3</v>
      </c>
    </row>
    <row r="8823" spans="1:3">
      <c r="A8823" s="61">
        <v>34589</v>
      </c>
      <c r="B8823">
        <v>1.1685000000000001</v>
      </c>
      <c r="C8823" t="str">
        <f t="shared" si="142"/>
        <v>1994 q3</v>
      </c>
    </row>
    <row r="8824" spans="1:3">
      <c r="A8824" s="61">
        <v>34590</v>
      </c>
      <c r="B8824">
        <v>1.1535</v>
      </c>
      <c r="C8824" t="str">
        <f t="shared" si="142"/>
        <v>1994 q3</v>
      </c>
    </row>
    <row r="8825" spans="1:3">
      <c r="A8825" s="61">
        <v>34591</v>
      </c>
      <c r="B8825">
        <v>1.1579999999999999</v>
      </c>
      <c r="C8825" t="str">
        <f t="shared" si="142"/>
        <v>1994 q3</v>
      </c>
    </row>
    <row r="8826" spans="1:3">
      <c r="A8826" s="61">
        <v>34592</v>
      </c>
      <c r="B8826">
        <v>1.1479999999999999</v>
      </c>
      <c r="C8826" t="str">
        <f t="shared" si="142"/>
        <v>1994 q3</v>
      </c>
    </row>
    <row r="8827" spans="1:3">
      <c r="A8827" s="61">
        <v>34593</v>
      </c>
      <c r="B8827">
        <v>1.1725000000000001</v>
      </c>
      <c r="C8827" t="str">
        <f t="shared" si="142"/>
        <v>1994 q3</v>
      </c>
    </row>
    <row r="8828" spans="1:3">
      <c r="A8828" s="61">
        <v>34596</v>
      </c>
      <c r="B8828">
        <v>1.1739999999999999</v>
      </c>
      <c r="C8828" t="str">
        <f t="shared" si="142"/>
        <v>1994 q3</v>
      </c>
    </row>
    <row r="8829" spans="1:3">
      <c r="A8829" s="61">
        <v>34597</v>
      </c>
      <c r="B8829">
        <v>1.1719999999999999</v>
      </c>
      <c r="C8829" t="str">
        <f t="shared" si="142"/>
        <v>1994 q3</v>
      </c>
    </row>
    <row r="8830" spans="1:3">
      <c r="A8830" s="61">
        <v>34598</v>
      </c>
      <c r="B8830">
        <v>1.17</v>
      </c>
      <c r="C8830" t="str">
        <f t="shared" si="142"/>
        <v>1994 q3</v>
      </c>
    </row>
    <row r="8831" spans="1:3">
      <c r="A8831" s="61">
        <v>34599</v>
      </c>
      <c r="B8831">
        <v>1.175</v>
      </c>
      <c r="C8831" t="str">
        <f t="shared" si="142"/>
        <v>1994 q3</v>
      </c>
    </row>
    <row r="8832" spans="1:3">
      <c r="A8832" s="61">
        <v>34600</v>
      </c>
      <c r="B8832">
        <v>1.1875</v>
      </c>
      <c r="C8832" t="str">
        <f t="shared" si="142"/>
        <v>1994 q3</v>
      </c>
    </row>
    <row r="8833" spans="1:3">
      <c r="A8833" s="61">
        <v>34603</v>
      </c>
      <c r="B8833">
        <v>1.18</v>
      </c>
      <c r="C8833" t="str">
        <f t="shared" si="142"/>
        <v>1994 q3</v>
      </c>
    </row>
    <row r="8834" spans="1:3">
      <c r="A8834" s="61">
        <v>34604</v>
      </c>
      <c r="B8834">
        <v>1.1835</v>
      </c>
      <c r="C8834" t="str">
        <f t="shared" si="142"/>
        <v>1994 q3</v>
      </c>
    </row>
    <row r="8835" spans="1:3">
      <c r="A8835" s="61">
        <v>34605</v>
      </c>
      <c r="B8835">
        <v>1.181</v>
      </c>
      <c r="C8835" t="str">
        <f t="shared" si="142"/>
        <v>1994 q3</v>
      </c>
    </row>
    <row r="8836" spans="1:3">
      <c r="A8836" s="61">
        <v>34606</v>
      </c>
      <c r="B8836">
        <v>1.1615</v>
      </c>
      <c r="C8836" t="str">
        <f t="shared" si="142"/>
        <v>1994 q3</v>
      </c>
    </row>
    <row r="8837" spans="1:3">
      <c r="A8837" s="61">
        <v>34607</v>
      </c>
      <c r="B8837">
        <v>1.1254999999999999</v>
      </c>
      <c r="C8837" t="str">
        <f t="shared" si="142"/>
        <v>1994 q3</v>
      </c>
    </row>
    <row r="8838" spans="1:3">
      <c r="A8838" s="61">
        <v>34610</v>
      </c>
      <c r="B8838">
        <v>1.145</v>
      </c>
      <c r="C8838" t="str">
        <f t="shared" si="142"/>
        <v>1994 q4</v>
      </c>
    </row>
    <row r="8839" spans="1:3">
      <c r="A8839" s="61">
        <v>34611</v>
      </c>
      <c r="B8839">
        <v>1.1535</v>
      </c>
      <c r="C8839" t="str">
        <f t="shared" si="142"/>
        <v>1994 q4</v>
      </c>
    </row>
    <row r="8840" spans="1:3">
      <c r="A8840" s="61">
        <v>34612</v>
      </c>
      <c r="B8840">
        <v>1.159</v>
      </c>
      <c r="C8840" t="str">
        <f t="shared" si="142"/>
        <v>1994 q4</v>
      </c>
    </row>
    <row r="8841" spans="1:3">
      <c r="A8841" s="61">
        <v>34613</v>
      </c>
      <c r="B8841">
        <v>1.1635</v>
      </c>
      <c r="C8841" t="str">
        <f t="shared" si="142"/>
        <v>1994 q4</v>
      </c>
    </row>
    <row r="8842" spans="1:3">
      <c r="A8842" s="61">
        <v>34614</v>
      </c>
      <c r="B8842">
        <v>1.1465000000000001</v>
      </c>
      <c r="C8842" t="str">
        <f t="shared" si="142"/>
        <v>1994 q4</v>
      </c>
    </row>
    <row r="8843" spans="1:3">
      <c r="A8843" s="61">
        <v>34617</v>
      </c>
      <c r="B8843">
        <v>1.1485000000000001</v>
      </c>
      <c r="C8843" t="str">
        <f t="shared" si="142"/>
        <v>1994 q4</v>
      </c>
    </row>
    <row r="8844" spans="1:3">
      <c r="A8844" s="61">
        <v>34618</v>
      </c>
      <c r="B8844">
        <v>1.1435</v>
      </c>
      <c r="C8844" t="str">
        <f t="shared" si="142"/>
        <v>1994 q4</v>
      </c>
    </row>
    <row r="8845" spans="1:3">
      <c r="A8845" s="61">
        <v>34619</v>
      </c>
      <c r="B8845">
        <v>1.1479999999999999</v>
      </c>
      <c r="C8845" t="str">
        <f t="shared" si="142"/>
        <v>1994 q4</v>
      </c>
    </row>
    <row r="8846" spans="1:3">
      <c r="A8846" s="61">
        <v>34620</v>
      </c>
      <c r="B8846">
        <v>1.137</v>
      </c>
      <c r="C8846" t="str">
        <f t="shared" si="142"/>
        <v>1994 q4</v>
      </c>
    </row>
    <row r="8847" spans="1:3">
      <c r="A8847" s="61">
        <v>34621</v>
      </c>
      <c r="B8847">
        <v>1.1419999999999999</v>
      </c>
      <c r="C8847" t="str">
        <f t="shared" si="142"/>
        <v>1994 q4</v>
      </c>
    </row>
    <row r="8848" spans="1:3">
      <c r="A8848" s="61">
        <v>34624</v>
      </c>
      <c r="B8848">
        <v>1.1375</v>
      </c>
      <c r="C8848" t="str">
        <f t="shared" si="142"/>
        <v>1994 q4</v>
      </c>
    </row>
    <row r="8849" spans="1:3">
      <c r="A8849" s="61">
        <v>34625</v>
      </c>
      <c r="B8849">
        <v>1.1459999999999999</v>
      </c>
      <c r="C8849" t="str">
        <f t="shared" si="142"/>
        <v>1994 q4</v>
      </c>
    </row>
    <row r="8850" spans="1:3">
      <c r="A8850" s="61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61">
        <v>34627</v>
      </c>
      <c r="B8851">
        <v>1.1759999999999999</v>
      </c>
      <c r="C8851" t="str">
        <f t="shared" si="143"/>
        <v>1994 q4</v>
      </c>
    </row>
    <row r="8852" spans="1:3">
      <c r="A8852" s="61">
        <v>34628</v>
      </c>
      <c r="B8852">
        <v>1.1695</v>
      </c>
      <c r="C8852" t="str">
        <f t="shared" si="143"/>
        <v>1994 q4</v>
      </c>
    </row>
    <row r="8853" spans="1:3">
      <c r="A8853" s="61">
        <v>34631</v>
      </c>
      <c r="B8853">
        <v>1.179</v>
      </c>
      <c r="C8853" t="str">
        <f t="shared" si="143"/>
        <v>1994 q4</v>
      </c>
    </row>
    <row r="8854" spans="1:3">
      <c r="A8854" s="61">
        <v>34632</v>
      </c>
      <c r="B8854">
        <v>1.1924999999999999</v>
      </c>
      <c r="C8854" t="str">
        <f t="shared" si="143"/>
        <v>1994 q4</v>
      </c>
    </row>
    <row r="8855" spans="1:3">
      <c r="A8855" s="61">
        <v>34633</v>
      </c>
      <c r="B8855">
        <v>1.22</v>
      </c>
      <c r="C8855" t="str">
        <f t="shared" si="143"/>
        <v>1994 q4</v>
      </c>
    </row>
    <row r="8856" spans="1:3">
      <c r="A8856" s="61">
        <v>34634</v>
      </c>
      <c r="B8856">
        <v>1.2335</v>
      </c>
      <c r="C8856" t="str">
        <f t="shared" si="143"/>
        <v>1994 q4</v>
      </c>
    </row>
    <row r="8857" spans="1:3">
      <c r="A8857" s="61">
        <v>34635</v>
      </c>
      <c r="B8857">
        <v>1.2344999999999999</v>
      </c>
      <c r="C8857" t="str">
        <f t="shared" si="143"/>
        <v>1994 q4</v>
      </c>
    </row>
    <row r="8858" spans="1:3">
      <c r="A8858" s="61">
        <v>34638</v>
      </c>
      <c r="B8858">
        <v>1.226</v>
      </c>
      <c r="C8858" t="str">
        <f t="shared" si="143"/>
        <v>1994 q4</v>
      </c>
    </row>
    <row r="8859" spans="1:3">
      <c r="A8859" s="61">
        <v>34639</v>
      </c>
      <c r="B8859">
        <v>1.256</v>
      </c>
      <c r="C8859" t="str">
        <f t="shared" si="143"/>
        <v>1994 q4</v>
      </c>
    </row>
    <row r="8860" spans="1:3">
      <c r="A8860" s="61">
        <v>34640</v>
      </c>
      <c r="B8860">
        <v>1.2629999999999999</v>
      </c>
      <c r="C8860" t="str">
        <f t="shared" si="143"/>
        <v>1994 q4</v>
      </c>
    </row>
    <row r="8861" spans="1:3">
      <c r="A8861" s="61">
        <v>34641</v>
      </c>
      <c r="B8861">
        <v>1.2370000000000001</v>
      </c>
      <c r="C8861" t="str">
        <f t="shared" si="143"/>
        <v>1994 q4</v>
      </c>
    </row>
    <row r="8862" spans="1:3">
      <c r="A8862" s="61">
        <v>34642</v>
      </c>
      <c r="B8862">
        <v>1.2669999999999999</v>
      </c>
      <c r="C8862" t="str">
        <f t="shared" si="143"/>
        <v>1994 q4</v>
      </c>
    </row>
    <row r="8863" spans="1:3">
      <c r="A8863" s="61">
        <v>34645</v>
      </c>
      <c r="B8863">
        <v>1.2404999999999999</v>
      </c>
      <c r="C8863" t="str">
        <f t="shared" si="143"/>
        <v>1994 q4</v>
      </c>
    </row>
    <row r="8864" spans="1:3">
      <c r="A8864" s="61">
        <v>34646</v>
      </c>
      <c r="B8864">
        <v>1.2390000000000001</v>
      </c>
      <c r="C8864" t="str">
        <f t="shared" si="143"/>
        <v>1994 q4</v>
      </c>
    </row>
    <row r="8865" spans="1:3">
      <c r="A8865" s="61">
        <v>34647</v>
      </c>
      <c r="B8865">
        <v>1.2270000000000001</v>
      </c>
      <c r="C8865" t="str">
        <f t="shared" si="143"/>
        <v>1994 q4</v>
      </c>
    </row>
    <row r="8866" spans="1:3">
      <c r="A8866" s="61">
        <v>34648</v>
      </c>
      <c r="B8866">
        <v>1.2335</v>
      </c>
      <c r="C8866" t="str">
        <f t="shared" si="143"/>
        <v>1994 q4</v>
      </c>
    </row>
    <row r="8867" spans="1:3">
      <c r="A8867" s="61">
        <v>34649</v>
      </c>
      <c r="B8867">
        <v>1.2444999999999999</v>
      </c>
      <c r="C8867" t="str">
        <f t="shared" si="143"/>
        <v>1994 q4</v>
      </c>
    </row>
    <row r="8868" spans="1:3">
      <c r="A8868" s="61">
        <v>34652</v>
      </c>
      <c r="B8868">
        <v>1.2749999999999999</v>
      </c>
      <c r="C8868" t="str">
        <f t="shared" si="143"/>
        <v>1994 q4</v>
      </c>
    </row>
    <row r="8869" spans="1:3">
      <c r="A8869" s="61">
        <v>34653</v>
      </c>
      <c r="B8869">
        <v>1.2905</v>
      </c>
      <c r="C8869" t="str">
        <f t="shared" si="143"/>
        <v>1994 q4</v>
      </c>
    </row>
    <row r="8870" spans="1:3">
      <c r="A8870" s="61">
        <v>34654</v>
      </c>
      <c r="B8870">
        <v>1.3434999999999999</v>
      </c>
      <c r="C8870" t="str">
        <f t="shared" si="143"/>
        <v>1994 q4</v>
      </c>
    </row>
    <row r="8871" spans="1:3">
      <c r="A8871" s="61">
        <v>34655</v>
      </c>
      <c r="B8871">
        <v>1.3454999999999999</v>
      </c>
      <c r="C8871" t="str">
        <f t="shared" si="143"/>
        <v>1994 q4</v>
      </c>
    </row>
    <row r="8872" spans="1:3">
      <c r="A8872" s="61">
        <v>34656</v>
      </c>
      <c r="B8872">
        <v>1.3454999999999999</v>
      </c>
      <c r="C8872" t="str">
        <f t="shared" si="143"/>
        <v>1994 q4</v>
      </c>
    </row>
    <row r="8873" spans="1:3">
      <c r="A8873" s="61">
        <v>34659</v>
      </c>
      <c r="B8873">
        <v>1.3634999999999999</v>
      </c>
      <c r="C8873" t="str">
        <f t="shared" si="143"/>
        <v>1994 q4</v>
      </c>
    </row>
    <row r="8874" spans="1:3">
      <c r="A8874" s="61">
        <v>34660</v>
      </c>
      <c r="B8874">
        <v>1.3225</v>
      </c>
      <c r="C8874" t="str">
        <f t="shared" si="143"/>
        <v>1994 q4</v>
      </c>
    </row>
    <row r="8875" spans="1:3">
      <c r="A8875" s="61">
        <v>34661</v>
      </c>
      <c r="B8875">
        <v>1.2999000000000001</v>
      </c>
      <c r="C8875" t="str">
        <f t="shared" si="143"/>
        <v>1994 q4</v>
      </c>
    </row>
    <row r="8876" spans="1:3">
      <c r="A8876" s="61">
        <v>34666</v>
      </c>
      <c r="B8876">
        <v>1.3071999999999999</v>
      </c>
      <c r="C8876" t="str">
        <f t="shared" si="143"/>
        <v>1994 q4</v>
      </c>
    </row>
    <row r="8877" spans="1:3">
      <c r="A8877" s="61">
        <v>34667</v>
      </c>
      <c r="B8877">
        <v>1.3498000000000001</v>
      </c>
      <c r="C8877" t="str">
        <f t="shared" si="143"/>
        <v>1994 q4</v>
      </c>
    </row>
    <row r="8878" spans="1:3">
      <c r="A8878" s="61">
        <v>34668</v>
      </c>
      <c r="B8878">
        <v>1.3551</v>
      </c>
      <c r="C8878" t="str">
        <f t="shared" si="143"/>
        <v>1994 q4</v>
      </c>
    </row>
    <row r="8879" spans="1:3">
      <c r="A8879" s="61">
        <v>34669</v>
      </c>
      <c r="B8879">
        <v>1.3685</v>
      </c>
      <c r="C8879" t="str">
        <f t="shared" si="143"/>
        <v>1994 q4</v>
      </c>
    </row>
    <row r="8880" spans="1:3">
      <c r="A8880" s="61">
        <v>34670</v>
      </c>
      <c r="B8880">
        <v>1.369</v>
      </c>
      <c r="C8880" t="str">
        <f t="shared" si="143"/>
        <v>1994 q4</v>
      </c>
    </row>
    <row r="8881" spans="1:3">
      <c r="A8881" s="61">
        <v>34673</v>
      </c>
      <c r="B8881">
        <v>1.3480000000000001</v>
      </c>
      <c r="C8881" t="str">
        <f t="shared" si="143"/>
        <v>1994 q4</v>
      </c>
    </row>
    <row r="8882" spans="1:3">
      <c r="A8882" s="61">
        <v>34674</v>
      </c>
      <c r="B8882">
        <v>1.3385</v>
      </c>
      <c r="C8882" t="str">
        <f t="shared" si="143"/>
        <v>1994 q4</v>
      </c>
    </row>
    <row r="8883" spans="1:3">
      <c r="A8883" s="61">
        <v>34675</v>
      </c>
      <c r="B8883">
        <v>1.3234999999999999</v>
      </c>
      <c r="C8883" t="str">
        <f t="shared" si="143"/>
        <v>1994 q4</v>
      </c>
    </row>
    <row r="8884" spans="1:3">
      <c r="A8884" s="61">
        <v>34676</v>
      </c>
      <c r="B8884">
        <v>1.3580000000000001</v>
      </c>
      <c r="C8884" t="str">
        <f t="shared" si="143"/>
        <v>1994 q4</v>
      </c>
    </row>
    <row r="8885" spans="1:3">
      <c r="A8885" s="61">
        <v>34677</v>
      </c>
      <c r="B8885">
        <v>1.3440000000000001</v>
      </c>
      <c r="C8885" t="str">
        <f t="shared" si="143"/>
        <v>1994 q4</v>
      </c>
    </row>
    <row r="8886" spans="1:3">
      <c r="A8886" s="61">
        <v>34680</v>
      </c>
      <c r="B8886">
        <v>1.3460000000000001</v>
      </c>
      <c r="C8886" t="str">
        <f t="shared" si="143"/>
        <v>1994 q4</v>
      </c>
    </row>
    <row r="8887" spans="1:3">
      <c r="A8887" s="61">
        <v>34681</v>
      </c>
      <c r="B8887">
        <v>1.3385</v>
      </c>
      <c r="C8887" t="str">
        <f t="shared" si="143"/>
        <v>1994 q4</v>
      </c>
    </row>
    <row r="8888" spans="1:3">
      <c r="A8888" s="61">
        <v>34682</v>
      </c>
      <c r="B8888">
        <v>1.3594999999999999</v>
      </c>
      <c r="C8888" t="str">
        <f t="shared" si="143"/>
        <v>1994 q4</v>
      </c>
    </row>
    <row r="8889" spans="1:3">
      <c r="A8889" s="61">
        <v>34683</v>
      </c>
      <c r="B8889">
        <v>1.3885000000000001</v>
      </c>
      <c r="C8889" t="str">
        <f t="shared" si="143"/>
        <v>1994 q4</v>
      </c>
    </row>
    <row r="8890" spans="1:3">
      <c r="A8890" s="61">
        <v>34684</v>
      </c>
      <c r="B8890">
        <v>1.3875</v>
      </c>
      <c r="C8890" t="str">
        <f t="shared" si="143"/>
        <v>1994 q4</v>
      </c>
    </row>
    <row r="8891" spans="1:3">
      <c r="A8891" s="61">
        <v>34687</v>
      </c>
      <c r="B8891">
        <v>1.3620000000000001</v>
      </c>
      <c r="C8891" t="str">
        <f t="shared" si="143"/>
        <v>1994 q4</v>
      </c>
    </row>
    <row r="8892" spans="1:3">
      <c r="A8892" s="61">
        <v>34688</v>
      </c>
      <c r="B8892">
        <v>1.355</v>
      </c>
      <c r="C8892" t="str">
        <f t="shared" si="143"/>
        <v>1994 q4</v>
      </c>
    </row>
    <row r="8893" spans="1:3">
      <c r="A8893" s="61">
        <v>34689</v>
      </c>
      <c r="B8893">
        <v>1.3694999999999999</v>
      </c>
      <c r="C8893" t="str">
        <f t="shared" si="143"/>
        <v>1994 q4</v>
      </c>
    </row>
    <row r="8894" spans="1:3">
      <c r="A8894" s="61">
        <v>34690</v>
      </c>
      <c r="B8894">
        <v>1.3694999999999999</v>
      </c>
      <c r="C8894" t="str">
        <f t="shared" si="143"/>
        <v>1994 q4</v>
      </c>
    </row>
    <row r="8895" spans="1:3">
      <c r="A8895" s="61">
        <v>34691</v>
      </c>
      <c r="B8895">
        <v>1.361</v>
      </c>
      <c r="C8895" t="str">
        <f t="shared" si="143"/>
        <v>1994 q4</v>
      </c>
    </row>
    <row r="8896" spans="1:3">
      <c r="A8896" s="61">
        <v>34695</v>
      </c>
      <c r="B8896">
        <v>1.3685</v>
      </c>
      <c r="C8896" t="str">
        <f t="shared" si="143"/>
        <v>1994 q4</v>
      </c>
    </row>
    <row r="8897" spans="1:3">
      <c r="A8897" s="61">
        <v>34696</v>
      </c>
      <c r="B8897">
        <v>1.3837999999999999</v>
      </c>
      <c r="C8897" t="str">
        <f t="shared" si="143"/>
        <v>1994 q4</v>
      </c>
    </row>
    <row r="8898" spans="1:3">
      <c r="A8898" s="61">
        <v>34697</v>
      </c>
      <c r="B8898">
        <v>1.3825000000000001</v>
      </c>
      <c r="C8898" t="str">
        <f t="shared" si="143"/>
        <v>1994 q4</v>
      </c>
    </row>
    <row r="8899" spans="1:3">
      <c r="A8899" s="61">
        <v>34698</v>
      </c>
      <c r="B8899">
        <v>1.3895</v>
      </c>
      <c r="C8899" t="str">
        <f t="shared" si="143"/>
        <v>1994 q4</v>
      </c>
    </row>
    <row r="8900" spans="1:3">
      <c r="A8900" s="61">
        <v>34702</v>
      </c>
      <c r="B8900">
        <v>1.337</v>
      </c>
      <c r="C8900" t="str">
        <f t="shared" si="143"/>
        <v>1995 q1</v>
      </c>
    </row>
    <row r="8901" spans="1:3">
      <c r="A8901" s="61">
        <v>34703</v>
      </c>
      <c r="B8901">
        <v>1.327</v>
      </c>
      <c r="C8901" t="str">
        <f t="shared" si="143"/>
        <v>1995 q1</v>
      </c>
    </row>
    <row r="8902" spans="1:3">
      <c r="A8902" s="61">
        <v>34704</v>
      </c>
      <c r="B8902">
        <v>1.3480000000000001</v>
      </c>
      <c r="C8902" t="str">
        <f t="shared" si="143"/>
        <v>1995 q1</v>
      </c>
    </row>
    <row r="8903" spans="1:3">
      <c r="A8903" s="61">
        <v>34705</v>
      </c>
      <c r="B8903">
        <v>1.363</v>
      </c>
      <c r="C8903" t="str">
        <f t="shared" si="143"/>
        <v>1995 q1</v>
      </c>
    </row>
    <row r="8904" spans="1:3">
      <c r="A8904" s="61">
        <v>34708</v>
      </c>
      <c r="B8904">
        <v>1.3905000000000001</v>
      </c>
      <c r="C8904" t="str">
        <f t="shared" si="143"/>
        <v>1995 q1</v>
      </c>
    </row>
    <row r="8905" spans="1:3">
      <c r="A8905" s="61">
        <v>34709</v>
      </c>
      <c r="B8905">
        <v>1.393</v>
      </c>
      <c r="C8905" t="str">
        <f t="shared" si="143"/>
        <v>1995 q1</v>
      </c>
    </row>
    <row r="8906" spans="1:3">
      <c r="A8906" s="61">
        <v>34710</v>
      </c>
      <c r="B8906">
        <v>1.3759999999999999</v>
      </c>
      <c r="C8906" t="str">
        <f t="shared" si="143"/>
        <v>1995 q1</v>
      </c>
    </row>
    <row r="8907" spans="1:3">
      <c r="A8907" s="61">
        <v>34711</v>
      </c>
      <c r="B8907">
        <v>1.38</v>
      </c>
      <c r="C8907" t="str">
        <f t="shared" si="143"/>
        <v>1995 q1</v>
      </c>
    </row>
    <row r="8908" spans="1:3">
      <c r="A8908" s="61">
        <v>34712</v>
      </c>
      <c r="B8908">
        <v>1.3794999999999999</v>
      </c>
      <c r="C8908" t="str">
        <f t="shared" si="143"/>
        <v>1995 q1</v>
      </c>
    </row>
    <row r="8909" spans="1:3">
      <c r="A8909" s="61">
        <v>34715</v>
      </c>
      <c r="B8909">
        <v>1.3565</v>
      </c>
      <c r="C8909" t="str">
        <f t="shared" si="143"/>
        <v>1995 q1</v>
      </c>
    </row>
    <row r="8910" spans="1:3">
      <c r="A8910" s="61">
        <v>34716</v>
      </c>
      <c r="B8910">
        <v>1.3885000000000001</v>
      </c>
      <c r="C8910" t="str">
        <f t="shared" si="143"/>
        <v>1995 q1</v>
      </c>
    </row>
    <row r="8911" spans="1:3">
      <c r="A8911" s="61">
        <v>34717</v>
      </c>
      <c r="B8911">
        <v>1.3959999999999999</v>
      </c>
      <c r="C8911" t="str">
        <f t="shared" si="143"/>
        <v>1995 q1</v>
      </c>
    </row>
    <row r="8912" spans="1:3">
      <c r="A8912" s="61">
        <v>34718</v>
      </c>
      <c r="B8912">
        <v>1.427</v>
      </c>
      <c r="C8912" t="str">
        <f t="shared" si="143"/>
        <v>1995 q1</v>
      </c>
    </row>
    <row r="8913" spans="1:3">
      <c r="A8913" s="61">
        <v>34719</v>
      </c>
      <c r="B8913">
        <v>1.4139999999999999</v>
      </c>
      <c r="C8913" t="str">
        <f t="shared" si="143"/>
        <v>1995 q1</v>
      </c>
    </row>
    <row r="8914" spans="1:3">
      <c r="A8914" s="61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61">
        <v>34723</v>
      </c>
      <c r="B8915">
        <v>1.417</v>
      </c>
      <c r="C8915" t="str">
        <f t="shared" si="144"/>
        <v>1995 q1</v>
      </c>
    </row>
    <row r="8916" spans="1:3">
      <c r="A8916" s="61">
        <v>34724</v>
      </c>
      <c r="B8916">
        <v>1.3835</v>
      </c>
      <c r="C8916" t="str">
        <f t="shared" si="144"/>
        <v>1995 q1</v>
      </c>
    </row>
    <row r="8917" spans="1:3">
      <c r="A8917" s="61">
        <v>34725</v>
      </c>
      <c r="B8917">
        <v>1.3995</v>
      </c>
      <c r="C8917" t="str">
        <f t="shared" si="144"/>
        <v>1995 q1</v>
      </c>
    </row>
    <row r="8918" spans="1:3">
      <c r="A8918" s="61">
        <v>34726</v>
      </c>
      <c r="B8918">
        <v>1.3819999999999999</v>
      </c>
      <c r="C8918" t="str">
        <f t="shared" si="144"/>
        <v>1995 q1</v>
      </c>
    </row>
    <row r="8919" spans="1:3">
      <c r="A8919" s="61">
        <v>34729</v>
      </c>
      <c r="B8919">
        <v>1.3759999999999999</v>
      </c>
      <c r="C8919" t="str">
        <f t="shared" si="144"/>
        <v>1995 q1</v>
      </c>
    </row>
    <row r="8920" spans="1:3">
      <c r="A8920" s="61">
        <v>34730</v>
      </c>
      <c r="B8920">
        <v>1.363</v>
      </c>
      <c r="C8920" t="str">
        <f t="shared" si="144"/>
        <v>1995 q1</v>
      </c>
    </row>
    <row r="8921" spans="1:3">
      <c r="A8921" s="61">
        <v>34731</v>
      </c>
      <c r="B8921">
        <v>1.3220000000000001</v>
      </c>
      <c r="C8921" t="str">
        <f t="shared" si="144"/>
        <v>1995 q1</v>
      </c>
    </row>
    <row r="8922" spans="1:3">
      <c r="A8922" s="61">
        <v>34732</v>
      </c>
      <c r="B8922">
        <v>1.337</v>
      </c>
      <c r="C8922" t="str">
        <f t="shared" si="144"/>
        <v>1995 q1</v>
      </c>
    </row>
    <row r="8923" spans="1:3">
      <c r="A8923" s="61">
        <v>34733</v>
      </c>
      <c r="B8923">
        <v>1.3125</v>
      </c>
      <c r="C8923" t="str">
        <f t="shared" si="144"/>
        <v>1995 q1</v>
      </c>
    </row>
    <row r="8924" spans="1:3">
      <c r="A8924" s="61">
        <v>34736</v>
      </c>
      <c r="B8924">
        <v>1.3180000000000001</v>
      </c>
      <c r="C8924" t="str">
        <f t="shared" si="144"/>
        <v>1995 q1</v>
      </c>
    </row>
    <row r="8925" spans="1:3">
      <c r="A8925" s="61">
        <v>34737</v>
      </c>
      <c r="B8925">
        <v>1.2945</v>
      </c>
      <c r="C8925" t="str">
        <f t="shared" si="144"/>
        <v>1995 q1</v>
      </c>
    </row>
    <row r="8926" spans="1:3">
      <c r="A8926" s="61">
        <v>34738</v>
      </c>
      <c r="B8926">
        <v>1.3009999999999999</v>
      </c>
      <c r="C8926" t="str">
        <f t="shared" si="144"/>
        <v>1995 q1</v>
      </c>
    </row>
    <row r="8927" spans="1:3">
      <c r="A8927" s="61">
        <v>34739</v>
      </c>
      <c r="B8927">
        <v>1.3154999999999999</v>
      </c>
      <c r="C8927" t="str">
        <f t="shared" si="144"/>
        <v>1995 q1</v>
      </c>
    </row>
    <row r="8928" spans="1:3">
      <c r="A8928" s="61">
        <v>34740</v>
      </c>
      <c r="B8928">
        <v>1.3440000000000001</v>
      </c>
      <c r="C8928" t="str">
        <f t="shared" si="144"/>
        <v>1995 q1</v>
      </c>
    </row>
    <row r="8929" spans="1:3">
      <c r="A8929" s="61">
        <v>34743</v>
      </c>
      <c r="B8929">
        <v>1.3274999999999999</v>
      </c>
      <c r="C8929" t="str">
        <f t="shared" si="144"/>
        <v>1995 q1</v>
      </c>
    </row>
    <row r="8930" spans="1:3">
      <c r="A8930" s="61">
        <v>34744</v>
      </c>
      <c r="B8930">
        <v>1.3420000000000001</v>
      </c>
      <c r="C8930" t="str">
        <f t="shared" si="144"/>
        <v>1995 q1</v>
      </c>
    </row>
    <row r="8931" spans="1:3">
      <c r="A8931" s="61">
        <v>34745</v>
      </c>
      <c r="B8931">
        <v>1.3345</v>
      </c>
      <c r="C8931" t="str">
        <f t="shared" si="144"/>
        <v>1995 q1</v>
      </c>
    </row>
    <row r="8932" spans="1:3">
      <c r="A8932" s="61">
        <v>34746</v>
      </c>
      <c r="B8932">
        <v>1.3460000000000001</v>
      </c>
      <c r="C8932" t="str">
        <f t="shared" si="144"/>
        <v>1995 q1</v>
      </c>
    </row>
    <row r="8933" spans="1:3">
      <c r="A8933" s="61">
        <v>34747</v>
      </c>
      <c r="B8933">
        <v>1.3334999999999999</v>
      </c>
      <c r="C8933" t="str">
        <f t="shared" si="144"/>
        <v>1995 q1</v>
      </c>
    </row>
    <row r="8934" spans="1:3">
      <c r="A8934" s="61">
        <v>34751</v>
      </c>
      <c r="B8934">
        <v>1.3340000000000001</v>
      </c>
      <c r="C8934" t="str">
        <f t="shared" si="144"/>
        <v>1995 q1</v>
      </c>
    </row>
    <row r="8935" spans="1:3">
      <c r="A8935" s="61">
        <v>34752</v>
      </c>
      <c r="B8935">
        <v>1.3145</v>
      </c>
      <c r="C8935" t="str">
        <f t="shared" si="144"/>
        <v>1995 q1</v>
      </c>
    </row>
    <row r="8936" spans="1:3">
      <c r="A8936" s="61">
        <v>34753</v>
      </c>
      <c r="B8936">
        <v>1.3192999999999999</v>
      </c>
      <c r="C8936" t="str">
        <f t="shared" si="144"/>
        <v>1995 q1</v>
      </c>
    </row>
    <row r="8937" spans="1:3">
      <c r="A8937" s="61">
        <v>34754</v>
      </c>
      <c r="B8937">
        <v>1.3199000000000001</v>
      </c>
      <c r="C8937" t="str">
        <f t="shared" si="144"/>
        <v>1995 q1</v>
      </c>
    </row>
    <row r="8938" spans="1:3">
      <c r="A8938" s="61">
        <v>34757</v>
      </c>
      <c r="B8938">
        <v>1.3170999999999999</v>
      </c>
      <c r="C8938" t="str">
        <f t="shared" si="144"/>
        <v>1995 q1</v>
      </c>
    </row>
    <row r="8939" spans="1:3">
      <c r="A8939" s="61">
        <v>34758</v>
      </c>
      <c r="B8939">
        <v>1.2886</v>
      </c>
      <c r="C8939" t="str">
        <f t="shared" si="144"/>
        <v>1995 q1</v>
      </c>
    </row>
    <row r="8940" spans="1:3">
      <c r="A8940" s="61">
        <v>34759</v>
      </c>
      <c r="B8940">
        <v>1.31</v>
      </c>
      <c r="C8940" t="str">
        <f t="shared" si="144"/>
        <v>1995 q1</v>
      </c>
    </row>
    <row r="8941" spans="1:3">
      <c r="A8941" s="61">
        <v>34760</v>
      </c>
      <c r="B8941">
        <v>1.3165</v>
      </c>
      <c r="C8941" t="str">
        <f t="shared" si="144"/>
        <v>1995 q1</v>
      </c>
    </row>
    <row r="8942" spans="1:3">
      <c r="A8942" s="61">
        <v>34761</v>
      </c>
      <c r="B8942">
        <v>1.3274999999999999</v>
      </c>
      <c r="C8942" t="str">
        <f t="shared" si="144"/>
        <v>1995 q1</v>
      </c>
    </row>
    <row r="8943" spans="1:3">
      <c r="A8943" s="61">
        <v>34764</v>
      </c>
      <c r="B8943">
        <v>1.319</v>
      </c>
      <c r="C8943" t="str">
        <f t="shared" si="144"/>
        <v>1995 q1</v>
      </c>
    </row>
    <row r="8944" spans="1:3">
      <c r="A8944" s="61">
        <v>34765</v>
      </c>
      <c r="B8944">
        <v>1.329</v>
      </c>
      <c r="C8944" t="str">
        <f t="shared" si="144"/>
        <v>1995 q1</v>
      </c>
    </row>
    <row r="8945" spans="1:3">
      <c r="A8945" s="61">
        <v>34766</v>
      </c>
      <c r="B8945">
        <v>1.3420000000000001</v>
      </c>
      <c r="C8945" t="str">
        <f t="shared" si="144"/>
        <v>1995 q1</v>
      </c>
    </row>
    <row r="8946" spans="1:3">
      <c r="A8946" s="61">
        <v>34767</v>
      </c>
      <c r="B8946">
        <v>1.3380000000000001</v>
      </c>
      <c r="C8946" t="str">
        <f t="shared" si="144"/>
        <v>1995 q1</v>
      </c>
    </row>
    <row r="8947" spans="1:3">
      <c r="A8947" s="61">
        <v>34768</v>
      </c>
      <c r="B8947">
        <v>1.3380000000000001</v>
      </c>
      <c r="C8947" t="str">
        <f t="shared" si="144"/>
        <v>1995 q1</v>
      </c>
    </row>
    <row r="8948" spans="1:3">
      <c r="A8948" s="61">
        <v>34771</v>
      </c>
      <c r="B8948">
        <v>1.349</v>
      </c>
      <c r="C8948" t="str">
        <f t="shared" si="144"/>
        <v>1995 q1</v>
      </c>
    </row>
    <row r="8949" spans="1:3">
      <c r="A8949" s="61">
        <v>34772</v>
      </c>
      <c r="B8949">
        <v>1.3480000000000001</v>
      </c>
      <c r="C8949" t="str">
        <f t="shared" si="144"/>
        <v>1995 q1</v>
      </c>
    </row>
    <row r="8950" spans="1:3">
      <c r="A8950" s="61">
        <v>34773</v>
      </c>
      <c r="B8950">
        <v>1.339</v>
      </c>
      <c r="C8950" t="str">
        <f t="shared" si="144"/>
        <v>1995 q1</v>
      </c>
    </row>
    <row r="8951" spans="1:3">
      <c r="A8951" s="61">
        <v>34774</v>
      </c>
      <c r="B8951">
        <v>1.3445</v>
      </c>
      <c r="C8951" t="str">
        <f t="shared" si="144"/>
        <v>1995 q1</v>
      </c>
    </row>
    <row r="8952" spans="1:3">
      <c r="A8952" s="61">
        <v>34775</v>
      </c>
      <c r="B8952">
        <v>1.3425</v>
      </c>
      <c r="C8952" t="str">
        <f t="shared" si="144"/>
        <v>1995 q1</v>
      </c>
    </row>
    <row r="8953" spans="1:3">
      <c r="A8953" s="61">
        <v>34778</v>
      </c>
      <c r="B8953">
        <v>1.3494999999999999</v>
      </c>
      <c r="C8953" t="str">
        <f t="shared" si="144"/>
        <v>1995 q1</v>
      </c>
    </row>
    <row r="8954" spans="1:3">
      <c r="A8954" s="61">
        <v>34779</v>
      </c>
      <c r="B8954">
        <v>1.3440000000000001</v>
      </c>
      <c r="C8954" t="str">
        <f t="shared" si="144"/>
        <v>1995 q1</v>
      </c>
    </row>
    <row r="8955" spans="1:3">
      <c r="A8955" s="61">
        <v>34780</v>
      </c>
      <c r="B8955">
        <v>1.383</v>
      </c>
      <c r="C8955" t="str">
        <f t="shared" si="144"/>
        <v>1995 q1</v>
      </c>
    </row>
    <row r="8956" spans="1:3">
      <c r="A8956" s="61">
        <v>34781</v>
      </c>
      <c r="B8956">
        <v>1.38</v>
      </c>
      <c r="C8956" t="str">
        <f t="shared" si="144"/>
        <v>1995 q1</v>
      </c>
    </row>
    <row r="8957" spans="1:3">
      <c r="A8957" s="61">
        <v>34782</v>
      </c>
      <c r="B8957">
        <v>1.389</v>
      </c>
      <c r="C8957" t="str">
        <f t="shared" si="144"/>
        <v>1995 q1</v>
      </c>
    </row>
    <row r="8958" spans="1:3">
      <c r="A8958" s="61">
        <v>34785</v>
      </c>
      <c r="B8958">
        <v>1.3875</v>
      </c>
      <c r="C8958" t="str">
        <f t="shared" si="144"/>
        <v>1995 q1</v>
      </c>
    </row>
    <row r="8959" spans="1:3">
      <c r="A8959" s="61">
        <v>34786</v>
      </c>
      <c r="B8959">
        <v>1.3779999999999999</v>
      </c>
      <c r="C8959" t="str">
        <f t="shared" si="144"/>
        <v>1995 q1</v>
      </c>
    </row>
    <row r="8960" spans="1:3">
      <c r="A8960" s="61">
        <v>34787</v>
      </c>
      <c r="B8960">
        <v>1.373</v>
      </c>
      <c r="C8960" t="str">
        <f t="shared" si="144"/>
        <v>1995 q1</v>
      </c>
    </row>
    <row r="8961" spans="1:3">
      <c r="A8961" s="61">
        <v>34788</v>
      </c>
      <c r="B8961">
        <v>1.3855</v>
      </c>
      <c r="C8961" t="str">
        <f t="shared" si="144"/>
        <v>1995 q1</v>
      </c>
    </row>
    <row r="8962" spans="1:3">
      <c r="A8962" s="61">
        <v>34789</v>
      </c>
      <c r="B8962">
        <v>1.367</v>
      </c>
      <c r="C8962" t="str">
        <f t="shared" si="144"/>
        <v>1995 q1</v>
      </c>
    </row>
    <row r="8963" spans="1:3">
      <c r="A8963" s="61">
        <v>34792</v>
      </c>
      <c r="B8963">
        <v>1.3839999999999999</v>
      </c>
      <c r="C8963" t="str">
        <f t="shared" si="144"/>
        <v>1995 q2</v>
      </c>
    </row>
    <row r="8964" spans="1:3">
      <c r="A8964" s="61">
        <v>34793</v>
      </c>
      <c r="B8964">
        <v>1.3725000000000001</v>
      </c>
      <c r="C8964" t="str">
        <f t="shared" si="144"/>
        <v>1995 q2</v>
      </c>
    </row>
    <row r="8965" spans="1:3">
      <c r="A8965" s="61">
        <v>34794</v>
      </c>
      <c r="B8965">
        <v>1.3725000000000001</v>
      </c>
      <c r="C8965" t="str">
        <f t="shared" si="144"/>
        <v>1995 q2</v>
      </c>
    </row>
    <row r="8966" spans="1:3">
      <c r="A8966" s="61">
        <v>34795</v>
      </c>
      <c r="B8966">
        <v>1.3654999999999999</v>
      </c>
      <c r="C8966" t="str">
        <f t="shared" si="144"/>
        <v>1995 q2</v>
      </c>
    </row>
    <row r="8967" spans="1:3">
      <c r="A8967" s="61">
        <v>34796</v>
      </c>
      <c r="B8967">
        <v>1.3740000000000001</v>
      </c>
      <c r="C8967" t="str">
        <f t="shared" si="144"/>
        <v>1995 q2</v>
      </c>
    </row>
    <row r="8968" spans="1:3">
      <c r="A8968" s="61">
        <v>34799</v>
      </c>
      <c r="B8968">
        <v>1.3654999999999999</v>
      </c>
      <c r="C8968" t="str">
        <f t="shared" si="144"/>
        <v>1995 q2</v>
      </c>
    </row>
    <row r="8969" spans="1:3">
      <c r="A8969" s="61">
        <v>34800</v>
      </c>
      <c r="B8969">
        <v>1.3614999999999999</v>
      </c>
      <c r="C8969" t="str">
        <f t="shared" si="144"/>
        <v>1995 q2</v>
      </c>
    </row>
    <row r="8970" spans="1:3">
      <c r="A8970" s="61">
        <v>34801</v>
      </c>
      <c r="B8970">
        <v>1.3514999999999999</v>
      </c>
      <c r="C8970" t="str">
        <f t="shared" si="144"/>
        <v>1995 q2</v>
      </c>
    </row>
    <row r="8971" spans="1:3">
      <c r="A8971" s="61">
        <v>34802</v>
      </c>
      <c r="B8971">
        <v>1.355</v>
      </c>
      <c r="C8971" t="str">
        <f t="shared" si="144"/>
        <v>1995 q2</v>
      </c>
    </row>
    <row r="8972" spans="1:3">
      <c r="A8972" s="61">
        <v>34806</v>
      </c>
      <c r="B8972">
        <v>1.3580000000000001</v>
      </c>
      <c r="C8972" t="str">
        <f t="shared" si="144"/>
        <v>1995 q2</v>
      </c>
    </row>
    <row r="8973" spans="1:3">
      <c r="A8973" s="61">
        <v>34807</v>
      </c>
      <c r="B8973">
        <v>1.347</v>
      </c>
      <c r="C8973" t="str">
        <f t="shared" si="144"/>
        <v>1995 q2</v>
      </c>
    </row>
    <row r="8974" spans="1:3">
      <c r="A8974" s="61">
        <v>34808</v>
      </c>
      <c r="B8974">
        <v>1.294</v>
      </c>
      <c r="C8974" t="str">
        <f t="shared" si="144"/>
        <v>1995 q2</v>
      </c>
    </row>
    <row r="8975" spans="1:3">
      <c r="A8975" s="61">
        <v>34809</v>
      </c>
      <c r="B8975">
        <v>1.3</v>
      </c>
      <c r="C8975" t="str">
        <f t="shared" si="144"/>
        <v>1995 q2</v>
      </c>
    </row>
    <row r="8976" spans="1:3">
      <c r="A8976" s="61">
        <v>34810</v>
      </c>
      <c r="B8976">
        <v>1.3165</v>
      </c>
      <c r="C8976" t="str">
        <f t="shared" si="144"/>
        <v>1995 q2</v>
      </c>
    </row>
    <row r="8977" spans="1:3">
      <c r="A8977" s="61">
        <v>34813</v>
      </c>
      <c r="B8977">
        <v>1.2825</v>
      </c>
      <c r="C8977" t="str">
        <f t="shared" si="144"/>
        <v>1995 q2</v>
      </c>
    </row>
    <row r="8978" spans="1:3">
      <c r="A8978" s="61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61">
        <v>34815</v>
      </c>
      <c r="B8979">
        <v>1.2588999999999999</v>
      </c>
      <c r="C8979" t="str">
        <f t="shared" si="145"/>
        <v>1995 q2</v>
      </c>
    </row>
    <row r="8980" spans="1:3">
      <c r="A8980" s="61">
        <v>34816</v>
      </c>
      <c r="B8980">
        <v>1.2581</v>
      </c>
      <c r="C8980" t="str">
        <f t="shared" si="145"/>
        <v>1995 q2</v>
      </c>
    </row>
    <row r="8981" spans="1:3">
      <c r="A8981" s="61">
        <v>34817</v>
      </c>
      <c r="B8981">
        <v>1.2750999999999999</v>
      </c>
      <c r="C8981" t="str">
        <f t="shared" si="145"/>
        <v>1995 q2</v>
      </c>
    </row>
    <row r="8982" spans="1:3">
      <c r="A8982" s="61">
        <v>34820</v>
      </c>
      <c r="B8982">
        <v>1.252</v>
      </c>
      <c r="C8982" t="str">
        <f t="shared" si="145"/>
        <v>1995 q2</v>
      </c>
    </row>
    <row r="8983" spans="1:3">
      <c r="A8983" s="61">
        <v>34821</v>
      </c>
      <c r="B8983">
        <v>1.246</v>
      </c>
      <c r="C8983" t="str">
        <f t="shared" si="145"/>
        <v>1995 q2</v>
      </c>
    </row>
    <row r="8984" spans="1:3">
      <c r="A8984" s="61">
        <v>34822</v>
      </c>
      <c r="B8984">
        <v>1.254</v>
      </c>
      <c r="C8984" t="str">
        <f t="shared" si="145"/>
        <v>1995 q2</v>
      </c>
    </row>
    <row r="8985" spans="1:3">
      <c r="A8985" s="61">
        <v>34823</v>
      </c>
      <c r="B8985">
        <v>1.2244999999999999</v>
      </c>
      <c r="C8985" t="str">
        <f t="shared" si="145"/>
        <v>1995 q2</v>
      </c>
    </row>
    <row r="8986" spans="1:3">
      <c r="A8986" s="61">
        <v>34824</v>
      </c>
      <c r="B8986">
        <v>1.226</v>
      </c>
      <c r="C8986" t="str">
        <f t="shared" si="145"/>
        <v>1995 q2</v>
      </c>
    </row>
    <row r="8987" spans="1:3">
      <c r="A8987" s="61">
        <v>34827</v>
      </c>
      <c r="B8987">
        <v>1.2310000000000001</v>
      </c>
      <c r="C8987" t="str">
        <f t="shared" si="145"/>
        <v>1995 q2</v>
      </c>
    </row>
    <row r="8988" spans="1:3">
      <c r="A8988" s="61">
        <v>34828</v>
      </c>
      <c r="B8988">
        <v>1.2384999999999999</v>
      </c>
      <c r="C8988" t="str">
        <f t="shared" si="145"/>
        <v>1995 q2</v>
      </c>
    </row>
    <row r="8989" spans="1:3">
      <c r="A8989" s="61">
        <v>34829</v>
      </c>
      <c r="B8989">
        <v>1.2424999999999999</v>
      </c>
      <c r="C8989" t="str">
        <f t="shared" si="145"/>
        <v>1995 q2</v>
      </c>
    </row>
    <row r="8990" spans="1:3">
      <c r="A8990" s="61">
        <v>34830</v>
      </c>
      <c r="B8990">
        <v>1.254</v>
      </c>
      <c r="C8990" t="str">
        <f t="shared" si="145"/>
        <v>1995 q2</v>
      </c>
    </row>
    <row r="8991" spans="1:3">
      <c r="A8991" s="61">
        <v>34831</v>
      </c>
      <c r="B8991">
        <v>1.2495000000000001</v>
      </c>
      <c r="C8991" t="str">
        <f t="shared" si="145"/>
        <v>1995 q2</v>
      </c>
    </row>
    <row r="8992" spans="1:3">
      <c r="A8992" s="61">
        <v>34834</v>
      </c>
      <c r="B8992">
        <v>1.2455000000000001</v>
      </c>
      <c r="C8992" t="str">
        <f t="shared" si="145"/>
        <v>1995 q2</v>
      </c>
    </row>
    <row r="8993" spans="1:3">
      <c r="A8993" s="61">
        <v>34835</v>
      </c>
      <c r="B8993">
        <v>1.25</v>
      </c>
      <c r="C8993" t="str">
        <f t="shared" si="145"/>
        <v>1995 q2</v>
      </c>
    </row>
    <row r="8994" spans="1:3">
      <c r="A8994" s="61">
        <v>34836</v>
      </c>
      <c r="B8994">
        <v>1.2455000000000001</v>
      </c>
      <c r="C8994" t="str">
        <f t="shared" si="145"/>
        <v>1995 q2</v>
      </c>
    </row>
    <row r="8995" spans="1:3">
      <c r="A8995" s="61">
        <v>34837</v>
      </c>
      <c r="B8995">
        <v>1.2495000000000001</v>
      </c>
      <c r="C8995" t="str">
        <f t="shared" si="145"/>
        <v>1995 q2</v>
      </c>
    </row>
    <row r="8996" spans="1:3">
      <c r="A8996" s="61">
        <v>34838</v>
      </c>
      <c r="B8996">
        <v>1.2509999999999999</v>
      </c>
      <c r="C8996" t="str">
        <f t="shared" si="145"/>
        <v>1995 q2</v>
      </c>
    </row>
    <row r="8997" spans="1:3">
      <c r="A8997" s="61">
        <v>34841</v>
      </c>
      <c r="B8997">
        <v>1.2424999999999999</v>
      </c>
      <c r="C8997" t="str">
        <f t="shared" si="145"/>
        <v>1995 q2</v>
      </c>
    </row>
    <row r="8998" spans="1:3">
      <c r="A8998" s="61">
        <v>34842</v>
      </c>
      <c r="B8998">
        <v>1.2855000000000001</v>
      </c>
      <c r="C8998" t="str">
        <f t="shared" si="145"/>
        <v>1995 q2</v>
      </c>
    </row>
    <row r="8999" spans="1:3">
      <c r="A8999" s="61">
        <v>34843</v>
      </c>
      <c r="B8999">
        <v>1.3095000000000001</v>
      </c>
      <c r="C8999" t="str">
        <f t="shared" si="145"/>
        <v>1995 q2</v>
      </c>
    </row>
    <row r="9000" spans="1:3">
      <c r="A9000" s="61">
        <v>34844</v>
      </c>
      <c r="B9000">
        <v>1.2989999999999999</v>
      </c>
      <c r="C9000" t="str">
        <f t="shared" si="145"/>
        <v>1995 q2</v>
      </c>
    </row>
    <row r="9001" spans="1:3">
      <c r="A9001" s="61">
        <v>34845</v>
      </c>
      <c r="B9001">
        <v>1.3109999999999999</v>
      </c>
      <c r="C9001" t="str">
        <f t="shared" si="145"/>
        <v>1995 q2</v>
      </c>
    </row>
    <row r="9002" spans="1:3">
      <c r="A9002" s="61">
        <v>34849</v>
      </c>
      <c r="B9002">
        <v>1.3049999999999999</v>
      </c>
      <c r="C9002" t="str">
        <f t="shared" si="145"/>
        <v>1995 q2</v>
      </c>
    </row>
    <row r="9003" spans="1:3">
      <c r="A9003" s="61">
        <v>34850</v>
      </c>
      <c r="B9003">
        <v>1.31</v>
      </c>
      <c r="C9003" t="str">
        <f t="shared" si="145"/>
        <v>1995 q2</v>
      </c>
    </row>
    <row r="9004" spans="1:3">
      <c r="A9004" s="61">
        <v>34851</v>
      </c>
      <c r="B9004">
        <v>1.335</v>
      </c>
      <c r="C9004" t="str">
        <f t="shared" si="145"/>
        <v>1995 q2</v>
      </c>
    </row>
    <row r="9005" spans="1:3">
      <c r="A9005" s="61">
        <v>34852</v>
      </c>
      <c r="B9005">
        <v>1.3385</v>
      </c>
      <c r="C9005" t="str">
        <f t="shared" si="145"/>
        <v>1995 q2</v>
      </c>
    </row>
    <row r="9006" spans="1:3">
      <c r="A9006" s="61">
        <v>34855</v>
      </c>
      <c r="B9006">
        <v>1.3405</v>
      </c>
      <c r="C9006" t="str">
        <f t="shared" si="145"/>
        <v>1995 q2</v>
      </c>
    </row>
    <row r="9007" spans="1:3">
      <c r="A9007" s="61">
        <v>34856</v>
      </c>
      <c r="B9007">
        <v>1.32</v>
      </c>
      <c r="C9007" t="str">
        <f t="shared" si="145"/>
        <v>1995 q2</v>
      </c>
    </row>
    <row r="9008" spans="1:3">
      <c r="A9008" s="61">
        <v>34857</v>
      </c>
      <c r="B9008">
        <v>1.337</v>
      </c>
      <c r="C9008" t="str">
        <f t="shared" si="145"/>
        <v>1995 q2</v>
      </c>
    </row>
    <row r="9009" spans="1:3">
      <c r="A9009" s="61">
        <v>34858</v>
      </c>
      <c r="B9009">
        <v>1.32</v>
      </c>
      <c r="C9009" t="str">
        <f t="shared" si="145"/>
        <v>1995 q2</v>
      </c>
    </row>
    <row r="9010" spans="1:3">
      <c r="A9010" s="61">
        <v>34859</v>
      </c>
      <c r="B9010">
        <v>1.347</v>
      </c>
      <c r="C9010" t="str">
        <f t="shared" si="145"/>
        <v>1995 q2</v>
      </c>
    </row>
    <row r="9011" spans="1:3">
      <c r="A9011" s="61">
        <v>34862</v>
      </c>
      <c r="B9011">
        <v>1.343</v>
      </c>
      <c r="C9011" t="str">
        <f t="shared" si="145"/>
        <v>1995 q2</v>
      </c>
    </row>
    <row r="9012" spans="1:3">
      <c r="A9012" s="61">
        <v>34863</v>
      </c>
      <c r="B9012">
        <v>1.3285</v>
      </c>
      <c r="C9012" t="str">
        <f t="shared" si="145"/>
        <v>1995 q2</v>
      </c>
    </row>
    <row r="9013" spans="1:3">
      <c r="A9013" s="61">
        <v>34864</v>
      </c>
      <c r="B9013">
        <v>1.3485</v>
      </c>
      <c r="C9013" t="str">
        <f t="shared" si="145"/>
        <v>1995 q2</v>
      </c>
    </row>
    <row r="9014" spans="1:3">
      <c r="A9014" s="61">
        <v>34865</v>
      </c>
      <c r="B9014">
        <v>1.3895</v>
      </c>
      <c r="C9014" t="str">
        <f t="shared" si="145"/>
        <v>1995 q2</v>
      </c>
    </row>
    <row r="9015" spans="1:3">
      <c r="A9015" s="61">
        <v>34866</v>
      </c>
      <c r="B9015">
        <v>1.3985000000000001</v>
      </c>
      <c r="C9015" t="str">
        <f t="shared" si="145"/>
        <v>1995 q2</v>
      </c>
    </row>
    <row r="9016" spans="1:3">
      <c r="A9016" s="61">
        <v>34869</v>
      </c>
      <c r="B9016">
        <v>1.395</v>
      </c>
      <c r="C9016" t="str">
        <f t="shared" si="145"/>
        <v>1995 q2</v>
      </c>
    </row>
    <row r="9017" spans="1:3">
      <c r="A9017" s="61">
        <v>34870</v>
      </c>
      <c r="B9017">
        <v>1.4019999999999999</v>
      </c>
      <c r="C9017" t="str">
        <f t="shared" si="145"/>
        <v>1995 q2</v>
      </c>
    </row>
    <row r="9018" spans="1:3">
      <c r="A9018" s="61">
        <v>34871</v>
      </c>
      <c r="B9018">
        <v>1.4079999999999999</v>
      </c>
      <c r="C9018" t="str">
        <f t="shared" si="145"/>
        <v>1995 q2</v>
      </c>
    </row>
    <row r="9019" spans="1:3">
      <c r="A9019" s="61">
        <v>34872</v>
      </c>
      <c r="B9019">
        <v>1.4575</v>
      </c>
      <c r="C9019" t="str">
        <f t="shared" si="145"/>
        <v>1995 q2</v>
      </c>
    </row>
    <row r="9020" spans="1:3">
      <c r="A9020" s="61">
        <v>34873</v>
      </c>
      <c r="B9020">
        <v>1.423</v>
      </c>
      <c r="C9020" t="str">
        <f t="shared" si="145"/>
        <v>1995 q2</v>
      </c>
    </row>
    <row r="9021" spans="1:3">
      <c r="A9021" s="61">
        <v>34876</v>
      </c>
      <c r="B9021">
        <v>1.407</v>
      </c>
      <c r="C9021" t="str">
        <f t="shared" si="145"/>
        <v>1995 q2</v>
      </c>
    </row>
    <row r="9022" spans="1:3">
      <c r="A9022" s="61">
        <v>34877</v>
      </c>
      <c r="B9022">
        <v>1.3677999999999999</v>
      </c>
      <c r="C9022" t="str">
        <f t="shared" si="145"/>
        <v>1995 q2</v>
      </c>
    </row>
    <row r="9023" spans="1:3">
      <c r="A9023" s="61">
        <v>34878</v>
      </c>
      <c r="B9023">
        <v>1.3784000000000001</v>
      </c>
      <c r="C9023" t="str">
        <f t="shared" si="145"/>
        <v>1995 q2</v>
      </c>
    </row>
    <row r="9024" spans="1:3">
      <c r="A9024" s="61">
        <v>34879</v>
      </c>
      <c r="B9024">
        <v>1.3758999999999999</v>
      </c>
      <c r="C9024" t="str">
        <f t="shared" si="145"/>
        <v>1995 q2</v>
      </c>
    </row>
    <row r="9025" spans="1:3">
      <c r="A9025" s="61">
        <v>34880</v>
      </c>
      <c r="B9025">
        <v>1.3712</v>
      </c>
      <c r="C9025" t="str">
        <f t="shared" si="145"/>
        <v>1995 q2</v>
      </c>
    </row>
    <row r="9026" spans="1:3">
      <c r="A9026" s="61">
        <v>34885</v>
      </c>
      <c r="B9026">
        <v>1.3614999999999999</v>
      </c>
      <c r="C9026" t="str">
        <f t="shared" si="145"/>
        <v>1995 q3</v>
      </c>
    </row>
    <row r="9027" spans="1:3">
      <c r="A9027" s="61">
        <v>34886</v>
      </c>
      <c r="B9027">
        <v>1.3585</v>
      </c>
      <c r="C9027" t="str">
        <f t="shared" si="145"/>
        <v>1995 q3</v>
      </c>
    </row>
    <row r="9028" spans="1:3">
      <c r="A9028" s="61">
        <v>34887</v>
      </c>
      <c r="B9028">
        <v>1.3680000000000001</v>
      </c>
      <c r="C9028" t="str">
        <f t="shared" si="145"/>
        <v>1995 q3</v>
      </c>
    </row>
    <row r="9029" spans="1:3">
      <c r="A9029" s="61">
        <v>34890</v>
      </c>
      <c r="B9029">
        <v>1.3725000000000001</v>
      </c>
      <c r="C9029" t="str">
        <f t="shared" si="145"/>
        <v>1995 q3</v>
      </c>
    </row>
    <row r="9030" spans="1:3">
      <c r="A9030" s="61">
        <v>34891</v>
      </c>
      <c r="B9030">
        <v>1.391</v>
      </c>
      <c r="C9030" t="str">
        <f t="shared" si="145"/>
        <v>1995 q3</v>
      </c>
    </row>
    <row r="9031" spans="1:3">
      <c r="A9031" s="61">
        <v>34892</v>
      </c>
      <c r="B9031">
        <v>1.4055</v>
      </c>
      <c r="C9031" t="str">
        <f t="shared" si="145"/>
        <v>1995 q3</v>
      </c>
    </row>
    <row r="9032" spans="1:3">
      <c r="A9032" s="61">
        <v>34893</v>
      </c>
      <c r="B9032">
        <v>1.3935</v>
      </c>
      <c r="C9032" t="str">
        <f t="shared" si="145"/>
        <v>1995 q3</v>
      </c>
    </row>
    <row r="9033" spans="1:3">
      <c r="A9033" s="61">
        <v>34894</v>
      </c>
      <c r="B9033">
        <v>1.4059999999999999</v>
      </c>
      <c r="C9033" t="str">
        <f t="shared" si="145"/>
        <v>1995 q3</v>
      </c>
    </row>
    <row r="9034" spans="1:3">
      <c r="A9034" s="61">
        <v>34897</v>
      </c>
      <c r="B9034">
        <v>1.3875</v>
      </c>
      <c r="C9034" t="str">
        <f t="shared" si="145"/>
        <v>1995 q3</v>
      </c>
    </row>
    <row r="9035" spans="1:3">
      <c r="A9035" s="61">
        <v>34898</v>
      </c>
      <c r="B9035">
        <v>1.3859999999999999</v>
      </c>
      <c r="C9035" t="str">
        <f t="shared" si="145"/>
        <v>1995 q3</v>
      </c>
    </row>
    <row r="9036" spans="1:3">
      <c r="A9036" s="61">
        <v>34899</v>
      </c>
      <c r="B9036">
        <v>1.3474999999999999</v>
      </c>
      <c r="C9036" t="str">
        <f t="shared" si="145"/>
        <v>1995 q3</v>
      </c>
    </row>
    <row r="9037" spans="1:3">
      <c r="A9037" s="61">
        <v>34900</v>
      </c>
      <c r="B9037">
        <v>1.339</v>
      </c>
      <c r="C9037" t="str">
        <f t="shared" si="145"/>
        <v>1995 q3</v>
      </c>
    </row>
    <row r="9038" spans="1:3">
      <c r="A9038" s="61">
        <v>34901</v>
      </c>
      <c r="B9038">
        <v>1.3169999999999999</v>
      </c>
      <c r="C9038" t="str">
        <f t="shared" si="145"/>
        <v>1995 q3</v>
      </c>
    </row>
    <row r="9039" spans="1:3">
      <c r="A9039" s="61">
        <v>34904</v>
      </c>
      <c r="B9039">
        <v>1.32</v>
      </c>
      <c r="C9039" t="str">
        <f t="shared" si="145"/>
        <v>1995 q3</v>
      </c>
    </row>
    <row r="9040" spans="1:3">
      <c r="A9040" s="61">
        <v>34905</v>
      </c>
      <c r="B9040">
        <v>1.3254999999999999</v>
      </c>
      <c r="C9040" t="str">
        <f t="shared" si="145"/>
        <v>1995 q3</v>
      </c>
    </row>
    <row r="9041" spans="1:3">
      <c r="A9041" s="61">
        <v>34906</v>
      </c>
      <c r="B9041">
        <v>1.33</v>
      </c>
      <c r="C9041" t="str">
        <f t="shared" si="145"/>
        <v>1995 q3</v>
      </c>
    </row>
    <row r="9042" spans="1:3">
      <c r="A9042" s="61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61">
        <v>34908</v>
      </c>
      <c r="B9043">
        <v>1.3445</v>
      </c>
      <c r="C9043" t="str">
        <f t="shared" si="146"/>
        <v>1995 q3</v>
      </c>
    </row>
    <row r="9044" spans="1:3">
      <c r="A9044" s="61">
        <v>34911</v>
      </c>
      <c r="B9044">
        <v>1.353</v>
      </c>
      <c r="C9044" t="str">
        <f t="shared" si="146"/>
        <v>1995 q3</v>
      </c>
    </row>
    <row r="9045" spans="1:3">
      <c r="A9045" s="61">
        <v>34912</v>
      </c>
      <c r="B9045">
        <v>1.347</v>
      </c>
      <c r="C9045" t="str">
        <f t="shared" si="146"/>
        <v>1995 q3</v>
      </c>
    </row>
    <row r="9046" spans="1:3">
      <c r="A9046" s="61">
        <v>34913</v>
      </c>
      <c r="B9046">
        <v>1.397</v>
      </c>
      <c r="C9046" t="str">
        <f t="shared" si="146"/>
        <v>1995 q3</v>
      </c>
    </row>
    <row r="9047" spans="1:3">
      <c r="A9047" s="61">
        <v>34914</v>
      </c>
      <c r="B9047">
        <v>1.3919999999999999</v>
      </c>
      <c r="C9047" t="str">
        <f t="shared" si="146"/>
        <v>1995 q3</v>
      </c>
    </row>
    <row r="9048" spans="1:3">
      <c r="A9048" s="61">
        <v>34915</v>
      </c>
      <c r="B9048">
        <v>1.3905000000000001</v>
      </c>
      <c r="C9048" t="str">
        <f t="shared" si="146"/>
        <v>1995 q3</v>
      </c>
    </row>
    <row r="9049" spans="1:3">
      <c r="A9049" s="61">
        <v>34918</v>
      </c>
      <c r="B9049">
        <v>1.3725000000000001</v>
      </c>
      <c r="C9049" t="str">
        <f t="shared" si="146"/>
        <v>1995 q3</v>
      </c>
    </row>
    <row r="9050" spans="1:3">
      <c r="A9050" s="61">
        <v>34919</v>
      </c>
      <c r="B9050">
        <v>1.361</v>
      </c>
      <c r="C9050" t="str">
        <f t="shared" si="146"/>
        <v>1995 q3</v>
      </c>
    </row>
    <row r="9051" spans="1:3">
      <c r="A9051" s="61">
        <v>34920</v>
      </c>
      <c r="B9051">
        <v>1.3685</v>
      </c>
      <c r="C9051" t="str">
        <f t="shared" si="146"/>
        <v>1995 q3</v>
      </c>
    </row>
    <row r="9052" spans="1:3">
      <c r="A9052" s="61">
        <v>34921</v>
      </c>
      <c r="B9052">
        <v>1.3640000000000001</v>
      </c>
      <c r="C9052" t="str">
        <f t="shared" si="146"/>
        <v>1995 q3</v>
      </c>
    </row>
    <row r="9053" spans="1:3">
      <c r="A9053" s="61">
        <v>34922</v>
      </c>
      <c r="B9053">
        <v>1.3685</v>
      </c>
      <c r="C9053" t="str">
        <f t="shared" si="146"/>
        <v>1995 q3</v>
      </c>
    </row>
    <row r="9054" spans="1:3">
      <c r="A9054" s="61">
        <v>34925</v>
      </c>
      <c r="B9054">
        <v>1.365</v>
      </c>
      <c r="C9054" t="str">
        <f t="shared" si="146"/>
        <v>1995 q3</v>
      </c>
    </row>
    <row r="9055" spans="1:3">
      <c r="A9055" s="61">
        <v>34926</v>
      </c>
      <c r="B9055">
        <v>1.3895</v>
      </c>
      <c r="C9055" t="str">
        <f t="shared" si="146"/>
        <v>1995 q3</v>
      </c>
    </row>
    <row r="9056" spans="1:3">
      <c r="A9056" s="61">
        <v>34927</v>
      </c>
      <c r="B9056">
        <v>1.4175</v>
      </c>
      <c r="C9056" t="str">
        <f t="shared" si="146"/>
        <v>1995 q3</v>
      </c>
    </row>
    <row r="9057" spans="1:3">
      <c r="A9057" s="61">
        <v>34928</v>
      </c>
      <c r="B9057">
        <v>1.413</v>
      </c>
      <c r="C9057" t="str">
        <f t="shared" si="146"/>
        <v>1995 q3</v>
      </c>
    </row>
    <row r="9058" spans="1:3">
      <c r="A9058" s="61">
        <v>34929</v>
      </c>
      <c r="B9058">
        <v>1.4205000000000001</v>
      </c>
      <c r="C9058" t="str">
        <f t="shared" si="146"/>
        <v>1995 q3</v>
      </c>
    </row>
    <row r="9059" spans="1:3">
      <c r="A9059" s="61">
        <v>34932</v>
      </c>
      <c r="B9059">
        <v>1.4005000000000001</v>
      </c>
      <c r="C9059" t="str">
        <f t="shared" si="146"/>
        <v>1995 q3</v>
      </c>
    </row>
    <row r="9060" spans="1:3">
      <c r="A9060" s="61">
        <v>34933</v>
      </c>
      <c r="B9060">
        <v>1.3985000000000001</v>
      </c>
      <c r="C9060" t="str">
        <f t="shared" si="146"/>
        <v>1995 q3</v>
      </c>
    </row>
    <row r="9061" spans="1:3">
      <c r="A9061" s="61">
        <v>34934</v>
      </c>
      <c r="B9061">
        <v>1.387</v>
      </c>
      <c r="C9061" t="str">
        <f t="shared" si="146"/>
        <v>1995 q3</v>
      </c>
    </row>
    <row r="9062" spans="1:3">
      <c r="A9062" s="61">
        <v>34935</v>
      </c>
      <c r="B9062">
        <v>1.3955</v>
      </c>
      <c r="C9062" t="str">
        <f t="shared" si="146"/>
        <v>1995 q3</v>
      </c>
    </row>
    <row r="9063" spans="1:3">
      <c r="A9063" s="61">
        <v>34936</v>
      </c>
      <c r="B9063">
        <v>1.3765000000000001</v>
      </c>
      <c r="C9063" t="str">
        <f t="shared" si="146"/>
        <v>1995 q3</v>
      </c>
    </row>
    <row r="9064" spans="1:3">
      <c r="A9064" s="61">
        <v>34939</v>
      </c>
      <c r="B9064">
        <v>1.3653999999999999</v>
      </c>
      <c r="C9064" t="str">
        <f t="shared" si="146"/>
        <v>1995 q3</v>
      </c>
    </row>
    <row r="9065" spans="1:3">
      <c r="A9065" s="61">
        <v>34940</v>
      </c>
      <c r="B9065">
        <v>1.3420000000000001</v>
      </c>
      <c r="C9065" t="str">
        <f t="shared" si="146"/>
        <v>1995 q3</v>
      </c>
    </row>
    <row r="9066" spans="1:3">
      <c r="A9066" s="61">
        <v>34941</v>
      </c>
      <c r="B9066">
        <v>1.3147</v>
      </c>
      <c r="C9066" t="str">
        <f t="shared" si="146"/>
        <v>1995 q3</v>
      </c>
    </row>
    <row r="9067" spans="1:3">
      <c r="A9067" s="61">
        <v>34942</v>
      </c>
      <c r="B9067">
        <v>1.3211999999999999</v>
      </c>
      <c r="C9067" t="str">
        <f t="shared" si="146"/>
        <v>1995 q3</v>
      </c>
    </row>
    <row r="9068" spans="1:3">
      <c r="A9068" s="61">
        <v>34943</v>
      </c>
      <c r="B9068">
        <v>1.3205</v>
      </c>
      <c r="C9068" t="str">
        <f t="shared" si="146"/>
        <v>1995 q3</v>
      </c>
    </row>
    <row r="9069" spans="1:3">
      <c r="A9069" s="61">
        <v>34947</v>
      </c>
      <c r="B9069">
        <v>1.3149999999999999</v>
      </c>
      <c r="C9069" t="str">
        <f t="shared" si="146"/>
        <v>1995 q3</v>
      </c>
    </row>
    <row r="9070" spans="1:3">
      <c r="A9070" s="61">
        <v>34948</v>
      </c>
      <c r="B9070">
        <v>1.325</v>
      </c>
      <c r="C9070" t="str">
        <f t="shared" si="146"/>
        <v>1995 q3</v>
      </c>
    </row>
    <row r="9071" spans="1:3">
      <c r="A9071" s="61">
        <v>34949</v>
      </c>
      <c r="B9071">
        <v>1.3174999999999999</v>
      </c>
      <c r="C9071" t="str">
        <f t="shared" si="146"/>
        <v>1995 q3</v>
      </c>
    </row>
    <row r="9072" spans="1:3">
      <c r="A9072" s="61">
        <v>34950</v>
      </c>
      <c r="B9072">
        <v>1.3069999999999999</v>
      </c>
      <c r="C9072" t="str">
        <f t="shared" si="146"/>
        <v>1995 q3</v>
      </c>
    </row>
    <row r="9073" spans="1:3">
      <c r="A9073" s="61">
        <v>34953</v>
      </c>
      <c r="B9073">
        <v>1.3234999999999999</v>
      </c>
      <c r="C9073" t="str">
        <f t="shared" si="146"/>
        <v>1995 q3</v>
      </c>
    </row>
    <row r="9074" spans="1:3">
      <c r="A9074" s="61">
        <v>34954</v>
      </c>
      <c r="B9074">
        <v>1.2915000000000001</v>
      </c>
      <c r="C9074" t="str">
        <f t="shared" si="146"/>
        <v>1995 q3</v>
      </c>
    </row>
    <row r="9075" spans="1:3">
      <c r="A9075" s="61">
        <v>34955</v>
      </c>
      <c r="B9075">
        <v>1.2789999999999999</v>
      </c>
      <c r="C9075" t="str">
        <f t="shared" si="146"/>
        <v>1995 q3</v>
      </c>
    </row>
    <row r="9076" spans="1:3">
      <c r="A9076" s="61">
        <v>34956</v>
      </c>
      <c r="B9076">
        <v>1.2769999999999999</v>
      </c>
      <c r="C9076" t="str">
        <f t="shared" si="146"/>
        <v>1995 q3</v>
      </c>
    </row>
    <row r="9077" spans="1:3">
      <c r="A9077" s="61">
        <v>34957</v>
      </c>
      <c r="B9077">
        <v>1.2875000000000001</v>
      </c>
      <c r="C9077" t="str">
        <f t="shared" si="146"/>
        <v>1995 q3</v>
      </c>
    </row>
    <row r="9078" spans="1:3">
      <c r="A9078" s="61">
        <v>34960</v>
      </c>
      <c r="B9078">
        <v>1.2875000000000001</v>
      </c>
      <c r="C9078" t="str">
        <f t="shared" si="146"/>
        <v>1995 q3</v>
      </c>
    </row>
    <row r="9079" spans="1:3">
      <c r="A9079" s="61">
        <v>34961</v>
      </c>
      <c r="B9079">
        <v>1.3055000000000001</v>
      </c>
      <c r="C9079" t="str">
        <f t="shared" si="146"/>
        <v>1995 q3</v>
      </c>
    </row>
    <row r="9080" spans="1:3">
      <c r="A9080" s="61">
        <v>34962</v>
      </c>
      <c r="B9080">
        <v>1.3015000000000001</v>
      </c>
      <c r="C9080" t="str">
        <f t="shared" si="146"/>
        <v>1995 q3</v>
      </c>
    </row>
    <row r="9081" spans="1:3">
      <c r="A9081" s="61">
        <v>34963</v>
      </c>
      <c r="B9081">
        <v>1.3260000000000001</v>
      </c>
      <c r="C9081" t="str">
        <f t="shared" si="146"/>
        <v>1995 q3</v>
      </c>
    </row>
    <row r="9082" spans="1:3">
      <c r="A9082" s="61">
        <v>34964</v>
      </c>
      <c r="B9082">
        <v>1.323</v>
      </c>
      <c r="C9082" t="str">
        <f t="shared" si="146"/>
        <v>1995 q3</v>
      </c>
    </row>
    <row r="9083" spans="1:3">
      <c r="A9083" s="61">
        <v>34967</v>
      </c>
      <c r="B9083">
        <v>1.3145</v>
      </c>
      <c r="C9083" t="str">
        <f t="shared" si="146"/>
        <v>1995 q3</v>
      </c>
    </row>
    <row r="9084" spans="1:3">
      <c r="A9084" s="61">
        <v>34968</v>
      </c>
      <c r="B9084">
        <v>1.3220000000000001</v>
      </c>
      <c r="C9084" t="str">
        <f t="shared" si="146"/>
        <v>1995 q3</v>
      </c>
    </row>
    <row r="9085" spans="1:3">
      <c r="A9085" s="61">
        <v>34969</v>
      </c>
      <c r="B9085">
        <v>1.298</v>
      </c>
      <c r="C9085" t="str">
        <f t="shared" si="146"/>
        <v>1995 q3</v>
      </c>
    </row>
    <row r="9086" spans="1:3">
      <c r="A9086" s="61">
        <v>34970</v>
      </c>
      <c r="B9086">
        <v>1.3134999999999999</v>
      </c>
      <c r="C9086" t="str">
        <f t="shared" si="146"/>
        <v>1995 q3</v>
      </c>
    </row>
    <row r="9087" spans="1:3">
      <c r="A9087" s="61">
        <v>34971</v>
      </c>
      <c r="B9087">
        <v>1.3165</v>
      </c>
      <c r="C9087" t="str">
        <f t="shared" si="146"/>
        <v>1995 q3</v>
      </c>
    </row>
    <row r="9088" spans="1:3">
      <c r="A9088" s="61">
        <v>34974</v>
      </c>
      <c r="B9088">
        <v>1.3005</v>
      </c>
      <c r="C9088" t="str">
        <f t="shared" si="146"/>
        <v>1995 q4</v>
      </c>
    </row>
    <row r="9089" spans="1:3">
      <c r="A9089" s="61">
        <v>34975</v>
      </c>
      <c r="B9089">
        <v>1.2945</v>
      </c>
      <c r="C9089" t="str">
        <f t="shared" si="146"/>
        <v>1995 q4</v>
      </c>
    </row>
    <row r="9090" spans="1:3">
      <c r="A9090" s="61">
        <v>34976</v>
      </c>
      <c r="B9090">
        <v>1.3065</v>
      </c>
      <c r="C9090" t="str">
        <f t="shared" si="146"/>
        <v>1995 q4</v>
      </c>
    </row>
    <row r="9091" spans="1:3">
      <c r="A9091" s="61">
        <v>34977</v>
      </c>
      <c r="B9091">
        <v>1.2775000000000001</v>
      </c>
      <c r="C9091" t="str">
        <f t="shared" si="146"/>
        <v>1995 q4</v>
      </c>
    </row>
    <row r="9092" spans="1:3">
      <c r="A9092" s="61">
        <v>34978</v>
      </c>
      <c r="B9092">
        <v>1.2749999999999999</v>
      </c>
      <c r="C9092" t="str">
        <f t="shared" si="146"/>
        <v>1995 q4</v>
      </c>
    </row>
    <row r="9093" spans="1:3">
      <c r="A9093" s="61">
        <v>34981</v>
      </c>
      <c r="B9093">
        <v>1.2669999999999999</v>
      </c>
      <c r="C9093" t="str">
        <f t="shared" si="146"/>
        <v>1995 q4</v>
      </c>
    </row>
    <row r="9094" spans="1:3">
      <c r="A9094" s="61">
        <v>34982</v>
      </c>
      <c r="B9094">
        <v>1.236</v>
      </c>
      <c r="C9094" t="str">
        <f t="shared" si="146"/>
        <v>1995 q4</v>
      </c>
    </row>
    <row r="9095" spans="1:3">
      <c r="A9095" s="61">
        <v>34983</v>
      </c>
      <c r="B9095">
        <v>1.2504999999999999</v>
      </c>
      <c r="C9095" t="str">
        <f t="shared" si="146"/>
        <v>1995 q4</v>
      </c>
    </row>
    <row r="9096" spans="1:3">
      <c r="A9096" s="61">
        <v>34984</v>
      </c>
      <c r="B9096">
        <v>1.27</v>
      </c>
      <c r="C9096" t="str">
        <f t="shared" si="146"/>
        <v>1995 q4</v>
      </c>
    </row>
    <row r="9097" spans="1:3">
      <c r="A9097" s="61">
        <v>34985</v>
      </c>
      <c r="B9097">
        <v>1.266</v>
      </c>
      <c r="C9097" t="str">
        <f t="shared" si="146"/>
        <v>1995 q4</v>
      </c>
    </row>
    <row r="9098" spans="1:3">
      <c r="A9098" s="61">
        <v>34988</v>
      </c>
      <c r="B9098">
        <v>1.2705</v>
      </c>
      <c r="C9098" t="str">
        <f t="shared" si="146"/>
        <v>1995 q4</v>
      </c>
    </row>
    <row r="9099" spans="1:3">
      <c r="A9099" s="61">
        <v>34989</v>
      </c>
      <c r="B9099">
        <v>1.2384999999999999</v>
      </c>
      <c r="C9099" t="str">
        <f t="shared" si="146"/>
        <v>1995 q4</v>
      </c>
    </row>
    <row r="9100" spans="1:3">
      <c r="A9100" s="61">
        <v>34990</v>
      </c>
      <c r="B9100">
        <v>1.2110000000000001</v>
      </c>
      <c r="C9100" t="str">
        <f t="shared" si="146"/>
        <v>1995 q4</v>
      </c>
    </row>
    <row r="9101" spans="1:3">
      <c r="A9101" s="61">
        <v>34991</v>
      </c>
      <c r="B9101">
        <v>1.2484999999999999</v>
      </c>
      <c r="C9101" t="str">
        <f t="shared" si="146"/>
        <v>1995 q4</v>
      </c>
    </row>
    <row r="9102" spans="1:3">
      <c r="A9102" s="61">
        <v>34992</v>
      </c>
      <c r="B9102">
        <v>1.2304999999999999</v>
      </c>
      <c r="C9102" t="str">
        <f t="shared" si="146"/>
        <v>1995 q4</v>
      </c>
    </row>
    <row r="9103" spans="1:3">
      <c r="A9103" s="61">
        <v>34995</v>
      </c>
      <c r="B9103">
        <v>1.2535000000000001</v>
      </c>
      <c r="C9103" t="str">
        <f t="shared" si="146"/>
        <v>1995 q4</v>
      </c>
    </row>
    <row r="9104" spans="1:3">
      <c r="A9104" s="61">
        <v>34996</v>
      </c>
      <c r="B9104">
        <v>1.2395</v>
      </c>
      <c r="C9104" t="str">
        <f t="shared" si="146"/>
        <v>1995 q4</v>
      </c>
    </row>
    <row r="9105" spans="1:3">
      <c r="A9105" s="61">
        <v>34997</v>
      </c>
      <c r="B9105">
        <v>1.244</v>
      </c>
      <c r="C9105" t="str">
        <f t="shared" si="146"/>
        <v>1995 q4</v>
      </c>
    </row>
    <row r="9106" spans="1:3">
      <c r="A9106" s="61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61">
        <v>34999</v>
      </c>
      <c r="B9107">
        <v>1.2370000000000001</v>
      </c>
      <c r="C9107" t="str">
        <f t="shared" si="147"/>
        <v>1995 q4</v>
      </c>
    </row>
    <row r="9108" spans="1:3">
      <c r="A9108" s="61">
        <v>35002</v>
      </c>
      <c r="B9108">
        <v>1.2364999999999999</v>
      </c>
      <c r="C9108" t="str">
        <f t="shared" si="147"/>
        <v>1995 q4</v>
      </c>
    </row>
    <row r="9109" spans="1:3">
      <c r="A9109" s="61">
        <v>35003</v>
      </c>
      <c r="B9109">
        <v>1.2475000000000001</v>
      </c>
      <c r="C9109" t="str">
        <f t="shared" si="147"/>
        <v>1995 q4</v>
      </c>
    </row>
    <row r="9110" spans="1:3">
      <c r="A9110" s="61">
        <v>35004</v>
      </c>
      <c r="B9110">
        <v>1.2885</v>
      </c>
      <c r="C9110" t="str">
        <f t="shared" si="147"/>
        <v>1995 q4</v>
      </c>
    </row>
    <row r="9111" spans="1:3">
      <c r="A9111" s="61">
        <v>35005</v>
      </c>
      <c r="B9111">
        <v>1.325</v>
      </c>
      <c r="C9111" t="str">
        <f t="shared" si="147"/>
        <v>1995 q4</v>
      </c>
    </row>
    <row r="9112" spans="1:3">
      <c r="A9112" s="61">
        <v>35006</v>
      </c>
      <c r="B9112">
        <v>1.3294999999999999</v>
      </c>
      <c r="C9112" t="str">
        <f t="shared" si="147"/>
        <v>1995 q4</v>
      </c>
    </row>
    <row r="9113" spans="1:3">
      <c r="A9113" s="61">
        <v>35009</v>
      </c>
      <c r="B9113">
        <v>1.323</v>
      </c>
      <c r="C9113" t="str">
        <f t="shared" si="147"/>
        <v>1995 q4</v>
      </c>
    </row>
    <row r="9114" spans="1:3">
      <c r="A9114" s="61">
        <v>35010</v>
      </c>
      <c r="B9114">
        <v>1.3405</v>
      </c>
      <c r="C9114" t="str">
        <f t="shared" si="147"/>
        <v>1995 q4</v>
      </c>
    </row>
    <row r="9115" spans="1:3">
      <c r="A9115" s="61">
        <v>35011</v>
      </c>
      <c r="B9115">
        <v>1.321</v>
      </c>
      <c r="C9115" t="str">
        <f t="shared" si="147"/>
        <v>1995 q4</v>
      </c>
    </row>
    <row r="9116" spans="1:3">
      <c r="A9116" s="61">
        <v>35012</v>
      </c>
      <c r="B9116">
        <v>1.3354999999999999</v>
      </c>
      <c r="C9116" t="str">
        <f t="shared" si="147"/>
        <v>1995 q4</v>
      </c>
    </row>
    <row r="9117" spans="1:3">
      <c r="A9117" s="61">
        <v>35013</v>
      </c>
      <c r="B9117">
        <v>1.3505</v>
      </c>
      <c r="C9117" t="str">
        <f t="shared" si="147"/>
        <v>1995 q4</v>
      </c>
    </row>
    <row r="9118" spans="1:3">
      <c r="A9118" s="61">
        <v>35016</v>
      </c>
      <c r="B9118">
        <v>1.335</v>
      </c>
      <c r="C9118" t="str">
        <f t="shared" si="147"/>
        <v>1995 q4</v>
      </c>
    </row>
    <row r="9119" spans="1:3">
      <c r="A9119" s="61">
        <v>35017</v>
      </c>
      <c r="B9119">
        <v>1.3180000000000001</v>
      </c>
      <c r="C9119" t="str">
        <f t="shared" si="147"/>
        <v>1995 q4</v>
      </c>
    </row>
    <row r="9120" spans="1:3">
      <c r="A9120" s="61">
        <v>35018</v>
      </c>
      <c r="B9120">
        <v>1.302</v>
      </c>
      <c r="C9120" t="str">
        <f t="shared" si="147"/>
        <v>1995 q4</v>
      </c>
    </row>
    <row r="9121" spans="1:3">
      <c r="A9121" s="61">
        <v>35019</v>
      </c>
      <c r="B9121">
        <v>1.3154999999999999</v>
      </c>
      <c r="C9121" t="str">
        <f t="shared" si="147"/>
        <v>1995 q4</v>
      </c>
    </row>
    <row r="9122" spans="1:3">
      <c r="A9122" s="61">
        <v>35020</v>
      </c>
      <c r="B9122">
        <v>1.3149999999999999</v>
      </c>
      <c r="C9122" t="str">
        <f t="shared" si="147"/>
        <v>1995 q4</v>
      </c>
    </row>
    <row r="9123" spans="1:3">
      <c r="A9123" s="61">
        <v>35023</v>
      </c>
      <c r="B9123">
        <v>1.3314999999999999</v>
      </c>
      <c r="C9123" t="str">
        <f t="shared" si="147"/>
        <v>1995 q4</v>
      </c>
    </row>
    <row r="9124" spans="1:3">
      <c r="A9124" s="61">
        <v>35024</v>
      </c>
      <c r="B9124">
        <v>1.3174999999999999</v>
      </c>
      <c r="C9124" t="str">
        <f t="shared" si="147"/>
        <v>1995 q4</v>
      </c>
    </row>
    <row r="9125" spans="1:3">
      <c r="A9125" s="61">
        <v>35025</v>
      </c>
      <c r="B9125">
        <v>1.3145</v>
      </c>
      <c r="C9125" t="str">
        <f t="shared" si="147"/>
        <v>1995 q4</v>
      </c>
    </row>
    <row r="9126" spans="1:3">
      <c r="A9126" s="61">
        <v>35030</v>
      </c>
      <c r="B9126">
        <v>1.3098000000000001</v>
      </c>
      <c r="C9126" t="str">
        <f t="shared" si="147"/>
        <v>1995 q4</v>
      </c>
    </row>
    <row r="9127" spans="1:3">
      <c r="A9127" s="61">
        <v>35031</v>
      </c>
      <c r="B9127">
        <v>1.298</v>
      </c>
      <c r="C9127" t="str">
        <f t="shared" si="147"/>
        <v>1995 q4</v>
      </c>
    </row>
    <row r="9128" spans="1:3">
      <c r="A9128" s="61">
        <v>35032</v>
      </c>
      <c r="B9128">
        <v>1.2937000000000001</v>
      </c>
      <c r="C9128" t="str">
        <f t="shared" si="147"/>
        <v>1995 q4</v>
      </c>
    </row>
    <row r="9129" spans="1:3">
      <c r="A9129" s="61">
        <v>35033</v>
      </c>
      <c r="B9129">
        <v>1.3017000000000001</v>
      </c>
      <c r="C9129" t="str">
        <f t="shared" si="147"/>
        <v>1995 q4</v>
      </c>
    </row>
    <row r="9130" spans="1:3">
      <c r="A9130" s="61">
        <v>35034</v>
      </c>
      <c r="B9130">
        <v>1.2809999999999999</v>
      </c>
      <c r="C9130" t="str">
        <f t="shared" si="147"/>
        <v>1995 q4</v>
      </c>
    </row>
    <row r="9131" spans="1:3">
      <c r="A9131" s="61">
        <v>35037</v>
      </c>
      <c r="B9131">
        <v>1.276</v>
      </c>
      <c r="C9131" t="str">
        <f t="shared" si="147"/>
        <v>1995 q4</v>
      </c>
    </row>
    <row r="9132" spans="1:3">
      <c r="A9132" s="61">
        <v>35038</v>
      </c>
      <c r="B9132">
        <v>1.2715000000000001</v>
      </c>
      <c r="C9132" t="str">
        <f t="shared" si="147"/>
        <v>1995 q4</v>
      </c>
    </row>
    <row r="9133" spans="1:3">
      <c r="A9133" s="61">
        <v>35039</v>
      </c>
      <c r="B9133">
        <v>1.2504999999999999</v>
      </c>
      <c r="C9133" t="str">
        <f t="shared" si="147"/>
        <v>1995 q4</v>
      </c>
    </row>
    <row r="9134" spans="1:3">
      <c r="A9134" s="61">
        <v>35040</v>
      </c>
      <c r="B9134">
        <v>1.2785</v>
      </c>
      <c r="C9134" t="str">
        <f t="shared" si="147"/>
        <v>1995 q4</v>
      </c>
    </row>
    <row r="9135" spans="1:3">
      <c r="A9135" s="61">
        <v>35041</v>
      </c>
      <c r="B9135">
        <v>1.274</v>
      </c>
      <c r="C9135" t="str">
        <f t="shared" si="147"/>
        <v>1995 q4</v>
      </c>
    </row>
    <row r="9136" spans="1:3">
      <c r="A9136" s="61">
        <v>35044</v>
      </c>
      <c r="B9136">
        <v>1.2965</v>
      </c>
      <c r="C9136" t="str">
        <f t="shared" si="147"/>
        <v>1995 q4</v>
      </c>
    </row>
    <row r="9137" spans="1:3">
      <c r="A9137" s="61">
        <v>35045</v>
      </c>
      <c r="B9137">
        <v>1.284</v>
      </c>
      <c r="C9137" t="str">
        <f t="shared" si="147"/>
        <v>1995 q4</v>
      </c>
    </row>
    <row r="9138" spans="1:3">
      <c r="A9138" s="61">
        <v>35046</v>
      </c>
      <c r="B9138">
        <v>1.306</v>
      </c>
      <c r="C9138" t="str">
        <f t="shared" si="147"/>
        <v>1995 q4</v>
      </c>
    </row>
    <row r="9139" spans="1:3">
      <c r="A9139" s="61">
        <v>35047</v>
      </c>
      <c r="B9139">
        <v>1.3445</v>
      </c>
      <c r="C9139" t="str">
        <f t="shared" si="147"/>
        <v>1995 q4</v>
      </c>
    </row>
    <row r="9140" spans="1:3">
      <c r="A9140" s="61">
        <v>35048</v>
      </c>
      <c r="B9140">
        <v>1.3009999999999999</v>
      </c>
      <c r="C9140" t="str">
        <f t="shared" si="147"/>
        <v>1995 q4</v>
      </c>
    </row>
    <row r="9141" spans="1:3">
      <c r="A9141" s="61">
        <v>35051</v>
      </c>
      <c r="B9141">
        <v>1.292</v>
      </c>
      <c r="C9141" t="str">
        <f t="shared" si="147"/>
        <v>1995 q4</v>
      </c>
    </row>
    <row r="9142" spans="1:3">
      <c r="A9142" s="61">
        <v>35052</v>
      </c>
      <c r="B9142">
        <v>1.278</v>
      </c>
      <c r="C9142" t="str">
        <f t="shared" si="147"/>
        <v>1995 q4</v>
      </c>
    </row>
    <row r="9143" spans="1:3">
      <c r="A9143" s="61">
        <v>35053</v>
      </c>
      <c r="B9143">
        <v>1.2905</v>
      </c>
      <c r="C9143" t="str">
        <f t="shared" si="147"/>
        <v>1995 q4</v>
      </c>
    </row>
    <row r="9144" spans="1:3">
      <c r="A9144" s="61">
        <v>35054</v>
      </c>
      <c r="B9144">
        <v>1.294</v>
      </c>
      <c r="C9144" t="str">
        <f t="shared" si="147"/>
        <v>1995 q4</v>
      </c>
    </row>
    <row r="9145" spans="1:3">
      <c r="A9145" s="61">
        <v>35055</v>
      </c>
      <c r="B9145">
        <v>1.2775000000000001</v>
      </c>
      <c r="C9145" t="str">
        <f t="shared" si="147"/>
        <v>1995 q4</v>
      </c>
    </row>
    <row r="9146" spans="1:3">
      <c r="A9146" s="61">
        <v>35059</v>
      </c>
      <c r="B9146">
        <v>1.2656000000000001</v>
      </c>
      <c r="C9146" t="str">
        <f t="shared" si="147"/>
        <v>1995 q4</v>
      </c>
    </row>
    <row r="9147" spans="1:3">
      <c r="A9147" s="61">
        <v>35060</v>
      </c>
      <c r="B9147">
        <v>1.2487999999999999</v>
      </c>
      <c r="C9147" t="str">
        <f t="shared" si="147"/>
        <v>1995 q4</v>
      </c>
    </row>
    <row r="9148" spans="1:3">
      <c r="A9148" s="61">
        <v>35061</v>
      </c>
      <c r="B9148">
        <v>1.2377</v>
      </c>
      <c r="C9148" t="str">
        <f t="shared" si="147"/>
        <v>1995 q4</v>
      </c>
    </row>
    <row r="9149" spans="1:3">
      <c r="A9149" s="61">
        <v>35062</v>
      </c>
      <c r="B9149">
        <v>1.2165999999999999</v>
      </c>
      <c r="C9149" t="str">
        <f t="shared" si="147"/>
        <v>1995 q4</v>
      </c>
    </row>
    <row r="9150" spans="1:3">
      <c r="A9150" s="61">
        <v>35066</v>
      </c>
      <c r="B9150">
        <v>1.181</v>
      </c>
      <c r="C9150" t="str">
        <f t="shared" si="147"/>
        <v>1996 q1</v>
      </c>
    </row>
    <row r="9151" spans="1:3">
      <c r="A9151" s="61">
        <v>35067</v>
      </c>
      <c r="B9151">
        <v>1.169</v>
      </c>
      <c r="C9151" t="str">
        <f t="shared" si="147"/>
        <v>1996 q1</v>
      </c>
    </row>
    <row r="9152" spans="1:3">
      <c r="A9152" s="61">
        <v>35068</v>
      </c>
      <c r="B9152">
        <v>1.147</v>
      </c>
      <c r="C9152" t="str">
        <f t="shared" si="147"/>
        <v>1996 q1</v>
      </c>
    </row>
    <row r="9153" spans="1:3">
      <c r="A9153" s="61">
        <v>35069</v>
      </c>
      <c r="B9153">
        <v>1.1705000000000001</v>
      </c>
      <c r="C9153" t="str">
        <f t="shared" si="147"/>
        <v>1996 q1</v>
      </c>
    </row>
    <row r="9154" spans="1:3">
      <c r="A9154" s="61">
        <v>35073</v>
      </c>
      <c r="B9154">
        <v>1.1405000000000001</v>
      </c>
      <c r="C9154" t="str">
        <f t="shared" si="147"/>
        <v>1996 q1</v>
      </c>
    </row>
    <row r="9155" spans="1:3">
      <c r="A9155" s="61">
        <v>35074</v>
      </c>
      <c r="B9155">
        <v>1.1479999999999999</v>
      </c>
      <c r="C9155" t="str">
        <f t="shared" si="147"/>
        <v>1996 q1</v>
      </c>
    </row>
    <row r="9156" spans="1:3">
      <c r="A9156" s="61">
        <v>35075</v>
      </c>
      <c r="B9156">
        <v>1.1535</v>
      </c>
      <c r="C9156" t="str">
        <f t="shared" si="147"/>
        <v>1996 q1</v>
      </c>
    </row>
    <row r="9157" spans="1:3">
      <c r="A9157" s="61">
        <v>35076</v>
      </c>
      <c r="B9157">
        <v>1.127</v>
      </c>
      <c r="C9157" t="str">
        <f t="shared" si="147"/>
        <v>1996 q1</v>
      </c>
    </row>
    <row r="9158" spans="1:3">
      <c r="A9158" s="61">
        <v>35079</v>
      </c>
      <c r="B9158">
        <v>1.1165</v>
      </c>
      <c r="C9158" t="str">
        <f t="shared" si="147"/>
        <v>1996 q1</v>
      </c>
    </row>
    <row r="9159" spans="1:3">
      <c r="A9159" s="61">
        <v>35080</v>
      </c>
      <c r="B9159">
        <v>1.1254999999999999</v>
      </c>
      <c r="C9159" t="str">
        <f t="shared" si="147"/>
        <v>1996 q1</v>
      </c>
    </row>
    <row r="9160" spans="1:3">
      <c r="A9160" s="61">
        <v>35081</v>
      </c>
      <c r="B9160">
        <v>1.1165</v>
      </c>
      <c r="C9160" t="str">
        <f t="shared" si="147"/>
        <v>1996 q1</v>
      </c>
    </row>
    <row r="9161" spans="1:3">
      <c r="A9161" s="61">
        <v>35082</v>
      </c>
      <c r="B9161">
        <v>1.1479999999999999</v>
      </c>
      <c r="C9161" t="str">
        <f t="shared" si="147"/>
        <v>1996 q1</v>
      </c>
    </row>
    <row r="9162" spans="1:3">
      <c r="A9162" s="61">
        <v>35083</v>
      </c>
      <c r="B9162">
        <v>1.1214999999999999</v>
      </c>
      <c r="C9162" t="str">
        <f t="shared" si="147"/>
        <v>1996 q1</v>
      </c>
    </row>
    <row r="9163" spans="1:3">
      <c r="A9163" s="61">
        <v>35086</v>
      </c>
      <c r="B9163">
        <v>1.1274999999999999</v>
      </c>
      <c r="C9163" t="str">
        <f t="shared" si="147"/>
        <v>1996 q1</v>
      </c>
    </row>
    <row r="9164" spans="1:3">
      <c r="A9164" s="61">
        <v>35087</v>
      </c>
      <c r="B9164">
        <v>1.1525000000000001</v>
      </c>
      <c r="C9164" t="str">
        <f t="shared" si="147"/>
        <v>1996 q1</v>
      </c>
    </row>
    <row r="9165" spans="1:3">
      <c r="A9165" s="61">
        <v>35088</v>
      </c>
      <c r="B9165">
        <v>1.1619999999999999</v>
      </c>
      <c r="C9165" t="str">
        <f t="shared" si="147"/>
        <v>1996 q1</v>
      </c>
    </row>
    <row r="9166" spans="1:3">
      <c r="A9166" s="61">
        <v>35089</v>
      </c>
      <c r="B9166">
        <v>1.1359999999999999</v>
      </c>
      <c r="C9166" t="str">
        <f t="shared" si="147"/>
        <v>1996 q1</v>
      </c>
    </row>
    <row r="9167" spans="1:3">
      <c r="A9167" s="61">
        <v>35090</v>
      </c>
      <c r="B9167">
        <v>1.129</v>
      </c>
      <c r="C9167" t="str">
        <f t="shared" si="147"/>
        <v>1996 q1</v>
      </c>
    </row>
    <row r="9168" spans="1:3">
      <c r="A9168" s="61">
        <v>35093</v>
      </c>
      <c r="B9168">
        <v>1.131</v>
      </c>
      <c r="C9168" t="str">
        <f t="shared" si="147"/>
        <v>1996 q1</v>
      </c>
    </row>
    <row r="9169" spans="1:3">
      <c r="A9169" s="61">
        <v>35094</v>
      </c>
      <c r="B9169">
        <v>1.1545000000000001</v>
      </c>
      <c r="C9169" t="str">
        <f t="shared" si="147"/>
        <v>1996 q1</v>
      </c>
    </row>
    <row r="9170" spans="1:3">
      <c r="A9170" s="61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61">
        <v>35096</v>
      </c>
      <c r="B9171">
        <v>1.1739999999999999</v>
      </c>
      <c r="C9171" t="str">
        <f t="shared" si="148"/>
        <v>1996 q1</v>
      </c>
    </row>
    <row r="9172" spans="1:3">
      <c r="A9172" s="61">
        <v>35097</v>
      </c>
      <c r="B9172">
        <v>1.1739999999999999</v>
      </c>
      <c r="C9172" t="str">
        <f t="shared" si="148"/>
        <v>1996 q1</v>
      </c>
    </row>
    <row r="9173" spans="1:3">
      <c r="A9173" s="61">
        <v>35100</v>
      </c>
      <c r="B9173">
        <v>1.1645000000000001</v>
      </c>
      <c r="C9173" t="str">
        <f t="shared" si="148"/>
        <v>1996 q1</v>
      </c>
    </row>
    <row r="9174" spans="1:3">
      <c r="A9174" s="61">
        <v>35101</v>
      </c>
      <c r="B9174">
        <v>1.1635</v>
      </c>
      <c r="C9174" t="str">
        <f t="shared" si="148"/>
        <v>1996 q1</v>
      </c>
    </row>
    <row r="9175" spans="1:3">
      <c r="A9175" s="61">
        <v>35102</v>
      </c>
      <c r="B9175">
        <v>1.181</v>
      </c>
      <c r="C9175" t="str">
        <f t="shared" si="148"/>
        <v>1996 q1</v>
      </c>
    </row>
    <row r="9176" spans="1:3">
      <c r="A9176" s="61">
        <v>35103</v>
      </c>
      <c r="B9176">
        <v>1.1719999999999999</v>
      </c>
      <c r="C9176" t="str">
        <f t="shared" si="148"/>
        <v>1996 q1</v>
      </c>
    </row>
    <row r="9177" spans="1:3">
      <c r="A9177" s="61">
        <v>35104</v>
      </c>
      <c r="B9177">
        <v>1.1719999999999999</v>
      </c>
      <c r="C9177" t="str">
        <f t="shared" si="148"/>
        <v>1996 q1</v>
      </c>
    </row>
    <row r="9178" spans="1:3">
      <c r="A9178" s="61">
        <v>35107</v>
      </c>
      <c r="B9178">
        <v>1.1579999999999999</v>
      </c>
      <c r="C9178" t="str">
        <f t="shared" si="148"/>
        <v>1996 q1</v>
      </c>
    </row>
    <row r="9179" spans="1:3">
      <c r="A9179" s="61">
        <v>35108</v>
      </c>
      <c r="B9179">
        <v>1.1339999999999999</v>
      </c>
      <c r="C9179" t="str">
        <f t="shared" si="148"/>
        <v>1996 q1</v>
      </c>
    </row>
    <row r="9180" spans="1:3">
      <c r="A9180" s="61">
        <v>35109</v>
      </c>
      <c r="B9180">
        <v>1.141</v>
      </c>
      <c r="C9180" t="str">
        <f t="shared" si="148"/>
        <v>1996 q1</v>
      </c>
    </row>
    <row r="9181" spans="1:3">
      <c r="A9181" s="61">
        <v>35110</v>
      </c>
      <c r="B9181">
        <v>1.1365000000000001</v>
      </c>
      <c r="C9181" t="str">
        <f t="shared" si="148"/>
        <v>1996 q1</v>
      </c>
    </row>
    <row r="9182" spans="1:3">
      <c r="A9182" s="61">
        <v>35111</v>
      </c>
      <c r="B9182">
        <v>1.125</v>
      </c>
      <c r="C9182" t="str">
        <f t="shared" si="148"/>
        <v>1996 q1</v>
      </c>
    </row>
    <row r="9183" spans="1:3">
      <c r="A9183" s="61">
        <v>35115</v>
      </c>
      <c r="B9183">
        <v>1.1375</v>
      </c>
      <c r="C9183" t="str">
        <f t="shared" si="148"/>
        <v>1996 q1</v>
      </c>
    </row>
    <row r="9184" spans="1:3">
      <c r="A9184" s="61">
        <v>35116</v>
      </c>
      <c r="B9184">
        <v>1.1405000000000001</v>
      </c>
      <c r="C9184" t="str">
        <f t="shared" si="148"/>
        <v>1996 q1</v>
      </c>
    </row>
    <row r="9185" spans="1:3">
      <c r="A9185" s="61">
        <v>35117</v>
      </c>
      <c r="B9185">
        <v>1.1599999999999999</v>
      </c>
      <c r="C9185" t="str">
        <f t="shared" si="148"/>
        <v>1996 q1</v>
      </c>
    </row>
    <row r="9186" spans="1:3">
      <c r="A9186" s="61">
        <v>35118</v>
      </c>
      <c r="B9186">
        <v>1.1619999999999999</v>
      </c>
      <c r="C9186" t="str">
        <f t="shared" si="148"/>
        <v>1996 q1</v>
      </c>
    </row>
    <row r="9187" spans="1:3">
      <c r="A9187" s="61">
        <v>35121</v>
      </c>
      <c r="B9187">
        <v>1.1460999999999999</v>
      </c>
      <c r="C9187" t="str">
        <f t="shared" si="148"/>
        <v>1996 q1</v>
      </c>
    </row>
    <row r="9188" spans="1:3">
      <c r="A9188" s="61">
        <v>35122</v>
      </c>
      <c r="B9188">
        <v>1.1521999999999999</v>
      </c>
      <c r="C9188" t="str">
        <f t="shared" si="148"/>
        <v>1996 q1</v>
      </c>
    </row>
    <row r="9189" spans="1:3">
      <c r="A9189" s="61">
        <v>35123</v>
      </c>
      <c r="B9189">
        <v>1.1341000000000001</v>
      </c>
      <c r="C9189" t="str">
        <f t="shared" si="148"/>
        <v>1996 q1</v>
      </c>
    </row>
    <row r="9190" spans="1:3">
      <c r="A9190" s="61">
        <v>35124</v>
      </c>
      <c r="B9190">
        <v>1.1558999999999999</v>
      </c>
      <c r="C9190" t="str">
        <f t="shared" si="148"/>
        <v>1996 q1</v>
      </c>
    </row>
    <row r="9191" spans="1:3">
      <c r="A9191" s="61">
        <v>35125</v>
      </c>
      <c r="B9191">
        <v>1.1619999999999999</v>
      </c>
      <c r="C9191" t="str">
        <f t="shared" si="148"/>
        <v>1996 q1</v>
      </c>
    </row>
    <row r="9192" spans="1:3">
      <c r="A9192" s="61">
        <v>35128</v>
      </c>
      <c r="B9192">
        <v>1.1785000000000001</v>
      </c>
      <c r="C9192" t="str">
        <f t="shared" si="148"/>
        <v>1996 q1</v>
      </c>
    </row>
    <row r="9193" spans="1:3">
      <c r="A9193" s="61">
        <v>35129</v>
      </c>
      <c r="B9193">
        <v>1.1645000000000001</v>
      </c>
      <c r="C9193" t="str">
        <f t="shared" si="148"/>
        <v>1996 q1</v>
      </c>
    </row>
    <row r="9194" spans="1:3">
      <c r="A9194" s="61">
        <v>35130</v>
      </c>
      <c r="B9194">
        <v>1.1685000000000001</v>
      </c>
      <c r="C9194" t="str">
        <f t="shared" si="148"/>
        <v>1996 q1</v>
      </c>
    </row>
    <row r="9195" spans="1:3">
      <c r="A9195" s="61">
        <v>35131</v>
      </c>
      <c r="B9195">
        <v>1.1719999999999999</v>
      </c>
      <c r="C9195" t="str">
        <f t="shared" si="148"/>
        <v>1996 q1</v>
      </c>
    </row>
    <row r="9196" spans="1:3">
      <c r="A9196" s="61">
        <v>35132</v>
      </c>
      <c r="B9196">
        <v>1.1990000000000001</v>
      </c>
      <c r="C9196" t="str">
        <f t="shared" si="148"/>
        <v>1996 q1</v>
      </c>
    </row>
    <row r="9197" spans="1:3">
      <c r="A9197" s="61">
        <v>35135</v>
      </c>
      <c r="B9197">
        <v>1.19</v>
      </c>
      <c r="C9197" t="str">
        <f t="shared" si="148"/>
        <v>1996 q1</v>
      </c>
    </row>
    <row r="9198" spans="1:3">
      <c r="A9198" s="61">
        <v>35136</v>
      </c>
      <c r="B9198">
        <v>1.1964999999999999</v>
      </c>
      <c r="C9198" t="str">
        <f t="shared" si="148"/>
        <v>1996 q1</v>
      </c>
    </row>
    <row r="9199" spans="1:3">
      <c r="A9199" s="61">
        <v>35137</v>
      </c>
      <c r="B9199">
        <v>1.1884999999999999</v>
      </c>
      <c r="C9199" t="str">
        <f t="shared" si="148"/>
        <v>1996 q1</v>
      </c>
    </row>
    <row r="9200" spans="1:3">
      <c r="A9200" s="61">
        <v>35138</v>
      </c>
      <c r="B9200">
        <v>1.1719999999999999</v>
      </c>
      <c r="C9200" t="str">
        <f t="shared" si="148"/>
        <v>1996 q1</v>
      </c>
    </row>
    <row r="9201" spans="1:3">
      <c r="A9201" s="61">
        <v>35139</v>
      </c>
      <c r="B9201">
        <v>1.1695</v>
      </c>
      <c r="C9201" t="str">
        <f t="shared" si="148"/>
        <v>1996 q1</v>
      </c>
    </row>
    <row r="9202" spans="1:3">
      <c r="A9202" s="61">
        <v>35142</v>
      </c>
      <c r="B9202">
        <v>1.1805000000000001</v>
      </c>
      <c r="C9202" t="str">
        <f t="shared" si="148"/>
        <v>1996 q1</v>
      </c>
    </row>
    <row r="9203" spans="1:3">
      <c r="A9203" s="61">
        <v>35143</v>
      </c>
      <c r="B9203">
        <v>1.1685000000000001</v>
      </c>
      <c r="C9203" t="str">
        <f t="shared" si="148"/>
        <v>1996 q1</v>
      </c>
    </row>
    <row r="9204" spans="1:3">
      <c r="A9204" s="61">
        <v>35144</v>
      </c>
      <c r="B9204">
        <v>1.171</v>
      </c>
      <c r="C9204" t="str">
        <f t="shared" si="148"/>
        <v>1996 q1</v>
      </c>
    </row>
    <row r="9205" spans="1:3">
      <c r="A9205" s="61">
        <v>35145</v>
      </c>
      <c r="B9205">
        <v>1.169</v>
      </c>
      <c r="C9205" t="str">
        <f t="shared" si="148"/>
        <v>1996 q1</v>
      </c>
    </row>
    <row r="9206" spans="1:3">
      <c r="A9206" s="61">
        <v>35146</v>
      </c>
      <c r="B9206">
        <v>1.1515</v>
      </c>
      <c r="C9206" t="str">
        <f t="shared" si="148"/>
        <v>1996 q1</v>
      </c>
    </row>
    <row r="9207" spans="1:3">
      <c r="A9207" s="61">
        <v>35149</v>
      </c>
      <c r="B9207">
        <v>1.149</v>
      </c>
      <c r="C9207" t="str">
        <f t="shared" si="148"/>
        <v>1996 q1</v>
      </c>
    </row>
    <row r="9208" spans="1:3">
      <c r="A9208" s="61">
        <v>35150</v>
      </c>
      <c r="B9208">
        <v>1.1619999999999999</v>
      </c>
      <c r="C9208" t="str">
        <f t="shared" si="148"/>
        <v>1996 q1</v>
      </c>
    </row>
    <row r="9209" spans="1:3">
      <c r="A9209" s="61">
        <v>35151</v>
      </c>
      <c r="B9209">
        <v>1.1559999999999999</v>
      </c>
      <c r="C9209" t="str">
        <f t="shared" si="148"/>
        <v>1996 q1</v>
      </c>
    </row>
    <row r="9210" spans="1:3">
      <c r="A9210" s="61">
        <v>35152</v>
      </c>
      <c r="B9210">
        <v>1.1625000000000001</v>
      </c>
      <c r="C9210" t="str">
        <f t="shared" si="148"/>
        <v>1996 q1</v>
      </c>
    </row>
    <row r="9211" spans="1:3">
      <c r="A9211" s="61">
        <v>35153</v>
      </c>
      <c r="B9211">
        <v>1.165</v>
      </c>
      <c r="C9211" t="str">
        <f t="shared" si="148"/>
        <v>1996 q1</v>
      </c>
    </row>
    <row r="9212" spans="1:3">
      <c r="A9212" s="61">
        <v>35156</v>
      </c>
      <c r="B9212">
        <v>1.1455</v>
      </c>
      <c r="C9212" t="str">
        <f t="shared" si="148"/>
        <v>1996 q2</v>
      </c>
    </row>
    <row r="9213" spans="1:3">
      <c r="A9213" s="61">
        <v>35157</v>
      </c>
      <c r="B9213">
        <v>1.1355</v>
      </c>
      <c r="C9213" t="str">
        <f t="shared" si="148"/>
        <v>1996 q2</v>
      </c>
    </row>
    <row r="9214" spans="1:3">
      <c r="A9214" s="61">
        <v>35158</v>
      </c>
      <c r="B9214">
        <v>1.1265000000000001</v>
      </c>
      <c r="C9214" t="str">
        <f t="shared" si="148"/>
        <v>1996 q2</v>
      </c>
    </row>
    <row r="9215" spans="1:3">
      <c r="A9215" s="61">
        <v>35159</v>
      </c>
      <c r="B9215">
        <v>1.1335</v>
      </c>
      <c r="C9215" t="str">
        <f t="shared" si="148"/>
        <v>1996 q2</v>
      </c>
    </row>
    <row r="9216" spans="1:3">
      <c r="A9216" s="61">
        <v>35163</v>
      </c>
      <c r="B9216">
        <v>1.1335</v>
      </c>
      <c r="C9216" t="str">
        <f t="shared" si="148"/>
        <v>1996 q2</v>
      </c>
    </row>
    <row r="9217" spans="1:3">
      <c r="A9217" s="61">
        <v>35164</v>
      </c>
      <c r="B9217">
        <v>1.1305000000000001</v>
      </c>
      <c r="C9217" t="str">
        <f t="shared" si="148"/>
        <v>1996 q2</v>
      </c>
    </row>
    <row r="9218" spans="1:3">
      <c r="A9218" s="61">
        <v>35165</v>
      </c>
      <c r="B9218">
        <v>1.1539999999999999</v>
      </c>
      <c r="C9218" t="str">
        <f t="shared" si="148"/>
        <v>1996 q2</v>
      </c>
    </row>
    <row r="9219" spans="1:3">
      <c r="A9219" s="61">
        <v>35166</v>
      </c>
      <c r="B9219">
        <v>1.1879999999999999</v>
      </c>
      <c r="C9219" t="str">
        <f t="shared" si="148"/>
        <v>1996 q2</v>
      </c>
    </row>
    <row r="9220" spans="1:3">
      <c r="A9220" s="61">
        <v>35167</v>
      </c>
      <c r="B9220">
        <v>1.194</v>
      </c>
      <c r="C9220" t="str">
        <f t="shared" si="148"/>
        <v>1996 q2</v>
      </c>
    </row>
    <row r="9221" spans="1:3">
      <c r="A9221" s="61">
        <v>35170</v>
      </c>
      <c r="B9221">
        <v>1.1775</v>
      </c>
      <c r="C9221" t="str">
        <f t="shared" si="148"/>
        <v>1996 q2</v>
      </c>
    </row>
    <row r="9222" spans="1:3">
      <c r="A9222" s="61">
        <v>35171</v>
      </c>
      <c r="B9222">
        <v>1.1839999999999999</v>
      </c>
      <c r="C9222" t="str">
        <f t="shared" si="148"/>
        <v>1996 q2</v>
      </c>
    </row>
    <row r="9223" spans="1:3">
      <c r="A9223" s="61">
        <v>35172</v>
      </c>
      <c r="B9223">
        <v>1.196</v>
      </c>
      <c r="C9223" t="str">
        <f t="shared" si="148"/>
        <v>1996 q2</v>
      </c>
    </row>
    <row r="9224" spans="1:3">
      <c r="A9224" s="61">
        <v>35173</v>
      </c>
      <c r="B9224">
        <v>1.206</v>
      </c>
      <c r="C9224" t="str">
        <f t="shared" si="148"/>
        <v>1996 q2</v>
      </c>
    </row>
    <row r="9225" spans="1:3">
      <c r="A9225" s="61">
        <v>35174</v>
      </c>
      <c r="B9225">
        <v>1.23</v>
      </c>
      <c r="C9225" t="str">
        <f t="shared" si="148"/>
        <v>1996 q2</v>
      </c>
    </row>
    <row r="9226" spans="1:3">
      <c r="A9226" s="61">
        <v>35177</v>
      </c>
      <c r="B9226">
        <v>1.2275</v>
      </c>
      <c r="C9226" t="str">
        <f t="shared" si="148"/>
        <v>1996 q2</v>
      </c>
    </row>
    <row r="9227" spans="1:3">
      <c r="A9227" s="61">
        <v>35178</v>
      </c>
      <c r="B9227">
        <v>1.2170000000000001</v>
      </c>
      <c r="C9227" t="str">
        <f t="shared" si="148"/>
        <v>1996 q2</v>
      </c>
    </row>
    <row r="9228" spans="1:3">
      <c r="A9228" s="61">
        <v>35179</v>
      </c>
      <c r="B9228">
        <v>1.2284999999999999</v>
      </c>
      <c r="C9228" t="str">
        <f t="shared" si="148"/>
        <v>1996 q2</v>
      </c>
    </row>
    <row r="9229" spans="1:3">
      <c r="A9229" s="61">
        <v>35180</v>
      </c>
      <c r="B9229">
        <v>1.2258</v>
      </c>
      <c r="C9229" t="str">
        <f t="shared" si="148"/>
        <v>1996 q2</v>
      </c>
    </row>
    <row r="9230" spans="1:3">
      <c r="A9230" s="61">
        <v>35181</v>
      </c>
      <c r="B9230">
        <v>1.2169000000000001</v>
      </c>
      <c r="C9230" t="str">
        <f t="shared" si="148"/>
        <v>1996 q2</v>
      </c>
    </row>
    <row r="9231" spans="1:3">
      <c r="A9231" s="61">
        <v>35184</v>
      </c>
      <c r="B9231">
        <v>1.2035</v>
      </c>
      <c r="C9231" t="str">
        <f t="shared" si="148"/>
        <v>1996 q2</v>
      </c>
    </row>
    <row r="9232" spans="1:3">
      <c r="A9232" s="61">
        <v>35185</v>
      </c>
      <c r="B9232">
        <v>1.1955</v>
      </c>
      <c r="C9232" t="str">
        <f t="shared" si="148"/>
        <v>1996 q2</v>
      </c>
    </row>
    <row r="9233" spans="1:3">
      <c r="A9233" s="61">
        <v>35186</v>
      </c>
      <c r="B9233">
        <v>1.206</v>
      </c>
      <c r="C9233" t="str">
        <f t="shared" si="148"/>
        <v>1996 q2</v>
      </c>
    </row>
    <row r="9234" spans="1:3">
      <c r="A9234" s="61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61">
        <v>35188</v>
      </c>
      <c r="B9235">
        <v>1.222</v>
      </c>
      <c r="C9235" t="str">
        <f t="shared" si="149"/>
        <v>1996 q2</v>
      </c>
    </row>
    <row r="9236" spans="1:3">
      <c r="A9236" s="61">
        <v>35191</v>
      </c>
      <c r="B9236">
        <v>1.2130000000000001</v>
      </c>
      <c r="C9236" t="str">
        <f t="shared" si="149"/>
        <v>1996 q2</v>
      </c>
    </row>
    <row r="9237" spans="1:3">
      <c r="A9237" s="61">
        <v>35192</v>
      </c>
      <c r="B9237">
        <v>1.2490000000000001</v>
      </c>
      <c r="C9237" t="str">
        <f t="shared" si="149"/>
        <v>1996 q2</v>
      </c>
    </row>
    <row r="9238" spans="1:3">
      <c r="A9238" s="61">
        <v>35193</v>
      </c>
      <c r="B9238">
        <v>1.2544999999999999</v>
      </c>
      <c r="C9238" t="str">
        <f t="shared" si="149"/>
        <v>1996 q2</v>
      </c>
    </row>
    <row r="9239" spans="1:3">
      <c r="A9239" s="61">
        <v>35194</v>
      </c>
      <c r="B9239">
        <v>1.2495000000000001</v>
      </c>
      <c r="C9239" t="str">
        <f t="shared" si="149"/>
        <v>1996 q2</v>
      </c>
    </row>
    <row r="9240" spans="1:3">
      <c r="A9240" s="61">
        <v>35195</v>
      </c>
      <c r="B9240">
        <v>1.2450000000000001</v>
      </c>
      <c r="C9240" t="str">
        <f t="shared" si="149"/>
        <v>1996 q2</v>
      </c>
    </row>
    <row r="9241" spans="1:3">
      <c r="A9241" s="61">
        <v>35198</v>
      </c>
      <c r="B9241">
        <v>1.2555000000000001</v>
      </c>
      <c r="C9241" t="str">
        <f t="shared" si="149"/>
        <v>1996 q2</v>
      </c>
    </row>
    <row r="9242" spans="1:3">
      <c r="A9242" s="61">
        <v>35199</v>
      </c>
      <c r="B9242">
        <v>1.2410000000000001</v>
      </c>
      <c r="C9242" t="str">
        <f t="shared" si="149"/>
        <v>1996 q2</v>
      </c>
    </row>
    <row r="9243" spans="1:3">
      <c r="A9243" s="61">
        <v>35200</v>
      </c>
      <c r="B9243">
        <v>1.2364999999999999</v>
      </c>
      <c r="C9243" t="str">
        <f t="shared" si="149"/>
        <v>1996 q2</v>
      </c>
    </row>
    <row r="9244" spans="1:3">
      <c r="A9244" s="61">
        <v>35201</v>
      </c>
      <c r="B9244">
        <v>1.2364999999999999</v>
      </c>
      <c r="C9244" t="str">
        <f t="shared" si="149"/>
        <v>1996 q2</v>
      </c>
    </row>
    <row r="9245" spans="1:3">
      <c r="A9245" s="61">
        <v>35202</v>
      </c>
      <c r="B9245">
        <v>1.1559999999999999</v>
      </c>
      <c r="C9245" t="str">
        <f t="shared" si="149"/>
        <v>1996 q2</v>
      </c>
    </row>
    <row r="9246" spans="1:3">
      <c r="A9246" s="61">
        <v>35205</v>
      </c>
      <c r="B9246">
        <v>1.1120000000000001</v>
      </c>
      <c r="C9246" t="str">
        <f t="shared" si="149"/>
        <v>1996 q2</v>
      </c>
    </row>
    <row r="9247" spans="1:3">
      <c r="A9247" s="61">
        <v>35206</v>
      </c>
      <c r="B9247">
        <v>1.1154999999999999</v>
      </c>
      <c r="C9247" t="str">
        <f t="shared" si="149"/>
        <v>1996 q2</v>
      </c>
    </row>
    <row r="9248" spans="1:3">
      <c r="A9248" s="61">
        <v>35207</v>
      </c>
      <c r="B9248">
        <v>1.1355</v>
      </c>
      <c r="C9248" t="str">
        <f t="shared" si="149"/>
        <v>1996 q2</v>
      </c>
    </row>
    <row r="9249" spans="1:3">
      <c r="A9249" s="61">
        <v>35208</v>
      </c>
      <c r="B9249">
        <v>1.1365000000000001</v>
      </c>
      <c r="C9249" t="str">
        <f t="shared" si="149"/>
        <v>1996 q2</v>
      </c>
    </row>
    <row r="9250" spans="1:3">
      <c r="A9250" s="61">
        <v>35209</v>
      </c>
      <c r="B9250">
        <v>1.1265000000000001</v>
      </c>
      <c r="C9250" t="str">
        <f t="shared" si="149"/>
        <v>1996 q2</v>
      </c>
    </row>
    <row r="9251" spans="1:3">
      <c r="A9251" s="61">
        <v>35213</v>
      </c>
      <c r="B9251">
        <v>1.1359999999999999</v>
      </c>
      <c r="C9251" t="str">
        <f t="shared" si="149"/>
        <v>1996 q2</v>
      </c>
    </row>
    <row r="9252" spans="1:3">
      <c r="A9252" s="61">
        <v>35214</v>
      </c>
      <c r="B9252">
        <v>1.1619999999999999</v>
      </c>
      <c r="C9252" t="str">
        <f t="shared" si="149"/>
        <v>1996 q2</v>
      </c>
    </row>
    <row r="9253" spans="1:3">
      <c r="A9253" s="61">
        <v>35215</v>
      </c>
      <c r="B9253">
        <v>1.155</v>
      </c>
      <c r="C9253" t="str">
        <f t="shared" si="149"/>
        <v>1996 q2</v>
      </c>
    </row>
    <row r="9254" spans="1:3">
      <c r="A9254" s="61">
        <v>35216</v>
      </c>
      <c r="B9254">
        <v>1.1499999999999999</v>
      </c>
      <c r="C9254" t="str">
        <f t="shared" si="149"/>
        <v>1996 q2</v>
      </c>
    </row>
    <row r="9255" spans="1:3">
      <c r="A9255" s="61">
        <v>35219</v>
      </c>
      <c r="B9255">
        <v>1.1365000000000001</v>
      </c>
      <c r="C9255" t="str">
        <f t="shared" si="149"/>
        <v>1996 q2</v>
      </c>
    </row>
    <row r="9256" spans="1:3">
      <c r="A9256" s="61">
        <v>35220</v>
      </c>
      <c r="B9256">
        <v>1.107</v>
      </c>
      <c r="C9256" t="str">
        <f t="shared" si="149"/>
        <v>1996 q2</v>
      </c>
    </row>
    <row r="9257" spans="1:3">
      <c r="A9257" s="61">
        <v>35221</v>
      </c>
      <c r="B9257">
        <v>1.0205</v>
      </c>
      <c r="C9257" t="str">
        <f t="shared" si="149"/>
        <v>1996 q2</v>
      </c>
    </row>
    <row r="9258" spans="1:3">
      <c r="A9258" s="61">
        <v>35222</v>
      </c>
      <c r="B9258">
        <v>1.0365</v>
      </c>
      <c r="C9258" t="str">
        <f t="shared" si="149"/>
        <v>1996 q2</v>
      </c>
    </row>
    <row r="9259" spans="1:3">
      <c r="A9259" s="61">
        <v>35223</v>
      </c>
      <c r="B9259">
        <v>1.071</v>
      </c>
      <c r="C9259" t="str">
        <f t="shared" si="149"/>
        <v>1996 q2</v>
      </c>
    </row>
    <row r="9260" spans="1:3">
      <c r="A9260" s="61">
        <v>35226</v>
      </c>
      <c r="B9260">
        <v>1.0794999999999999</v>
      </c>
      <c r="C9260" t="str">
        <f t="shared" si="149"/>
        <v>1996 q2</v>
      </c>
    </row>
    <row r="9261" spans="1:3">
      <c r="A9261" s="61">
        <v>35227</v>
      </c>
      <c r="B9261">
        <v>1.0129999999999999</v>
      </c>
      <c r="C9261" t="str">
        <f t="shared" si="149"/>
        <v>1996 q2</v>
      </c>
    </row>
    <row r="9262" spans="1:3">
      <c r="A9262" s="61">
        <v>35228</v>
      </c>
      <c r="B9262">
        <v>1.0509999999999999</v>
      </c>
      <c r="C9262" t="str">
        <f t="shared" si="149"/>
        <v>1996 q2</v>
      </c>
    </row>
    <row r="9263" spans="1:3">
      <c r="A9263" s="61">
        <v>35229</v>
      </c>
      <c r="B9263">
        <v>1.0415000000000001</v>
      </c>
      <c r="C9263" t="str">
        <f t="shared" si="149"/>
        <v>1996 q2</v>
      </c>
    </row>
    <row r="9264" spans="1:3">
      <c r="A9264" s="61">
        <v>35230</v>
      </c>
      <c r="B9264">
        <v>0.9385</v>
      </c>
      <c r="C9264" t="str">
        <f t="shared" si="149"/>
        <v>1996 q2</v>
      </c>
    </row>
    <row r="9265" spans="1:3">
      <c r="A9265" s="61">
        <v>35233</v>
      </c>
      <c r="B9265">
        <v>0.93899999999999995</v>
      </c>
      <c r="C9265" t="str">
        <f t="shared" si="149"/>
        <v>1996 q2</v>
      </c>
    </row>
    <row r="9266" spans="1:3">
      <c r="A9266" s="61">
        <v>35234</v>
      </c>
      <c r="B9266">
        <v>0.95</v>
      </c>
      <c r="C9266" t="str">
        <f t="shared" si="149"/>
        <v>1996 q2</v>
      </c>
    </row>
    <row r="9267" spans="1:3">
      <c r="A9267" s="61">
        <v>35235</v>
      </c>
      <c r="B9267">
        <v>0.97199999999999998</v>
      </c>
      <c r="C9267" t="str">
        <f t="shared" si="149"/>
        <v>1996 q2</v>
      </c>
    </row>
    <row r="9268" spans="1:3">
      <c r="A9268" s="61">
        <v>35236</v>
      </c>
      <c r="B9268">
        <v>0.94799999999999995</v>
      </c>
      <c r="C9268" t="str">
        <f t="shared" si="149"/>
        <v>1996 q2</v>
      </c>
    </row>
    <row r="9269" spans="1:3">
      <c r="A9269" s="61">
        <v>35237</v>
      </c>
      <c r="B9269">
        <v>0.91200000000000003</v>
      </c>
      <c r="C9269" t="str">
        <f t="shared" si="149"/>
        <v>1996 q2</v>
      </c>
    </row>
    <row r="9270" spans="1:3">
      <c r="A9270" s="61">
        <v>35240</v>
      </c>
      <c r="B9270">
        <v>0.89300000000000002</v>
      </c>
      <c r="C9270" t="str">
        <f t="shared" si="149"/>
        <v>1996 q2</v>
      </c>
    </row>
    <row r="9271" spans="1:3">
      <c r="A9271" s="61">
        <v>35241</v>
      </c>
      <c r="B9271">
        <v>0.84370000000000001</v>
      </c>
      <c r="C9271" t="str">
        <f t="shared" si="149"/>
        <v>1996 q2</v>
      </c>
    </row>
    <row r="9272" spans="1:3">
      <c r="A9272" s="61">
        <v>35242</v>
      </c>
      <c r="B9272">
        <v>0.87709999999999999</v>
      </c>
      <c r="C9272" t="str">
        <f t="shared" si="149"/>
        <v>1996 q2</v>
      </c>
    </row>
    <row r="9273" spans="1:3">
      <c r="A9273" s="61">
        <v>35243</v>
      </c>
      <c r="B9273">
        <v>0.9002</v>
      </c>
      <c r="C9273" t="str">
        <f t="shared" si="149"/>
        <v>1996 q2</v>
      </c>
    </row>
    <row r="9274" spans="1:3">
      <c r="A9274" s="61">
        <v>35244</v>
      </c>
      <c r="B9274">
        <v>0.90690000000000004</v>
      </c>
      <c r="C9274" t="str">
        <f t="shared" si="149"/>
        <v>1996 q2</v>
      </c>
    </row>
    <row r="9275" spans="1:3">
      <c r="A9275" s="61">
        <v>35247</v>
      </c>
      <c r="B9275">
        <v>0.88249999999999995</v>
      </c>
      <c r="C9275" t="str">
        <f t="shared" si="149"/>
        <v>1996 q3</v>
      </c>
    </row>
    <row r="9276" spans="1:3">
      <c r="A9276" s="61">
        <v>35248</v>
      </c>
      <c r="B9276">
        <v>0.88149999999999995</v>
      </c>
      <c r="C9276" t="str">
        <f t="shared" si="149"/>
        <v>1996 q3</v>
      </c>
    </row>
    <row r="9277" spans="1:3">
      <c r="A9277" s="61">
        <v>35249</v>
      </c>
      <c r="B9277">
        <v>0.878</v>
      </c>
      <c r="C9277" t="str">
        <f t="shared" si="149"/>
        <v>1996 q3</v>
      </c>
    </row>
    <row r="9278" spans="1:3">
      <c r="A9278" s="61">
        <v>35254</v>
      </c>
      <c r="B9278">
        <v>0.90549999999999997</v>
      </c>
      <c r="C9278" t="str">
        <f t="shared" si="149"/>
        <v>1996 q3</v>
      </c>
    </row>
    <row r="9279" spans="1:3">
      <c r="A9279" s="61">
        <v>35255</v>
      </c>
      <c r="B9279">
        <v>0.90800000000000003</v>
      </c>
      <c r="C9279" t="str">
        <f t="shared" si="149"/>
        <v>1996 q3</v>
      </c>
    </row>
    <row r="9280" spans="1:3">
      <c r="A9280" s="61">
        <v>35256</v>
      </c>
      <c r="B9280">
        <v>0.89700000000000002</v>
      </c>
      <c r="C9280" t="str">
        <f t="shared" si="149"/>
        <v>1996 q3</v>
      </c>
    </row>
    <row r="9281" spans="1:3">
      <c r="A9281" s="61">
        <v>35257</v>
      </c>
      <c r="B9281">
        <v>0.873</v>
      </c>
      <c r="C9281" t="str">
        <f t="shared" si="149"/>
        <v>1996 q3</v>
      </c>
    </row>
    <row r="9282" spans="1:3">
      <c r="A9282" s="61">
        <v>35258</v>
      </c>
      <c r="B9282">
        <v>0.88400000000000001</v>
      </c>
      <c r="C9282" t="str">
        <f t="shared" si="149"/>
        <v>1996 q3</v>
      </c>
    </row>
    <row r="9283" spans="1:3">
      <c r="A9283" s="61">
        <v>35261</v>
      </c>
      <c r="B9283">
        <v>0.86350000000000005</v>
      </c>
      <c r="C9283" t="str">
        <f t="shared" si="149"/>
        <v>1996 q3</v>
      </c>
    </row>
    <row r="9284" spans="1:3">
      <c r="A9284" s="61">
        <v>35262</v>
      </c>
      <c r="B9284">
        <v>0.876</v>
      </c>
      <c r="C9284" t="str">
        <f t="shared" si="149"/>
        <v>1996 q3</v>
      </c>
    </row>
    <row r="9285" spans="1:3">
      <c r="A9285" s="61">
        <v>35263</v>
      </c>
      <c r="B9285">
        <v>0.88449999999999995</v>
      </c>
      <c r="C9285" t="str">
        <f t="shared" si="149"/>
        <v>1996 q3</v>
      </c>
    </row>
    <row r="9286" spans="1:3">
      <c r="A9286" s="61">
        <v>35264</v>
      </c>
      <c r="B9286">
        <v>0.88049999999999995</v>
      </c>
      <c r="C9286" t="str">
        <f t="shared" si="149"/>
        <v>1996 q3</v>
      </c>
    </row>
    <row r="9287" spans="1:3">
      <c r="A9287" s="61">
        <v>35265</v>
      </c>
      <c r="B9287">
        <v>0.88200000000000001</v>
      </c>
      <c r="C9287" t="str">
        <f t="shared" si="149"/>
        <v>1996 q3</v>
      </c>
    </row>
    <row r="9288" spans="1:3">
      <c r="A9288" s="61">
        <v>35268</v>
      </c>
      <c r="B9288">
        <v>0.89400000000000002</v>
      </c>
      <c r="C9288" t="str">
        <f t="shared" si="149"/>
        <v>1996 q3</v>
      </c>
    </row>
    <row r="9289" spans="1:3">
      <c r="A9289" s="61">
        <v>35269</v>
      </c>
      <c r="B9289">
        <v>0.91949999999999998</v>
      </c>
      <c r="C9289" t="str">
        <f t="shared" si="149"/>
        <v>1996 q3</v>
      </c>
    </row>
    <row r="9290" spans="1:3">
      <c r="A9290" s="61">
        <v>35270</v>
      </c>
      <c r="B9290">
        <v>0.92800000000000005</v>
      </c>
      <c r="C9290" t="str">
        <f t="shared" si="149"/>
        <v>1996 q3</v>
      </c>
    </row>
    <row r="9291" spans="1:3">
      <c r="A9291" s="61">
        <v>35271</v>
      </c>
      <c r="B9291">
        <v>0.94799999999999995</v>
      </c>
      <c r="C9291" t="str">
        <f t="shared" si="149"/>
        <v>1996 q3</v>
      </c>
    </row>
    <row r="9292" spans="1:3">
      <c r="A9292" s="61">
        <v>35272</v>
      </c>
      <c r="B9292">
        <v>0.9365</v>
      </c>
      <c r="C9292" t="str">
        <f t="shared" si="149"/>
        <v>1996 q3</v>
      </c>
    </row>
    <row r="9293" spans="1:3">
      <c r="A9293" s="61">
        <v>35275</v>
      </c>
      <c r="B9293">
        <v>0.92149999999999999</v>
      </c>
      <c r="C9293" t="str">
        <f t="shared" si="149"/>
        <v>1996 q3</v>
      </c>
    </row>
    <row r="9294" spans="1:3">
      <c r="A9294" s="61">
        <v>35276</v>
      </c>
      <c r="B9294">
        <v>0.92200000000000004</v>
      </c>
      <c r="C9294" t="str">
        <f t="shared" si="149"/>
        <v>1996 q3</v>
      </c>
    </row>
    <row r="9295" spans="1:3">
      <c r="A9295" s="61">
        <v>35277</v>
      </c>
      <c r="B9295">
        <v>0.93200000000000005</v>
      </c>
      <c r="C9295" t="str">
        <f t="shared" si="149"/>
        <v>1996 q3</v>
      </c>
    </row>
    <row r="9296" spans="1:3">
      <c r="A9296" s="61">
        <v>35278</v>
      </c>
      <c r="B9296">
        <v>0.92449999999999999</v>
      </c>
      <c r="C9296" t="str">
        <f t="shared" si="149"/>
        <v>1996 q3</v>
      </c>
    </row>
    <row r="9297" spans="1:3">
      <c r="A9297" s="61">
        <v>35279</v>
      </c>
      <c r="B9297">
        <v>0.91449999999999998</v>
      </c>
      <c r="C9297" t="str">
        <f t="shared" si="149"/>
        <v>1996 q3</v>
      </c>
    </row>
    <row r="9298" spans="1:3">
      <c r="A9298" s="61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61">
        <v>35283</v>
      </c>
      <c r="B9299">
        <v>0.91949999999999998</v>
      </c>
      <c r="C9299" t="str">
        <f t="shared" si="150"/>
        <v>1996 q3</v>
      </c>
    </row>
    <row r="9300" spans="1:3">
      <c r="A9300" s="61">
        <v>35284</v>
      </c>
      <c r="B9300">
        <v>0.92500000000000004</v>
      </c>
      <c r="C9300" t="str">
        <f t="shared" si="150"/>
        <v>1996 q3</v>
      </c>
    </row>
    <row r="9301" spans="1:3">
      <c r="A9301" s="61">
        <v>35285</v>
      </c>
      <c r="B9301">
        <v>0.91500000000000004</v>
      </c>
      <c r="C9301" t="str">
        <f t="shared" si="150"/>
        <v>1996 q3</v>
      </c>
    </row>
    <row r="9302" spans="1:3">
      <c r="A9302" s="61">
        <v>35286</v>
      </c>
      <c r="B9302">
        <v>0.92100000000000004</v>
      </c>
      <c r="C9302" t="str">
        <f t="shared" si="150"/>
        <v>1996 q3</v>
      </c>
    </row>
    <row r="9303" spans="1:3">
      <c r="A9303" s="61">
        <v>35289</v>
      </c>
      <c r="B9303">
        <v>0.91200000000000003</v>
      </c>
      <c r="C9303" t="str">
        <f t="shared" si="150"/>
        <v>1996 q3</v>
      </c>
    </row>
    <row r="9304" spans="1:3">
      <c r="A9304" s="61">
        <v>35290</v>
      </c>
      <c r="B9304">
        <v>0.91300000000000003</v>
      </c>
      <c r="C9304" t="str">
        <f t="shared" si="150"/>
        <v>1996 q3</v>
      </c>
    </row>
    <row r="9305" spans="1:3">
      <c r="A9305" s="61">
        <v>35291</v>
      </c>
      <c r="B9305">
        <v>0.93</v>
      </c>
      <c r="C9305" t="str">
        <f t="shared" si="150"/>
        <v>1996 q3</v>
      </c>
    </row>
    <row r="9306" spans="1:3">
      <c r="A9306" s="61">
        <v>35292</v>
      </c>
      <c r="B9306">
        <v>0.92549999999999999</v>
      </c>
      <c r="C9306" t="str">
        <f t="shared" si="150"/>
        <v>1996 q3</v>
      </c>
    </row>
    <row r="9307" spans="1:3">
      <c r="A9307" s="61">
        <v>35293</v>
      </c>
      <c r="B9307">
        <v>0.90449999999999997</v>
      </c>
      <c r="C9307" t="str">
        <f t="shared" si="150"/>
        <v>1996 q3</v>
      </c>
    </row>
    <row r="9308" spans="1:3">
      <c r="A9308" s="61">
        <v>35296</v>
      </c>
      <c r="B9308">
        <v>0.9325</v>
      </c>
      <c r="C9308" t="str">
        <f t="shared" si="150"/>
        <v>1996 q3</v>
      </c>
    </row>
    <row r="9309" spans="1:3">
      <c r="A9309" s="61">
        <v>35297</v>
      </c>
      <c r="B9309">
        <v>0.90900000000000003</v>
      </c>
      <c r="C9309" t="str">
        <f t="shared" si="150"/>
        <v>1996 q3</v>
      </c>
    </row>
    <row r="9310" spans="1:3">
      <c r="A9310" s="61">
        <v>35298</v>
      </c>
      <c r="B9310">
        <v>0.91400000000000003</v>
      </c>
      <c r="C9310" t="str">
        <f t="shared" si="150"/>
        <v>1996 q3</v>
      </c>
    </row>
    <row r="9311" spans="1:3">
      <c r="A9311" s="61">
        <v>35299</v>
      </c>
      <c r="B9311">
        <v>0.90649999999999997</v>
      </c>
      <c r="C9311" t="str">
        <f t="shared" si="150"/>
        <v>1996 q3</v>
      </c>
    </row>
    <row r="9312" spans="1:3">
      <c r="A9312" s="61">
        <v>35300</v>
      </c>
      <c r="B9312">
        <v>0.91700000000000004</v>
      </c>
      <c r="C9312" t="str">
        <f t="shared" si="150"/>
        <v>1996 q3</v>
      </c>
    </row>
    <row r="9313" spans="1:3">
      <c r="A9313" s="61">
        <v>35303</v>
      </c>
      <c r="B9313">
        <v>0.91100000000000003</v>
      </c>
      <c r="C9313" t="str">
        <f t="shared" si="150"/>
        <v>1996 q3</v>
      </c>
    </row>
    <row r="9314" spans="1:3">
      <c r="A9314" s="61">
        <v>35304</v>
      </c>
      <c r="B9314">
        <v>0.90849999999999997</v>
      </c>
      <c r="C9314" t="str">
        <f t="shared" si="150"/>
        <v>1996 q3</v>
      </c>
    </row>
    <row r="9315" spans="1:3">
      <c r="A9315" s="61">
        <v>35305</v>
      </c>
      <c r="B9315">
        <v>0.90710000000000002</v>
      </c>
      <c r="C9315" t="str">
        <f t="shared" si="150"/>
        <v>1996 q3</v>
      </c>
    </row>
    <row r="9316" spans="1:3">
      <c r="A9316" s="61">
        <v>35306</v>
      </c>
      <c r="B9316">
        <v>0.91020000000000001</v>
      </c>
      <c r="C9316" t="str">
        <f t="shared" si="150"/>
        <v>1996 q3</v>
      </c>
    </row>
    <row r="9317" spans="1:3">
      <c r="A9317" s="61">
        <v>35307</v>
      </c>
      <c r="B9317">
        <v>0.95499999999999996</v>
      </c>
      <c r="C9317" t="str">
        <f t="shared" si="150"/>
        <v>1996 q3</v>
      </c>
    </row>
    <row r="9318" spans="1:3">
      <c r="A9318" s="61">
        <v>35311</v>
      </c>
      <c r="B9318">
        <v>0.95850000000000002</v>
      </c>
      <c r="C9318" t="str">
        <f t="shared" si="150"/>
        <v>1996 q3</v>
      </c>
    </row>
    <row r="9319" spans="1:3">
      <c r="A9319" s="61">
        <v>35312</v>
      </c>
      <c r="B9319">
        <v>0.94399999999999995</v>
      </c>
      <c r="C9319" t="str">
        <f t="shared" si="150"/>
        <v>1996 q3</v>
      </c>
    </row>
    <row r="9320" spans="1:3">
      <c r="A9320" s="61">
        <v>35313</v>
      </c>
      <c r="B9320">
        <v>0.89</v>
      </c>
      <c r="C9320" t="str">
        <f t="shared" si="150"/>
        <v>1996 q3</v>
      </c>
    </row>
    <row r="9321" spans="1:3">
      <c r="A9321" s="61">
        <v>35314</v>
      </c>
      <c r="B9321">
        <v>0.89800000000000002</v>
      </c>
      <c r="C9321" t="str">
        <f t="shared" si="150"/>
        <v>1996 q3</v>
      </c>
    </row>
    <row r="9322" spans="1:3">
      <c r="A9322" s="61">
        <v>35317</v>
      </c>
      <c r="B9322">
        <v>0.89849999999999997</v>
      </c>
      <c r="C9322" t="str">
        <f t="shared" si="150"/>
        <v>1996 q3</v>
      </c>
    </row>
    <row r="9323" spans="1:3">
      <c r="A9323" s="61">
        <v>35318</v>
      </c>
      <c r="B9323">
        <v>0.9</v>
      </c>
      <c r="C9323" t="str">
        <f t="shared" si="150"/>
        <v>1996 q3</v>
      </c>
    </row>
    <row r="9324" spans="1:3">
      <c r="A9324" s="61">
        <v>35319</v>
      </c>
      <c r="B9324">
        <v>0.87150000000000005</v>
      </c>
      <c r="C9324" t="str">
        <f t="shared" si="150"/>
        <v>1996 q3</v>
      </c>
    </row>
    <row r="9325" spans="1:3">
      <c r="A9325" s="61">
        <v>35320</v>
      </c>
      <c r="B9325">
        <v>0.85899999999999999</v>
      </c>
      <c r="C9325" t="str">
        <f t="shared" si="150"/>
        <v>1996 q3</v>
      </c>
    </row>
    <row r="9326" spans="1:3">
      <c r="A9326" s="61">
        <v>35321</v>
      </c>
      <c r="B9326">
        <v>0.86850000000000005</v>
      </c>
      <c r="C9326" t="str">
        <f t="shared" si="150"/>
        <v>1996 q3</v>
      </c>
    </row>
    <row r="9327" spans="1:3">
      <c r="A9327" s="61">
        <v>35324</v>
      </c>
      <c r="B9327">
        <v>0.86599999999999999</v>
      </c>
      <c r="C9327" t="str">
        <f t="shared" si="150"/>
        <v>1996 q3</v>
      </c>
    </row>
    <row r="9328" spans="1:3">
      <c r="A9328" s="61">
        <v>35325</v>
      </c>
      <c r="B9328">
        <v>0.879</v>
      </c>
      <c r="C9328" t="str">
        <f t="shared" si="150"/>
        <v>1996 q3</v>
      </c>
    </row>
    <row r="9329" spans="1:3">
      <c r="A9329" s="61">
        <v>35326</v>
      </c>
      <c r="B9329">
        <v>0.89649999999999996</v>
      </c>
      <c r="C9329" t="str">
        <f t="shared" si="150"/>
        <v>1996 q3</v>
      </c>
    </row>
    <row r="9330" spans="1:3">
      <c r="A9330" s="61">
        <v>35327</v>
      </c>
      <c r="B9330">
        <v>0.90200000000000002</v>
      </c>
      <c r="C9330" t="str">
        <f t="shared" si="150"/>
        <v>1996 q3</v>
      </c>
    </row>
    <row r="9331" spans="1:3">
      <c r="A9331" s="61">
        <v>35328</v>
      </c>
      <c r="B9331">
        <v>0.878</v>
      </c>
      <c r="C9331" t="str">
        <f t="shared" si="150"/>
        <v>1996 q3</v>
      </c>
    </row>
    <row r="9332" spans="1:3">
      <c r="A9332" s="61">
        <v>35331</v>
      </c>
      <c r="B9332">
        <v>0.87649999999999995</v>
      </c>
      <c r="C9332" t="str">
        <f t="shared" si="150"/>
        <v>1996 q3</v>
      </c>
    </row>
    <row r="9333" spans="1:3">
      <c r="A9333" s="61">
        <v>35332</v>
      </c>
      <c r="B9333">
        <v>0.89149999999999996</v>
      </c>
      <c r="C9333" t="str">
        <f t="shared" si="150"/>
        <v>1996 q3</v>
      </c>
    </row>
    <row r="9334" spans="1:3">
      <c r="A9334" s="61">
        <v>35333</v>
      </c>
      <c r="B9334">
        <v>0.89700000000000002</v>
      </c>
      <c r="C9334" t="str">
        <f t="shared" si="150"/>
        <v>1996 q3</v>
      </c>
    </row>
    <row r="9335" spans="1:3">
      <c r="A9335" s="61">
        <v>35334</v>
      </c>
      <c r="B9335">
        <v>0.90449999999999997</v>
      </c>
      <c r="C9335" t="str">
        <f t="shared" si="150"/>
        <v>1996 q3</v>
      </c>
    </row>
    <row r="9336" spans="1:3">
      <c r="A9336" s="61">
        <v>35335</v>
      </c>
      <c r="B9336">
        <v>0.91249999999999998</v>
      </c>
      <c r="C9336" t="str">
        <f t="shared" si="150"/>
        <v>1996 q3</v>
      </c>
    </row>
    <row r="9337" spans="1:3">
      <c r="A9337" s="61">
        <v>35338</v>
      </c>
      <c r="B9337">
        <v>0.90100000000000002</v>
      </c>
      <c r="C9337" t="str">
        <f t="shared" si="150"/>
        <v>1996 q3</v>
      </c>
    </row>
    <row r="9338" spans="1:3">
      <c r="A9338" s="61">
        <v>35339</v>
      </c>
      <c r="B9338">
        <v>0.87849999999999995</v>
      </c>
      <c r="C9338" t="str">
        <f t="shared" si="150"/>
        <v>1996 q4</v>
      </c>
    </row>
    <row r="9339" spans="1:3">
      <c r="A9339" s="61">
        <v>35340</v>
      </c>
      <c r="B9339">
        <v>0.89100000000000001</v>
      </c>
      <c r="C9339" t="str">
        <f t="shared" si="150"/>
        <v>1996 q4</v>
      </c>
    </row>
    <row r="9340" spans="1:3">
      <c r="A9340" s="61">
        <v>35341</v>
      </c>
      <c r="B9340">
        <v>0.88849999999999996</v>
      </c>
      <c r="C9340" t="str">
        <f t="shared" si="150"/>
        <v>1996 q4</v>
      </c>
    </row>
    <row r="9341" spans="1:3">
      <c r="A9341" s="61">
        <v>35342</v>
      </c>
      <c r="B9341">
        <v>0.89149999999999996</v>
      </c>
      <c r="C9341" t="str">
        <f t="shared" si="150"/>
        <v>1996 q4</v>
      </c>
    </row>
    <row r="9342" spans="1:3">
      <c r="A9342" s="61">
        <v>35345</v>
      </c>
      <c r="B9342">
        <v>0.88449999999999995</v>
      </c>
      <c r="C9342" t="str">
        <f t="shared" si="150"/>
        <v>1996 q4</v>
      </c>
    </row>
    <row r="9343" spans="1:3">
      <c r="A9343" s="61">
        <v>35346</v>
      </c>
      <c r="B9343">
        <v>0.91649999999999998</v>
      </c>
      <c r="C9343" t="str">
        <f t="shared" si="150"/>
        <v>1996 q4</v>
      </c>
    </row>
    <row r="9344" spans="1:3">
      <c r="A9344" s="61">
        <v>35347</v>
      </c>
      <c r="B9344">
        <v>0.90349999999999997</v>
      </c>
      <c r="C9344" t="str">
        <f t="shared" si="150"/>
        <v>1996 q4</v>
      </c>
    </row>
    <row r="9345" spans="1:3">
      <c r="A9345" s="61">
        <v>35348</v>
      </c>
      <c r="B9345">
        <v>0.92249999999999999</v>
      </c>
      <c r="C9345" t="str">
        <f t="shared" si="150"/>
        <v>1996 q4</v>
      </c>
    </row>
    <row r="9346" spans="1:3">
      <c r="A9346" s="61">
        <v>35349</v>
      </c>
      <c r="B9346">
        <v>0.91500000000000004</v>
      </c>
      <c r="C9346" t="str">
        <f t="shared" si="150"/>
        <v>1996 q4</v>
      </c>
    </row>
    <row r="9347" spans="1:3">
      <c r="A9347" s="61">
        <v>35352</v>
      </c>
      <c r="B9347">
        <v>0.90100000000000002</v>
      </c>
      <c r="C9347" t="str">
        <f t="shared" si="150"/>
        <v>1996 q4</v>
      </c>
    </row>
    <row r="9348" spans="1:3">
      <c r="A9348" s="61">
        <v>35353</v>
      </c>
      <c r="B9348">
        <v>0.90600000000000003</v>
      </c>
      <c r="C9348" t="str">
        <f t="shared" si="150"/>
        <v>1996 q4</v>
      </c>
    </row>
    <row r="9349" spans="1:3">
      <c r="A9349" s="61">
        <v>35354</v>
      </c>
      <c r="B9349">
        <v>0.88649999999999995</v>
      </c>
      <c r="C9349" t="str">
        <f t="shared" si="150"/>
        <v>1996 q4</v>
      </c>
    </row>
    <row r="9350" spans="1:3">
      <c r="A9350" s="61">
        <v>35355</v>
      </c>
      <c r="B9350">
        <v>0.90900000000000003</v>
      </c>
      <c r="C9350" t="str">
        <f t="shared" si="150"/>
        <v>1996 q4</v>
      </c>
    </row>
    <row r="9351" spans="1:3">
      <c r="A9351" s="61">
        <v>35356</v>
      </c>
      <c r="B9351">
        <v>0.91549999999999998</v>
      </c>
      <c r="C9351" t="str">
        <f t="shared" si="150"/>
        <v>1996 q4</v>
      </c>
    </row>
    <row r="9352" spans="1:3">
      <c r="A9352" s="61">
        <v>35359</v>
      </c>
      <c r="B9352">
        <v>0.93</v>
      </c>
      <c r="C9352" t="str">
        <f t="shared" si="150"/>
        <v>1996 q4</v>
      </c>
    </row>
    <row r="9353" spans="1:3">
      <c r="A9353" s="61">
        <v>35360</v>
      </c>
      <c r="B9353">
        <v>0.92449999999999999</v>
      </c>
      <c r="C9353" t="str">
        <f t="shared" si="150"/>
        <v>1996 q4</v>
      </c>
    </row>
    <row r="9354" spans="1:3">
      <c r="A9354" s="61">
        <v>35361</v>
      </c>
      <c r="B9354">
        <v>0.92949999999999999</v>
      </c>
      <c r="C9354" t="str">
        <f t="shared" si="150"/>
        <v>1996 q4</v>
      </c>
    </row>
    <row r="9355" spans="1:3">
      <c r="A9355" s="61">
        <v>35362</v>
      </c>
      <c r="B9355">
        <v>0.94950000000000001</v>
      </c>
      <c r="C9355" t="str">
        <f t="shared" si="150"/>
        <v>1996 q4</v>
      </c>
    </row>
    <row r="9356" spans="1:3">
      <c r="A9356" s="61">
        <v>35363</v>
      </c>
      <c r="B9356">
        <v>0.97150000000000003</v>
      </c>
      <c r="C9356" t="str">
        <f t="shared" si="150"/>
        <v>1996 q4</v>
      </c>
    </row>
    <row r="9357" spans="1:3">
      <c r="A9357" s="61">
        <v>35366</v>
      </c>
      <c r="B9357">
        <v>0.95450000000000002</v>
      </c>
      <c r="C9357" t="str">
        <f t="shared" si="150"/>
        <v>1996 q4</v>
      </c>
    </row>
    <row r="9358" spans="1:3">
      <c r="A9358" s="61">
        <v>35367</v>
      </c>
      <c r="B9358">
        <v>0.90400000000000003</v>
      </c>
      <c r="C9358" t="str">
        <f t="shared" si="150"/>
        <v>1996 q4</v>
      </c>
    </row>
    <row r="9359" spans="1:3">
      <c r="A9359" s="61">
        <v>35368</v>
      </c>
      <c r="B9359">
        <v>0.92800000000000005</v>
      </c>
      <c r="C9359" t="str">
        <f t="shared" si="150"/>
        <v>1996 q4</v>
      </c>
    </row>
    <row r="9360" spans="1:3">
      <c r="A9360" s="61">
        <v>35369</v>
      </c>
      <c r="B9360">
        <v>0.91300000000000003</v>
      </c>
      <c r="C9360" t="str">
        <f t="shared" si="150"/>
        <v>1996 q4</v>
      </c>
    </row>
    <row r="9361" spans="1:3">
      <c r="A9361" s="61">
        <v>35370</v>
      </c>
      <c r="B9361">
        <v>0.92649999999999999</v>
      </c>
      <c r="C9361" t="str">
        <f t="shared" si="150"/>
        <v>1996 q4</v>
      </c>
    </row>
    <row r="9362" spans="1:3">
      <c r="A9362" s="61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61">
        <v>35374</v>
      </c>
      <c r="B9363">
        <v>0.92049999999999998</v>
      </c>
      <c r="C9363" t="str">
        <f t="shared" si="151"/>
        <v>1996 q4</v>
      </c>
    </row>
    <row r="9364" spans="1:3">
      <c r="A9364" s="61">
        <v>35375</v>
      </c>
      <c r="B9364">
        <v>0.92649999999999999</v>
      </c>
      <c r="C9364" t="str">
        <f t="shared" si="151"/>
        <v>1996 q4</v>
      </c>
    </row>
    <row r="9365" spans="1:3">
      <c r="A9365" s="61">
        <v>35376</v>
      </c>
      <c r="B9365">
        <v>0.95550000000000002</v>
      </c>
      <c r="C9365" t="str">
        <f t="shared" si="151"/>
        <v>1996 q4</v>
      </c>
    </row>
    <row r="9366" spans="1:3">
      <c r="A9366" s="61">
        <v>35377</v>
      </c>
      <c r="B9366">
        <v>0.94350000000000001</v>
      </c>
      <c r="C9366" t="str">
        <f t="shared" si="151"/>
        <v>1996 q4</v>
      </c>
    </row>
    <row r="9367" spans="1:3">
      <c r="A9367" s="61">
        <v>35380</v>
      </c>
      <c r="B9367">
        <v>0.95599999999999996</v>
      </c>
      <c r="C9367" t="str">
        <f t="shared" si="151"/>
        <v>1996 q4</v>
      </c>
    </row>
    <row r="9368" spans="1:3">
      <c r="A9368" s="61">
        <v>35381</v>
      </c>
      <c r="B9368">
        <v>0.97950000000000004</v>
      </c>
      <c r="C9368" t="str">
        <f t="shared" si="151"/>
        <v>1996 q4</v>
      </c>
    </row>
    <row r="9369" spans="1:3">
      <c r="A9369" s="61">
        <v>35382</v>
      </c>
      <c r="B9369">
        <v>0.97899999999999998</v>
      </c>
      <c r="C9369" t="str">
        <f t="shared" si="151"/>
        <v>1996 q4</v>
      </c>
    </row>
    <row r="9370" spans="1:3">
      <c r="A9370" s="61">
        <v>35383</v>
      </c>
      <c r="B9370">
        <v>0.95850000000000002</v>
      </c>
      <c r="C9370" t="str">
        <f t="shared" si="151"/>
        <v>1996 q4</v>
      </c>
    </row>
    <row r="9371" spans="1:3">
      <c r="A9371" s="61">
        <v>35384</v>
      </c>
      <c r="B9371">
        <v>1.0145</v>
      </c>
      <c r="C9371" t="str">
        <f t="shared" si="151"/>
        <v>1996 q4</v>
      </c>
    </row>
    <row r="9372" spans="1:3">
      <c r="A9372" s="61">
        <v>35387</v>
      </c>
      <c r="B9372">
        <v>1.0565</v>
      </c>
      <c r="C9372" t="str">
        <f t="shared" si="151"/>
        <v>1996 q4</v>
      </c>
    </row>
    <row r="9373" spans="1:3">
      <c r="A9373" s="61">
        <v>35388</v>
      </c>
      <c r="B9373">
        <v>1.0625</v>
      </c>
      <c r="C9373" t="str">
        <f t="shared" si="151"/>
        <v>1996 q4</v>
      </c>
    </row>
    <row r="9374" spans="1:3">
      <c r="A9374" s="61">
        <v>35389</v>
      </c>
      <c r="B9374">
        <v>1.0555000000000001</v>
      </c>
      <c r="C9374" t="str">
        <f t="shared" si="151"/>
        <v>1996 q4</v>
      </c>
    </row>
    <row r="9375" spans="1:3">
      <c r="A9375" s="61">
        <v>35390</v>
      </c>
      <c r="B9375">
        <v>1.0585</v>
      </c>
      <c r="C9375" t="str">
        <f t="shared" si="151"/>
        <v>1996 q4</v>
      </c>
    </row>
    <row r="9376" spans="1:3">
      <c r="A9376" s="61">
        <v>35391</v>
      </c>
      <c r="B9376">
        <v>1.0431999999999999</v>
      </c>
      <c r="C9376" t="str">
        <f t="shared" si="151"/>
        <v>1996 q4</v>
      </c>
    </row>
    <row r="9377" spans="1:3">
      <c r="A9377" s="61">
        <v>35394</v>
      </c>
      <c r="B9377">
        <v>1.0538000000000001</v>
      </c>
      <c r="C9377" t="str">
        <f t="shared" si="151"/>
        <v>1996 q4</v>
      </c>
    </row>
    <row r="9378" spans="1:3">
      <c r="A9378" s="61">
        <v>35395</v>
      </c>
      <c r="B9378">
        <v>1.0757000000000001</v>
      </c>
      <c r="C9378" t="str">
        <f t="shared" si="151"/>
        <v>1996 q4</v>
      </c>
    </row>
    <row r="9379" spans="1:3">
      <c r="A9379" s="61">
        <v>35396</v>
      </c>
      <c r="B9379">
        <v>1.091</v>
      </c>
      <c r="C9379" t="str">
        <f t="shared" si="151"/>
        <v>1996 q4</v>
      </c>
    </row>
    <row r="9380" spans="1:3">
      <c r="A9380" s="61">
        <v>35401</v>
      </c>
      <c r="B9380">
        <v>1.0329999999999999</v>
      </c>
      <c r="C9380" t="str">
        <f t="shared" si="151"/>
        <v>1996 q4</v>
      </c>
    </row>
    <row r="9381" spans="1:3">
      <c r="A9381" s="61">
        <v>35402</v>
      </c>
      <c r="B9381">
        <v>1.0365</v>
      </c>
      <c r="C9381" t="str">
        <f t="shared" si="151"/>
        <v>1996 q4</v>
      </c>
    </row>
    <row r="9382" spans="1:3">
      <c r="A9382" s="61">
        <v>35403</v>
      </c>
      <c r="B9382">
        <v>1.0425</v>
      </c>
      <c r="C9382" t="str">
        <f t="shared" si="151"/>
        <v>1996 q4</v>
      </c>
    </row>
    <row r="9383" spans="1:3">
      <c r="A9383" s="61">
        <v>35404</v>
      </c>
      <c r="B9383">
        <v>1.0345</v>
      </c>
      <c r="C9383" t="str">
        <f t="shared" si="151"/>
        <v>1996 q4</v>
      </c>
    </row>
    <row r="9384" spans="1:3">
      <c r="A9384" s="61">
        <v>35405</v>
      </c>
      <c r="B9384">
        <v>1.0295000000000001</v>
      </c>
      <c r="C9384" t="str">
        <f t="shared" si="151"/>
        <v>1996 q4</v>
      </c>
    </row>
    <row r="9385" spans="1:3">
      <c r="A9385" s="61">
        <v>35408</v>
      </c>
      <c r="B9385">
        <v>1.0149999999999999</v>
      </c>
      <c r="C9385" t="str">
        <f t="shared" si="151"/>
        <v>1996 q4</v>
      </c>
    </row>
    <row r="9386" spans="1:3">
      <c r="A9386" s="61">
        <v>35409</v>
      </c>
      <c r="B9386">
        <v>1.0215000000000001</v>
      </c>
      <c r="C9386" t="str">
        <f t="shared" si="151"/>
        <v>1996 q4</v>
      </c>
    </row>
    <row r="9387" spans="1:3">
      <c r="A9387" s="61">
        <v>35410</v>
      </c>
      <c r="B9387">
        <v>1.026</v>
      </c>
      <c r="C9387" t="str">
        <f t="shared" si="151"/>
        <v>1996 q4</v>
      </c>
    </row>
    <row r="9388" spans="1:3">
      <c r="A9388" s="61">
        <v>35411</v>
      </c>
      <c r="B9388">
        <v>1.0169999999999999</v>
      </c>
      <c r="C9388" t="str">
        <f t="shared" si="151"/>
        <v>1996 q4</v>
      </c>
    </row>
    <row r="9389" spans="1:3">
      <c r="A9389" s="61">
        <v>35412</v>
      </c>
      <c r="B9389">
        <v>1.0155000000000001</v>
      </c>
      <c r="C9389" t="str">
        <f t="shared" si="151"/>
        <v>1996 q4</v>
      </c>
    </row>
    <row r="9390" spans="1:3">
      <c r="A9390" s="61">
        <v>35415</v>
      </c>
      <c r="B9390">
        <v>0.98650000000000004</v>
      </c>
      <c r="C9390" t="str">
        <f t="shared" si="151"/>
        <v>1996 q4</v>
      </c>
    </row>
    <row r="9391" spans="1:3">
      <c r="A9391" s="61">
        <v>35416</v>
      </c>
      <c r="B9391">
        <v>0.97850000000000004</v>
      </c>
      <c r="C9391" t="str">
        <f t="shared" si="151"/>
        <v>1996 q4</v>
      </c>
    </row>
    <row r="9392" spans="1:3">
      <c r="A9392" s="61">
        <v>35417</v>
      </c>
      <c r="B9392">
        <v>1.006</v>
      </c>
      <c r="C9392" t="str">
        <f t="shared" si="151"/>
        <v>1996 q4</v>
      </c>
    </row>
    <row r="9393" spans="1:3">
      <c r="A9393" s="61">
        <v>35418</v>
      </c>
      <c r="B9393">
        <v>1.0229999999999999</v>
      </c>
      <c r="C9393" t="str">
        <f t="shared" si="151"/>
        <v>1996 q4</v>
      </c>
    </row>
    <row r="9394" spans="1:3">
      <c r="A9394" s="61">
        <v>35419</v>
      </c>
      <c r="B9394">
        <v>1.02</v>
      </c>
      <c r="C9394" t="str">
        <f t="shared" si="151"/>
        <v>1996 q4</v>
      </c>
    </row>
    <row r="9395" spans="1:3">
      <c r="A9395" s="61">
        <v>35422</v>
      </c>
      <c r="B9395">
        <v>1.0115000000000001</v>
      </c>
      <c r="C9395" t="str">
        <f t="shared" si="151"/>
        <v>1996 q4</v>
      </c>
    </row>
    <row r="9396" spans="1:3">
      <c r="A9396" s="61">
        <v>35423</v>
      </c>
      <c r="B9396">
        <v>1.016</v>
      </c>
      <c r="C9396" t="str">
        <f t="shared" si="151"/>
        <v>1996 q4</v>
      </c>
    </row>
    <row r="9397" spans="1:3">
      <c r="A9397" s="61">
        <v>35425</v>
      </c>
      <c r="B9397">
        <v>1.0158</v>
      </c>
      <c r="C9397" t="str">
        <f t="shared" si="151"/>
        <v>1996 q4</v>
      </c>
    </row>
    <row r="9398" spans="1:3">
      <c r="A9398" s="61">
        <v>35426</v>
      </c>
      <c r="B9398">
        <v>1.0034000000000001</v>
      </c>
      <c r="C9398" t="str">
        <f t="shared" si="151"/>
        <v>1996 q4</v>
      </c>
    </row>
    <row r="9399" spans="1:3">
      <c r="A9399" s="61">
        <v>35429</v>
      </c>
      <c r="B9399">
        <v>0.99250000000000005</v>
      </c>
      <c r="C9399" t="str">
        <f t="shared" si="151"/>
        <v>1996 q4</v>
      </c>
    </row>
    <row r="9400" spans="1:3">
      <c r="A9400" s="61">
        <v>35430</v>
      </c>
      <c r="B9400">
        <v>1.0077</v>
      </c>
      <c r="C9400" t="str">
        <f t="shared" si="151"/>
        <v>1996 q4</v>
      </c>
    </row>
    <row r="9401" spans="1:3">
      <c r="A9401" s="61">
        <v>35432</v>
      </c>
      <c r="B9401">
        <v>1.0215000000000001</v>
      </c>
      <c r="C9401" t="str">
        <f t="shared" si="151"/>
        <v>1997 q1</v>
      </c>
    </row>
    <row r="9402" spans="1:3">
      <c r="A9402" s="61">
        <v>35433</v>
      </c>
      <c r="B9402">
        <v>1.0229999999999999</v>
      </c>
      <c r="C9402" t="str">
        <f t="shared" si="151"/>
        <v>1997 q1</v>
      </c>
    </row>
    <row r="9403" spans="1:3">
      <c r="A9403" s="61">
        <v>35436</v>
      </c>
      <c r="B9403">
        <v>1.0155000000000001</v>
      </c>
      <c r="C9403" t="str">
        <f t="shared" si="151"/>
        <v>1997 q1</v>
      </c>
    </row>
    <row r="9404" spans="1:3">
      <c r="A9404" s="61">
        <v>35437</v>
      </c>
      <c r="B9404">
        <v>1.0515000000000001</v>
      </c>
      <c r="C9404" t="str">
        <f t="shared" si="151"/>
        <v>1997 q1</v>
      </c>
    </row>
    <row r="9405" spans="1:3">
      <c r="A9405" s="61">
        <v>35438</v>
      </c>
      <c r="B9405">
        <v>1.048</v>
      </c>
      <c r="C9405" t="str">
        <f t="shared" si="151"/>
        <v>1997 q1</v>
      </c>
    </row>
    <row r="9406" spans="1:3">
      <c r="A9406" s="61">
        <v>35439</v>
      </c>
      <c r="B9406">
        <v>1.0654999999999999</v>
      </c>
      <c r="C9406" t="str">
        <f t="shared" si="151"/>
        <v>1997 q1</v>
      </c>
    </row>
    <row r="9407" spans="1:3">
      <c r="A9407" s="61">
        <v>35440</v>
      </c>
      <c r="B9407">
        <v>1.0609999999999999</v>
      </c>
      <c r="C9407" t="str">
        <f t="shared" si="151"/>
        <v>1997 q1</v>
      </c>
    </row>
    <row r="9408" spans="1:3">
      <c r="A9408" s="61">
        <v>35443</v>
      </c>
      <c r="B9408">
        <v>1.0634999999999999</v>
      </c>
      <c r="C9408" t="str">
        <f t="shared" si="151"/>
        <v>1997 q1</v>
      </c>
    </row>
    <row r="9409" spans="1:3">
      <c r="A9409" s="61">
        <v>35444</v>
      </c>
      <c r="B9409">
        <v>1.0545</v>
      </c>
      <c r="C9409" t="str">
        <f t="shared" si="151"/>
        <v>1997 q1</v>
      </c>
    </row>
    <row r="9410" spans="1:3">
      <c r="A9410" s="61">
        <v>35445</v>
      </c>
      <c r="B9410">
        <v>1.069</v>
      </c>
      <c r="C9410" t="str">
        <f t="shared" si="151"/>
        <v>1997 q1</v>
      </c>
    </row>
    <row r="9411" spans="1:3">
      <c r="A9411" s="61">
        <v>35446</v>
      </c>
      <c r="B9411">
        <v>1.0580000000000001</v>
      </c>
      <c r="C9411" t="str">
        <f t="shared" si="151"/>
        <v>1997 q1</v>
      </c>
    </row>
    <row r="9412" spans="1:3">
      <c r="A9412" s="61">
        <v>35447</v>
      </c>
      <c r="B9412">
        <v>1.0585</v>
      </c>
      <c r="C9412" t="str">
        <f t="shared" si="151"/>
        <v>1997 q1</v>
      </c>
    </row>
    <row r="9413" spans="1:3">
      <c r="A9413" s="61">
        <v>35450</v>
      </c>
      <c r="B9413">
        <v>1.0754999999999999</v>
      </c>
      <c r="C9413" t="str">
        <f t="shared" si="151"/>
        <v>1997 q1</v>
      </c>
    </row>
    <row r="9414" spans="1:3">
      <c r="A9414" s="61">
        <v>35451</v>
      </c>
      <c r="B9414">
        <v>1.0625</v>
      </c>
      <c r="C9414" t="str">
        <f t="shared" si="151"/>
        <v>1997 q1</v>
      </c>
    </row>
    <row r="9415" spans="1:3">
      <c r="A9415" s="61">
        <v>35452</v>
      </c>
      <c r="B9415">
        <v>1.073</v>
      </c>
      <c r="C9415" t="str">
        <f t="shared" si="151"/>
        <v>1997 q1</v>
      </c>
    </row>
    <row r="9416" spans="1:3">
      <c r="A9416" s="61">
        <v>35453</v>
      </c>
      <c r="B9416">
        <v>1.071</v>
      </c>
      <c r="C9416" t="str">
        <f t="shared" si="151"/>
        <v>1997 q1</v>
      </c>
    </row>
    <row r="9417" spans="1:3">
      <c r="A9417" s="61">
        <v>35454</v>
      </c>
      <c r="B9417">
        <v>1.0665</v>
      </c>
      <c r="C9417" t="str">
        <f t="shared" si="151"/>
        <v>1997 q1</v>
      </c>
    </row>
    <row r="9418" spans="1:3">
      <c r="A9418" s="61">
        <v>35457</v>
      </c>
      <c r="B9418">
        <v>1.0589999999999999</v>
      </c>
      <c r="C9418" t="str">
        <f t="shared" si="151"/>
        <v>1997 q1</v>
      </c>
    </row>
    <row r="9419" spans="1:3">
      <c r="A9419" s="61">
        <v>35458</v>
      </c>
      <c r="B9419">
        <v>1.0615000000000001</v>
      </c>
      <c r="C9419" t="str">
        <f t="shared" si="151"/>
        <v>1997 q1</v>
      </c>
    </row>
    <row r="9420" spans="1:3">
      <c r="A9420" s="61">
        <v>35459</v>
      </c>
      <c r="B9420">
        <v>1.0249999999999999</v>
      </c>
      <c r="C9420" t="str">
        <f t="shared" si="151"/>
        <v>1997 q1</v>
      </c>
    </row>
    <row r="9421" spans="1:3">
      <c r="A9421" s="61">
        <v>35460</v>
      </c>
      <c r="B9421">
        <v>1.012</v>
      </c>
      <c r="C9421" t="str">
        <f t="shared" si="151"/>
        <v>1997 q1</v>
      </c>
    </row>
    <row r="9422" spans="1:3">
      <c r="A9422" s="61">
        <v>35461</v>
      </c>
      <c r="B9422">
        <v>1.0375000000000001</v>
      </c>
      <c r="C9422" t="str">
        <f t="shared" si="151"/>
        <v>1997 q1</v>
      </c>
    </row>
    <row r="9423" spans="1:3">
      <c r="A9423" s="61">
        <v>35464</v>
      </c>
      <c r="B9423">
        <v>1.0245</v>
      </c>
      <c r="C9423" t="str">
        <f t="shared" si="151"/>
        <v>1997 q1</v>
      </c>
    </row>
    <row r="9424" spans="1:3">
      <c r="A9424" s="61">
        <v>35465</v>
      </c>
      <c r="B9424">
        <v>1.04</v>
      </c>
      <c r="C9424" t="str">
        <f t="shared" si="151"/>
        <v>1997 q1</v>
      </c>
    </row>
    <row r="9425" spans="1:3">
      <c r="A9425" s="61">
        <v>35466</v>
      </c>
      <c r="B9425">
        <v>1.0874999999999999</v>
      </c>
      <c r="C9425" t="str">
        <f t="shared" si="151"/>
        <v>1997 q1</v>
      </c>
    </row>
    <row r="9426" spans="1:3">
      <c r="A9426" s="61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61">
        <v>35468</v>
      </c>
      <c r="B9427">
        <v>1.0714999999999999</v>
      </c>
      <c r="C9427" t="str">
        <f t="shared" si="152"/>
        <v>1997 q1</v>
      </c>
    </row>
    <row r="9428" spans="1:3">
      <c r="A9428" s="61">
        <v>35471</v>
      </c>
      <c r="B9428">
        <v>1.0714999999999999</v>
      </c>
      <c r="C9428" t="str">
        <f t="shared" si="152"/>
        <v>1997 q1</v>
      </c>
    </row>
    <row r="9429" spans="1:3">
      <c r="A9429" s="61">
        <v>35472</v>
      </c>
      <c r="B9429">
        <v>1.06</v>
      </c>
      <c r="C9429" t="str">
        <f t="shared" si="152"/>
        <v>1997 q1</v>
      </c>
    </row>
    <row r="9430" spans="1:3">
      <c r="A9430" s="61">
        <v>35473</v>
      </c>
      <c r="B9430">
        <v>1.0794999999999999</v>
      </c>
      <c r="C9430" t="str">
        <f t="shared" si="152"/>
        <v>1997 q1</v>
      </c>
    </row>
    <row r="9431" spans="1:3">
      <c r="A9431" s="61">
        <v>35474</v>
      </c>
      <c r="B9431">
        <v>1.0805</v>
      </c>
      <c r="C9431" t="str">
        <f t="shared" si="152"/>
        <v>1997 q1</v>
      </c>
    </row>
    <row r="9432" spans="1:3">
      <c r="A9432" s="61">
        <v>35475</v>
      </c>
      <c r="B9432">
        <v>1.077</v>
      </c>
      <c r="C9432" t="str">
        <f t="shared" si="152"/>
        <v>1997 q1</v>
      </c>
    </row>
    <row r="9433" spans="1:3">
      <c r="A9433" s="61">
        <v>35479</v>
      </c>
      <c r="B9433">
        <v>1.0960000000000001</v>
      </c>
      <c r="C9433" t="str">
        <f t="shared" si="152"/>
        <v>1997 q1</v>
      </c>
    </row>
    <row r="9434" spans="1:3">
      <c r="A9434" s="61">
        <v>35480</v>
      </c>
      <c r="B9434">
        <v>1.117</v>
      </c>
      <c r="C9434" t="str">
        <f t="shared" si="152"/>
        <v>1997 q1</v>
      </c>
    </row>
    <row r="9435" spans="1:3">
      <c r="A9435" s="61">
        <v>35481</v>
      </c>
      <c r="B9435">
        <v>1.1140000000000001</v>
      </c>
      <c r="C9435" t="str">
        <f t="shared" si="152"/>
        <v>1997 q1</v>
      </c>
    </row>
    <row r="9436" spans="1:3">
      <c r="A9436" s="61">
        <v>35482</v>
      </c>
      <c r="B9436">
        <v>1.133</v>
      </c>
      <c r="C9436" t="str">
        <f t="shared" si="152"/>
        <v>1997 q1</v>
      </c>
    </row>
    <row r="9437" spans="1:3">
      <c r="A9437" s="61">
        <v>35485</v>
      </c>
      <c r="B9437">
        <v>1.137</v>
      </c>
      <c r="C9437" t="str">
        <f t="shared" si="152"/>
        <v>1997 q1</v>
      </c>
    </row>
    <row r="9438" spans="1:3">
      <c r="A9438" s="61">
        <v>35486</v>
      </c>
      <c r="B9438">
        <v>1.1101000000000001</v>
      </c>
      <c r="C9438" t="str">
        <f t="shared" si="152"/>
        <v>1997 q1</v>
      </c>
    </row>
    <row r="9439" spans="1:3">
      <c r="A9439" s="61">
        <v>35487</v>
      </c>
      <c r="B9439">
        <v>1.1396999999999999</v>
      </c>
      <c r="C9439" t="str">
        <f t="shared" si="152"/>
        <v>1997 q1</v>
      </c>
    </row>
    <row r="9440" spans="1:3">
      <c r="A9440" s="61">
        <v>35488</v>
      </c>
      <c r="B9440">
        <v>1.1238999999999999</v>
      </c>
      <c r="C9440" t="str">
        <f t="shared" si="152"/>
        <v>1997 q1</v>
      </c>
    </row>
    <row r="9441" spans="1:3">
      <c r="A9441" s="61">
        <v>35489</v>
      </c>
      <c r="B9441">
        <v>1.1147</v>
      </c>
      <c r="C9441" t="str">
        <f t="shared" si="152"/>
        <v>1997 q1</v>
      </c>
    </row>
    <row r="9442" spans="1:3">
      <c r="A9442" s="61">
        <v>35492</v>
      </c>
      <c r="B9442">
        <v>1.1274999999999999</v>
      </c>
      <c r="C9442" t="str">
        <f t="shared" si="152"/>
        <v>1997 q1</v>
      </c>
    </row>
    <row r="9443" spans="1:3">
      <c r="A9443" s="61">
        <v>35493</v>
      </c>
      <c r="B9443">
        <v>1.1299999999999999</v>
      </c>
      <c r="C9443" t="str">
        <f t="shared" si="152"/>
        <v>1997 q1</v>
      </c>
    </row>
    <row r="9444" spans="1:3">
      <c r="A9444" s="61">
        <v>35494</v>
      </c>
      <c r="B9444">
        <v>1.1040000000000001</v>
      </c>
      <c r="C9444" t="str">
        <f t="shared" si="152"/>
        <v>1997 q1</v>
      </c>
    </row>
    <row r="9445" spans="1:3">
      <c r="A9445" s="61">
        <v>35495</v>
      </c>
      <c r="B9445">
        <v>1.1220000000000001</v>
      </c>
      <c r="C9445" t="str">
        <f t="shared" si="152"/>
        <v>1997 q1</v>
      </c>
    </row>
    <row r="9446" spans="1:3">
      <c r="A9446" s="61">
        <v>35496</v>
      </c>
      <c r="B9446">
        <v>1.1140000000000001</v>
      </c>
      <c r="C9446" t="str">
        <f t="shared" si="152"/>
        <v>1997 q1</v>
      </c>
    </row>
    <row r="9447" spans="1:3">
      <c r="A9447" s="61">
        <v>35499</v>
      </c>
      <c r="B9447">
        <v>1.0994999999999999</v>
      </c>
      <c r="C9447" t="str">
        <f t="shared" si="152"/>
        <v>1997 q1</v>
      </c>
    </row>
    <row r="9448" spans="1:3">
      <c r="A9448" s="61">
        <v>35500</v>
      </c>
      <c r="B9448">
        <v>1.1065</v>
      </c>
      <c r="C9448" t="str">
        <f t="shared" si="152"/>
        <v>1997 q1</v>
      </c>
    </row>
    <row r="9449" spans="1:3">
      <c r="A9449" s="61">
        <v>35501</v>
      </c>
      <c r="B9449">
        <v>1.0885</v>
      </c>
      <c r="C9449" t="str">
        <f t="shared" si="152"/>
        <v>1997 q1</v>
      </c>
    </row>
    <row r="9450" spans="1:3">
      <c r="A9450" s="61">
        <v>35502</v>
      </c>
      <c r="B9450">
        <v>1.0934999999999999</v>
      </c>
      <c r="C9450" t="str">
        <f t="shared" si="152"/>
        <v>1997 q1</v>
      </c>
    </row>
    <row r="9451" spans="1:3">
      <c r="A9451" s="61">
        <v>35503</v>
      </c>
      <c r="B9451">
        <v>1.1120000000000001</v>
      </c>
      <c r="C9451" t="str">
        <f t="shared" si="152"/>
        <v>1997 q1</v>
      </c>
    </row>
    <row r="9452" spans="1:3">
      <c r="A9452" s="61">
        <v>35506</v>
      </c>
      <c r="B9452">
        <v>1.0965</v>
      </c>
      <c r="C9452" t="str">
        <f t="shared" si="152"/>
        <v>1997 q1</v>
      </c>
    </row>
    <row r="9453" spans="1:3">
      <c r="A9453" s="61">
        <v>35507</v>
      </c>
      <c r="B9453">
        <v>1.0874999999999999</v>
      </c>
      <c r="C9453" t="str">
        <f t="shared" si="152"/>
        <v>1997 q1</v>
      </c>
    </row>
    <row r="9454" spans="1:3">
      <c r="A9454" s="61">
        <v>35508</v>
      </c>
      <c r="B9454">
        <v>1.0880000000000001</v>
      </c>
      <c r="C9454" t="str">
        <f t="shared" si="152"/>
        <v>1997 q1</v>
      </c>
    </row>
    <row r="9455" spans="1:3">
      <c r="A9455" s="61">
        <v>35509</v>
      </c>
      <c r="B9455">
        <v>1.105</v>
      </c>
      <c r="C9455" t="str">
        <f t="shared" si="152"/>
        <v>1997 q1</v>
      </c>
    </row>
    <row r="9456" spans="1:3">
      <c r="A9456" s="61">
        <v>35510</v>
      </c>
      <c r="B9456">
        <v>1.121</v>
      </c>
      <c r="C9456" t="str">
        <f t="shared" si="152"/>
        <v>1997 q1</v>
      </c>
    </row>
    <row r="9457" spans="1:3">
      <c r="A9457" s="61">
        <v>35513</v>
      </c>
      <c r="B9457">
        <v>1.1094999999999999</v>
      </c>
      <c r="C9457" t="str">
        <f t="shared" si="152"/>
        <v>1997 q1</v>
      </c>
    </row>
    <row r="9458" spans="1:3">
      <c r="A9458" s="61">
        <v>35514</v>
      </c>
      <c r="B9458">
        <v>1.129</v>
      </c>
      <c r="C9458" t="str">
        <f t="shared" si="152"/>
        <v>1997 q1</v>
      </c>
    </row>
    <row r="9459" spans="1:3">
      <c r="A9459" s="61">
        <v>35515</v>
      </c>
      <c r="B9459">
        <v>1.1065</v>
      </c>
      <c r="C9459" t="str">
        <f t="shared" si="152"/>
        <v>1997 q1</v>
      </c>
    </row>
    <row r="9460" spans="1:3">
      <c r="A9460" s="61">
        <v>35516</v>
      </c>
      <c r="B9460">
        <v>1.1194999999999999</v>
      </c>
      <c r="C9460" t="str">
        <f t="shared" si="152"/>
        <v>1997 q1</v>
      </c>
    </row>
    <row r="9461" spans="1:3">
      <c r="A9461" s="61">
        <v>35520</v>
      </c>
      <c r="B9461">
        <v>1.1299999999999999</v>
      </c>
      <c r="C9461" t="str">
        <f t="shared" si="152"/>
        <v>1997 q1</v>
      </c>
    </row>
    <row r="9462" spans="1:3">
      <c r="A9462" s="61">
        <v>35521</v>
      </c>
      <c r="B9462">
        <v>1.1165</v>
      </c>
      <c r="C9462" t="str">
        <f t="shared" si="152"/>
        <v>1997 q2</v>
      </c>
    </row>
    <row r="9463" spans="1:3">
      <c r="A9463" s="61">
        <v>35522</v>
      </c>
      <c r="B9463">
        <v>1.1154999999999999</v>
      </c>
      <c r="C9463" t="str">
        <f t="shared" si="152"/>
        <v>1997 q2</v>
      </c>
    </row>
    <row r="9464" spans="1:3">
      <c r="A9464" s="61">
        <v>35523</v>
      </c>
      <c r="B9464">
        <v>1.0680000000000001</v>
      </c>
      <c r="C9464" t="str">
        <f t="shared" si="152"/>
        <v>1997 q2</v>
      </c>
    </row>
    <row r="9465" spans="1:3">
      <c r="A9465" s="61">
        <v>35524</v>
      </c>
      <c r="B9465">
        <v>1.083</v>
      </c>
      <c r="C9465" t="str">
        <f t="shared" si="152"/>
        <v>1997 q2</v>
      </c>
    </row>
    <row r="9466" spans="1:3">
      <c r="A9466" s="61">
        <v>35527</v>
      </c>
      <c r="B9466">
        <v>1.0475000000000001</v>
      </c>
      <c r="C9466" t="str">
        <f t="shared" si="152"/>
        <v>1997 q2</v>
      </c>
    </row>
    <row r="9467" spans="1:3">
      <c r="A9467" s="61">
        <v>35528</v>
      </c>
      <c r="B9467">
        <v>1.069</v>
      </c>
      <c r="C9467" t="str">
        <f t="shared" si="152"/>
        <v>1997 q2</v>
      </c>
    </row>
    <row r="9468" spans="1:3">
      <c r="A9468" s="61">
        <v>35529</v>
      </c>
      <c r="B9468">
        <v>1.0765</v>
      </c>
      <c r="C9468" t="str">
        <f t="shared" si="152"/>
        <v>1997 q2</v>
      </c>
    </row>
    <row r="9469" spans="1:3">
      <c r="A9469" s="61">
        <v>35530</v>
      </c>
      <c r="B9469">
        <v>1.0774999999999999</v>
      </c>
      <c r="C9469" t="str">
        <f t="shared" si="152"/>
        <v>1997 q2</v>
      </c>
    </row>
    <row r="9470" spans="1:3">
      <c r="A9470" s="61">
        <v>35531</v>
      </c>
      <c r="B9470">
        <v>1.0645</v>
      </c>
      <c r="C9470" t="str">
        <f t="shared" si="152"/>
        <v>1997 q2</v>
      </c>
    </row>
    <row r="9471" spans="1:3">
      <c r="A9471" s="61">
        <v>35534</v>
      </c>
      <c r="B9471">
        <v>1.0545</v>
      </c>
      <c r="C9471" t="str">
        <f t="shared" si="152"/>
        <v>1997 q2</v>
      </c>
    </row>
    <row r="9472" spans="1:3">
      <c r="A9472" s="61">
        <v>35535</v>
      </c>
      <c r="B9472">
        <v>1.0625</v>
      </c>
      <c r="C9472" t="str">
        <f t="shared" si="152"/>
        <v>1997 q2</v>
      </c>
    </row>
    <row r="9473" spans="1:3">
      <c r="A9473" s="61">
        <v>35536</v>
      </c>
      <c r="B9473">
        <v>1.0515000000000001</v>
      </c>
      <c r="C9473" t="str">
        <f t="shared" si="152"/>
        <v>1997 q2</v>
      </c>
    </row>
    <row r="9474" spans="1:3">
      <c r="A9474" s="61">
        <v>35537</v>
      </c>
      <c r="B9474">
        <v>1.0555000000000001</v>
      </c>
      <c r="C9474" t="str">
        <f t="shared" si="152"/>
        <v>1997 q2</v>
      </c>
    </row>
    <row r="9475" spans="1:3">
      <c r="A9475" s="61">
        <v>35538</v>
      </c>
      <c r="B9475">
        <v>1.0680000000000001</v>
      </c>
      <c r="C9475" t="str">
        <f t="shared" si="152"/>
        <v>1997 q2</v>
      </c>
    </row>
    <row r="9476" spans="1:3">
      <c r="A9476" s="61">
        <v>35541</v>
      </c>
      <c r="B9476">
        <v>1.0720000000000001</v>
      </c>
      <c r="C9476" t="str">
        <f t="shared" si="152"/>
        <v>1997 q2</v>
      </c>
    </row>
    <row r="9477" spans="1:3">
      <c r="A9477" s="61">
        <v>35542</v>
      </c>
      <c r="B9477">
        <v>1.099</v>
      </c>
      <c r="C9477" t="str">
        <f t="shared" si="152"/>
        <v>1997 q2</v>
      </c>
    </row>
    <row r="9478" spans="1:3">
      <c r="A9478" s="61">
        <v>35543</v>
      </c>
      <c r="B9478">
        <v>1.1279999999999999</v>
      </c>
      <c r="C9478" t="str">
        <f t="shared" si="152"/>
        <v>1997 q2</v>
      </c>
    </row>
    <row r="9479" spans="1:3">
      <c r="A9479" s="61">
        <v>35544</v>
      </c>
      <c r="B9479">
        <v>1.1234999999999999</v>
      </c>
      <c r="C9479" t="str">
        <f t="shared" si="152"/>
        <v>1997 q2</v>
      </c>
    </row>
    <row r="9480" spans="1:3">
      <c r="A9480" s="61">
        <v>35545</v>
      </c>
      <c r="B9480">
        <v>1.1234999999999999</v>
      </c>
      <c r="C9480" t="str">
        <f t="shared" si="152"/>
        <v>1997 q2</v>
      </c>
    </row>
    <row r="9481" spans="1:3">
      <c r="A9481" s="61">
        <v>35548</v>
      </c>
      <c r="B9481">
        <v>1.1104000000000001</v>
      </c>
      <c r="C9481" t="str">
        <f t="shared" si="152"/>
        <v>1997 q2</v>
      </c>
    </row>
    <row r="9482" spans="1:3">
      <c r="A9482" s="61">
        <v>35549</v>
      </c>
      <c r="B9482">
        <v>1.0994999999999999</v>
      </c>
      <c r="C9482" t="str">
        <f t="shared" si="152"/>
        <v>1997 q2</v>
      </c>
    </row>
    <row r="9483" spans="1:3">
      <c r="A9483" s="61">
        <v>35550</v>
      </c>
      <c r="B9483">
        <v>1.1157999999999999</v>
      </c>
      <c r="C9483" t="str">
        <f t="shared" si="152"/>
        <v>1997 q2</v>
      </c>
    </row>
    <row r="9484" spans="1:3">
      <c r="A9484" s="61">
        <v>35551</v>
      </c>
      <c r="B9484">
        <v>1.0985</v>
      </c>
      <c r="C9484" t="str">
        <f t="shared" si="152"/>
        <v>1997 q2</v>
      </c>
    </row>
    <row r="9485" spans="1:3">
      <c r="A9485" s="61">
        <v>35552</v>
      </c>
      <c r="B9485">
        <v>1.1025</v>
      </c>
      <c r="C9485" t="str">
        <f t="shared" si="152"/>
        <v>1997 q2</v>
      </c>
    </row>
    <row r="9486" spans="1:3">
      <c r="A9486" s="61">
        <v>35555</v>
      </c>
      <c r="B9486">
        <v>1.1045</v>
      </c>
      <c r="C9486" t="str">
        <f t="shared" si="152"/>
        <v>1997 q2</v>
      </c>
    </row>
    <row r="9487" spans="1:3">
      <c r="A9487" s="61">
        <v>35556</v>
      </c>
      <c r="B9487">
        <v>1.0905</v>
      </c>
      <c r="C9487" t="str">
        <f t="shared" si="152"/>
        <v>1997 q2</v>
      </c>
    </row>
    <row r="9488" spans="1:3">
      <c r="A9488" s="61">
        <v>35557</v>
      </c>
      <c r="B9488">
        <v>1.1045</v>
      </c>
      <c r="C9488" t="str">
        <f t="shared" si="152"/>
        <v>1997 q2</v>
      </c>
    </row>
    <row r="9489" spans="1:3">
      <c r="A9489" s="61">
        <v>35558</v>
      </c>
      <c r="B9489">
        <v>1.1145</v>
      </c>
      <c r="C9489" t="str">
        <f t="shared" si="152"/>
        <v>1997 q2</v>
      </c>
    </row>
    <row r="9490" spans="1:3">
      <c r="A9490" s="61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61">
        <v>35562</v>
      </c>
      <c r="B9491">
        <v>1.131</v>
      </c>
      <c r="C9491" t="str">
        <f t="shared" si="153"/>
        <v>1997 q2</v>
      </c>
    </row>
    <row r="9492" spans="1:3">
      <c r="A9492" s="61">
        <v>35563</v>
      </c>
      <c r="B9492">
        <v>1.131</v>
      </c>
      <c r="C9492" t="str">
        <f t="shared" si="153"/>
        <v>1997 q2</v>
      </c>
    </row>
    <row r="9493" spans="1:3">
      <c r="A9493" s="61">
        <v>35564</v>
      </c>
      <c r="B9493">
        <v>1.1379999999999999</v>
      </c>
      <c r="C9493" t="str">
        <f t="shared" si="153"/>
        <v>1997 q2</v>
      </c>
    </row>
    <row r="9494" spans="1:3">
      <c r="A9494" s="61">
        <v>35565</v>
      </c>
      <c r="B9494">
        <v>1.1639999999999999</v>
      </c>
      <c r="C9494" t="str">
        <f t="shared" si="153"/>
        <v>1997 q2</v>
      </c>
    </row>
    <row r="9495" spans="1:3">
      <c r="A9495" s="61">
        <v>35566</v>
      </c>
      <c r="B9495">
        <v>1.1619999999999999</v>
      </c>
      <c r="C9495" t="str">
        <f t="shared" si="153"/>
        <v>1997 q2</v>
      </c>
    </row>
    <row r="9496" spans="1:3">
      <c r="A9496" s="61">
        <v>35569</v>
      </c>
      <c r="B9496">
        <v>1.1585000000000001</v>
      </c>
      <c r="C9496" t="str">
        <f t="shared" si="153"/>
        <v>1997 q2</v>
      </c>
    </row>
    <row r="9497" spans="1:3">
      <c r="A9497" s="61">
        <v>35570</v>
      </c>
      <c r="B9497">
        <v>1.1785000000000001</v>
      </c>
      <c r="C9497" t="str">
        <f t="shared" si="153"/>
        <v>1997 q2</v>
      </c>
    </row>
    <row r="9498" spans="1:3">
      <c r="A9498" s="61">
        <v>35571</v>
      </c>
      <c r="B9498">
        <v>1.1819999999999999</v>
      </c>
      <c r="C9498" t="str">
        <f t="shared" si="153"/>
        <v>1997 q2</v>
      </c>
    </row>
    <row r="9499" spans="1:3">
      <c r="A9499" s="61">
        <v>35572</v>
      </c>
      <c r="B9499">
        <v>1.1895</v>
      </c>
      <c r="C9499" t="str">
        <f t="shared" si="153"/>
        <v>1997 q2</v>
      </c>
    </row>
    <row r="9500" spans="1:3">
      <c r="A9500" s="61">
        <v>35573</v>
      </c>
      <c r="B9500">
        <v>1.1875</v>
      </c>
      <c r="C9500" t="str">
        <f t="shared" si="153"/>
        <v>1997 q2</v>
      </c>
    </row>
    <row r="9501" spans="1:3">
      <c r="A9501" s="61">
        <v>35577</v>
      </c>
      <c r="B9501">
        <v>1.1839999999999999</v>
      </c>
      <c r="C9501" t="str">
        <f t="shared" si="153"/>
        <v>1997 q2</v>
      </c>
    </row>
    <row r="9502" spans="1:3">
      <c r="A9502" s="61">
        <v>35578</v>
      </c>
      <c r="B9502">
        <v>1.1944999999999999</v>
      </c>
      <c r="C9502" t="str">
        <f t="shared" si="153"/>
        <v>1997 q2</v>
      </c>
    </row>
    <row r="9503" spans="1:3">
      <c r="A9503" s="61">
        <v>35579</v>
      </c>
      <c r="B9503">
        <v>1.1924999999999999</v>
      </c>
      <c r="C9503" t="str">
        <f t="shared" si="153"/>
        <v>1997 q2</v>
      </c>
    </row>
    <row r="9504" spans="1:3">
      <c r="A9504" s="61">
        <v>35580</v>
      </c>
      <c r="B9504">
        <v>1.1910000000000001</v>
      </c>
      <c r="C9504" t="str">
        <f t="shared" si="153"/>
        <v>1997 q2</v>
      </c>
    </row>
    <row r="9505" spans="1:3">
      <c r="A9505" s="61">
        <v>35583</v>
      </c>
      <c r="B9505">
        <v>1.1715</v>
      </c>
      <c r="C9505" t="str">
        <f t="shared" si="153"/>
        <v>1997 q2</v>
      </c>
    </row>
    <row r="9506" spans="1:3">
      <c r="A9506" s="61">
        <v>35584</v>
      </c>
      <c r="B9506">
        <v>1.171</v>
      </c>
      <c r="C9506" t="str">
        <f t="shared" si="153"/>
        <v>1997 q2</v>
      </c>
    </row>
    <row r="9507" spans="1:3">
      <c r="A9507" s="61">
        <v>35585</v>
      </c>
      <c r="B9507">
        <v>1.1565000000000001</v>
      </c>
      <c r="C9507" t="str">
        <f t="shared" si="153"/>
        <v>1997 q2</v>
      </c>
    </row>
    <row r="9508" spans="1:3">
      <c r="A9508" s="61">
        <v>35586</v>
      </c>
      <c r="B9508">
        <v>1.17</v>
      </c>
      <c r="C9508" t="str">
        <f t="shared" si="153"/>
        <v>1997 q2</v>
      </c>
    </row>
    <row r="9509" spans="1:3">
      <c r="A9509" s="61">
        <v>35587</v>
      </c>
      <c r="B9509">
        <v>1.1715</v>
      </c>
      <c r="C9509" t="str">
        <f t="shared" si="153"/>
        <v>1997 q2</v>
      </c>
    </row>
    <row r="9510" spans="1:3">
      <c r="A9510" s="61">
        <v>35590</v>
      </c>
      <c r="B9510">
        <v>1.1755</v>
      </c>
      <c r="C9510" t="str">
        <f t="shared" si="153"/>
        <v>1997 q2</v>
      </c>
    </row>
    <row r="9511" spans="1:3">
      <c r="A9511" s="61">
        <v>35591</v>
      </c>
      <c r="B9511">
        <v>1.2010000000000001</v>
      </c>
      <c r="C9511" t="str">
        <f t="shared" si="153"/>
        <v>1997 q2</v>
      </c>
    </row>
    <row r="9512" spans="1:3">
      <c r="A9512" s="61">
        <v>35592</v>
      </c>
      <c r="B9512">
        <v>1.218</v>
      </c>
      <c r="C9512" t="str">
        <f t="shared" si="153"/>
        <v>1997 q2</v>
      </c>
    </row>
    <row r="9513" spans="1:3">
      <c r="A9513" s="61">
        <v>35593</v>
      </c>
      <c r="B9513">
        <v>1.2135</v>
      </c>
      <c r="C9513" t="str">
        <f t="shared" si="153"/>
        <v>1997 q2</v>
      </c>
    </row>
    <row r="9514" spans="1:3">
      <c r="A9514" s="61">
        <v>35594</v>
      </c>
      <c r="B9514">
        <v>1.206</v>
      </c>
      <c r="C9514" t="str">
        <f t="shared" si="153"/>
        <v>1997 q2</v>
      </c>
    </row>
    <row r="9515" spans="1:3">
      <c r="A9515" s="61">
        <v>35597</v>
      </c>
      <c r="B9515">
        <v>1.222</v>
      </c>
      <c r="C9515" t="str">
        <f t="shared" si="153"/>
        <v>1997 q2</v>
      </c>
    </row>
    <row r="9516" spans="1:3">
      <c r="A9516" s="61">
        <v>35598</v>
      </c>
      <c r="B9516">
        <v>1.212</v>
      </c>
      <c r="C9516" t="str">
        <f t="shared" si="153"/>
        <v>1997 q2</v>
      </c>
    </row>
    <row r="9517" spans="1:3">
      <c r="A9517" s="61">
        <v>35599</v>
      </c>
      <c r="B9517">
        <v>1.2195</v>
      </c>
      <c r="C9517" t="str">
        <f t="shared" si="153"/>
        <v>1997 q2</v>
      </c>
    </row>
    <row r="9518" spans="1:3">
      <c r="A9518" s="61">
        <v>35600</v>
      </c>
      <c r="B9518">
        <v>1.2215</v>
      </c>
      <c r="C9518" t="str">
        <f t="shared" si="153"/>
        <v>1997 q2</v>
      </c>
    </row>
    <row r="9519" spans="1:3">
      <c r="A9519" s="61">
        <v>35601</v>
      </c>
      <c r="B9519">
        <v>1.181</v>
      </c>
      <c r="C9519" t="str">
        <f t="shared" si="153"/>
        <v>1997 q2</v>
      </c>
    </row>
    <row r="9520" spans="1:3">
      <c r="A9520" s="61">
        <v>35604</v>
      </c>
      <c r="B9520">
        <v>1.1819999999999999</v>
      </c>
      <c r="C9520" t="str">
        <f t="shared" si="153"/>
        <v>1997 q2</v>
      </c>
    </row>
    <row r="9521" spans="1:3">
      <c r="A9521" s="61">
        <v>35605</v>
      </c>
      <c r="B9521">
        <v>1.1214999999999999</v>
      </c>
      <c r="C9521" t="str">
        <f t="shared" si="153"/>
        <v>1997 q2</v>
      </c>
    </row>
    <row r="9522" spans="1:3">
      <c r="A9522" s="61">
        <v>35606</v>
      </c>
      <c r="B9522">
        <v>1.0911999999999999</v>
      </c>
      <c r="C9522" t="str">
        <f t="shared" si="153"/>
        <v>1997 q2</v>
      </c>
    </row>
    <row r="9523" spans="1:3">
      <c r="A9523" s="61">
        <v>35607</v>
      </c>
      <c r="B9523">
        <v>1.1153</v>
      </c>
      <c r="C9523" t="str">
        <f t="shared" si="153"/>
        <v>1997 q2</v>
      </c>
    </row>
    <row r="9524" spans="1:3">
      <c r="A9524" s="61">
        <v>35608</v>
      </c>
      <c r="B9524">
        <v>1.1231</v>
      </c>
      <c r="C9524" t="str">
        <f t="shared" si="153"/>
        <v>1997 q2</v>
      </c>
    </row>
    <row r="9525" spans="1:3">
      <c r="A9525" s="61">
        <v>35611</v>
      </c>
      <c r="B9525">
        <v>1.1245000000000001</v>
      </c>
      <c r="C9525" t="str">
        <f t="shared" si="153"/>
        <v>1997 q2</v>
      </c>
    </row>
    <row r="9526" spans="1:3">
      <c r="A9526" s="61">
        <v>35612</v>
      </c>
      <c r="B9526">
        <v>1.1005</v>
      </c>
      <c r="C9526" t="str">
        <f t="shared" si="153"/>
        <v>1997 q3</v>
      </c>
    </row>
    <row r="9527" spans="1:3">
      <c r="A9527" s="61">
        <v>35613</v>
      </c>
      <c r="B9527">
        <v>1.119</v>
      </c>
      <c r="C9527" t="str">
        <f t="shared" si="153"/>
        <v>1997 q3</v>
      </c>
    </row>
    <row r="9528" spans="1:3">
      <c r="A9528" s="61">
        <v>35614</v>
      </c>
      <c r="B9528">
        <v>1.1125</v>
      </c>
      <c r="C9528" t="str">
        <f t="shared" si="153"/>
        <v>1997 q3</v>
      </c>
    </row>
    <row r="9529" spans="1:3">
      <c r="A9529" s="61">
        <v>35618</v>
      </c>
      <c r="B9529">
        <v>1.0954999999999999</v>
      </c>
      <c r="C9529" t="str">
        <f t="shared" si="153"/>
        <v>1997 q3</v>
      </c>
    </row>
    <row r="9530" spans="1:3">
      <c r="A9530" s="61">
        <v>35619</v>
      </c>
      <c r="B9530">
        <v>1.0505</v>
      </c>
      <c r="C9530" t="str">
        <f t="shared" si="153"/>
        <v>1997 q3</v>
      </c>
    </row>
    <row r="9531" spans="1:3">
      <c r="A9531" s="61">
        <v>35620</v>
      </c>
      <c r="B9531">
        <v>1.0249999999999999</v>
      </c>
      <c r="C9531" t="str">
        <f t="shared" si="153"/>
        <v>1997 q3</v>
      </c>
    </row>
    <row r="9532" spans="1:3">
      <c r="A9532" s="61">
        <v>35621</v>
      </c>
      <c r="B9532">
        <v>1.0435000000000001</v>
      </c>
      <c r="C9532" t="str">
        <f t="shared" si="153"/>
        <v>1997 q3</v>
      </c>
    </row>
    <row r="9533" spans="1:3">
      <c r="A9533" s="61">
        <v>35622</v>
      </c>
      <c r="B9533">
        <v>1.0429999999999999</v>
      </c>
      <c r="C9533" t="str">
        <f t="shared" si="153"/>
        <v>1997 q3</v>
      </c>
    </row>
    <row r="9534" spans="1:3">
      <c r="A9534" s="61">
        <v>35625</v>
      </c>
      <c r="B9534">
        <v>1.0629999999999999</v>
      </c>
      <c r="C9534" t="str">
        <f t="shared" si="153"/>
        <v>1997 q3</v>
      </c>
    </row>
    <row r="9535" spans="1:3">
      <c r="A9535" s="61">
        <v>35626</v>
      </c>
      <c r="B9535">
        <v>1.0469999999999999</v>
      </c>
      <c r="C9535" t="str">
        <f t="shared" si="153"/>
        <v>1997 q3</v>
      </c>
    </row>
    <row r="9536" spans="1:3">
      <c r="A9536" s="61">
        <v>35627</v>
      </c>
      <c r="B9536">
        <v>1.038</v>
      </c>
      <c r="C9536" t="str">
        <f t="shared" si="153"/>
        <v>1997 q3</v>
      </c>
    </row>
    <row r="9537" spans="1:3">
      <c r="A9537" s="61">
        <v>35628</v>
      </c>
      <c r="B9537">
        <v>1.0645</v>
      </c>
      <c r="C9537" t="str">
        <f t="shared" si="153"/>
        <v>1997 q3</v>
      </c>
    </row>
    <row r="9538" spans="1:3">
      <c r="A9538" s="61">
        <v>35629</v>
      </c>
      <c r="B9538">
        <v>1.0740000000000001</v>
      </c>
      <c r="C9538" t="str">
        <f t="shared" si="153"/>
        <v>1997 q3</v>
      </c>
    </row>
    <row r="9539" spans="1:3">
      <c r="A9539" s="61">
        <v>35632</v>
      </c>
      <c r="B9539">
        <v>1.0854999999999999</v>
      </c>
      <c r="C9539" t="str">
        <f t="shared" si="153"/>
        <v>1997 q3</v>
      </c>
    </row>
    <row r="9540" spans="1:3">
      <c r="A9540" s="61">
        <v>35633</v>
      </c>
      <c r="B9540">
        <v>1.0685</v>
      </c>
      <c r="C9540" t="str">
        <f t="shared" si="153"/>
        <v>1997 q3</v>
      </c>
    </row>
    <row r="9541" spans="1:3">
      <c r="A9541" s="61">
        <v>35634</v>
      </c>
      <c r="B9541">
        <v>1.056</v>
      </c>
      <c r="C9541" t="str">
        <f t="shared" si="153"/>
        <v>1997 q3</v>
      </c>
    </row>
    <row r="9542" spans="1:3">
      <c r="A9542" s="61">
        <v>35635</v>
      </c>
      <c r="B9542">
        <v>1.0780000000000001</v>
      </c>
      <c r="C9542" t="str">
        <f t="shared" si="153"/>
        <v>1997 q3</v>
      </c>
    </row>
    <row r="9543" spans="1:3">
      <c r="A9543" s="61">
        <v>35636</v>
      </c>
      <c r="B9543">
        <v>1.1145</v>
      </c>
      <c r="C9543" t="str">
        <f t="shared" si="153"/>
        <v>1997 q3</v>
      </c>
    </row>
    <row r="9544" spans="1:3">
      <c r="A9544" s="61">
        <v>35639</v>
      </c>
      <c r="B9544">
        <v>1.097</v>
      </c>
      <c r="C9544" t="str">
        <f t="shared" si="153"/>
        <v>1997 q3</v>
      </c>
    </row>
    <row r="9545" spans="1:3">
      <c r="A9545" s="61">
        <v>35640</v>
      </c>
      <c r="B9545">
        <v>1.1074999999999999</v>
      </c>
      <c r="C9545" t="str">
        <f t="shared" si="153"/>
        <v>1997 q3</v>
      </c>
    </row>
    <row r="9546" spans="1:3">
      <c r="A9546" s="61">
        <v>35641</v>
      </c>
      <c r="B9546">
        <v>1.0589999999999999</v>
      </c>
      <c r="C9546" t="str">
        <f t="shared" si="153"/>
        <v>1997 q3</v>
      </c>
    </row>
    <row r="9547" spans="1:3">
      <c r="A9547" s="61">
        <v>35642</v>
      </c>
      <c r="B9547">
        <v>1.089</v>
      </c>
      <c r="C9547" t="str">
        <f t="shared" si="153"/>
        <v>1997 q3</v>
      </c>
    </row>
    <row r="9548" spans="1:3">
      <c r="A9548" s="61">
        <v>35643</v>
      </c>
      <c r="B9548">
        <v>1.0725</v>
      </c>
      <c r="C9548" t="str">
        <f t="shared" si="153"/>
        <v>1997 q3</v>
      </c>
    </row>
    <row r="9549" spans="1:3">
      <c r="A9549" s="61">
        <v>35646</v>
      </c>
      <c r="B9549">
        <v>1.0620000000000001</v>
      </c>
      <c r="C9549" t="str">
        <f t="shared" si="153"/>
        <v>1997 q3</v>
      </c>
    </row>
    <row r="9550" spans="1:3">
      <c r="A9550" s="61">
        <v>35647</v>
      </c>
      <c r="B9550">
        <v>1.0720000000000001</v>
      </c>
      <c r="C9550" t="str">
        <f t="shared" si="153"/>
        <v>1997 q3</v>
      </c>
    </row>
    <row r="9551" spans="1:3">
      <c r="A9551" s="61">
        <v>35648</v>
      </c>
      <c r="B9551">
        <v>1.0620000000000001</v>
      </c>
      <c r="C9551" t="str">
        <f t="shared" si="153"/>
        <v>1997 q3</v>
      </c>
    </row>
    <row r="9552" spans="1:3">
      <c r="A9552" s="61">
        <v>35649</v>
      </c>
      <c r="B9552">
        <v>1.081</v>
      </c>
      <c r="C9552" t="str">
        <f t="shared" si="153"/>
        <v>1997 q3</v>
      </c>
    </row>
    <row r="9553" spans="1:3">
      <c r="A9553" s="61">
        <v>35650</v>
      </c>
      <c r="B9553">
        <v>1.0609999999999999</v>
      </c>
      <c r="C9553" t="str">
        <f t="shared" si="153"/>
        <v>1997 q3</v>
      </c>
    </row>
    <row r="9554" spans="1:3">
      <c r="A9554" s="61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61">
        <v>35654</v>
      </c>
      <c r="B9555">
        <v>1.0485</v>
      </c>
      <c r="C9555" t="str">
        <f t="shared" si="154"/>
        <v>1997 q3</v>
      </c>
    </row>
    <row r="9556" spans="1:3">
      <c r="A9556" s="61">
        <v>35655</v>
      </c>
      <c r="B9556">
        <v>1.0515000000000001</v>
      </c>
      <c r="C9556" t="str">
        <f t="shared" si="154"/>
        <v>1997 q3</v>
      </c>
    </row>
    <row r="9557" spans="1:3">
      <c r="A9557" s="61">
        <v>35656</v>
      </c>
      <c r="B9557">
        <v>1.038</v>
      </c>
      <c r="C9557" t="str">
        <f t="shared" si="154"/>
        <v>1997 q3</v>
      </c>
    </row>
    <row r="9558" spans="1:3">
      <c r="A9558" s="61">
        <v>35657</v>
      </c>
      <c r="B9558">
        <v>1</v>
      </c>
      <c r="C9558" t="str">
        <f t="shared" si="154"/>
        <v>1997 q3</v>
      </c>
    </row>
    <row r="9559" spans="1:3">
      <c r="A9559" s="61">
        <v>35660</v>
      </c>
      <c r="B9559">
        <v>0.96699999999999997</v>
      </c>
      <c r="C9559" t="str">
        <f t="shared" si="154"/>
        <v>1997 q3</v>
      </c>
    </row>
    <row r="9560" spans="1:3">
      <c r="A9560" s="61">
        <v>35661</v>
      </c>
      <c r="B9560">
        <v>0.97850000000000004</v>
      </c>
      <c r="C9560" t="str">
        <f t="shared" si="154"/>
        <v>1997 q3</v>
      </c>
    </row>
    <row r="9561" spans="1:3">
      <c r="A9561" s="61">
        <v>35662</v>
      </c>
      <c r="B9561">
        <v>0.98150000000000004</v>
      </c>
      <c r="C9561" t="str">
        <f t="shared" si="154"/>
        <v>1997 q3</v>
      </c>
    </row>
    <row r="9562" spans="1:3">
      <c r="A9562" s="61">
        <v>35663</v>
      </c>
      <c r="B9562">
        <v>0.99099999999999999</v>
      </c>
      <c r="C9562" t="str">
        <f t="shared" si="154"/>
        <v>1997 q3</v>
      </c>
    </row>
    <row r="9563" spans="1:3">
      <c r="A9563" s="61">
        <v>35664</v>
      </c>
      <c r="B9563">
        <v>0.99950000000000006</v>
      </c>
      <c r="C9563" t="str">
        <f t="shared" si="154"/>
        <v>1997 q3</v>
      </c>
    </row>
    <row r="9564" spans="1:3">
      <c r="A9564" s="61">
        <v>35667</v>
      </c>
      <c r="B9564">
        <v>0.996</v>
      </c>
      <c r="C9564" t="str">
        <f t="shared" si="154"/>
        <v>1997 q3</v>
      </c>
    </row>
    <row r="9565" spans="1:3">
      <c r="A9565" s="61">
        <v>35668</v>
      </c>
      <c r="B9565">
        <v>0.99609999999999999</v>
      </c>
      <c r="C9565" t="str">
        <f t="shared" si="154"/>
        <v>1997 q3</v>
      </c>
    </row>
    <row r="9566" spans="1:3">
      <c r="A9566" s="61">
        <v>35669</v>
      </c>
      <c r="B9566">
        <v>0.996</v>
      </c>
      <c r="C9566" t="str">
        <f t="shared" si="154"/>
        <v>1997 q3</v>
      </c>
    </row>
    <row r="9567" spans="1:3">
      <c r="A9567" s="61">
        <v>35670</v>
      </c>
      <c r="B9567">
        <v>0.96909999999999996</v>
      </c>
      <c r="C9567" t="str">
        <f t="shared" si="154"/>
        <v>1997 q3</v>
      </c>
    </row>
    <row r="9568" spans="1:3">
      <c r="A9568" s="61">
        <v>35671</v>
      </c>
      <c r="B9568">
        <v>0.99260000000000004</v>
      </c>
      <c r="C9568" t="str">
        <f t="shared" si="154"/>
        <v>1997 q3</v>
      </c>
    </row>
    <row r="9569" spans="1:3">
      <c r="A9569" s="61">
        <v>35675</v>
      </c>
      <c r="B9569">
        <v>0.96199999999999997</v>
      </c>
      <c r="C9569" t="str">
        <f t="shared" si="154"/>
        <v>1997 q3</v>
      </c>
    </row>
    <row r="9570" spans="1:3">
      <c r="A9570" s="61">
        <v>35676</v>
      </c>
      <c r="B9570">
        <v>0.98</v>
      </c>
      <c r="C9570" t="str">
        <f t="shared" si="154"/>
        <v>1997 q3</v>
      </c>
    </row>
    <row r="9571" spans="1:3">
      <c r="A9571" s="61">
        <v>35677</v>
      </c>
      <c r="B9571">
        <v>0.97950000000000004</v>
      </c>
      <c r="C9571" t="str">
        <f t="shared" si="154"/>
        <v>1997 q3</v>
      </c>
    </row>
    <row r="9572" spans="1:3">
      <c r="A9572" s="61">
        <v>35678</v>
      </c>
      <c r="B9572">
        <v>0.98450000000000004</v>
      </c>
      <c r="C9572" t="str">
        <f t="shared" si="154"/>
        <v>1997 q3</v>
      </c>
    </row>
    <row r="9573" spans="1:3">
      <c r="A9573" s="61">
        <v>35681</v>
      </c>
      <c r="B9573">
        <v>0.97199999999999998</v>
      </c>
      <c r="C9573" t="str">
        <f t="shared" si="154"/>
        <v>1997 q3</v>
      </c>
    </row>
    <row r="9574" spans="1:3">
      <c r="A9574" s="61">
        <v>35682</v>
      </c>
      <c r="B9574">
        <v>0.97150000000000003</v>
      </c>
      <c r="C9574" t="str">
        <f t="shared" si="154"/>
        <v>1997 q3</v>
      </c>
    </row>
    <row r="9575" spans="1:3">
      <c r="A9575" s="61">
        <v>35683</v>
      </c>
      <c r="B9575">
        <v>0.97399999999999998</v>
      </c>
      <c r="C9575" t="str">
        <f t="shared" si="154"/>
        <v>1997 q3</v>
      </c>
    </row>
    <row r="9576" spans="1:3">
      <c r="A9576" s="61">
        <v>35684</v>
      </c>
      <c r="B9576">
        <v>0.94950000000000001</v>
      </c>
      <c r="C9576" t="str">
        <f t="shared" si="154"/>
        <v>1997 q3</v>
      </c>
    </row>
    <row r="9577" spans="1:3">
      <c r="A9577" s="61">
        <v>35685</v>
      </c>
      <c r="B9577">
        <v>0.95399999999999996</v>
      </c>
      <c r="C9577" t="str">
        <f t="shared" si="154"/>
        <v>1997 q3</v>
      </c>
    </row>
    <row r="9578" spans="1:3">
      <c r="A9578" s="61">
        <v>35688</v>
      </c>
      <c r="B9578">
        <v>0.95899999999999996</v>
      </c>
      <c r="C9578" t="str">
        <f t="shared" si="154"/>
        <v>1997 q3</v>
      </c>
    </row>
    <row r="9579" spans="1:3">
      <c r="A9579" s="61">
        <v>35689</v>
      </c>
      <c r="B9579">
        <v>0.94850000000000001</v>
      </c>
      <c r="C9579" t="str">
        <f t="shared" si="154"/>
        <v>1997 q3</v>
      </c>
    </row>
    <row r="9580" spans="1:3">
      <c r="A9580" s="61">
        <v>35690</v>
      </c>
      <c r="B9580">
        <v>0.95</v>
      </c>
      <c r="C9580" t="str">
        <f t="shared" si="154"/>
        <v>1997 q3</v>
      </c>
    </row>
    <row r="9581" spans="1:3">
      <c r="A9581" s="61">
        <v>35691</v>
      </c>
      <c r="B9581">
        <v>0.96499999999999997</v>
      </c>
      <c r="C9581" t="str">
        <f t="shared" si="154"/>
        <v>1997 q3</v>
      </c>
    </row>
    <row r="9582" spans="1:3">
      <c r="A9582" s="61">
        <v>35692</v>
      </c>
      <c r="B9582">
        <v>0.96350000000000002</v>
      </c>
      <c r="C9582" t="str">
        <f t="shared" si="154"/>
        <v>1997 q3</v>
      </c>
    </row>
    <row r="9583" spans="1:3">
      <c r="A9583" s="61">
        <v>35695</v>
      </c>
      <c r="B9583">
        <v>0.95450000000000002</v>
      </c>
      <c r="C9583" t="str">
        <f t="shared" si="154"/>
        <v>1997 q3</v>
      </c>
    </row>
    <row r="9584" spans="1:3">
      <c r="A9584" s="61">
        <v>35696</v>
      </c>
      <c r="B9584">
        <v>0.95199999999999996</v>
      </c>
      <c r="C9584" t="str">
        <f t="shared" si="154"/>
        <v>1997 q3</v>
      </c>
    </row>
    <row r="9585" spans="1:3">
      <c r="A9585" s="61">
        <v>35697</v>
      </c>
      <c r="B9585">
        <v>0.95799999999999996</v>
      </c>
      <c r="C9585" t="str">
        <f t="shared" si="154"/>
        <v>1997 q3</v>
      </c>
    </row>
    <row r="9586" spans="1:3">
      <c r="A9586" s="61">
        <v>35698</v>
      </c>
      <c r="B9586">
        <v>0.94750000000000001</v>
      </c>
      <c r="C9586" t="str">
        <f t="shared" si="154"/>
        <v>1997 q3</v>
      </c>
    </row>
    <row r="9587" spans="1:3">
      <c r="A9587" s="61">
        <v>35699</v>
      </c>
      <c r="B9587">
        <v>0.95199999999999996</v>
      </c>
      <c r="C9587" t="str">
        <f t="shared" si="154"/>
        <v>1997 q3</v>
      </c>
    </row>
    <row r="9588" spans="1:3">
      <c r="A9588" s="61">
        <v>35702</v>
      </c>
      <c r="B9588">
        <v>0.99450000000000005</v>
      </c>
      <c r="C9588" t="str">
        <f t="shared" si="154"/>
        <v>1997 q3</v>
      </c>
    </row>
    <row r="9589" spans="1:3">
      <c r="A9589" s="61">
        <v>35703</v>
      </c>
      <c r="B9589">
        <v>0.97</v>
      </c>
      <c r="C9589" t="str">
        <f t="shared" si="154"/>
        <v>1997 q3</v>
      </c>
    </row>
    <row r="9590" spans="1:3">
      <c r="A9590" s="61">
        <v>35704</v>
      </c>
      <c r="B9590">
        <v>0.96599999999999997</v>
      </c>
      <c r="C9590" t="str">
        <f t="shared" si="154"/>
        <v>1997 q4</v>
      </c>
    </row>
    <row r="9591" spans="1:3">
      <c r="A9591" s="61">
        <v>35705</v>
      </c>
      <c r="B9591">
        <v>0.9375</v>
      </c>
      <c r="C9591" t="str">
        <f t="shared" si="154"/>
        <v>1997 q4</v>
      </c>
    </row>
    <row r="9592" spans="1:3">
      <c r="A9592" s="61">
        <v>35706</v>
      </c>
      <c r="B9592">
        <v>0.9385</v>
      </c>
      <c r="C9592" t="str">
        <f t="shared" si="154"/>
        <v>1997 q4</v>
      </c>
    </row>
    <row r="9593" spans="1:3">
      <c r="A9593" s="61">
        <v>35709</v>
      </c>
      <c r="B9593">
        <v>0.94299999999999995</v>
      </c>
      <c r="C9593" t="str">
        <f t="shared" si="154"/>
        <v>1997 q4</v>
      </c>
    </row>
    <row r="9594" spans="1:3">
      <c r="A9594" s="61">
        <v>35710</v>
      </c>
      <c r="B9594">
        <v>0.94850000000000001</v>
      </c>
      <c r="C9594" t="str">
        <f t="shared" si="154"/>
        <v>1997 q4</v>
      </c>
    </row>
    <row r="9595" spans="1:3">
      <c r="A9595" s="61">
        <v>35711</v>
      </c>
      <c r="B9595">
        <v>0.9425</v>
      </c>
      <c r="C9595" t="str">
        <f t="shared" si="154"/>
        <v>1997 q4</v>
      </c>
    </row>
    <row r="9596" spans="1:3">
      <c r="A9596" s="61">
        <v>35712</v>
      </c>
      <c r="B9596">
        <v>0.95050000000000001</v>
      </c>
      <c r="C9596" t="str">
        <f t="shared" si="154"/>
        <v>1997 q4</v>
      </c>
    </row>
    <row r="9597" spans="1:3">
      <c r="A9597" s="61">
        <v>35713</v>
      </c>
      <c r="B9597">
        <v>0.9425</v>
      </c>
      <c r="C9597" t="str">
        <f t="shared" si="154"/>
        <v>1997 q4</v>
      </c>
    </row>
    <row r="9598" spans="1:3">
      <c r="A9598" s="61">
        <v>35716</v>
      </c>
      <c r="B9598">
        <v>0.9415</v>
      </c>
      <c r="C9598" t="str">
        <f t="shared" si="154"/>
        <v>1997 q4</v>
      </c>
    </row>
    <row r="9599" spans="1:3">
      <c r="A9599" s="61">
        <v>35717</v>
      </c>
      <c r="B9599">
        <v>0.95850000000000002</v>
      </c>
      <c r="C9599" t="str">
        <f t="shared" si="154"/>
        <v>1997 q4</v>
      </c>
    </row>
    <row r="9600" spans="1:3">
      <c r="A9600" s="61">
        <v>35718</v>
      </c>
      <c r="B9600">
        <v>0.97050000000000003</v>
      </c>
      <c r="C9600" t="str">
        <f t="shared" si="154"/>
        <v>1997 q4</v>
      </c>
    </row>
    <row r="9601" spans="1:3">
      <c r="A9601" s="61">
        <v>35719</v>
      </c>
      <c r="B9601">
        <v>0.95399999999999996</v>
      </c>
      <c r="C9601" t="str">
        <f t="shared" si="154"/>
        <v>1997 q4</v>
      </c>
    </row>
    <row r="9602" spans="1:3">
      <c r="A9602" s="61">
        <v>35720</v>
      </c>
      <c r="B9602">
        <v>0.95750000000000002</v>
      </c>
      <c r="C9602" t="str">
        <f t="shared" si="154"/>
        <v>1997 q4</v>
      </c>
    </row>
    <row r="9603" spans="1:3">
      <c r="A9603" s="61">
        <v>35723</v>
      </c>
      <c r="B9603">
        <v>0.96950000000000003</v>
      </c>
      <c r="C9603" t="str">
        <f t="shared" si="154"/>
        <v>1997 q4</v>
      </c>
    </row>
    <row r="9604" spans="1:3">
      <c r="A9604" s="61">
        <v>35724</v>
      </c>
      <c r="B9604">
        <v>0.94899999999999995</v>
      </c>
      <c r="C9604" t="str">
        <f t="shared" si="154"/>
        <v>1997 q4</v>
      </c>
    </row>
    <row r="9605" spans="1:3">
      <c r="A9605" s="61">
        <v>35725</v>
      </c>
      <c r="B9605">
        <v>0.95350000000000001</v>
      </c>
      <c r="C9605" t="str">
        <f t="shared" si="154"/>
        <v>1997 q4</v>
      </c>
    </row>
    <row r="9606" spans="1:3">
      <c r="A9606" s="61">
        <v>35726</v>
      </c>
      <c r="B9606">
        <v>0.93899999999999995</v>
      </c>
      <c r="C9606" t="str">
        <f t="shared" si="154"/>
        <v>1997 q4</v>
      </c>
    </row>
    <row r="9607" spans="1:3">
      <c r="A9607" s="61">
        <v>35727</v>
      </c>
      <c r="B9607">
        <v>0.91100000000000003</v>
      </c>
      <c r="C9607" t="str">
        <f t="shared" si="154"/>
        <v>1997 q4</v>
      </c>
    </row>
    <row r="9608" spans="1:3">
      <c r="A9608" s="61">
        <v>35730</v>
      </c>
      <c r="B9608">
        <v>0.90449999999999997</v>
      </c>
      <c r="C9608" t="str">
        <f t="shared" si="154"/>
        <v>1997 q4</v>
      </c>
    </row>
    <row r="9609" spans="1:3">
      <c r="A9609" s="61">
        <v>35731</v>
      </c>
      <c r="B9609">
        <v>0.90500000000000003</v>
      </c>
      <c r="C9609" t="str">
        <f t="shared" si="154"/>
        <v>1997 q4</v>
      </c>
    </row>
    <row r="9610" spans="1:3">
      <c r="A9610" s="61">
        <v>35732</v>
      </c>
      <c r="B9610">
        <v>0.91049999999999998</v>
      </c>
      <c r="C9610" t="str">
        <f t="shared" si="154"/>
        <v>1997 q4</v>
      </c>
    </row>
    <row r="9611" spans="1:3">
      <c r="A9611" s="61">
        <v>35733</v>
      </c>
      <c r="B9611">
        <v>0.90949999999999998</v>
      </c>
      <c r="C9611" t="str">
        <f t="shared" si="154"/>
        <v>1997 q4</v>
      </c>
    </row>
    <row r="9612" spans="1:3">
      <c r="A9612" s="61">
        <v>35734</v>
      </c>
      <c r="B9612">
        <v>0.90749999999999997</v>
      </c>
      <c r="C9612" t="str">
        <f t="shared" si="154"/>
        <v>1997 q4</v>
      </c>
    </row>
    <row r="9613" spans="1:3">
      <c r="A9613" s="61">
        <v>35737</v>
      </c>
      <c r="B9613">
        <v>0.90449999999999997</v>
      </c>
      <c r="C9613" t="str">
        <f t="shared" si="154"/>
        <v>1997 q4</v>
      </c>
    </row>
    <row r="9614" spans="1:3">
      <c r="A9614" s="61">
        <v>35738</v>
      </c>
      <c r="B9614">
        <v>0.90300000000000002</v>
      </c>
      <c r="C9614" t="str">
        <f t="shared" si="154"/>
        <v>1997 q4</v>
      </c>
    </row>
    <row r="9615" spans="1:3">
      <c r="A9615" s="61">
        <v>35739</v>
      </c>
      <c r="B9615">
        <v>0.90449999999999997</v>
      </c>
      <c r="C9615" t="str">
        <f t="shared" si="154"/>
        <v>1997 q4</v>
      </c>
    </row>
    <row r="9616" spans="1:3">
      <c r="A9616" s="61">
        <v>35740</v>
      </c>
      <c r="B9616">
        <v>0.89100000000000001</v>
      </c>
      <c r="C9616" t="str">
        <f t="shared" si="154"/>
        <v>1997 q4</v>
      </c>
    </row>
    <row r="9617" spans="1:3">
      <c r="A9617" s="61">
        <v>35741</v>
      </c>
      <c r="B9617">
        <v>0.89200000000000002</v>
      </c>
      <c r="C9617" t="str">
        <f t="shared" si="154"/>
        <v>1997 q4</v>
      </c>
    </row>
    <row r="9618" spans="1:3">
      <c r="A9618" s="61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61">
        <v>35745</v>
      </c>
      <c r="B9619">
        <v>0.89400000000000002</v>
      </c>
      <c r="C9619" t="str">
        <f t="shared" si="155"/>
        <v>1997 q4</v>
      </c>
    </row>
    <row r="9620" spans="1:3">
      <c r="A9620" s="61">
        <v>35746</v>
      </c>
      <c r="B9620">
        <v>0.88549999999999995</v>
      </c>
      <c r="C9620" t="str">
        <f t="shared" si="155"/>
        <v>1997 q4</v>
      </c>
    </row>
    <row r="9621" spans="1:3">
      <c r="A9621" s="61">
        <v>35747</v>
      </c>
      <c r="B9621">
        <v>0.88600000000000001</v>
      </c>
      <c r="C9621" t="str">
        <f t="shared" si="155"/>
        <v>1997 q4</v>
      </c>
    </row>
    <row r="9622" spans="1:3">
      <c r="A9622" s="61">
        <v>35748</v>
      </c>
      <c r="B9622">
        <v>0.89</v>
      </c>
      <c r="C9622" t="str">
        <f t="shared" si="155"/>
        <v>1997 q4</v>
      </c>
    </row>
    <row r="9623" spans="1:3">
      <c r="A9623" s="61">
        <v>35751</v>
      </c>
      <c r="B9623">
        <v>0.89149999999999996</v>
      </c>
      <c r="C9623" t="str">
        <f t="shared" si="155"/>
        <v>1997 q4</v>
      </c>
    </row>
    <row r="9624" spans="1:3">
      <c r="A9624" s="61">
        <v>35752</v>
      </c>
      <c r="B9624">
        <v>0.85950000000000004</v>
      </c>
      <c r="C9624" t="str">
        <f t="shared" si="155"/>
        <v>1997 q4</v>
      </c>
    </row>
    <row r="9625" spans="1:3">
      <c r="A9625" s="61">
        <v>35753</v>
      </c>
      <c r="B9625">
        <v>0.85899999999999999</v>
      </c>
      <c r="C9625" t="str">
        <f t="shared" si="155"/>
        <v>1997 q4</v>
      </c>
    </row>
    <row r="9626" spans="1:3">
      <c r="A9626" s="61">
        <v>35754</v>
      </c>
      <c r="B9626">
        <v>0.84899999999999998</v>
      </c>
      <c r="C9626" t="str">
        <f t="shared" si="155"/>
        <v>1997 q4</v>
      </c>
    </row>
    <row r="9627" spans="1:3">
      <c r="A9627" s="61">
        <v>35755</v>
      </c>
      <c r="B9627">
        <v>0.84089999999999998</v>
      </c>
      <c r="C9627" t="str">
        <f t="shared" si="155"/>
        <v>1997 q4</v>
      </c>
    </row>
    <row r="9628" spans="1:3">
      <c r="A9628" s="61">
        <v>35758</v>
      </c>
      <c r="B9628">
        <v>0.83899999999999997</v>
      </c>
      <c r="C9628" t="str">
        <f t="shared" si="155"/>
        <v>1997 q4</v>
      </c>
    </row>
    <row r="9629" spans="1:3">
      <c r="A9629" s="61">
        <v>35759</v>
      </c>
      <c r="B9629">
        <v>0.84470000000000001</v>
      </c>
      <c r="C9629" t="str">
        <f t="shared" si="155"/>
        <v>1997 q4</v>
      </c>
    </row>
    <row r="9630" spans="1:3">
      <c r="A9630" s="61">
        <v>35760</v>
      </c>
      <c r="B9630">
        <v>0.84650000000000003</v>
      </c>
      <c r="C9630" t="str">
        <f t="shared" si="155"/>
        <v>1997 q4</v>
      </c>
    </row>
    <row r="9631" spans="1:3">
      <c r="A9631" s="61">
        <v>35765</v>
      </c>
      <c r="B9631">
        <v>0.82150000000000001</v>
      </c>
      <c r="C9631" t="str">
        <f t="shared" si="155"/>
        <v>1997 q4</v>
      </c>
    </row>
    <row r="9632" spans="1:3">
      <c r="A9632" s="61">
        <v>35766</v>
      </c>
      <c r="B9632">
        <v>0.82399999999999995</v>
      </c>
      <c r="C9632" t="str">
        <f t="shared" si="155"/>
        <v>1997 q4</v>
      </c>
    </row>
    <row r="9633" spans="1:3">
      <c r="A9633" s="61">
        <v>35767</v>
      </c>
      <c r="B9633">
        <v>0.8085</v>
      </c>
      <c r="C9633" t="str">
        <f t="shared" si="155"/>
        <v>1997 q4</v>
      </c>
    </row>
    <row r="9634" spans="1:3">
      <c r="A9634" s="61">
        <v>35768</v>
      </c>
      <c r="B9634">
        <v>0.81599999999999995</v>
      </c>
      <c r="C9634" t="str">
        <f t="shared" si="155"/>
        <v>1997 q4</v>
      </c>
    </row>
    <row r="9635" spans="1:3">
      <c r="A9635" s="61">
        <v>35769</v>
      </c>
      <c r="B9635">
        <v>0.80200000000000005</v>
      </c>
      <c r="C9635" t="str">
        <f t="shared" si="155"/>
        <v>1997 q4</v>
      </c>
    </row>
    <row r="9636" spans="1:3">
      <c r="A9636" s="61">
        <v>35772</v>
      </c>
      <c r="B9636">
        <v>0.81499999999999995</v>
      </c>
      <c r="C9636" t="str">
        <f t="shared" si="155"/>
        <v>1997 q4</v>
      </c>
    </row>
    <row r="9637" spans="1:3">
      <c r="A9637" s="61">
        <v>35773</v>
      </c>
      <c r="B9637">
        <v>0.81200000000000006</v>
      </c>
      <c r="C9637" t="str">
        <f t="shared" si="155"/>
        <v>1997 q4</v>
      </c>
    </row>
    <row r="9638" spans="1:3">
      <c r="A9638" s="61">
        <v>35774</v>
      </c>
      <c r="B9638">
        <v>0.8105</v>
      </c>
      <c r="C9638" t="str">
        <f t="shared" si="155"/>
        <v>1997 q4</v>
      </c>
    </row>
    <row r="9639" spans="1:3">
      <c r="A9639" s="61">
        <v>35775</v>
      </c>
      <c r="B9639">
        <v>0.80449999999999999</v>
      </c>
      <c r="C9639" t="str">
        <f t="shared" si="155"/>
        <v>1997 q4</v>
      </c>
    </row>
    <row r="9640" spans="1:3">
      <c r="A9640" s="61">
        <v>35776</v>
      </c>
      <c r="B9640">
        <v>0.8085</v>
      </c>
      <c r="C9640" t="str">
        <f t="shared" si="155"/>
        <v>1997 q4</v>
      </c>
    </row>
    <row r="9641" spans="1:3">
      <c r="A9641" s="61">
        <v>35779</v>
      </c>
      <c r="B9641">
        <v>0.79300000000000004</v>
      </c>
      <c r="C9641" t="str">
        <f t="shared" si="155"/>
        <v>1997 q4</v>
      </c>
    </row>
    <row r="9642" spans="1:3">
      <c r="A9642" s="61">
        <v>35780</v>
      </c>
      <c r="B9642">
        <v>0.78249999999999997</v>
      </c>
      <c r="C9642" t="str">
        <f t="shared" si="155"/>
        <v>1997 q4</v>
      </c>
    </row>
    <row r="9643" spans="1:3">
      <c r="A9643" s="61">
        <v>35781</v>
      </c>
      <c r="B9643">
        <v>0.79549999999999998</v>
      </c>
      <c r="C9643" t="str">
        <f t="shared" si="155"/>
        <v>1997 q4</v>
      </c>
    </row>
    <row r="9644" spans="1:3">
      <c r="A9644" s="61">
        <v>35782</v>
      </c>
      <c r="B9644">
        <v>0.80100000000000005</v>
      </c>
      <c r="C9644" t="str">
        <f t="shared" si="155"/>
        <v>1997 q4</v>
      </c>
    </row>
    <row r="9645" spans="1:3">
      <c r="A9645" s="61">
        <v>35783</v>
      </c>
      <c r="B9645">
        <v>0.79900000000000004</v>
      </c>
      <c r="C9645" t="str">
        <f t="shared" si="155"/>
        <v>1997 q4</v>
      </c>
    </row>
    <row r="9646" spans="1:3">
      <c r="A9646" s="61">
        <v>35786</v>
      </c>
      <c r="B9646">
        <v>0.79700000000000004</v>
      </c>
      <c r="C9646" t="str">
        <f t="shared" si="155"/>
        <v>1997 q4</v>
      </c>
    </row>
    <row r="9647" spans="1:3">
      <c r="A9647" s="61">
        <v>35787</v>
      </c>
      <c r="B9647">
        <v>0.78649999999999998</v>
      </c>
      <c r="C9647" t="str">
        <f t="shared" si="155"/>
        <v>1997 q4</v>
      </c>
    </row>
    <row r="9648" spans="1:3">
      <c r="A9648" s="61">
        <v>35788</v>
      </c>
      <c r="B9648">
        <v>0.77849999999999997</v>
      </c>
      <c r="C9648" t="str">
        <f t="shared" si="155"/>
        <v>1997 q4</v>
      </c>
    </row>
    <row r="9649" spans="1:3">
      <c r="A9649" s="61">
        <v>35790</v>
      </c>
      <c r="B9649">
        <v>0.77900000000000003</v>
      </c>
      <c r="C9649" t="str">
        <f t="shared" si="155"/>
        <v>1997 q4</v>
      </c>
    </row>
    <row r="9650" spans="1:3">
      <c r="A9650" s="61">
        <v>35793</v>
      </c>
      <c r="B9650">
        <v>0.76980000000000004</v>
      </c>
      <c r="C9650" t="str">
        <f t="shared" si="155"/>
        <v>1997 q4</v>
      </c>
    </row>
    <row r="9651" spans="1:3">
      <c r="A9651" s="61">
        <v>35794</v>
      </c>
      <c r="B9651">
        <v>0.7792</v>
      </c>
      <c r="C9651" t="str">
        <f t="shared" si="155"/>
        <v>1997 q4</v>
      </c>
    </row>
    <row r="9652" spans="1:3">
      <c r="A9652" s="61">
        <v>35795</v>
      </c>
      <c r="B9652">
        <v>0.77859999999999996</v>
      </c>
      <c r="C9652" t="str">
        <f t="shared" si="155"/>
        <v>1997 q4</v>
      </c>
    </row>
    <row r="9653" spans="1:3">
      <c r="A9653" s="61">
        <v>35797</v>
      </c>
      <c r="B9653">
        <v>0.77449999999999997</v>
      </c>
      <c r="C9653" t="str">
        <f t="shared" si="155"/>
        <v>1998 q1</v>
      </c>
    </row>
    <row r="9654" spans="1:3">
      <c r="A9654" s="61">
        <v>35800</v>
      </c>
      <c r="B9654">
        <v>0.76400000000000001</v>
      </c>
      <c r="C9654" t="str">
        <f t="shared" si="155"/>
        <v>1998 q1</v>
      </c>
    </row>
    <row r="9655" spans="1:3">
      <c r="A9655" s="61">
        <v>35801</v>
      </c>
      <c r="B9655">
        <v>0.76700000000000002</v>
      </c>
      <c r="C9655" t="str">
        <f t="shared" si="155"/>
        <v>1998 q1</v>
      </c>
    </row>
    <row r="9656" spans="1:3">
      <c r="A9656" s="61">
        <v>35802</v>
      </c>
      <c r="B9656">
        <v>0.76200000000000001</v>
      </c>
      <c r="C9656" t="str">
        <f t="shared" si="155"/>
        <v>1998 q1</v>
      </c>
    </row>
    <row r="9657" spans="1:3">
      <c r="A9657" s="61">
        <v>35803</v>
      </c>
      <c r="B9657">
        <v>0.75849999999999995</v>
      </c>
      <c r="C9657" t="str">
        <f t="shared" si="155"/>
        <v>1998 q1</v>
      </c>
    </row>
    <row r="9658" spans="1:3">
      <c r="A9658" s="61">
        <v>35804</v>
      </c>
      <c r="B9658">
        <v>0.753</v>
      </c>
      <c r="C9658" t="str">
        <f t="shared" si="155"/>
        <v>1998 q1</v>
      </c>
    </row>
    <row r="9659" spans="1:3">
      <c r="A9659" s="61">
        <v>35807</v>
      </c>
      <c r="B9659">
        <v>0.748</v>
      </c>
      <c r="C9659" t="str">
        <f t="shared" si="155"/>
        <v>1998 q1</v>
      </c>
    </row>
    <row r="9660" spans="1:3">
      <c r="A9660" s="61">
        <v>35808</v>
      </c>
      <c r="B9660">
        <v>0.76900000000000002</v>
      </c>
      <c r="C9660" t="str">
        <f t="shared" si="155"/>
        <v>1998 q1</v>
      </c>
    </row>
    <row r="9661" spans="1:3">
      <c r="A9661" s="61">
        <v>35809</v>
      </c>
      <c r="B9661">
        <v>0.77300000000000002</v>
      </c>
      <c r="C9661" t="str">
        <f t="shared" si="155"/>
        <v>1998 q1</v>
      </c>
    </row>
    <row r="9662" spans="1:3">
      <c r="A9662" s="61">
        <v>35810</v>
      </c>
      <c r="B9662">
        <v>0.78</v>
      </c>
      <c r="C9662" t="str">
        <f t="shared" si="155"/>
        <v>1998 q1</v>
      </c>
    </row>
    <row r="9663" spans="1:3">
      <c r="A9663" s="61">
        <v>35811</v>
      </c>
      <c r="B9663">
        <v>0.77249999999999996</v>
      </c>
      <c r="C9663" t="str">
        <f t="shared" si="155"/>
        <v>1998 q1</v>
      </c>
    </row>
    <row r="9664" spans="1:3">
      <c r="A9664" s="61">
        <v>35815</v>
      </c>
      <c r="B9664">
        <v>0.77</v>
      </c>
      <c r="C9664" t="str">
        <f t="shared" si="155"/>
        <v>1998 q1</v>
      </c>
    </row>
    <row r="9665" spans="1:3">
      <c r="A9665" s="61">
        <v>35816</v>
      </c>
      <c r="B9665">
        <v>0.77349999999999997</v>
      </c>
      <c r="C9665" t="str">
        <f t="shared" si="155"/>
        <v>1998 q1</v>
      </c>
    </row>
    <row r="9666" spans="1:3">
      <c r="A9666" s="61">
        <v>35817</v>
      </c>
      <c r="B9666">
        <v>0.78549999999999998</v>
      </c>
      <c r="C9666" t="str">
        <f t="shared" si="155"/>
        <v>1998 q1</v>
      </c>
    </row>
    <row r="9667" spans="1:3">
      <c r="A9667" s="61">
        <v>35818</v>
      </c>
      <c r="B9667">
        <v>0.79449999999999998</v>
      </c>
      <c r="C9667" t="str">
        <f t="shared" si="155"/>
        <v>1998 q1</v>
      </c>
    </row>
    <row r="9668" spans="1:3">
      <c r="A9668" s="61">
        <v>35821</v>
      </c>
      <c r="B9668">
        <v>0.79749999999999999</v>
      </c>
      <c r="C9668" t="str">
        <f t="shared" si="155"/>
        <v>1998 q1</v>
      </c>
    </row>
    <row r="9669" spans="1:3">
      <c r="A9669" s="61">
        <v>35822</v>
      </c>
      <c r="B9669">
        <v>0.81200000000000006</v>
      </c>
      <c r="C9669" t="str">
        <f t="shared" si="155"/>
        <v>1998 q1</v>
      </c>
    </row>
    <row r="9670" spans="1:3">
      <c r="A9670" s="61">
        <v>35823</v>
      </c>
      <c r="B9670">
        <v>0.80600000000000005</v>
      </c>
      <c r="C9670" t="str">
        <f t="shared" si="155"/>
        <v>1998 q1</v>
      </c>
    </row>
    <row r="9671" spans="1:3">
      <c r="A9671" s="61">
        <v>35824</v>
      </c>
      <c r="B9671">
        <v>0.80700000000000005</v>
      </c>
      <c r="C9671" t="str">
        <f t="shared" si="155"/>
        <v>1998 q1</v>
      </c>
    </row>
    <row r="9672" spans="1:3">
      <c r="A9672" s="61">
        <v>35825</v>
      </c>
      <c r="B9672">
        <v>0.79300000000000004</v>
      </c>
      <c r="C9672" t="str">
        <f t="shared" si="155"/>
        <v>1998 q1</v>
      </c>
    </row>
    <row r="9673" spans="1:3">
      <c r="A9673" s="61">
        <v>35828</v>
      </c>
      <c r="B9673">
        <v>0.78849999999999998</v>
      </c>
      <c r="C9673" t="str">
        <f t="shared" si="155"/>
        <v>1998 q1</v>
      </c>
    </row>
    <row r="9674" spans="1:3">
      <c r="A9674" s="61">
        <v>35829</v>
      </c>
      <c r="B9674">
        <v>0.76749999999999996</v>
      </c>
      <c r="C9674" t="str">
        <f t="shared" si="155"/>
        <v>1998 q1</v>
      </c>
    </row>
    <row r="9675" spans="1:3">
      <c r="A9675" s="61">
        <v>35830</v>
      </c>
      <c r="B9675">
        <v>0.77349999999999997</v>
      </c>
      <c r="C9675" t="str">
        <f t="shared" si="155"/>
        <v>1998 q1</v>
      </c>
    </row>
    <row r="9676" spans="1:3">
      <c r="A9676" s="61">
        <v>35831</v>
      </c>
      <c r="B9676">
        <v>0.76900000000000002</v>
      </c>
      <c r="C9676" t="str">
        <f t="shared" si="155"/>
        <v>1998 q1</v>
      </c>
    </row>
    <row r="9677" spans="1:3">
      <c r="A9677" s="61">
        <v>35832</v>
      </c>
      <c r="B9677">
        <v>0.76549999999999996</v>
      </c>
      <c r="C9677" t="str">
        <f t="shared" si="155"/>
        <v>1998 q1</v>
      </c>
    </row>
    <row r="9678" spans="1:3">
      <c r="A9678" s="61">
        <v>35835</v>
      </c>
      <c r="B9678">
        <v>0.75349999999999995</v>
      </c>
      <c r="C9678" t="str">
        <f t="shared" si="155"/>
        <v>1998 q1</v>
      </c>
    </row>
    <row r="9679" spans="1:3">
      <c r="A9679" s="61">
        <v>35836</v>
      </c>
      <c r="B9679">
        <v>0.76949999999999996</v>
      </c>
      <c r="C9679" t="str">
        <f t="shared" si="155"/>
        <v>1998 q1</v>
      </c>
    </row>
    <row r="9680" spans="1:3">
      <c r="A9680" s="61">
        <v>35837</v>
      </c>
      <c r="B9680">
        <v>0.77149999999999996</v>
      </c>
      <c r="C9680" t="str">
        <f t="shared" si="155"/>
        <v>1998 q1</v>
      </c>
    </row>
    <row r="9681" spans="1:3">
      <c r="A9681" s="61">
        <v>35838</v>
      </c>
      <c r="B9681">
        <v>0.76949999999999996</v>
      </c>
      <c r="C9681" t="str">
        <f t="shared" si="155"/>
        <v>1998 q1</v>
      </c>
    </row>
    <row r="9682" spans="1:3">
      <c r="A9682" s="61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61">
        <v>35843</v>
      </c>
      <c r="B9683">
        <v>0.75349999999999995</v>
      </c>
      <c r="C9683" t="str">
        <f t="shared" si="156"/>
        <v>1998 q1</v>
      </c>
    </row>
    <row r="9684" spans="1:3">
      <c r="A9684" s="61">
        <v>35844</v>
      </c>
      <c r="B9684">
        <v>0.74450000000000005</v>
      </c>
      <c r="C9684" t="str">
        <f t="shared" si="156"/>
        <v>1998 q1</v>
      </c>
    </row>
    <row r="9685" spans="1:3">
      <c r="A9685" s="61">
        <v>35845</v>
      </c>
      <c r="B9685">
        <v>0.75149999999999995</v>
      </c>
      <c r="C9685" t="str">
        <f t="shared" si="156"/>
        <v>1998 q1</v>
      </c>
    </row>
    <row r="9686" spans="1:3">
      <c r="A9686" s="61">
        <v>35846</v>
      </c>
      <c r="B9686">
        <v>0.74150000000000005</v>
      </c>
      <c r="C9686" t="str">
        <f t="shared" si="156"/>
        <v>1998 q1</v>
      </c>
    </row>
    <row r="9687" spans="1:3">
      <c r="A9687" s="61">
        <v>35849</v>
      </c>
      <c r="B9687">
        <v>0.72750000000000004</v>
      </c>
      <c r="C9687" t="str">
        <f t="shared" si="156"/>
        <v>1998 q1</v>
      </c>
    </row>
    <row r="9688" spans="1:3">
      <c r="A9688" s="61">
        <v>35850</v>
      </c>
      <c r="B9688">
        <v>0.72740000000000005</v>
      </c>
      <c r="C9688" t="str">
        <f t="shared" si="156"/>
        <v>1998 q1</v>
      </c>
    </row>
    <row r="9689" spans="1:3">
      <c r="A9689" s="61">
        <v>35851</v>
      </c>
      <c r="B9689">
        <v>0.75319999999999998</v>
      </c>
      <c r="C9689" t="str">
        <f t="shared" si="156"/>
        <v>1998 q1</v>
      </c>
    </row>
    <row r="9690" spans="1:3">
      <c r="A9690" s="61">
        <v>35852</v>
      </c>
      <c r="B9690">
        <v>0.76719999999999999</v>
      </c>
      <c r="C9690" t="str">
        <f t="shared" si="156"/>
        <v>1998 q1</v>
      </c>
    </row>
    <row r="9691" spans="1:3">
      <c r="A9691" s="61">
        <v>35853</v>
      </c>
      <c r="B9691">
        <v>0.76800000000000002</v>
      </c>
      <c r="C9691" t="str">
        <f t="shared" si="156"/>
        <v>1998 q1</v>
      </c>
    </row>
    <row r="9692" spans="1:3">
      <c r="A9692" s="61">
        <v>35856</v>
      </c>
      <c r="B9692">
        <v>0.79849999999999999</v>
      </c>
      <c r="C9692" t="str">
        <f t="shared" si="156"/>
        <v>1998 q1</v>
      </c>
    </row>
    <row r="9693" spans="1:3">
      <c r="A9693" s="61">
        <v>35857</v>
      </c>
      <c r="B9693">
        <v>0.78449999999999998</v>
      </c>
      <c r="C9693" t="str">
        <f t="shared" si="156"/>
        <v>1998 q1</v>
      </c>
    </row>
    <row r="9694" spans="1:3">
      <c r="A9694" s="61">
        <v>35858</v>
      </c>
      <c r="B9694">
        <v>0.78749999999999998</v>
      </c>
      <c r="C9694" t="str">
        <f t="shared" si="156"/>
        <v>1998 q1</v>
      </c>
    </row>
    <row r="9695" spans="1:3">
      <c r="A9695" s="61">
        <v>35859</v>
      </c>
      <c r="B9695">
        <v>0.80449999999999999</v>
      </c>
      <c r="C9695" t="str">
        <f t="shared" si="156"/>
        <v>1998 q1</v>
      </c>
    </row>
    <row r="9696" spans="1:3">
      <c r="A9696" s="61">
        <v>35860</v>
      </c>
      <c r="B9696">
        <v>0.80400000000000005</v>
      </c>
      <c r="C9696" t="str">
        <f t="shared" si="156"/>
        <v>1998 q1</v>
      </c>
    </row>
    <row r="9697" spans="1:3">
      <c r="A9697" s="61">
        <v>35863</v>
      </c>
      <c r="B9697">
        <v>0.80049999999999999</v>
      </c>
      <c r="C9697" t="str">
        <f t="shared" si="156"/>
        <v>1998 q1</v>
      </c>
    </row>
    <row r="9698" spans="1:3">
      <c r="A9698" s="61">
        <v>35864</v>
      </c>
      <c r="B9698">
        <v>0.80700000000000005</v>
      </c>
      <c r="C9698" t="str">
        <f t="shared" si="156"/>
        <v>1998 q1</v>
      </c>
    </row>
    <row r="9699" spans="1:3">
      <c r="A9699" s="61">
        <v>35865</v>
      </c>
      <c r="B9699">
        <v>0.80549999999999999</v>
      </c>
      <c r="C9699" t="str">
        <f t="shared" si="156"/>
        <v>1998 q1</v>
      </c>
    </row>
    <row r="9700" spans="1:3">
      <c r="A9700" s="61">
        <v>35866</v>
      </c>
      <c r="B9700">
        <v>0.83699999999999997</v>
      </c>
      <c r="C9700" t="str">
        <f t="shared" si="156"/>
        <v>1998 q1</v>
      </c>
    </row>
    <row r="9701" spans="1:3">
      <c r="A9701" s="61">
        <v>35867</v>
      </c>
      <c r="B9701">
        <v>0.82799999999999996</v>
      </c>
      <c r="C9701" t="str">
        <f t="shared" si="156"/>
        <v>1998 q1</v>
      </c>
    </row>
    <row r="9702" spans="1:3">
      <c r="A9702" s="61">
        <v>35870</v>
      </c>
      <c r="B9702">
        <v>0.83099999999999996</v>
      </c>
      <c r="C9702" t="str">
        <f t="shared" si="156"/>
        <v>1998 q1</v>
      </c>
    </row>
    <row r="9703" spans="1:3">
      <c r="A9703" s="61">
        <v>35871</v>
      </c>
      <c r="B9703">
        <v>0.82499999999999996</v>
      </c>
      <c r="C9703" t="str">
        <f t="shared" si="156"/>
        <v>1998 q1</v>
      </c>
    </row>
    <row r="9704" spans="1:3">
      <c r="A9704" s="61">
        <v>35872</v>
      </c>
      <c r="B9704">
        <v>0.8085</v>
      </c>
      <c r="C9704" t="str">
        <f t="shared" si="156"/>
        <v>1998 q1</v>
      </c>
    </row>
    <row r="9705" spans="1:3">
      <c r="A9705" s="61">
        <v>35873</v>
      </c>
      <c r="B9705">
        <v>0.80149999999999999</v>
      </c>
      <c r="C9705" t="str">
        <f t="shared" si="156"/>
        <v>1998 q1</v>
      </c>
    </row>
    <row r="9706" spans="1:3">
      <c r="A9706" s="61">
        <v>35874</v>
      </c>
      <c r="B9706">
        <v>0.80049999999999999</v>
      </c>
      <c r="C9706" t="str">
        <f t="shared" si="156"/>
        <v>1998 q1</v>
      </c>
    </row>
    <row r="9707" spans="1:3">
      <c r="A9707" s="61">
        <v>35877</v>
      </c>
      <c r="B9707">
        <v>0.8165</v>
      </c>
      <c r="C9707" t="str">
        <f t="shared" si="156"/>
        <v>1998 q1</v>
      </c>
    </row>
    <row r="9708" spans="1:3">
      <c r="A9708" s="61">
        <v>35878</v>
      </c>
      <c r="B9708">
        <v>0.80100000000000005</v>
      </c>
      <c r="C9708" t="str">
        <f t="shared" si="156"/>
        <v>1998 q1</v>
      </c>
    </row>
    <row r="9709" spans="1:3">
      <c r="A9709" s="61">
        <v>35879</v>
      </c>
      <c r="B9709">
        <v>0.78949999999999998</v>
      </c>
      <c r="C9709" t="str">
        <f t="shared" si="156"/>
        <v>1998 q1</v>
      </c>
    </row>
    <row r="9710" spans="1:3">
      <c r="A9710" s="61">
        <v>35880</v>
      </c>
      <c r="B9710">
        <v>0.79449999999999998</v>
      </c>
      <c r="C9710" t="str">
        <f t="shared" si="156"/>
        <v>1998 q1</v>
      </c>
    </row>
    <row r="9711" spans="1:3">
      <c r="A9711" s="61">
        <v>35881</v>
      </c>
      <c r="B9711">
        <v>0.79549999999999998</v>
      </c>
      <c r="C9711" t="str">
        <f t="shared" si="156"/>
        <v>1998 q1</v>
      </c>
    </row>
    <row r="9712" spans="1:3">
      <c r="A9712" s="61">
        <v>35884</v>
      </c>
      <c r="B9712">
        <v>0.79600000000000004</v>
      </c>
      <c r="C9712" t="str">
        <f t="shared" si="156"/>
        <v>1998 q1</v>
      </c>
    </row>
    <row r="9713" spans="1:3">
      <c r="A9713" s="61">
        <v>35885</v>
      </c>
      <c r="B9713">
        <v>0.79849999999999999</v>
      </c>
      <c r="C9713" t="str">
        <f t="shared" si="156"/>
        <v>1998 q1</v>
      </c>
    </row>
    <row r="9714" spans="1:3">
      <c r="A9714" s="61">
        <v>35886</v>
      </c>
      <c r="B9714">
        <v>0.76700000000000002</v>
      </c>
      <c r="C9714" t="str">
        <f t="shared" si="156"/>
        <v>1998 q2</v>
      </c>
    </row>
    <row r="9715" spans="1:3">
      <c r="A9715" s="61">
        <v>35887</v>
      </c>
      <c r="B9715">
        <v>0.77200000000000002</v>
      </c>
      <c r="C9715" t="str">
        <f t="shared" si="156"/>
        <v>1998 q2</v>
      </c>
    </row>
    <row r="9716" spans="1:3">
      <c r="A9716" s="61">
        <v>35888</v>
      </c>
      <c r="B9716">
        <v>0.76349999999999996</v>
      </c>
      <c r="C9716" t="str">
        <f t="shared" si="156"/>
        <v>1998 q2</v>
      </c>
    </row>
    <row r="9717" spans="1:3">
      <c r="A9717" s="61">
        <v>35891</v>
      </c>
      <c r="B9717">
        <v>0.76700000000000002</v>
      </c>
      <c r="C9717" t="str">
        <f t="shared" si="156"/>
        <v>1998 q2</v>
      </c>
    </row>
    <row r="9718" spans="1:3">
      <c r="A9718" s="61">
        <v>35892</v>
      </c>
      <c r="B9718">
        <v>0.77700000000000002</v>
      </c>
      <c r="C9718" t="str">
        <f t="shared" si="156"/>
        <v>1998 q2</v>
      </c>
    </row>
    <row r="9719" spans="1:3">
      <c r="A9719" s="61">
        <v>35893</v>
      </c>
      <c r="B9719">
        <v>0.78249999999999997</v>
      </c>
      <c r="C9719" t="str">
        <f t="shared" si="156"/>
        <v>1998 q2</v>
      </c>
    </row>
    <row r="9720" spans="1:3">
      <c r="A9720" s="61">
        <v>35894</v>
      </c>
      <c r="B9720">
        <v>0.8105</v>
      </c>
      <c r="C9720" t="str">
        <f t="shared" si="156"/>
        <v>1998 q2</v>
      </c>
    </row>
    <row r="9721" spans="1:3">
      <c r="A9721" s="61">
        <v>35898</v>
      </c>
      <c r="B9721">
        <v>0.82150000000000001</v>
      </c>
      <c r="C9721" t="str">
        <f t="shared" si="156"/>
        <v>1998 q2</v>
      </c>
    </row>
    <row r="9722" spans="1:3">
      <c r="A9722" s="61">
        <v>35899</v>
      </c>
      <c r="B9722">
        <v>0.81799999999999995</v>
      </c>
      <c r="C9722" t="str">
        <f t="shared" si="156"/>
        <v>1998 q2</v>
      </c>
    </row>
    <row r="9723" spans="1:3">
      <c r="A9723" s="61">
        <v>35900</v>
      </c>
      <c r="B9723">
        <v>0.85650000000000004</v>
      </c>
      <c r="C9723" t="str">
        <f t="shared" si="156"/>
        <v>1998 q2</v>
      </c>
    </row>
    <row r="9724" spans="1:3">
      <c r="A9724" s="61">
        <v>35901</v>
      </c>
      <c r="B9724">
        <v>0.83350000000000002</v>
      </c>
      <c r="C9724" t="str">
        <f t="shared" si="156"/>
        <v>1998 q2</v>
      </c>
    </row>
    <row r="9725" spans="1:3">
      <c r="A9725" s="61">
        <v>35902</v>
      </c>
      <c r="B9725">
        <v>0.83850000000000002</v>
      </c>
      <c r="C9725" t="str">
        <f t="shared" si="156"/>
        <v>1998 q2</v>
      </c>
    </row>
    <row r="9726" spans="1:3">
      <c r="A9726" s="61">
        <v>35905</v>
      </c>
      <c r="B9726">
        <v>0.83199999999999996</v>
      </c>
      <c r="C9726" t="str">
        <f t="shared" si="156"/>
        <v>1998 q2</v>
      </c>
    </row>
    <row r="9727" spans="1:3">
      <c r="A9727" s="61">
        <v>35906</v>
      </c>
      <c r="B9727">
        <v>0.84150000000000003</v>
      </c>
      <c r="C9727" t="str">
        <f t="shared" si="156"/>
        <v>1998 q2</v>
      </c>
    </row>
    <row r="9728" spans="1:3">
      <c r="A9728" s="61">
        <v>35907</v>
      </c>
      <c r="B9728">
        <v>0.84850000000000003</v>
      </c>
      <c r="C9728" t="str">
        <f t="shared" si="156"/>
        <v>1998 q2</v>
      </c>
    </row>
    <row r="9729" spans="1:3">
      <c r="A9729" s="61">
        <v>35908</v>
      </c>
      <c r="B9729">
        <v>0.84599999999999997</v>
      </c>
      <c r="C9729" t="str">
        <f t="shared" si="156"/>
        <v>1998 q2</v>
      </c>
    </row>
    <row r="9730" spans="1:3">
      <c r="A9730" s="61">
        <v>35909</v>
      </c>
      <c r="B9730">
        <v>0.83550000000000002</v>
      </c>
      <c r="C9730" t="str">
        <f t="shared" si="156"/>
        <v>1998 q2</v>
      </c>
    </row>
    <row r="9731" spans="1:3">
      <c r="A9731" s="61">
        <v>35912</v>
      </c>
      <c r="B9731">
        <v>0.85040000000000004</v>
      </c>
      <c r="C9731" t="str">
        <f t="shared" si="156"/>
        <v>1998 q2</v>
      </c>
    </row>
    <row r="9732" spans="1:3">
      <c r="A9732" s="61">
        <v>35913</v>
      </c>
      <c r="B9732">
        <v>0.85350000000000004</v>
      </c>
      <c r="C9732" t="str">
        <f t="shared" si="156"/>
        <v>1998 q2</v>
      </c>
    </row>
    <row r="9733" spans="1:3">
      <c r="A9733" s="61">
        <v>35914</v>
      </c>
      <c r="B9733">
        <v>0.84079999999999999</v>
      </c>
      <c r="C9733" t="str">
        <f t="shared" si="156"/>
        <v>1998 q2</v>
      </c>
    </row>
    <row r="9734" spans="1:3">
      <c r="A9734" s="61">
        <v>35915</v>
      </c>
      <c r="B9734">
        <v>0.83479999999999999</v>
      </c>
      <c r="C9734" t="str">
        <f t="shared" si="156"/>
        <v>1998 q2</v>
      </c>
    </row>
    <row r="9735" spans="1:3">
      <c r="A9735" s="61">
        <v>35916</v>
      </c>
      <c r="B9735">
        <v>0.85399999999999998</v>
      </c>
      <c r="C9735" t="str">
        <f t="shared" si="156"/>
        <v>1998 q2</v>
      </c>
    </row>
    <row r="9736" spans="1:3">
      <c r="A9736" s="61">
        <v>35919</v>
      </c>
      <c r="B9736">
        <v>0.85199999999999998</v>
      </c>
      <c r="C9736" t="str">
        <f t="shared" si="156"/>
        <v>1998 q2</v>
      </c>
    </row>
    <row r="9737" spans="1:3">
      <c r="A9737" s="61">
        <v>35920</v>
      </c>
      <c r="B9737">
        <v>0.84499999999999997</v>
      </c>
      <c r="C9737" t="str">
        <f t="shared" si="156"/>
        <v>1998 q2</v>
      </c>
    </row>
    <row r="9738" spans="1:3">
      <c r="A9738" s="61">
        <v>35921</v>
      </c>
      <c r="B9738">
        <v>0.82</v>
      </c>
      <c r="C9738" t="str">
        <f t="shared" si="156"/>
        <v>1998 q2</v>
      </c>
    </row>
    <row r="9739" spans="1:3">
      <c r="A9739" s="61">
        <v>35922</v>
      </c>
      <c r="B9739">
        <v>0.79549999999999998</v>
      </c>
      <c r="C9739" t="str">
        <f t="shared" si="156"/>
        <v>1998 q2</v>
      </c>
    </row>
    <row r="9740" spans="1:3">
      <c r="A9740" s="61">
        <v>35923</v>
      </c>
      <c r="B9740">
        <v>0.79649999999999999</v>
      </c>
      <c r="C9740" t="str">
        <f t="shared" si="156"/>
        <v>1998 q2</v>
      </c>
    </row>
    <row r="9741" spans="1:3">
      <c r="A9741" s="61">
        <v>35926</v>
      </c>
      <c r="B9741">
        <v>0.78</v>
      </c>
      <c r="C9741" t="str">
        <f t="shared" si="156"/>
        <v>1998 q2</v>
      </c>
    </row>
    <row r="9742" spans="1:3">
      <c r="A9742" s="61">
        <v>35927</v>
      </c>
      <c r="B9742">
        <v>0.79300000000000004</v>
      </c>
      <c r="C9742" t="str">
        <f t="shared" si="156"/>
        <v>1998 q2</v>
      </c>
    </row>
    <row r="9743" spans="1:3">
      <c r="A9743" s="61">
        <v>35928</v>
      </c>
      <c r="B9743">
        <v>0.78600000000000003</v>
      </c>
      <c r="C9743" t="str">
        <f t="shared" si="156"/>
        <v>1998 q2</v>
      </c>
    </row>
    <row r="9744" spans="1:3">
      <c r="A9744" s="61">
        <v>35929</v>
      </c>
      <c r="B9744">
        <v>0.79049999999999998</v>
      </c>
      <c r="C9744" t="str">
        <f t="shared" si="156"/>
        <v>1998 q2</v>
      </c>
    </row>
    <row r="9745" spans="1:3">
      <c r="A9745" s="61">
        <v>35930</v>
      </c>
      <c r="B9745">
        <v>0.78349999999999997</v>
      </c>
      <c r="C9745" t="str">
        <f t="shared" si="156"/>
        <v>1998 q2</v>
      </c>
    </row>
    <row r="9746" spans="1:3">
      <c r="A9746" s="61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61">
        <v>35934</v>
      </c>
      <c r="B9747">
        <v>0.75600000000000001</v>
      </c>
      <c r="C9747" t="str">
        <f t="shared" si="157"/>
        <v>1998 q2</v>
      </c>
    </row>
    <row r="9748" spans="1:3">
      <c r="A9748" s="61">
        <v>35935</v>
      </c>
      <c r="B9748">
        <v>0.75949999999999995</v>
      </c>
      <c r="C9748" t="str">
        <f t="shared" si="157"/>
        <v>1998 q2</v>
      </c>
    </row>
    <row r="9749" spans="1:3">
      <c r="A9749" s="61">
        <v>35936</v>
      </c>
      <c r="B9749">
        <v>0.76449999999999996</v>
      </c>
      <c r="C9749" t="str">
        <f t="shared" si="157"/>
        <v>1998 q2</v>
      </c>
    </row>
    <row r="9750" spans="1:3">
      <c r="A9750" s="61">
        <v>35937</v>
      </c>
      <c r="B9750">
        <v>0.76349999999999996</v>
      </c>
      <c r="C9750" t="str">
        <f t="shared" si="157"/>
        <v>1998 q2</v>
      </c>
    </row>
    <row r="9751" spans="1:3">
      <c r="A9751" s="61">
        <v>35941</v>
      </c>
      <c r="B9751">
        <v>0.749</v>
      </c>
      <c r="C9751" t="str">
        <f t="shared" si="157"/>
        <v>1998 q2</v>
      </c>
    </row>
    <row r="9752" spans="1:3">
      <c r="A9752" s="61">
        <v>35942</v>
      </c>
      <c r="B9752">
        <v>0.76300000000000001</v>
      </c>
      <c r="C9752" t="str">
        <f t="shared" si="157"/>
        <v>1998 q2</v>
      </c>
    </row>
    <row r="9753" spans="1:3">
      <c r="A9753" s="61">
        <v>35943</v>
      </c>
      <c r="B9753">
        <v>0.76849999999999996</v>
      </c>
      <c r="C9753" t="str">
        <f t="shared" si="157"/>
        <v>1998 q2</v>
      </c>
    </row>
    <row r="9754" spans="1:3">
      <c r="A9754" s="61">
        <v>35944</v>
      </c>
      <c r="B9754">
        <v>0.77500000000000002</v>
      </c>
      <c r="C9754" t="str">
        <f t="shared" si="157"/>
        <v>1998 q2</v>
      </c>
    </row>
    <row r="9755" spans="1:3">
      <c r="A9755" s="61">
        <v>35947</v>
      </c>
      <c r="B9755">
        <v>0.75949999999999995</v>
      </c>
      <c r="C9755" t="str">
        <f t="shared" si="157"/>
        <v>1998 q2</v>
      </c>
    </row>
    <row r="9756" spans="1:3">
      <c r="A9756" s="61">
        <v>35948</v>
      </c>
      <c r="B9756">
        <v>0.74750000000000005</v>
      </c>
      <c r="C9756" t="str">
        <f t="shared" si="157"/>
        <v>1998 q2</v>
      </c>
    </row>
    <row r="9757" spans="1:3">
      <c r="A9757" s="61">
        <v>35949</v>
      </c>
      <c r="B9757">
        <v>0.76600000000000001</v>
      </c>
      <c r="C9757" t="str">
        <f t="shared" si="157"/>
        <v>1998 q2</v>
      </c>
    </row>
    <row r="9758" spans="1:3">
      <c r="A9758" s="61">
        <v>35950</v>
      </c>
      <c r="B9758">
        <v>0.755</v>
      </c>
      <c r="C9758" t="str">
        <f t="shared" si="157"/>
        <v>1998 q2</v>
      </c>
    </row>
    <row r="9759" spans="1:3">
      <c r="A9759" s="61">
        <v>35951</v>
      </c>
      <c r="B9759">
        <v>0.75849999999999995</v>
      </c>
      <c r="C9759" t="str">
        <f t="shared" si="157"/>
        <v>1998 q2</v>
      </c>
    </row>
    <row r="9760" spans="1:3">
      <c r="A9760" s="61">
        <v>35954</v>
      </c>
      <c r="B9760">
        <v>0.76500000000000001</v>
      </c>
      <c r="C9760" t="str">
        <f t="shared" si="157"/>
        <v>1998 q2</v>
      </c>
    </row>
    <row r="9761" spans="1:3">
      <c r="A9761" s="61">
        <v>35955</v>
      </c>
      <c r="B9761">
        <v>0.76349999999999996</v>
      </c>
      <c r="C9761" t="str">
        <f t="shared" si="157"/>
        <v>1998 q2</v>
      </c>
    </row>
    <row r="9762" spans="1:3">
      <c r="A9762" s="61">
        <v>35956</v>
      </c>
      <c r="B9762">
        <v>0.78049999999999997</v>
      </c>
      <c r="C9762" t="str">
        <f t="shared" si="157"/>
        <v>1998 q2</v>
      </c>
    </row>
    <row r="9763" spans="1:3">
      <c r="A9763" s="61">
        <v>35957</v>
      </c>
      <c r="B9763">
        <v>0.76349999999999996</v>
      </c>
      <c r="C9763" t="str">
        <f t="shared" si="157"/>
        <v>1998 q2</v>
      </c>
    </row>
    <row r="9764" spans="1:3">
      <c r="A9764" s="61">
        <v>35958</v>
      </c>
      <c r="B9764">
        <v>0.754</v>
      </c>
      <c r="C9764" t="str">
        <f t="shared" si="157"/>
        <v>1998 q2</v>
      </c>
    </row>
    <row r="9765" spans="1:3">
      <c r="A9765" s="61">
        <v>35961</v>
      </c>
      <c r="B9765">
        <v>0.73299999999999998</v>
      </c>
      <c r="C9765" t="str">
        <f t="shared" si="157"/>
        <v>1998 q2</v>
      </c>
    </row>
    <row r="9766" spans="1:3">
      <c r="A9766" s="61">
        <v>35962</v>
      </c>
      <c r="B9766">
        <v>0.73550000000000004</v>
      </c>
      <c r="C9766" t="str">
        <f t="shared" si="157"/>
        <v>1998 q2</v>
      </c>
    </row>
    <row r="9767" spans="1:3">
      <c r="A9767" s="61">
        <v>35963</v>
      </c>
      <c r="B9767">
        <v>0.749</v>
      </c>
      <c r="C9767" t="str">
        <f t="shared" si="157"/>
        <v>1998 q2</v>
      </c>
    </row>
    <row r="9768" spans="1:3">
      <c r="A9768" s="61">
        <v>35964</v>
      </c>
      <c r="B9768">
        <v>0.74099999999999999</v>
      </c>
      <c r="C9768" t="str">
        <f t="shared" si="157"/>
        <v>1998 q2</v>
      </c>
    </row>
    <row r="9769" spans="1:3">
      <c r="A9769" s="61">
        <v>35965</v>
      </c>
      <c r="B9769">
        <v>0.75649999999999995</v>
      </c>
      <c r="C9769" t="str">
        <f t="shared" si="157"/>
        <v>1998 q2</v>
      </c>
    </row>
    <row r="9770" spans="1:3">
      <c r="A9770" s="61">
        <v>35968</v>
      </c>
      <c r="B9770">
        <v>0.75700000000000001</v>
      </c>
      <c r="C9770" t="str">
        <f t="shared" si="157"/>
        <v>1998 q2</v>
      </c>
    </row>
    <row r="9771" spans="1:3">
      <c r="A9771" s="61">
        <v>35969</v>
      </c>
      <c r="B9771">
        <v>0.751</v>
      </c>
      <c r="C9771" t="str">
        <f t="shared" si="157"/>
        <v>1998 q2</v>
      </c>
    </row>
    <row r="9772" spans="1:3">
      <c r="A9772" s="61">
        <v>35970</v>
      </c>
      <c r="B9772">
        <v>0.746</v>
      </c>
      <c r="C9772" t="str">
        <f t="shared" si="157"/>
        <v>1998 q2</v>
      </c>
    </row>
    <row r="9773" spans="1:3">
      <c r="A9773" s="61">
        <v>35971</v>
      </c>
      <c r="B9773">
        <v>0.74450000000000005</v>
      </c>
      <c r="C9773" t="str">
        <f t="shared" si="157"/>
        <v>1998 q2</v>
      </c>
    </row>
    <row r="9774" spans="1:3">
      <c r="A9774" s="61">
        <v>35972</v>
      </c>
      <c r="B9774">
        <v>0.73970000000000002</v>
      </c>
      <c r="C9774" t="str">
        <f t="shared" si="157"/>
        <v>1998 q2</v>
      </c>
    </row>
    <row r="9775" spans="1:3">
      <c r="A9775" s="61">
        <v>35975</v>
      </c>
      <c r="B9775">
        <v>0.73399999999999999</v>
      </c>
      <c r="C9775" t="str">
        <f t="shared" si="157"/>
        <v>1998 q2</v>
      </c>
    </row>
    <row r="9776" spans="1:3">
      <c r="A9776" s="61">
        <v>35976</v>
      </c>
      <c r="B9776">
        <v>0.73709999999999998</v>
      </c>
      <c r="C9776" t="str">
        <f t="shared" si="157"/>
        <v>1998 q2</v>
      </c>
    </row>
    <row r="9777" spans="1:3">
      <c r="A9777" s="61">
        <v>35977</v>
      </c>
      <c r="B9777">
        <v>0.72499999999999998</v>
      </c>
      <c r="C9777" t="str">
        <f t="shared" si="157"/>
        <v>1998 q3</v>
      </c>
    </row>
    <row r="9778" spans="1:3">
      <c r="A9778" s="61">
        <v>35978</v>
      </c>
      <c r="B9778">
        <v>0.72850000000000004</v>
      </c>
      <c r="C9778" t="str">
        <f t="shared" si="157"/>
        <v>1998 q3</v>
      </c>
    </row>
    <row r="9779" spans="1:3">
      <c r="A9779" s="61">
        <v>35982</v>
      </c>
      <c r="B9779">
        <v>0.72150000000000003</v>
      </c>
      <c r="C9779" t="str">
        <f t="shared" si="157"/>
        <v>1998 q3</v>
      </c>
    </row>
    <row r="9780" spans="1:3">
      <c r="A9780" s="61">
        <v>35983</v>
      </c>
      <c r="B9780">
        <v>0.72399999999999998</v>
      </c>
      <c r="C9780" t="str">
        <f t="shared" si="157"/>
        <v>1998 q3</v>
      </c>
    </row>
    <row r="9781" spans="1:3">
      <c r="A9781" s="61">
        <v>35984</v>
      </c>
      <c r="B9781">
        <v>0.72199999999999998</v>
      </c>
      <c r="C9781" t="str">
        <f t="shared" si="157"/>
        <v>1998 q3</v>
      </c>
    </row>
    <row r="9782" spans="1:3">
      <c r="A9782" s="61">
        <v>35985</v>
      </c>
      <c r="B9782">
        <v>0.71799999999999997</v>
      </c>
      <c r="C9782" t="str">
        <f t="shared" si="157"/>
        <v>1998 q3</v>
      </c>
    </row>
    <row r="9783" spans="1:3">
      <c r="A9783" s="61">
        <v>35986</v>
      </c>
      <c r="B9783">
        <v>0.72299999999999998</v>
      </c>
      <c r="C9783" t="str">
        <f t="shared" si="157"/>
        <v>1998 q3</v>
      </c>
    </row>
    <row r="9784" spans="1:3">
      <c r="A9784" s="61">
        <v>35989</v>
      </c>
      <c r="B9784">
        <v>0.74299999999999999</v>
      </c>
      <c r="C9784" t="str">
        <f t="shared" si="157"/>
        <v>1998 q3</v>
      </c>
    </row>
    <row r="9785" spans="1:3">
      <c r="A9785" s="61">
        <v>35990</v>
      </c>
      <c r="B9785">
        <v>0.74950000000000006</v>
      </c>
      <c r="C9785" t="str">
        <f t="shared" si="157"/>
        <v>1998 q3</v>
      </c>
    </row>
    <row r="9786" spans="1:3">
      <c r="A9786" s="61">
        <v>35991</v>
      </c>
      <c r="B9786">
        <v>0.76549999999999996</v>
      </c>
      <c r="C9786" t="str">
        <f t="shared" si="157"/>
        <v>1998 q3</v>
      </c>
    </row>
    <row r="9787" spans="1:3">
      <c r="A9787" s="61">
        <v>35992</v>
      </c>
      <c r="B9787">
        <v>0.76600000000000001</v>
      </c>
      <c r="C9787" t="str">
        <f t="shared" si="157"/>
        <v>1998 q3</v>
      </c>
    </row>
    <row r="9788" spans="1:3">
      <c r="A9788" s="61">
        <v>35993</v>
      </c>
      <c r="B9788">
        <v>0.77049999999999996</v>
      </c>
      <c r="C9788" t="str">
        <f t="shared" si="157"/>
        <v>1998 q3</v>
      </c>
    </row>
    <row r="9789" spans="1:3">
      <c r="A9789" s="61">
        <v>35996</v>
      </c>
      <c r="B9789">
        <v>0.79049999999999998</v>
      </c>
      <c r="C9789" t="str">
        <f t="shared" si="157"/>
        <v>1998 q3</v>
      </c>
    </row>
    <row r="9790" spans="1:3">
      <c r="A9790" s="61">
        <v>35997</v>
      </c>
      <c r="B9790">
        <v>0.77249999999999996</v>
      </c>
      <c r="C9790" t="str">
        <f t="shared" si="157"/>
        <v>1998 q3</v>
      </c>
    </row>
    <row r="9791" spans="1:3">
      <c r="A9791" s="61">
        <v>35998</v>
      </c>
      <c r="B9791">
        <v>0.78200000000000003</v>
      </c>
      <c r="C9791" t="str">
        <f t="shared" si="157"/>
        <v>1998 q3</v>
      </c>
    </row>
    <row r="9792" spans="1:3">
      <c r="A9792" s="61">
        <v>35999</v>
      </c>
      <c r="B9792">
        <v>0.77800000000000002</v>
      </c>
      <c r="C9792" t="str">
        <f t="shared" si="157"/>
        <v>1998 q3</v>
      </c>
    </row>
    <row r="9793" spans="1:3">
      <c r="A9793" s="61">
        <v>36000</v>
      </c>
      <c r="B9793">
        <v>0.80700000000000005</v>
      </c>
      <c r="C9793" t="str">
        <f t="shared" si="157"/>
        <v>1998 q3</v>
      </c>
    </row>
    <row r="9794" spans="1:3">
      <c r="A9794" s="61">
        <v>36003</v>
      </c>
      <c r="B9794">
        <v>0.79149999999999998</v>
      </c>
      <c r="C9794" t="str">
        <f t="shared" si="157"/>
        <v>1998 q3</v>
      </c>
    </row>
    <row r="9795" spans="1:3">
      <c r="A9795" s="61">
        <v>36004</v>
      </c>
      <c r="B9795">
        <v>0.78849999999999998</v>
      </c>
      <c r="C9795" t="str">
        <f t="shared" si="157"/>
        <v>1998 q3</v>
      </c>
    </row>
    <row r="9796" spans="1:3">
      <c r="A9796" s="61">
        <v>36005</v>
      </c>
      <c r="B9796">
        <v>0.77949999999999997</v>
      </c>
      <c r="C9796" t="str">
        <f t="shared" si="157"/>
        <v>1998 q3</v>
      </c>
    </row>
    <row r="9797" spans="1:3">
      <c r="A9797" s="61">
        <v>36006</v>
      </c>
      <c r="B9797">
        <v>0.78349999999999997</v>
      </c>
      <c r="C9797" t="str">
        <f t="shared" si="157"/>
        <v>1998 q3</v>
      </c>
    </row>
    <row r="9798" spans="1:3">
      <c r="A9798" s="61">
        <v>36007</v>
      </c>
      <c r="B9798">
        <v>0.76949999999999996</v>
      </c>
      <c r="C9798" t="str">
        <f t="shared" si="157"/>
        <v>1998 q3</v>
      </c>
    </row>
    <row r="9799" spans="1:3">
      <c r="A9799" s="61">
        <v>36010</v>
      </c>
      <c r="B9799">
        <v>0.75</v>
      </c>
      <c r="C9799" t="str">
        <f t="shared" si="157"/>
        <v>1998 q3</v>
      </c>
    </row>
    <row r="9800" spans="1:3">
      <c r="A9800" s="61">
        <v>36011</v>
      </c>
      <c r="B9800">
        <v>0.73899999999999999</v>
      </c>
      <c r="C9800" t="str">
        <f t="shared" si="157"/>
        <v>1998 q3</v>
      </c>
    </row>
    <row r="9801" spans="1:3">
      <c r="A9801" s="61">
        <v>36012</v>
      </c>
      <c r="B9801">
        <v>0.74</v>
      </c>
      <c r="C9801" t="str">
        <f t="shared" si="157"/>
        <v>1998 q3</v>
      </c>
    </row>
    <row r="9802" spans="1:3">
      <c r="A9802" s="61">
        <v>36013</v>
      </c>
      <c r="B9802">
        <v>0.73899999999999999</v>
      </c>
      <c r="C9802" t="str">
        <f t="shared" si="157"/>
        <v>1998 q3</v>
      </c>
    </row>
    <row r="9803" spans="1:3">
      <c r="A9803" s="61">
        <v>36014</v>
      </c>
      <c r="B9803">
        <v>0.745</v>
      </c>
      <c r="C9803" t="str">
        <f t="shared" si="157"/>
        <v>1998 q3</v>
      </c>
    </row>
    <row r="9804" spans="1:3">
      <c r="A9804" s="61">
        <v>36017</v>
      </c>
      <c r="B9804">
        <v>0.73150000000000004</v>
      </c>
      <c r="C9804" t="str">
        <f t="shared" si="157"/>
        <v>1998 q3</v>
      </c>
    </row>
    <row r="9805" spans="1:3">
      <c r="A9805" s="61">
        <v>36018</v>
      </c>
      <c r="B9805">
        <v>0.71850000000000003</v>
      </c>
      <c r="C9805" t="str">
        <f t="shared" si="157"/>
        <v>1998 q3</v>
      </c>
    </row>
    <row r="9806" spans="1:3">
      <c r="A9806" s="61">
        <v>36019</v>
      </c>
      <c r="B9806">
        <v>0.72750000000000004</v>
      </c>
      <c r="C9806" t="str">
        <f t="shared" si="157"/>
        <v>1998 q3</v>
      </c>
    </row>
    <row r="9807" spans="1:3">
      <c r="A9807" s="61">
        <v>36020</v>
      </c>
      <c r="B9807">
        <v>0.72650000000000003</v>
      </c>
      <c r="C9807" t="str">
        <f t="shared" si="157"/>
        <v>1998 q3</v>
      </c>
    </row>
    <row r="9808" spans="1:3">
      <c r="A9808" s="61">
        <v>36021</v>
      </c>
      <c r="B9808">
        <v>0.72750000000000004</v>
      </c>
      <c r="C9808" t="str">
        <f t="shared" si="157"/>
        <v>1998 q3</v>
      </c>
    </row>
    <row r="9809" spans="1:3">
      <c r="A9809" s="61">
        <v>36024</v>
      </c>
      <c r="B9809">
        <v>0.73399999999999999</v>
      </c>
      <c r="C9809" t="str">
        <f t="shared" si="157"/>
        <v>1998 q3</v>
      </c>
    </row>
    <row r="9810" spans="1:3">
      <c r="A9810" s="61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61">
        <v>36026</v>
      </c>
      <c r="B9811">
        <v>0.73150000000000004</v>
      </c>
      <c r="C9811" t="str">
        <f t="shared" si="158"/>
        <v>1998 q3</v>
      </c>
    </row>
    <row r="9812" spans="1:3">
      <c r="A9812" s="61">
        <v>36027</v>
      </c>
      <c r="B9812">
        <v>0.746</v>
      </c>
      <c r="C9812" t="str">
        <f t="shared" si="158"/>
        <v>1998 q3</v>
      </c>
    </row>
    <row r="9813" spans="1:3">
      <c r="A9813" s="61">
        <v>36028</v>
      </c>
      <c r="B9813">
        <v>0.73050000000000004</v>
      </c>
      <c r="C9813" t="str">
        <f t="shared" si="158"/>
        <v>1998 q3</v>
      </c>
    </row>
    <row r="9814" spans="1:3">
      <c r="A9814" s="61">
        <v>36031</v>
      </c>
      <c r="B9814">
        <v>0.74399999999999999</v>
      </c>
      <c r="C9814" t="str">
        <f t="shared" si="158"/>
        <v>1998 q3</v>
      </c>
    </row>
    <row r="9815" spans="1:3">
      <c r="A9815" s="61">
        <v>36032</v>
      </c>
      <c r="B9815">
        <v>0.73950000000000005</v>
      </c>
      <c r="C9815" t="str">
        <f t="shared" si="158"/>
        <v>1998 q3</v>
      </c>
    </row>
    <row r="9816" spans="1:3">
      <c r="A9816" s="61">
        <v>36033</v>
      </c>
      <c r="B9816">
        <v>0.73460000000000003</v>
      </c>
      <c r="C9816" t="str">
        <f t="shared" si="158"/>
        <v>1998 q3</v>
      </c>
    </row>
    <row r="9817" spans="1:3">
      <c r="A9817" s="61">
        <v>36034</v>
      </c>
      <c r="B9817">
        <v>0.74009999999999998</v>
      </c>
      <c r="C9817" t="str">
        <f t="shared" si="158"/>
        <v>1998 q3</v>
      </c>
    </row>
    <row r="9818" spans="1:3">
      <c r="A9818" s="61">
        <v>36035</v>
      </c>
      <c r="B9818">
        <v>0.72230000000000005</v>
      </c>
      <c r="C9818" t="str">
        <f t="shared" si="158"/>
        <v>1998 q3</v>
      </c>
    </row>
    <row r="9819" spans="1:3">
      <c r="A9819" s="61">
        <v>36038</v>
      </c>
      <c r="B9819">
        <v>0.71489999999999998</v>
      </c>
      <c r="C9819" t="str">
        <f t="shared" si="158"/>
        <v>1998 q3</v>
      </c>
    </row>
    <row r="9820" spans="1:3">
      <c r="A9820" s="61">
        <v>36039</v>
      </c>
      <c r="B9820">
        <v>0.75900000000000001</v>
      </c>
      <c r="C9820" t="str">
        <f t="shared" si="158"/>
        <v>1998 q3</v>
      </c>
    </row>
    <row r="9821" spans="1:3">
      <c r="A9821" s="61">
        <v>36040</v>
      </c>
      <c r="B9821">
        <v>0.74399999999999999</v>
      </c>
      <c r="C9821" t="str">
        <f t="shared" si="158"/>
        <v>1998 q3</v>
      </c>
    </row>
    <row r="9822" spans="1:3">
      <c r="A9822" s="61">
        <v>36041</v>
      </c>
      <c r="B9822">
        <v>0.75149999999999995</v>
      </c>
      <c r="C9822" t="str">
        <f t="shared" si="158"/>
        <v>1998 q3</v>
      </c>
    </row>
    <row r="9823" spans="1:3">
      <c r="A9823" s="61">
        <v>36042</v>
      </c>
      <c r="B9823">
        <v>0.755</v>
      </c>
      <c r="C9823" t="str">
        <f t="shared" si="158"/>
        <v>1998 q3</v>
      </c>
    </row>
    <row r="9824" spans="1:3">
      <c r="A9824" s="61">
        <v>36046</v>
      </c>
      <c r="B9824">
        <v>0.77349999999999997</v>
      </c>
      <c r="C9824" t="str">
        <f t="shared" si="158"/>
        <v>1998 q3</v>
      </c>
    </row>
    <row r="9825" spans="1:3">
      <c r="A9825" s="61">
        <v>36047</v>
      </c>
      <c r="B9825">
        <v>0.78149999999999997</v>
      </c>
      <c r="C9825" t="str">
        <f t="shared" si="158"/>
        <v>1998 q3</v>
      </c>
    </row>
    <row r="9826" spans="1:3">
      <c r="A9826" s="61">
        <v>36048</v>
      </c>
      <c r="B9826">
        <v>0.77249999999999996</v>
      </c>
      <c r="C9826" t="str">
        <f t="shared" si="158"/>
        <v>1998 q3</v>
      </c>
    </row>
    <row r="9827" spans="1:3">
      <c r="A9827" s="61">
        <v>36049</v>
      </c>
      <c r="B9827">
        <v>0.76649999999999996</v>
      </c>
      <c r="C9827" t="str">
        <f t="shared" si="158"/>
        <v>1998 q3</v>
      </c>
    </row>
    <row r="9828" spans="1:3">
      <c r="A9828" s="61">
        <v>36052</v>
      </c>
      <c r="B9828">
        <v>0.75749999999999995</v>
      </c>
      <c r="C9828" t="str">
        <f t="shared" si="158"/>
        <v>1998 q3</v>
      </c>
    </row>
    <row r="9829" spans="1:3">
      <c r="A9829" s="61">
        <v>36053</v>
      </c>
      <c r="B9829">
        <v>0.77100000000000002</v>
      </c>
      <c r="C9829" t="str">
        <f t="shared" si="158"/>
        <v>1998 q3</v>
      </c>
    </row>
    <row r="9830" spans="1:3">
      <c r="A9830" s="61">
        <v>36054</v>
      </c>
      <c r="B9830">
        <v>0.76149999999999995</v>
      </c>
      <c r="C9830" t="str">
        <f t="shared" si="158"/>
        <v>1998 q3</v>
      </c>
    </row>
    <row r="9831" spans="1:3">
      <c r="A9831" s="61">
        <v>36055</v>
      </c>
      <c r="B9831">
        <v>0.748</v>
      </c>
      <c r="C9831" t="str">
        <f t="shared" si="158"/>
        <v>1998 q3</v>
      </c>
    </row>
    <row r="9832" spans="1:3">
      <c r="A9832" s="61">
        <v>36056</v>
      </c>
      <c r="B9832">
        <v>0.748</v>
      </c>
      <c r="C9832" t="str">
        <f t="shared" si="158"/>
        <v>1998 q3</v>
      </c>
    </row>
    <row r="9833" spans="1:3">
      <c r="A9833" s="61">
        <v>36059</v>
      </c>
      <c r="B9833">
        <v>0.74650000000000005</v>
      </c>
      <c r="C9833" t="str">
        <f t="shared" si="158"/>
        <v>1998 q3</v>
      </c>
    </row>
    <row r="9834" spans="1:3">
      <c r="A9834" s="61">
        <v>36060</v>
      </c>
      <c r="B9834">
        <v>0.73650000000000004</v>
      </c>
      <c r="C9834" t="str">
        <f t="shared" si="158"/>
        <v>1998 q3</v>
      </c>
    </row>
    <row r="9835" spans="1:3">
      <c r="A9835" s="61">
        <v>36061</v>
      </c>
      <c r="B9835">
        <v>0.75049999999999994</v>
      </c>
      <c r="C9835" t="str">
        <f t="shared" si="158"/>
        <v>1998 q3</v>
      </c>
    </row>
    <row r="9836" spans="1:3">
      <c r="A9836" s="61">
        <v>36062</v>
      </c>
      <c r="B9836">
        <v>0.751</v>
      </c>
      <c r="C9836" t="str">
        <f t="shared" si="158"/>
        <v>1998 q3</v>
      </c>
    </row>
    <row r="9837" spans="1:3">
      <c r="A9837" s="61">
        <v>36063</v>
      </c>
      <c r="B9837">
        <v>0.75600000000000001</v>
      </c>
      <c r="C9837" t="str">
        <f t="shared" si="158"/>
        <v>1998 q3</v>
      </c>
    </row>
    <row r="9838" spans="1:3">
      <c r="A9838" s="61">
        <v>36066</v>
      </c>
      <c r="B9838">
        <v>0.75349999999999995</v>
      </c>
      <c r="C9838" t="str">
        <f t="shared" si="158"/>
        <v>1998 q3</v>
      </c>
    </row>
    <row r="9839" spans="1:3">
      <c r="A9839" s="61">
        <v>36067</v>
      </c>
      <c r="B9839">
        <v>0.753</v>
      </c>
      <c r="C9839" t="str">
        <f t="shared" si="158"/>
        <v>1998 q3</v>
      </c>
    </row>
    <row r="9840" spans="1:3">
      <c r="A9840" s="61">
        <v>36068</v>
      </c>
      <c r="B9840">
        <v>0.73750000000000004</v>
      </c>
      <c r="C9840" t="str">
        <f t="shared" si="158"/>
        <v>1998 q3</v>
      </c>
    </row>
    <row r="9841" spans="1:3">
      <c r="A9841" s="61">
        <v>36069</v>
      </c>
      <c r="B9841">
        <v>0.73499999999999999</v>
      </c>
      <c r="C9841" t="str">
        <f t="shared" si="158"/>
        <v>1998 q4</v>
      </c>
    </row>
    <row r="9842" spans="1:3">
      <c r="A9842" s="61">
        <v>36070</v>
      </c>
      <c r="B9842">
        <v>0.72699999999999998</v>
      </c>
      <c r="C9842" t="str">
        <f t="shared" si="158"/>
        <v>1998 q4</v>
      </c>
    </row>
    <row r="9843" spans="1:3">
      <c r="A9843" s="61">
        <v>36073</v>
      </c>
      <c r="B9843">
        <v>0.71499999999999997</v>
      </c>
      <c r="C9843" t="str">
        <f t="shared" si="158"/>
        <v>1998 q4</v>
      </c>
    </row>
    <row r="9844" spans="1:3">
      <c r="A9844" s="61">
        <v>36074</v>
      </c>
      <c r="B9844">
        <v>0.72150000000000003</v>
      </c>
      <c r="C9844" t="str">
        <f t="shared" si="158"/>
        <v>1998 q4</v>
      </c>
    </row>
    <row r="9845" spans="1:3">
      <c r="A9845" s="61">
        <v>36075</v>
      </c>
      <c r="B9845">
        <v>0.73099999999999998</v>
      </c>
      <c r="C9845" t="str">
        <f t="shared" si="158"/>
        <v>1998 q4</v>
      </c>
    </row>
    <row r="9846" spans="1:3">
      <c r="A9846" s="61">
        <v>36076</v>
      </c>
      <c r="B9846">
        <v>0.72299999999999998</v>
      </c>
      <c r="C9846" t="str">
        <f t="shared" si="158"/>
        <v>1998 q4</v>
      </c>
    </row>
    <row r="9847" spans="1:3">
      <c r="A9847" s="61">
        <v>36077</v>
      </c>
      <c r="B9847">
        <v>0.72350000000000003</v>
      </c>
      <c r="C9847" t="str">
        <f t="shared" si="158"/>
        <v>1998 q4</v>
      </c>
    </row>
    <row r="9848" spans="1:3">
      <c r="A9848" s="61">
        <v>36080</v>
      </c>
      <c r="B9848">
        <v>0.72750000000000004</v>
      </c>
      <c r="C9848" t="str">
        <f t="shared" si="158"/>
        <v>1998 q4</v>
      </c>
    </row>
    <row r="9849" spans="1:3">
      <c r="A9849" s="61">
        <v>36081</v>
      </c>
      <c r="B9849">
        <v>0.73099999999999998</v>
      </c>
      <c r="C9849" t="str">
        <f t="shared" si="158"/>
        <v>1998 q4</v>
      </c>
    </row>
    <row r="9850" spans="1:3">
      <c r="A9850" s="61">
        <v>36082</v>
      </c>
      <c r="B9850">
        <v>0.72699999999999998</v>
      </c>
      <c r="C9850" t="str">
        <f t="shared" si="158"/>
        <v>1998 q4</v>
      </c>
    </row>
    <row r="9851" spans="1:3">
      <c r="A9851" s="61">
        <v>36083</v>
      </c>
      <c r="B9851">
        <v>0.72599999999999998</v>
      </c>
      <c r="C9851" t="str">
        <f t="shared" si="158"/>
        <v>1998 q4</v>
      </c>
    </row>
    <row r="9852" spans="1:3">
      <c r="A9852" s="61">
        <v>36084</v>
      </c>
      <c r="B9852">
        <v>0.74550000000000005</v>
      </c>
      <c r="C9852" t="str">
        <f t="shared" si="158"/>
        <v>1998 q4</v>
      </c>
    </row>
    <row r="9853" spans="1:3">
      <c r="A9853" s="61">
        <v>36087</v>
      </c>
      <c r="B9853">
        <v>0.73850000000000005</v>
      </c>
      <c r="C9853" t="str">
        <f t="shared" si="158"/>
        <v>1998 q4</v>
      </c>
    </row>
    <row r="9854" spans="1:3">
      <c r="A9854" s="61">
        <v>36088</v>
      </c>
      <c r="B9854">
        <v>0.73499999999999999</v>
      </c>
      <c r="C9854" t="str">
        <f t="shared" si="158"/>
        <v>1998 q4</v>
      </c>
    </row>
    <row r="9855" spans="1:3">
      <c r="A9855" s="61">
        <v>36089</v>
      </c>
      <c r="B9855">
        <v>0.73050000000000004</v>
      </c>
      <c r="C9855" t="str">
        <f t="shared" si="158"/>
        <v>1998 q4</v>
      </c>
    </row>
    <row r="9856" spans="1:3">
      <c r="A9856" s="61">
        <v>36090</v>
      </c>
      <c r="B9856">
        <v>0.72799999999999998</v>
      </c>
      <c r="C9856" t="str">
        <f t="shared" si="158"/>
        <v>1998 q4</v>
      </c>
    </row>
    <row r="9857" spans="1:3">
      <c r="A9857" s="61">
        <v>36091</v>
      </c>
      <c r="B9857">
        <v>0.72550000000000003</v>
      </c>
      <c r="C9857" t="str">
        <f t="shared" si="158"/>
        <v>1998 q4</v>
      </c>
    </row>
    <row r="9858" spans="1:3">
      <c r="A9858" s="61">
        <v>36094</v>
      </c>
      <c r="B9858">
        <v>0.71850000000000003</v>
      </c>
      <c r="C9858" t="str">
        <f t="shared" si="158"/>
        <v>1998 q4</v>
      </c>
    </row>
    <row r="9859" spans="1:3">
      <c r="A9859" s="61">
        <v>36095</v>
      </c>
      <c r="B9859">
        <v>0.71350000000000002</v>
      </c>
      <c r="C9859" t="str">
        <f t="shared" si="158"/>
        <v>1998 q4</v>
      </c>
    </row>
    <row r="9860" spans="1:3">
      <c r="A9860" s="61">
        <v>36096</v>
      </c>
      <c r="B9860">
        <v>0.70750000000000002</v>
      </c>
      <c r="C9860" t="str">
        <f t="shared" si="158"/>
        <v>1998 q4</v>
      </c>
    </row>
    <row r="9861" spans="1:3">
      <c r="A9861" s="61">
        <v>36097</v>
      </c>
      <c r="B9861">
        <v>0.71450000000000002</v>
      </c>
      <c r="C9861" t="str">
        <f t="shared" si="158"/>
        <v>1998 q4</v>
      </c>
    </row>
    <row r="9862" spans="1:3">
      <c r="A9862" s="61">
        <v>36098</v>
      </c>
      <c r="B9862">
        <v>0.72399999999999998</v>
      </c>
      <c r="C9862" t="str">
        <f t="shared" si="158"/>
        <v>1998 q4</v>
      </c>
    </row>
    <row r="9863" spans="1:3">
      <c r="A9863" s="61">
        <v>36101</v>
      </c>
      <c r="B9863">
        <v>0.72799999999999998</v>
      </c>
      <c r="C9863" t="str">
        <f t="shared" si="158"/>
        <v>1998 q4</v>
      </c>
    </row>
    <row r="9864" spans="1:3">
      <c r="A9864" s="61">
        <v>36102</v>
      </c>
      <c r="B9864">
        <v>0.72550000000000003</v>
      </c>
      <c r="C9864" t="str">
        <f t="shared" si="158"/>
        <v>1998 q4</v>
      </c>
    </row>
    <row r="9865" spans="1:3">
      <c r="A9865" s="61">
        <v>36103</v>
      </c>
      <c r="B9865">
        <v>0.73099999999999998</v>
      </c>
      <c r="C9865" t="str">
        <f t="shared" si="158"/>
        <v>1998 q4</v>
      </c>
    </row>
    <row r="9866" spans="1:3">
      <c r="A9866" s="61">
        <v>36104</v>
      </c>
      <c r="B9866">
        <v>0.73199999999999998</v>
      </c>
      <c r="C9866" t="str">
        <f t="shared" si="158"/>
        <v>1998 q4</v>
      </c>
    </row>
    <row r="9867" spans="1:3">
      <c r="A9867" s="61">
        <v>36105</v>
      </c>
      <c r="B9867">
        <v>0.73099999999999998</v>
      </c>
      <c r="C9867" t="str">
        <f t="shared" si="158"/>
        <v>1998 q4</v>
      </c>
    </row>
    <row r="9868" spans="1:3">
      <c r="A9868" s="61">
        <v>36108</v>
      </c>
      <c r="B9868">
        <v>0.72450000000000003</v>
      </c>
      <c r="C9868" t="str">
        <f t="shared" si="158"/>
        <v>1998 q4</v>
      </c>
    </row>
    <row r="9869" spans="1:3">
      <c r="A9869" s="61">
        <v>36109</v>
      </c>
      <c r="B9869">
        <v>0.71399999999999997</v>
      </c>
      <c r="C9869" t="str">
        <f t="shared" si="158"/>
        <v>1998 q4</v>
      </c>
    </row>
    <row r="9870" spans="1:3">
      <c r="A9870" s="61">
        <v>36110</v>
      </c>
      <c r="B9870">
        <v>0.71850000000000003</v>
      </c>
      <c r="C9870" t="str">
        <f t="shared" si="158"/>
        <v>1998 q4</v>
      </c>
    </row>
    <row r="9871" spans="1:3">
      <c r="A9871" s="61">
        <v>36111</v>
      </c>
      <c r="B9871">
        <v>0.72</v>
      </c>
      <c r="C9871" t="str">
        <f t="shared" si="158"/>
        <v>1998 q4</v>
      </c>
    </row>
    <row r="9872" spans="1:3">
      <c r="A9872" s="61">
        <v>36112</v>
      </c>
      <c r="B9872">
        <v>0.71050000000000002</v>
      </c>
      <c r="C9872" t="str">
        <f t="shared" si="158"/>
        <v>1998 q4</v>
      </c>
    </row>
    <row r="9873" spans="1:3">
      <c r="A9873" s="61">
        <v>36115</v>
      </c>
      <c r="B9873">
        <v>0.70399999999999996</v>
      </c>
      <c r="C9873" t="str">
        <f t="shared" si="158"/>
        <v>1998 q4</v>
      </c>
    </row>
    <row r="9874" spans="1:3">
      <c r="A9874" s="61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61">
        <v>36117</v>
      </c>
      <c r="B9875">
        <v>0.71750000000000003</v>
      </c>
      <c r="C9875" t="str">
        <f t="shared" si="159"/>
        <v>1998 q4</v>
      </c>
    </row>
    <row r="9876" spans="1:3">
      <c r="A9876" s="61">
        <v>36118</v>
      </c>
      <c r="B9876">
        <v>0.71150000000000002</v>
      </c>
      <c r="C9876" t="str">
        <f t="shared" si="159"/>
        <v>1998 q4</v>
      </c>
    </row>
    <row r="9877" spans="1:3">
      <c r="A9877" s="61">
        <v>36119</v>
      </c>
      <c r="B9877">
        <v>0.72199999999999998</v>
      </c>
      <c r="C9877" t="str">
        <f t="shared" si="159"/>
        <v>1998 q4</v>
      </c>
    </row>
    <row r="9878" spans="1:3">
      <c r="A9878" s="61">
        <v>36122</v>
      </c>
      <c r="B9878">
        <v>0.7117</v>
      </c>
      <c r="C9878" t="str">
        <f t="shared" si="159"/>
        <v>1998 q4</v>
      </c>
    </row>
    <row r="9879" spans="1:3">
      <c r="A9879" s="61">
        <v>36123</v>
      </c>
      <c r="B9879">
        <v>0.71160000000000001</v>
      </c>
      <c r="C9879" t="str">
        <f t="shared" si="159"/>
        <v>1998 q4</v>
      </c>
    </row>
    <row r="9880" spans="1:3">
      <c r="A9880" s="61">
        <v>36124</v>
      </c>
      <c r="B9880">
        <v>0.70760000000000001</v>
      </c>
      <c r="C9880" t="str">
        <f t="shared" si="159"/>
        <v>1998 q4</v>
      </c>
    </row>
    <row r="9881" spans="1:3">
      <c r="A9881" s="61">
        <v>36129</v>
      </c>
      <c r="B9881">
        <v>0.70530000000000004</v>
      </c>
      <c r="C9881" t="str">
        <f t="shared" si="159"/>
        <v>1998 q4</v>
      </c>
    </row>
    <row r="9882" spans="1:3">
      <c r="A9882" s="61">
        <v>36130</v>
      </c>
      <c r="B9882">
        <v>0.70450000000000002</v>
      </c>
      <c r="C9882" t="str">
        <f t="shared" si="159"/>
        <v>1998 q4</v>
      </c>
    </row>
    <row r="9883" spans="1:3">
      <c r="A9883" s="61">
        <v>36131</v>
      </c>
      <c r="B9883">
        <v>0.69450000000000001</v>
      </c>
      <c r="C9883" t="str">
        <f t="shared" si="159"/>
        <v>1998 q4</v>
      </c>
    </row>
    <row r="9884" spans="1:3">
      <c r="A9884" s="61">
        <v>36132</v>
      </c>
      <c r="B9884">
        <v>0.67949999999999999</v>
      </c>
      <c r="C9884" t="str">
        <f t="shared" si="159"/>
        <v>1998 q4</v>
      </c>
    </row>
    <row r="9885" spans="1:3">
      <c r="A9885" s="61">
        <v>36133</v>
      </c>
      <c r="B9885">
        <v>0.67749999999999999</v>
      </c>
      <c r="C9885" t="str">
        <f t="shared" si="159"/>
        <v>1998 q4</v>
      </c>
    </row>
    <row r="9886" spans="1:3">
      <c r="A9886" s="61">
        <v>36136</v>
      </c>
      <c r="B9886">
        <v>0.67200000000000004</v>
      </c>
      <c r="C9886" t="str">
        <f t="shared" si="159"/>
        <v>1998 q4</v>
      </c>
    </row>
    <row r="9887" spans="1:3">
      <c r="A9887" s="61">
        <v>36137</v>
      </c>
      <c r="B9887">
        <v>0.67200000000000004</v>
      </c>
      <c r="C9887" t="str">
        <f t="shared" si="159"/>
        <v>1998 q4</v>
      </c>
    </row>
    <row r="9888" spans="1:3">
      <c r="A9888" s="61">
        <v>36138</v>
      </c>
      <c r="B9888">
        <v>0.67649999999999999</v>
      </c>
      <c r="C9888" t="str">
        <f t="shared" si="159"/>
        <v>1998 q4</v>
      </c>
    </row>
    <row r="9889" spans="1:3">
      <c r="A9889" s="61">
        <v>36139</v>
      </c>
      <c r="B9889">
        <v>0.67200000000000004</v>
      </c>
      <c r="C9889" t="str">
        <f t="shared" si="159"/>
        <v>1998 q4</v>
      </c>
    </row>
    <row r="9890" spans="1:3">
      <c r="A9890" s="61">
        <v>36140</v>
      </c>
      <c r="B9890">
        <v>0.65749999999999997</v>
      </c>
      <c r="C9890" t="str">
        <f t="shared" si="159"/>
        <v>1998 q4</v>
      </c>
    </row>
    <row r="9891" spans="1:3">
      <c r="A9891" s="61">
        <v>36143</v>
      </c>
      <c r="B9891">
        <v>0.65600000000000003</v>
      </c>
      <c r="C9891" t="str">
        <f t="shared" si="159"/>
        <v>1998 q4</v>
      </c>
    </row>
    <row r="9892" spans="1:3">
      <c r="A9892" s="61">
        <v>36144</v>
      </c>
      <c r="B9892">
        <v>0.66049999999999998</v>
      </c>
      <c r="C9892" t="str">
        <f t="shared" si="159"/>
        <v>1998 q4</v>
      </c>
    </row>
    <row r="9893" spans="1:3">
      <c r="A9893" s="61">
        <v>36145</v>
      </c>
      <c r="B9893">
        <v>0.67149999999999999</v>
      </c>
      <c r="C9893" t="str">
        <f t="shared" si="159"/>
        <v>1998 q4</v>
      </c>
    </row>
    <row r="9894" spans="1:3">
      <c r="A9894" s="61">
        <v>36146</v>
      </c>
      <c r="B9894">
        <v>0.65749999999999997</v>
      </c>
      <c r="C9894" t="str">
        <f t="shared" si="159"/>
        <v>1998 q4</v>
      </c>
    </row>
    <row r="9895" spans="1:3">
      <c r="A9895" s="61">
        <v>36147</v>
      </c>
      <c r="B9895">
        <v>0.65400000000000003</v>
      </c>
      <c r="C9895" t="str">
        <f t="shared" si="159"/>
        <v>1998 q4</v>
      </c>
    </row>
    <row r="9896" spans="1:3">
      <c r="A9896" s="61">
        <v>36150</v>
      </c>
      <c r="B9896">
        <v>0.65500000000000003</v>
      </c>
      <c r="C9896" t="str">
        <f t="shared" si="159"/>
        <v>1998 q4</v>
      </c>
    </row>
    <row r="9897" spans="1:3">
      <c r="A9897" s="61">
        <v>36151</v>
      </c>
      <c r="B9897">
        <v>0.65849999999999997</v>
      </c>
      <c r="C9897" t="str">
        <f t="shared" si="159"/>
        <v>1998 q4</v>
      </c>
    </row>
    <row r="9898" spans="1:3">
      <c r="A9898" s="61">
        <v>36152</v>
      </c>
      <c r="B9898">
        <v>0.65149999999999997</v>
      </c>
      <c r="C9898" t="str">
        <f t="shared" si="159"/>
        <v>1998 q4</v>
      </c>
    </row>
    <row r="9899" spans="1:3">
      <c r="A9899" s="61">
        <v>36153</v>
      </c>
      <c r="B9899">
        <v>0.65149999999999997</v>
      </c>
      <c r="C9899" t="str">
        <f t="shared" si="159"/>
        <v>1998 q4</v>
      </c>
    </row>
    <row r="9900" spans="1:3">
      <c r="A9900" s="61">
        <v>36157</v>
      </c>
      <c r="B9900">
        <v>0.65839999999999999</v>
      </c>
      <c r="C9900" t="str">
        <f t="shared" si="159"/>
        <v>1998 q4</v>
      </c>
    </row>
    <row r="9901" spans="1:3">
      <c r="A9901" s="61">
        <v>36158</v>
      </c>
      <c r="B9901">
        <v>0.67130000000000001</v>
      </c>
      <c r="C9901" t="str">
        <f t="shared" si="159"/>
        <v>1998 q4</v>
      </c>
    </row>
    <row r="9902" spans="1:3">
      <c r="A9902" s="61">
        <v>36159</v>
      </c>
      <c r="B9902">
        <v>0.66539999999999999</v>
      </c>
      <c r="C9902" t="str">
        <f t="shared" si="159"/>
        <v>1998 q4</v>
      </c>
    </row>
    <row r="9903" spans="1:3">
      <c r="A9903" s="61">
        <v>36160</v>
      </c>
      <c r="B9903">
        <v>0.67030000000000001</v>
      </c>
      <c r="C9903" t="str">
        <f t="shared" si="159"/>
        <v>1998 q4</v>
      </c>
    </row>
    <row r="9904" spans="1:3">
      <c r="A9904" s="61">
        <v>36164</v>
      </c>
      <c r="B9904">
        <v>0.65400000000000003</v>
      </c>
      <c r="C9904" t="str">
        <f t="shared" si="159"/>
        <v>1999 q1</v>
      </c>
    </row>
    <row r="9905" spans="1:3">
      <c r="A9905" s="61">
        <v>36165</v>
      </c>
      <c r="B9905">
        <v>0.64700000000000002</v>
      </c>
      <c r="C9905" t="str">
        <f t="shared" si="159"/>
        <v>1999 q1</v>
      </c>
    </row>
    <row r="9906" spans="1:3">
      <c r="A9906" s="61">
        <v>36166</v>
      </c>
      <c r="B9906">
        <v>0.65300000000000002</v>
      </c>
      <c r="C9906" t="str">
        <f t="shared" si="159"/>
        <v>1999 q1</v>
      </c>
    </row>
    <row r="9907" spans="1:3">
      <c r="A9907" s="61">
        <v>36167</v>
      </c>
      <c r="B9907">
        <v>0.65249999999999997</v>
      </c>
      <c r="C9907" t="str">
        <f t="shared" si="159"/>
        <v>1999 q1</v>
      </c>
    </row>
    <row r="9908" spans="1:3">
      <c r="A9908" s="61">
        <v>36168</v>
      </c>
      <c r="B9908">
        <v>0.65900000000000003</v>
      </c>
      <c r="C9908" t="str">
        <f t="shared" si="159"/>
        <v>1999 q1</v>
      </c>
    </row>
    <row r="9909" spans="1:3">
      <c r="A9909" s="61">
        <v>36171</v>
      </c>
      <c r="B9909">
        <v>0.67200000000000004</v>
      </c>
      <c r="C9909" t="str">
        <f t="shared" si="159"/>
        <v>1999 q1</v>
      </c>
    </row>
    <row r="9910" spans="1:3">
      <c r="A9910" s="61">
        <v>36172</v>
      </c>
      <c r="B9910">
        <v>0.66949999999999998</v>
      </c>
      <c r="C9910" t="str">
        <f t="shared" si="159"/>
        <v>1999 q1</v>
      </c>
    </row>
    <row r="9911" spans="1:3">
      <c r="A9911" s="61">
        <v>36173</v>
      </c>
      <c r="B9911">
        <v>0.66449999999999998</v>
      </c>
      <c r="C9911" t="str">
        <f t="shared" si="159"/>
        <v>1999 q1</v>
      </c>
    </row>
    <row r="9912" spans="1:3">
      <c r="A9912" s="61">
        <v>36174</v>
      </c>
      <c r="B9912">
        <v>0.65800000000000003</v>
      </c>
      <c r="C9912" t="str">
        <f t="shared" si="159"/>
        <v>1999 q1</v>
      </c>
    </row>
    <row r="9913" spans="1:3">
      <c r="A9913" s="61">
        <v>36175</v>
      </c>
      <c r="B9913">
        <v>0.66300000000000003</v>
      </c>
      <c r="C9913" t="str">
        <f t="shared" si="159"/>
        <v>1999 q1</v>
      </c>
    </row>
    <row r="9914" spans="1:3">
      <c r="A9914" s="61">
        <v>36179</v>
      </c>
      <c r="B9914">
        <v>0.66900000000000004</v>
      </c>
      <c r="C9914" t="str">
        <f t="shared" si="159"/>
        <v>1999 q1</v>
      </c>
    </row>
    <row r="9915" spans="1:3">
      <c r="A9915" s="61">
        <v>36180</v>
      </c>
      <c r="B9915">
        <v>0.66</v>
      </c>
      <c r="C9915" t="str">
        <f t="shared" si="159"/>
        <v>1999 q1</v>
      </c>
    </row>
    <row r="9916" spans="1:3">
      <c r="A9916" s="61">
        <v>36181</v>
      </c>
      <c r="B9916">
        <v>0.65849999999999997</v>
      </c>
      <c r="C9916" t="str">
        <f t="shared" si="159"/>
        <v>1999 q1</v>
      </c>
    </row>
    <row r="9917" spans="1:3">
      <c r="A9917" s="61">
        <v>36182</v>
      </c>
      <c r="B9917">
        <v>0.65700000000000003</v>
      </c>
      <c r="C9917" t="str">
        <f t="shared" si="159"/>
        <v>1999 q1</v>
      </c>
    </row>
    <row r="9918" spans="1:3">
      <c r="A9918" s="61">
        <v>36185</v>
      </c>
      <c r="B9918">
        <v>0.65349999999999997</v>
      </c>
      <c r="C9918" t="str">
        <f t="shared" si="159"/>
        <v>1999 q1</v>
      </c>
    </row>
    <row r="9919" spans="1:3">
      <c r="A9919" s="61">
        <v>36186</v>
      </c>
      <c r="B9919">
        <v>0.64949999999999997</v>
      </c>
      <c r="C9919" t="str">
        <f t="shared" si="159"/>
        <v>1999 q1</v>
      </c>
    </row>
    <row r="9920" spans="1:3">
      <c r="A9920" s="61">
        <v>36187</v>
      </c>
      <c r="B9920">
        <v>0.64400000000000002</v>
      </c>
      <c r="C9920" t="str">
        <f t="shared" si="159"/>
        <v>1999 q1</v>
      </c>
    </row>
    <row r="9921" spans="1:3">
      <c r="A9921" s="61">
        <v>36188</v>
      </c>
      <c r="B9921">
        <v>0.64349999999999996</v>
      </c>
      <c r="C9921" t="str">
        <f t="shared" si="159"/>
        <v>1999 q1</v>
      </c>
    </row>
    <row r="9922" spans="1:3">
      <c r="A9922" s="61">
        <v>36189</v>
      </c>
      <c r="B9922">
        <v>0.64500000000000002</v>
      </c>
      <c r="C9922" t="str">
        <f t="shared" si="159"/>
        <v>1999 q1</v>
      </c>
    </row>
    <row r="9923" spans="1:3">
      <c r="A9923" s="61">
        <v>36192</v>
      </c>
      <c r="B9923">
        <v>0.64600000000000002</v>
      </c>
      <c r="C9923" t="str">
        <f t="shared" si="159"/>
        <v>1999 q1</v>
      </c>
    </row>
    <row r="9924" spans="1:3">
      <c r="A9924" s="61">
        <v>36193</v>
      </c>
      <c r="B9924">
        <v>0.64849999999999997</v>
      </c>
      <c r="C9924" t="str">
        <f t="shared" si="159"/>
        <v>1999 q1</v>
      </c>
    </row>
    <row r="9925" spans="1:3">
      <c r="A9925" s="61">
        <v>36194</v>
      </c>
      <c r="B9925">
        <v>0.64800000000000002</v>
      </c>
      <c r="C9925" t="str">
        <f t="shared" si="159"/>
        <v>1999 q1</v>
      </c>
    </row>
    <row r="9926" spans="1:3">
      <c r="A9926" s="61">
        <v>36195</v>
      </c>
      <c r="B9926">
        <v>0.65800000000000003</v>
      </c>
      <c r="C9926" t="str">
        <f t="shared" si="159"/>
        <v>1999 q1</v>
      </c>
    </row>
    <row r="9927" spans="1:3">
      <c r="A9927" s="61">
        <v>36196</v>
      </c>
      <c r="B9927">
        <v>0.66600000000000004</v>
      </c>
      <c r="C9927" t="str">
        <f t="shared" si="159"/>
        <v>1999 q1</v>
      </c>
    </row>
    <row r="9928" spans="1:3">
      <c r="A9928" s="61">
        <v>36199</v>
      </c>
      <c r="B9928">
        <v>0.6845</v>
      </c>
      <c r="C9928" t="str">
        <f t="shared" si="159"/>
        <v>1999 q1</v>
      </c>
    </row>
    <row r="9929" spans="1:3">
      <c r="A9929" s="61">
        <v>36200</v>
      </c>
      <c r="B9929">
        <v>0.66749999999999998</v>
      </c>
      <c r="C9929" t="str">
        <f t="shared" si="159"/>
        <v>1999 q1</v>
      </c>
    </row>
    <row r="9930" spans="1:3">
      <c r="A9930" s="61">
        <v>36201</v>
      </c>
      <c r="B9930">
        <v>0.66249999999999998</v>
      </c>
      <c r="C9930" t="str">
        <f t="shared" si="159"/>
        <v>1999 q1</v>
      </c>
    </row>
    <row r="9931" spans="1:3">
      <c r="A9931" s="61">
        <v>36202</v>
      </c>
      <c r="B9931">
        <v>0.66249999999999998</v>
      </c>
      <c r="C9931" t="str">
        <f t="shared" si="159"/>
        <v>1999 q1</v>
      </c>
    </row>
    <row r="9932" spans="1:3">
      <c r="A9932" s="61">
        <v>36203</v>
      </c>
      <c r="B9932">
        <v>0.65500000000000003</v>
      </c>
      <c r="C9932" t="str">
        <f t="shared" si="159"/>
        <v>1999 q1</v>
      </c>
    </row>
    <row r="9933" spans="1:3">
      <c r="A9933" s="61">
        <v>36207</v>
      </c>
      <c r="B9933">
        <v>0.62549999999999994</v>
      </c>
      <c r="C9933" t="str">
        <f t="shared" si="159"/>
        <v>1999 q1</v>
      </c>
    </row>
    <row r="9934" spans="1:3">
      <c r="A9934" s="61">
        <v>36208</v>
      </c>
      <c r="B9934">
        <v>0.62749999999999995</v>
      </c>
      <c r="C9934" t="str">
        <f t="shared" si="159"/>
        <v>1999 q1</v>
      </c>
    </row>
    <row r="9935" spans="1:3">
      <c r="A9935" s="61">
        <v>36209</v>
      </c>
      <c r="B9935">
        <v>0.61750000000000005</v>
      </c>
      <c r="C9935" t="str">
        <f t="shared" si="159"/>
        <v>1999 q1</v>
      </c>
    </row>
    <row r="9936" spans="1:3">
      <c r="A9936" s="61">
        <v>36210</v>
      </c>
      <c r="B9936">
        <v>0.61899999999999999</v>
      </c>
      <c r="C9936" t="str">
        <f t="shared" si="159"/>
        <v>1999 q1</v>
      </c>
    </row>
    <row r="9937" spans="1:3">
      <c r="A9937" s="61">
        <v>36213</v>
      </c>
      <c r="B9937">
        <v>0.61350000000000005</v>
      </c>
      <c r="C9937" t="str">
        <f t="shared" si="159"/>
        <v>1999 q1</v>
      </c>
    </row>
    <row r="9938" spans="1:3">
      <c r="A9938" s="61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61">
        <v>36215</v>
      </c>
      <c r="B9939">
        <v>0.62329999999999997</v>
      </c>
      <c r="C9939" t="str">
        <f t="shared" si="160"/>
        <v>1999 q1</v>
      </c>
    </row>
    <row r="9940" spans="1:3">
      <c r="A9940" s="61">
        <v>36216</v>
      </c>
      <c r="B9940">
        <v>0.63019999999999998</v>
      </c>
      <c r="C9940" t="str">
        <f t="shared" si="160"/>
        <v>1999 q1</v>
      </c>
    </row>
    <row r="9941" spans="1:3">
      <c r="A9941" s="61">
        <v>36217</v>
      </c>
      <c r="B9941">
        <v>0.63070000000000004</v>
      </c>
      <c r="C9941" t="str">
        <f t="shared" si="160"/>
        <v>1999 q1</v>
      </c>
    </row>
    <row r="9942" spans="1:3">
      <c r="A9942" s="61">
        <v>36220</v>
      </c>
      <c r="B9942">
        <v>0.624</v>
      </c>
      <c r="C9942" t="str">
        <f t="shared" si="160"/>
        <v>1999 q1</v>
      </c>
    </row>
    <row r="9943" spans="1:3">
      <c r="A9943" s="61">
        <v>36221</v>
      </c>
      <c r="B9943">
        <v>0.63</v>
      </c>
      <c r="C9943" t="str">
        <f t="shared" si="160"/>
        <v>1999 q1</v>
      </c>
    </row>
    <row r="9944" spans="1:3">
      <c r="A9944" s="61">
        <v>36222</v>
      </c>
      <c r="B9944">
        <v>0.63400000000000001</v>
      </c>
      <c r="C9944" t="str">
        <f t="shared" si="160"/>
        <v>1999 q1</v>
      </c>
    </row>
    <row r="9945" spans="1:3">
      <c r="A9945" s="61">
        <v>36223</v>
      </c>
      <c r="B9945">
        <v>0.63300000000000001</v>
      </c>
      <c r="C9945" t="str">
        <f t="shared" si="160"/>
        <v>1999 q1</v>
      </c>
    </row>
    <row r="9946" spans="1:3">
      <c r="A9946" s="61">
        <v>36224</v>
      </c>
      <c r="B9946">
        <v>0.63400000000000001</v>
      </c>
      <c r="C9946" t="str">
        <f t="shared" si="160"/>
        <v>1999 q1</v>
      </c>
    </row>
    <row r="9947" spans="1:3">
      <c r="A9947" s="61">
        <v>36227</v>
      </c>
      <c r="B9947">
        <v>0.62649999999999995</v>
      </c>
      <c r="C9947" t="str">
        <f t="shared" si="160"/>
        <v>1999 q1</v>
      </c>
    </row>
    <row r="9948" spans="1:3">
      <c r="A9948" s="61">
        <v>36228</v>
      </c>
      <c r="B9948">
        <v>0.63100000000000001</v>
      </c>
      <c r="C9948" t="str">
        <f t="shared" si="160"/>
        <v>1999 q1</v>
      </c>
    </row>
    <row r="9949" spans="1:3">
      <c r="A9949" s="61">
        <v>36229</v>
      </c>
      <c r="B9949">
        <v>0.63400000000000001</v>
      </c>
      <c r="C9949" t="str">
        <f t="shared" si="160"/>
        <v>1999 q1</v>
      </c>
    </row>
    <row r="9950" spans="1:3">
      <c r="A9950" s="61">
        <v>36230</v>
      </c>
      <c r="B9950">
        <v>0.63100000000000001</v>
      </c>
      <c r="C9950" t="str">
        <f t="shared" si="160"/>
        <v>1999 q1</v>
      </c>
    </row>
    <row r="9951" spans="1:3">
      <c r="A9951" s="61">
        <v>36231</v>
      </c>
      <c r="B9951">
        <v>0.62450000000000006</v>
      </c>
      <c r="C9951" t="str">
        <f t="shared" si="160"/>
        <v>1999 q1</v>
      </c>
    </row>
    <row r="9952" spans="1:3">
      <c r="A9952" s="61">
        <v>36234</v>
      </c>
      <c r="B9952">
        <v>0.61750000000000005</v>
      </c>
      <c r="C9952" t="str">
        <f t="shared" si="160"/>
        <v>1999 q1</v>
      </c>
    </row>
    <row r="9953" spans="1:3">
      <c r="A9953" s="61">
        <v>36235</v>
      </c>
      <c r="B9953">
        <v>0.61850000000000005</v>
      </c>
      <c r="C9953" t="str">
        <f t="shared" si="160"/>
        <v>1999 q1</v>
      </c>
    </row>
    <row r="9954" spans="1:3">
      <c r="A9954" s="61">
        <v>36236</v>
      </c>
      <c r="B9954">
        <v>0.623</v>
      </c>
      <c r="C9954" t="str">
        <f t="shared" si="160"/>
        <v>1999 q1</v>
      </c>
    </row>
    <row r="9955" spans="1:3">
      <c r="A9955" s="61">
        <v>36237</v>
      </c>
      <c r="B9955">
        <v>0.61650000000000005</v>
      </c>
      <c r="C9955" t="str">
        <f t="shared" si="160"/>
        <v>1999 q1</v>
      </c>
    </row>
    <row r="9956" spans="1:3">
      <c r="A9956" s="61">
        <v>36238</v>
      </c>
      <c r="B9956">
        <v>0.61750000000000005</v>
      </c>
      <c r="C9956" t="str">
        <f t="shared" si="160"/>
        <v>1999 q1</v>
      </c>
    </row>
    <row r="9957" spans="1:3">
      <c r="A9957" s="61">
        <v>36241</v>
      </c>
      <c r="B9957">
        <v>0.64500000000000002</v>
      </c>
      <c r="C9957" t="str">
        <f t="shared" si="160"/>
        <v>1999 q1</v>
      </c>
    </row>
    <row r="9958" spans="1:3">
      <c r="A9958" s="61">
        <v>36242</v>
      </c>
      <c r="B9958">
        <v>0.65600000000000003</v>
      </c>
      <c r="C9958" t="str">
        <f t="shared" si="160"/>
        <v>1999 q1</v>
      </c>
    </row>
    <row r="9959" spans="1:3">
      <c r="A9959" s="61">
        <v>36243</v>
      </c>
      <c r="B9959">
        <v>0.65200000000000002</v>
      </c>
      <c r="C9959" t="str">
        <f t="shared" si="160"/>
        <v>1999 q1</v>
      </c>
    </row>
    <row r="9960" spans="1:3">
      <c r="A9960" s="61">
        <v>36244</v>
      </c>
      <c r="B9960">
        <v>0.65849999999999997</v>
      </c>
      <c r="C9960" t="str">
        <f t="shared" si="160"/>
        <v>1999 q1</v>
      </c>
    </row>
    <row r="9961" spans="1:3">
      <c r="A9961" s="61">
        <v>36245</v>
      </c>
      <c r="B9961">
        <v>0.65149999999999997</v>
      </c>
      <c r="C9961" t="str">
        <f t="shared" si="160"/>
        <v>1999 q1</v>
      </c>
    </row>
    <row r="9962" spans="1:3">
      <c r="A9962" s="61">
        <v>36248</v>
      </c>
      <c r="B9962">
        <v>0.62450000000000006</v>
      </c>
      <c r="C9962" t="str">
        <f t="shared" si="160"/>
        <v>1999 q1</v>
      </c>
    </row>
    <row r="9963" spans="1:3">
      <c r="A9963" s="61">
        <v>36249</v>
      </c>
      <c r="B9963">
        <v>0.622</v>
      </c>
      <c r="C9963" t="str">
        <f t="shared" si="160"/>
        <v>1999 q1</v>
      </c>
    </row>
    <row r="9964" spans="1:3">
      <c r="A9964" s="61">
        <v>36250</v>
      </c>
      <c r="B9964">
        <v>0.62749999999999995</v>
      </c>
      <c r="C9964" t="str">
        <f t="shared" si="160"/>
        <v>1999 q1</v>
      </c>
    </row>
    <row r="9965" spans="1:3">
      <c r="A9965" s="61">
        <v>36251</v>
      </c>
      <c r="B9965">
        <v>0.62849999999999995</v>
      </c>
      <c r="C9965" t="str">
        <f t="shared" si="160"/>
        <v>1999 q2</v>
      </c>
    </row>
    <row r="9966" spans="1:3">
      <c r="A9966" s="61">
        <v>36255</v>
      </c>
      <c r="B9966">
        <v>0.63</v>
      </c>
      <c r="C9966" t="str">
        <f t="shared" si="160"/>
        <v>1999 q2</v>
      </c>
    </row>
    <row r="9967" spans="1:3">
      <c r="A9967" s="61">
        <v>36256</v>
      </c>
      <c r="B9967">
        <v>0.62749999999999995</v>
      </c>
      <c r="C9967" t="str">
        <f t="shared" si="160"/>
        <v>1999 q2</v>
      </c>
    </row>
    <row r="9968" spans="1:3">
      <c r="A9968" s="61">
        <v>36257</v>
      </c>
      <c r="B9968">
        <v>0.64649999999999996</v>
      </c>
      <c r="C9968" t="str">
        <f t="shared" si="160"/>
        <v>1999 q2</v>
      </c>
    </row>
    <row r="9969" spans="1:3">
      <c r="A9969" s="61">
        <v>36258</v>
      </c>
      <c r="B9969">
        <v>0.64449999999999996</v>
      </c>
      <c r="C9969" t="str">
        <f t="shared" si="160"/>
        <v>1999 q2</v>
      </c>
    </row>
    <row r="9970" spans="1:3">
      <c r="A9970" s="61">
        <v>36259</v>
      </c>
      <c r="B9970">
        <v>0.64549999999999996</v>
      </c>
      <c r="C9970" t="str">
        <f t="shared" si="160"/>
        <v>1999 q2</v>
      </c>
    </row>
    <row r="9971" spans="1:3">
      <c r="A9971" s="61">
        <v>36262</v>
      </c>
      <c r="B9971">
        <v>0.63549999999999995</v>
      </c>
      <c r="C9971" t="str">
        <f t="shared" si="160"/>
        <v>1999 q2</v>
      </c>
    </row>
    <row r="9972" spans="1:3">
      <c r="A9972" s="61">
        <v>36263</v>
      </c>
      <c r="B9972">
        <v>0.65649999999999997</v>
      </c>
      <c r="C9972" t="str">
        <f t="shared" si="160"/>
        <v>1999 q2</v>
      </c>
    </row>
    <row r="9973" spans="1:3">
      <c r="A9973" s="61">
        <v>36264</v>
      </c>
      <c r="B9973">
        <v>0.65049999999999997</v>
      </c>
      <c r="C9973" t="str">
        <f t="shared" si="160"/>
        <v>1999 q2</v>
      </c>
    </row>
    <row r="9974" spans="1:3">
      <c r="A9974" s="61">
        <v>36265</v>
      </c>
      <c r="B9974">
        <v>0.67149999999999999</v>
      </c>
      <c r="C9974" t="str">
        <f t="shared" si="160"/>
        <v>1999 q2</v>
      </c>
    </row>
    <row r="9975" spans="1:3">
      <c r="A9975" s="61">
        <v>36266</v>
      </c>
      <c r="B9975">
        <v>0.6895</v>
      </c>
      <c r="C9975" t="str">
        <f t="shared" si="160"/>
        <v>1999 q2</v>
      </c>
    </row>
    <row r="9976" spans="1:3">
      <c r="A9976" s="61">
        <v>36269</v>
      </c>
      <c r="B9976">
        <v>0.70399999999999996</v>
      </c>
      <c r="C9976" t="str">
        <f t="shared" si="160"/>
        <v>1999 q2</v>
      </c>
    </row>
    <row r="9977" spans="1:3">
      <c r="A9977" s="61">
        <v>36270</v>
      </c>
      <c r="B9977">
        <v>0.6865</v>
      </c>
      <c r="C9977" t="str">
        <f t="shared" si="160"/>
        <v>1999 q2</v>
      </c>
    </row>
    <row r="9978" spans="1:3">
      <c r="A9978" s="61">
        <v>36271</v>
      </c>
      <c r="B9978">
        <v>0.69099999999999995</v>
      </c>
      <c r="C9978" t="str">
        <f t="shared" si="160"/>
        <v>1999 q2</v>
      </c>
    </row>
    <row r="9979" spans="1:3">
      <c r="A9979" s="61">
        <v>36272</v>
      </c>
      <c r="B9979">
        <v>0.70550000000000002</v>
      </c>
      <c r="C9979" t="str">
        <f t="shared" si="160"/>
        <v>1999 q2</v>
      </c>
    </row>
    <row r="9980" spans="1:3">
      <c r="A9980" s="61">
        <v>36273</v>
      </c>
      <c r="B9980">
        <v>0.69699999999999995</v>
      </c>
      <c r="C9980" t="str">
        <f t="shared" si="160"/>
        <v>1999 q2</v>
      </c>
    </row>
    <row r="9981" spans="1:3">
      <c r="A9981" s="61">
        <v>36276</v>
      </c>
      <c r="B9981">
        <v>0.69350000000000001</v>
      </c>
      <c r="C9981" t="str">
        <f t="shared" si="160"/>
        <v>1999 q2</v>
      </c>
    </row>
    <row r="9982" spans="1:3">
      <c r="A9982" s="61">
        <v>36277</v>
      </c>
      <c r="B9982">
        <v>0.69789999999999996</v>
      </c>
      <c r="C9982" t="str">
        <f t="shared" si="160"/>
        <v>1999 q2</v>
      </c>
    </row>
    <row r="9983" spans="1:3">
      <c r="A9983" s="61">
        <v>36278</v>
      </c>
      <c r="B9983">
        <v>0.70299999999999996</v>
      </c>
      <c r="C9983" t="str">
        <f t="shared" si="160"/>
        <v>1999 q2</v>
      </c>
    </row>
    <row r="9984" spans="1:3">
      <c r="A9984" s="61">
        <v>36279</v>
      </c>
      <c r="B9984">
        <v>0.72170000000000001</v>
      </c>
      <c r="C9984" t="str">
        <f t="shared" si="160"/>
        <v>1999 q2</v>
      </c>
    </row>
    <row r="9985" spans="1:3">
      <c r="A9985" s="61">
        <v>36280</v>
      </c>
      <c r="B9985">
        <v>0.72529999999999994</v>
      </c>
      <c r="C9985" t="str">
        <f t="shared" si="160"/>
        <v>1999 q2</v>
      </c>
    </row>
    <row r="9986" spans="1:3">
      <c r="A9986" s="61">
        <v>36283</v>
      </c>
      <c r="B9986">
        <v>0.73299999999999998</v>
      </c>
      <c r="C9986" t="str">
        <f t="shared" si="160"/>
        <v>1999 q2</v>
      </c>
    </row>
    <row r="9987" spans="1:3">
      <c r="A9987" s="61">
        <v>36284</v>
      </c>
      <c r="B9987">
        <v>0.72699999999999998</v>
      </c>
      <c r="C9987" t="str">
        <f t="shared" si="160"/>
        <v>1999 q2</v>
      </c>
    </row>
    <row r="9988" spans="1:3">
      <c r="A9988" s="61">
        <v>36285</v>
      </c>
      <c r="B9988">
        <v>0.72199999999999998</v>
      </c>
      <c r="C9988" t="str">
        <f t="shared" si="160"/>
        <v>1999 q2</v>
      </c>
    </row>
    <row r="9989" spans="1:3">
      <c r="A9989" s="61">
        <v>36286</v>
      </c>
      <c r="B9989">
        <v>0.72850000000000004</v>
      </c>
      <c r="C9989" t="str">
        <f t="shared" si="160"/>
        <v>1999 q2</v>
      </c>
    </row>
    <row r="9990" spans="1:3">
      <c r="A9990" s="61">
        <v>36287</v>
      </c>
      <c r="B9990">
        <v>0.72250000000000003</v>
      </c>
      <c r="C9990" t="str">
        <f t="shared" si="160"/>
        <v>1999 q2</v>
      </c>
    </row>
    <row r="9991" spans="1:3">
      <c r="A9991" s="61">
        <v>36290</v>
      </c>
      <c r="B9991">
        <v>0.72250000000000003</v>
      </c>
      <c r="C9991" t="str">
        <f t="shared" si="160"/>
        <v>1999 q2</v>
      </c>
    </row>
    <row r="9992" spans="1:3">
      <c r="A9992" s="61">
        <v>36291</v>
      </c>
      <c r="B9992">
        <v>0.72199999999999998</v>
      </c>
      <c r="C9992" t="str">
        <f t="shared" si="160"/>
        <v>1999 q2</v>
      </c>
    </row>
    <row r="9993" spans="1:3">
      <c r="A9993" s="61">
        <v>36292</v>
      </c>
      <c r="B9993">
        <v>0.71</v>
      </c>
      <c r="C9993" t="str">
        <f t="shared" si="160"/>
        <v>1999 q2</v>
      </c>
    </row>
    <row r="9994" spans="1:3">
      <c r="A9994" s="61">
        <v>36293</v>
      </c>
      <c r="B9994">
        <v>0.71599999999999997</v>
      </c>
      <c r="C9994" t="str">
        <f t="shared" si="160"/>
        <v>1999 q2</v>
      </c>
    </row>
    <row r="9995" spans="1:3">
      <c r="A9995" s="61">
        <v>36294</v>
      </c>
      <c r="B9995">
        <v>0.71899999999999997</v>
      </c>
      <c r="C9995" t="str">
        <f t="shared" si="160"/>
        <v>1999 q2</v>
      </c>
    </row>
    <row r="9996" spans="1:3">
      <c r="A9996" s="61">
        <v>36297</v>
      </c>
      <c r="B9996">
        <v>0.71299999999999997</v>
      </c>
      <c r="C9996" t="str">
        <f t="shared" si="160"/>
        <v>1999 q2</v>
      </c>
    </row>
    <row r="9997" spans="1:3">
      <c r="A9997" s="61">
        <v>36298</v>
      </c>
      <c r="B9997">
        <v>0.70750000000000002</v>
      </c>
      <c r="C9997" t="str">
        <f t="shared" si="160"/>
        <v>1999 q2</v>
      </c>
    </row>
    <row r="9998" spans="1:3">
      <c r="A9998" s="61">
        <v>36299</v>
      </c>
      <c r="B9998">
        <v>0.68700000000000006</v>
      </c>
      <c r="C9998" t="str">
        <f t="shared" si="160"/>
        <v>1999 q2</v>
      </c>
    </row>
    <row r="9999" spans="1:3">
      <c r="A9999" s="61">
        <v>36300</v>
      </c>
      <c r="B9999">
        <v>0.67900000000000005</v>
      </c>
      <c r="C9999" t="str">
        <f t="shared" si="160"/>
        <v>1999 q2</v>
      </c>
    </row>
    <row r="10000" spans="1:3">
      <c r="A10000" s="61">
        <v>36301</v>
      </c>
      <c r="B10000">
        <v>0.67100000000000004</v>
      </c>
      <c r="C10000" t="str">
        <f t="shared" si="160"/>
        <v>1999 q2</v>
      </c>
    </row>
    <row r="10001" spans="1:3">
      <c r="A10001" s="61">
        <v>36304</v>
      </c>
      <c r="B10001">
        <v>0.67149999999999999</v>
      </c>
      <c r="C10001" t="str">
        <f t="shared" si="160"/>
        <v>1999 q2</v>
      </c>
    </row>
    <row r="10002" spans="1:3">
      <c r="A10002" s="61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61">
        <v>36306</v>
      </c>
      <c r="B10003">
        <v>0.66449999999999998</v>
      </c>
      <c r="C10003" t="str">
        <f t="shared" si="161"/>
        <v>1999 q2</v>
      </c>
    </row>
    <row r="10004" spans="1:3">
      <c r="A10004" s="61">
        <v>36307</v>
      </c>
      <c r="B10004">
        <v>0.63149999999999995</v>
      </c>
      <c r="C10004" t="str">
        <f t="shared" si="161"/>
        <v>1999 q2</v>
      </c>
    </row>
    <row r="10005" spans="1:3">
      <c r="A10005" s="61">
        <v>36308</v>
      </c>
      <c r="B10005">
        <v>0.628</v>
      </c>
      <c r="C10005" t="str">
        <f t="shared" si="161"/>
        <v>1999 q2</v>
      </c>
    </row>
    <row r="10006" spans="1:3">
      <c r="A10006" s="61">
        <v>36312</v>
      </c>
      <c r="B10006">
        <v>0.63500000000000001</v>
      </c>
      <c r="C10006" t="str">
        <f t="shared" si="161"/>
        <v>1999 q2</v>
      </c>
    </row>
    <row r="10007" spans="1:3">
      <c r="A10007" s="61">
        <v>36313</v>
      </c>
      <c r="B10007">
        <v>0.623</v>
      </c>
      <c r="C10007" t="str">
        <f t="shared" si="161"/>
        <v>1999 q2</v>
      </c>
    </row>
    <row r="10008" spans="1:3">
      <c r="A10008" s="61">
        <v>36314</v>
      </c>
      <c r="B10008">
        <v>0.624</v>
      </c>
      <c r="C10008" t="str">
        <f t="shared" si="161"/>
        <v>1999 q2</v>
      </c>
    </row>
    <row r="10009" spans="1:3">
      <c r="A10009" s="61">
        <v>36315</v>
      </c>
      <c r="B10009">
        <v>0.62</v>
      </c>
      <c r="C10009" t="str">
        <f t="shared" si="161"/>
        <v>1999 q2</v>
      </c>
    </row>
    <row r="10010" spans="1:3">
      <c r="A10010" s="61">
        <v>36318</v>
      </c>
      <c r="B10010">
        <v>0.63</v>
      </c>
      <c r="C10010" t="str">
        <f t="shared" si="161"/>
        <v>1999 q2</v>
      </c>
    </row>
    <row r="10011" spans="1:3">
      <c r="A10011" s="61">
        <v>36319</v>
      </c>
      <c r="B10011">
        <v>0.63600000000000001</v>
      </c>
      <c r="C10011" t="str">
        <f t="shared" si="161"/>
        <v>1999 q2</v>
      </c>
    </row>
    <row r="10012" spans="1:3">
      <c r="A10012" s="61">
        <v>36320</v>
      </c>
      <c r="B10012">
        <v>0.63849999999999996</v>
      </c>
      <c r="C10012" t="str">
        <f t="shared" si="161"/>
        <v>1999 q2</v>
      </c>
    </row>
    <row r="10013" spans="1:3">
      <c r="A10013" s="61">
        <v>36321</v>
      </c>
      <c r="B10013">
        <v>0.64</v>
      </c>
      <c r="C10013" t="str">
        <f t="shared" si="161"/>
        <v>1999 q2</v>
      </c>
    </row>
    <row r="10014" spans="1:3">
      <c r="A10014" s="61">
        <v>36322</v>
      </c>
      <c r="B10014">
        <v>0.64549999999999996</v>
      </c>
      <c r="C10014" t="str">
        <f t="shared" si="161"/>
        <v>1999 q2</v>
      </c>
    </row>
    <row r="10015" spans="1:3">
      <c r="A10015" s="61">
        <v>36325</v>
      </c>
      <c r="B10015">
        <v>0.64900000000000002</v>
      </c>
      <c r="C10015" t="str">
        <f t="shared" si="161"/>
        <v>1999 q2</v>
      </c>
    </row>
    <row r="10016" spans="1:3">
      <c r="A10016" s="61">
        <v>36326</v>
      </c>
      <c r="B10016">
        <v>0.63249999999999995</v>
      </c>
      <c r="C10016" t="str">
        <f t="shared" si="161"/>
        <v>1999 q2</v>
      </c>
    </row>
    <row r="10017" spans="1:3">
      <c r="A10017" s="61">
        <v>36327</v>
      </c>
      <c r="B10017">
        <v>0.62949999999999995</v>
      </c>
      <c r="C10017" t="str">
        <f t="shared" si="161"/>
        <v>1999 q2</v>
      </c>
    </row>
    <row r="10018" spans="1:3">
      <c r="A10018" s="61">
        <v>36328</v>
      </c>
      <c r="B10018">
        <v>0.63249999999999995</v>
      </c>
      <c r="C10018" t="str">
        <f t="shared" si="161"/>
        <v>1999 q2</v>
      </c>
    </row>
    <row r="10019" spans="1:3">
      <c r="A10019" s="61">
        <v>36329</v>
      </c>
      <c r="B10019">
        <v>0.65400000000000003</v>
      </c>
      <c r="C10019" t="str">
        <f t="shared" si="161"/>
        <v>1999 q2</v>
      </c>
    </row>
    <row r="10020" spans="1:3">
      <c r="A10020" s="61">
        <v>36332</v>
      </c>
      <c r="B10020">
        <v>0.66</v>
      </c>
      <c r="C10020" t="str">
        <f t="shared" si="161"/>
        <v>1999 q2</v>
      </c>
    </row>
    <row r="10021" spans="1:3">
      <c r="A10021" s="61">
        <v>36333</v>
      </c>
      <c r="B10021">
        <v>0.66400000000000003</v>
      </c>
      <c r="C10021" t="str">
        <f t="shared" si="161"/>
        <v>1999 q2</v>
      </c>
    </row>
    <row r="10022" spans="1:3">
      <c r="A10022" s="61">
        <v>36334</v>
      </c>
      <c r="B10022">
        <v>0.66</v>
      </c>
      <c r="C10022" t="str">
        <f t="shared" si="161"/>
        <v>1999 q2</v>
      </c>
    </row>
    <row r="10023" spans="1:3">
      <c r="A10023" s="61">
        <v>36335</v>
      </c>
      <c r="B10023">
        <v>0.66349999999999998</v>
      </c>
      <c r="C10023" t="str">
        <f t="shared" si="161"/>
        <v>1999 q2</v>
      </c>
    </row>
    <row r="10024" spans="1:3">
      <c r="A10024" s="61">
        <v>36336</v>
      </c>
      <c r="B10024">
        <v>0.69189999999999996</v>
      </c>
      <c r="C10024" t="str">
        <f t="shared" si="161"/>
        <v>1999 q2</v>
      </c>
    </row>
    <row r="10025" spans="1:3">
      <c r="A10025" s="61">
        <v>36339</v>
      </c>
      <c r="B10025">
        <v>0.70079999999999998</v>
      </c>
      <c r="C10025" t="str">
        <f t="shared" si="161"/>
        <v>1999 q2</v>
      </c>
    </row>
    <row r="10026" spans="1:3">
      <c r="A10026" s="61">
        <v>36340</v>
      </c>
      <c r="B10026">
        <v>0.71279999999999999</v>
      </c>
      <c r="C10026" t="str">
        <f t="shared" si="161"/>
        <v>1999 q2</v>
      </c>
    </row>
    <row r="10027" spans="1:3">
      <c r="A10027" s="61">
        <v>36341</v>
      </c>
      <c r="B10027">
        <v>0.7651</v>
      </c>
      <c r="C10027" t="str">
        <f t="shared" si="161"/>
        <v>1999 q2</v>
      </c>
    </row>
    <row r="10028" spans="1:3">
      <c r="A10028" s="61">
        <v>36342</v>
      </c>
      <c r="B10028">
        <v>0.76</v>
      </c>
      <c r="C10028" t="str">
        <f t="shared" si="161"/>
        <v>1999 q3</v>
      </c>
    </row>
    <row r="10029" spans="1:3">
      <c r="A10029" s="61">
        <v>36343</v>
      </c>
      <c r="B10029">
        <v>0.76500000000000001</v>
      </c>
      <c r="C10029" t="str">
        <f t="shared" si="161"/>
        <v>1999 q3</v>
      </c>
    </row>
    <row r="10030" spans="1:3">
      <c r="A10030" s="61">
        <v>36347</v>
      </c>
      <c r="B10030">
        <v>0.76200000000000001</v>
      </c>
      <c r="C10030" t="str">
        <f t="shared" si="161"/>
        <v>1999 q3</v>
      </c>
    </row>
    <row r="10031" spans="1:3">
      <c r="A10031" s="61">
        <v>36348</v>
      </c>
      <c r="B10031">
        <v>0.78600000000000003</v>
      </c>
      <c r="C10031" t="str">
        <f t="shared" si="161"/>
        <v>1999 q3</v>
      </c>
    </row>
    <row r="10032" spans="1:3">
      <c r="A10032" s="61">
        <v>36349</v>
      </c>
      <c r="B10032">
        <v>0.78149999999999997</v>
      </c>
      <c r="C10032" t="str">
        <f t="shared" si="161"/>
        <v>1999 q3</v>
      </c>
    </row>
    <row r="10033" spans="1:3">
      <c r="A10033" s="61">
        <v>36350</v>
      </c>
      <c r="B10033">
        <v>0.78100000000000003</v>
      </c>
      <c r="C10033" t="str">
        <f t="shared" si="161"/>
        <v>1999 q3</v>
      </c>
    </row>
    <row r="10034" spans="1:3">
      <c r="A10034" s="61">
        <v>36353</v>
      </c>
      <c r="B10034">
        <v>0.77900000000000003</v>
      </c>
      <c r="C10034" t="str">
        <f t="shared" si="161"/>
        <v>1999 q3</v>
      </c>
    </row>
    <row r="10035" spans="1:3">
      <c r="A10035" s="61">
        <v>36354</v>
      </c>
      <c r="B10035">
        <v>0.76200000000000001</v>
      </c>
      <c r="C10035" t="str">
        <f t="shared" si="161"/>
        <v>1999 q3</v>
      </c>
    </row>
    <row r="10036" spans="1:3">
      <c r="A10036" s="61">
        <v>36355</v>
      </c>
      <c r="B10036">
        <v>0.77700000000000002</v>
      </c>
      <c r="C10036" t="str">
        <f t="shared" si="161"/>
        <v>1999 q3</v>
      </c>
    </row>
    <row r="10037" spans="1:3">
      <c r="A10037" s="61">
        <v>36356</v>
      </c>
      <c r="B10037">
        <v>0.79900000000000004</v>
      </c>
      <c r="C10037" t="str">
        <f t="shared" si="161"/>
        <v>1999 q3</v>
      </c>
    </row>
    <row r="10038" spans="1:3">
      <c r="A10038" s="61">
        <v>36357</v>
      </c>
      <c r="B10038">
        <v>0.78300000000000003</v>
      </c>
      <c r="C10038" t="str">
        <f t="shared" si="161"/>
        <v>1999 q3</v>
      </c>
    </row>
    <row r="10039" spans="1:3">
      <c r="A10039" s="61">
        <v>36360</v>
      </c>
      <c r="B10039">
        <v>0.77900000000000003</v>
      </c>
      <c r="C10039" t="str">
        <f t="shared" si="161"/>
        <v>1999 q3</v>
      </c>
    </row>
    <row r="10040" spans="1:3">
      <c r="A10040" s="61">
        <v>36361</v>
      </c>
      <c r="B10040">
        <v>0.76949999999999996</v>
      </c>
      <c r="C10040" t="str">
        <f t="shared" si="161"/>
        <v>1999 q3</v>
      </c>
    </row>
    <row r="10041" spans="1:3">
      <c r="A10041" s="61">
        <v>36362</v>
      </c>
      <c r="B10041">
        <v>0.74750000000000005</v>
      </c>
      <c r="C10041" t="str">
        <f t="shared" si="161"/>
        <v>1999 q3</v>
      </c>
    </row>
    <row r="10042" spans="1:3">
      <c r="A10042" s="61">
        <v>36363</v>
      </c>
      <c r="B10042">
        <v>0.754</v>
      </c>
      <c r="C10042" t="str">
        <f t="shared" si="161"/>
        <v>1999 q3</v>
      </c>
    </row>
    <row r="10043" spans="1:3">
      <c r="A10043" s="61">
        <v>36364</v>
      </c>
      <c r="B10043">
        <v>0.746</v>
      </c>
      <c r="C10043" t="str">
        <f t="shared" si="161"/>
        <v>1999 q3</v>
      </c>
    </row>
    <row r="10044" spans="1:3">
      <c r="A10044" s="61">
        <v>36367</v>
      </c>
      <c r="B10044">
        <v>0.747</v>
      </c>
      <c r="C10044" t="str">
        <f t="shared" si="161"/>
        <v>1999 q3</v>
      </c>
    </row>
    <row r="10045" spans="1:3">
      <c r="A10045" s="61">
        <v>36368</v>
      </c>
      <c r="B10045">
        <v>0.754</v>
      </c>
      <c r="C10045" t="str">
        <f t="shared" si="161"/>
        <v>1999 q3</v>
      </c>
    </row>
    <row r="10046" spans="1:3">
      <c r="A10046" s="61">
        <v>36369</v>
      </c>
      <c r="B10046">
        <v>0.745</v>
      </c>
      <c r="C10046" t="str">
        <f t="shared" si="161"/>
        <v>1999 q3</v>
      </c>
    </row>
    <row r="10047" spans="1:3">
      <c r="A10047" s="61">
        <v>36370</v>
      </c>
      <c r="B10047">
        <v>0.73350000000000004</v>
      </c>
      <c r="C10047" t="str">
        <f t="shared" si="161"/>
        <v>1999 q3</v>
      </c>
    </row>
    <row r="10048" spans="1:3">
      <c r="A10048" s="61">
        <v>36371</v>
      </c>
      <c r="B10048">
        <v>0.76249999999999996</v>
      </c>
      <c r="C10048" t="str">
        <f t="shared" si="161"/>
        <v>1999 q3</v>
      </c>
    </row>
    <row r="10049" spans="1:3">
      <c r="A10049" s="61">
        <v>36374</v>
      </c>
      <c r="B10049">
        <v>0.748</v>
      </c>
      <c r="C10049" t="str">
        <f t="shared" si="161"/>
        <v>1999 q3</v>
      </c>
    </row>
    <row r="10050" spans="1:3">
      <c r="A10050" s="61">
        <v>36375</v>
      </c>
      <c r="B10050">
        <v>0.75600000000000001</v>
      </c>
      <c r="C10050" t="str">
        <f t="shared" si="161"/>
        <v>1999 q3</v>
      </c>
    </row>
    <row r="10051" spans="1:3">
      <c r="A10051" s="61">
        <v>36376</v>
      </c>
      <c r="B10051">
        <v>0.76149999999999995</v>
      </c>
      <c r="C10051" t="str">
        <f t="shared" si="161"/>
        <v>1999 q3</v>
      </c>
    </row>
    <row r="10052" spans="1:3">
      <c r="A10052" s="61">
        <v>36377</v>
      </c>
      <c r="B10052">
        <v>0.77400000000000002</v>
      </c>
      <c r="C10052" t="str">
        <f t="shared" si="161"/>
        <v>1999 q3</v>
      </c>
    </row>
    <row r="10053" spans="1:3">
      <c r="A10053" s="61">
        <v>36378</v>
      </c>
      <c r="B10053">
        <v>0.77700000000000002</v>
      </c>
      <c r="C10053" t="str">
        <f t="shared" si="161"/>
        <v>1999 q3</v>
      </c>
    </row>
    <row r="10054" spans="1:3">
      <c r="A10054" s="61">
        <v>36381</v>
      </c>
      <c r="B10054">
        <v>0.77749999999999997</v>
      </c>
      <c r="C10054" t="str">
        <f t="shared" si="161"/>
        <v>1999 q3</v>
      </c>
    </row>
    <row r="10055" spans="1:3">
      <c r="A10055" s="61">
        <v>36382</v>
      </c>
      <c r="B10055">
        <v>0.76749999999999996</v>
      </c>
      <c r="C10055" t="str">
        <f t="shared" si="161"/>
        <v>1999 q3</v>
      </c>
    </row>
    <row r="10056" spans="1:3">
      <c r="A10056" s="61">
        <v>36383</v>
      </c>
      <c r="B10056">
        <v>0.77749999999999997</v>
      </c>
      <c r="C10056" t="str">
        <f t="shared" si="161"/>
        <v>1999 q3</v>
      </c>
    </row>
    <row r="10057" spans="1:3">
      <c r="A10057" s="61">
        <v>36384</v>
      </c>
      <c r="B10057">
        <v>0.77100000000000002</v>
      </c>
      <c r="C10057" t="str">
        <f t="shared" si="161"/>
        <v>1999 q3</v>
      </c>
    </row>
    <row r="10058" spans="1:3">
      <c r="A10058" s="61">
        <v>36385</v>
      </c>
      <c r="B10058">
        <v>0.77600000000000002</v>
      </c>
      <c r="C10058" t="str">
        <f t="shared" si="161"/>
        <v>1999 q3</v>
      </c>
    </row>
    <row r="10059" spans="1:3">
      <c r="A10059" s="61">
        <v>36388</v>
      </c>
      <c r="B10059">
        <v>0.77500000000000002</v>
      </c>
      <c r="C10059" t="str">
        <f t="shared" si="161"/>
        <v>1999 q3</v>
      </c>
    </row>
    <row r="10060" spans="1:3">
      <c r="A10060" s="61">
        <v>36389</v>
      </c>
      <c r="B10060">
        <v>0.77049999999999996</v>
      </c>
      <c r="C10060" t="str">
        <f t="shared" si="161"/>
        <v>1999 q3</v>
      </c>
    </row>
    <row r="10061" spans="1:3">
      <c r="A10061" s="61">
        <v>36390</v>
      </c>
      <c r="B10061">
        <v>0.74550000000000005</v>
      </c>
      <c r="C10061" t="str">
        <f t="shared" si="161"/>
        <v>1999 q3</v>
      </c>
    </row>
    <row r="10062" spans="1:3">
      <c r="A10062" s="61">
        <v>36391</v>
      </c>
      <c r="B10062">
        <v>0.74750000000000005</v>
      </c>
      <c r="C10062" t="str">
        <f t="shared" si="161"/>
        <v>1999 q3</v>
      </c>
    </row>
    <row r="10063" spans="1:3">
      <c r="A10063" s="61">
        <v>36392</v>
      </c>
      <c r="B10063">
        <v>0.74050000000000005</v>
      </c>
      <c r="C10063" t="str">
        <f t="shared" si="161"/>
        <v>1999 q3</v>
      </c>
    </row>
    <row r="10064" spans="1:3">
      <c r="A10064" s="61">
        <v>36395</v>
      </c>
      <c r="B10064">
        <v>0.73899999999999999</v>
      </c>
      <c r="C10064" t="str">
        <f t="shared" si="161"/>
        <v>1999 q3</v>
      </c>
    </row>
    <row r="10065" spans="1:3">
      <c r="A10065" s="61">
        <v>36396</v>
      </c>
      <c r="B10065">
        <v>0.75549999999999995</v>
      </c>
      <c r="C10065" t="str">
        <f t="shared" si="161"/>
        <v>1999 q3</v>
      </c>
    </row>
    <row r="10066" spans="1:3">
      <c r="A10066" s="61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61">
        <v>36398</v>
      </c>
      <c r="B10067">
        <v>0.75109999999999999</v>
      </c>
      <c r="C10067" t="str">
        <f t="shared" si="162"/>
        <v>1999 q3</v>
      </c>
    </row>
    <row r="10068" spans="1:3">
      <c r="A10068" s="61">
        <v>36399</v>
      </c>
      <c r="B10068">
        <v>0.75890000000000002</v>
      </c>
      <c r="C10068" t="str">
        <f t="shared" si="162"/>
        <v>1999 q3</v>
      </c>
    </row>
    <row r="10069" spans="1:3">
      <c r="A10069" s="61">
        <v>36402</v>
      </c>
      <c r="B10069">
        <v>0.75519999999999998</v>
      </c>
      <c r="C10069" t="str">
        <f t="shared" si="162"/>
        <v>1999 q3</v>
      </c>
    </row>
    <row r="10070" spans="1:3">
      <c r="A10070" s="61">
        <v>36403</v>
      </c>
      <c r="B10070">
        <v>0.78900000000000003</v>
      </c>
      <c r="C10070" t="str">
        <f t="shared" si="162"/>
        <v>1999 q3</v>
      </c>
    </row>
    <row r="10071" spans="1:3">
      <c r="A10071" s="61">
        <v>36404</v>
      </c>
      <c r="B10071">
        <v>0.80700000000000005</v>
      </c>
      <c r="C10071" t="str">
        <f t="shared" si="162"/>
        <v>1999 q3</v>
      </c>
    </row>
    <row r="10072" spans="1:3">
      <c r="A10072" s="61">
        <v>36405</v>
      </c>
      <c r="B10072">
        <v>0.8105</v>
      </c>
      <c r="C10072" t="str">
        <f t="shared" si="162"/>
        <v>1999 q3</v>
      </c>
    </row>
    <row r="10073" spans="1:3">
      <c r="A10073" s="61">
        <v>36406</v>
      </c>
      <c r="B10073">
        <v>0.80800000000000005</v>
      </c>
      <c r="C10073" t="str">
        <f t="shared" si="162"/>
        <v>1999 q3</v>
      </c>
    </row>
    <row r="10074" spans="1:3">
      <c r="A10074" s="61">
        <v>36410</v>
      </c>
      <c r="B10074">
        <v>0.82650000000000001</v>
      </c>
      <c r="C10074" t="str">
        <f t="shared" si="162"/>
        <v>1999 q3</v>
      </c>
    </row>
    <row r="10075" spans="1:3">
      <c r="A10075" s="61">
        <v>36411</v>
      </c>
      <c r="B10075">
        <v>0.82199999999999995</v>
      </c>
      <c r="C10075" t="str">
        <f t="shared" si="162"/>
        <v>1999 q3</v>
      </c>
    </row>
    <row r="10076" spans="1:3">
      <c r="A10076" s="61">
        <v>36412</v>
      </c>
      <c r="B10076">
        <v>0.83350000000000002</v>
      </c>
      <c r="C10076" t="str">
        <f t="shared" si="162"/>
        <v>1999 q3</v>
      </c>
    </row>
    <row r="10077" spans="1:3">
      <c r="A10077" s="61">
        <v>36413</v>
      </c>
      <c r="B10077">
        <v>0.82850000000000001</v>
      </c>
      <c r="C10077" t="str">
        <f t="shared" si="162"/>
        <v>1999 q3</v>
      </c>
    </row>
    <row r="10078" spans="1:3">
      <c r="A10078" s="61">
        <v>36416</v>
      </c>
      <c r="B10078">
        <v>0.82150000000000001</v>
      </c>
      <c r="C10078" t="str">
        <f t="shared" si="162"/>
        <v>1999 q3</v>
      </c>
    </row>
    <row r="10079" spans="1:3">
      <c r="A10079" s="61">
        <v>36417</v>
      </c>
      <c r="B10079">
        <v>0.8085</v>
      </c>
      <c r="C10079" t="str">
        <f t="shared" si="162"/>
        <v>1999 q3</v>
      </c>
    </row>
    <row r="10080" spans="1:3">
      <c r="A10080" s="61">
        <v>36418</v>
      </c>
      <c r="B10080">
        <v>0.82899999999999996</v>
      </c>
      <c r="C10080" t="str">
        <f t="shared" si="162"/>
        <v>1999 q3</v>
      </c>
    </row>
    <row r="10081" spans="1:3">
      <c r="A10081" s="61">
        <v>36419</v>
      </c>
      <c r="B10081">
        <v>0.82299999999999995</v>
      </c>
      <c r="C10081" t="str">
        <f t="shared" si="162"/>
        <v>1999 q3</v>
      </c>
    </row>
    <row r="10082" spans="1:3">
      <c r="A10082" s="61">
        <v>36420</v>
      </c>
      <c r="B10082">
        <v>0.84350000000000003</v>
      </c>
      <c r="C10082" t="str">
        <f t="shared" si="162"/>
        <v>1999 q3</v>
      </c>
    </row>
    <row r="10083" spans="1:3">
      <c r="A10083" s="61">
        <v>36423</v>
      </c>
      <c r="B10083">
        <v>0.82950000000000002</v>
      </c>
      <c r="C10083" t="str">
        <f t="shared" si="162"/>
        <v>1999 q3</v>
      </c>
    </row>
    <row r="10084" spans="1:3">
      <c r="A10084" s="61">
        <v>36424</v>
      </c>
      <c r="B10084">
        <v>0.83650000000000002</v>
      </c>
      <c r="C10084" t="str">
        <f t="shared" si="162"/>
        <v>1999 q3</v>
      </c>
    </row>
    <row r="10085" spans="1:3">
      <c r="A10085" s="61">
        <v>36425</v>
      </c>
      <c r="B10085">
        <v>0.82199999999999995</v>
      </c>
      <c r="C10085" t="str">
        <f t="shared" si="162"/>
        <v>1999 q3</v>
      </c>
    </row>
    <row r="10086" spans="1:3">
      <c r="A10086" s="61">
        <v>36426</v>
      </c>
      <c r="B10086">
        <v>0.81499999999999995</v>
      </c>
      <c r="C10086" t="str">
        <f t="shared" si="162"/>
        <v>1999 q3</v>
      </c>
    </row>
    <row r="10087" spans="1:3">
      <c r="A10087" s="61">
        <v>36427</v>
      </c>
      <c r="B10087">
        <v>0.80149999999999999</v>
      </c>
      <c r="C10087" t="str">
        <f t="shared" si="162"/>
        <v>1999 q3</v>
      </c>
    </row>
    <row r="10088" spans="1:3">
      <c r="A10088" s="61">
        <v>36430</v>
      </c>
      <c r="B10088">
        <v>0.79700000000000004</v>
      </c>
      <c r="C10088" t="str">
        <f t="shared" si="162"/>
        <v>1999 q3</v>
      </c>
    </row>
    <row r="10089" spans="1:3">
      <c r="A10089" s="61">
        <v>36431</v>
      </c>
      <c r="B10089">
        <v>0.81699999999999995</v>
      </c>
      <c r="C10089" t="str">
        <f t="shared" si="162"/>
        <v>1999 q3</v>
      </c>
    </row>
    <row r="10090" spans="1:3">
      <c r="A10090" s="61">
        <v>36432</v>
      </c>
      <c r="B10090">
        <v>0.8105</v>
      </c>
      <c r="C10090" t="str">
        <f t="shared" si="162"/>
        <v>1999 q3</v>
      </c>
    </row>
    <row r="10091" spans="1:3">
      <c r="A10091" s="61">
        <v>36433</v>
      </c>
      <c r="B10091">
        <v>0.82650000000000001</v>
      </c>
      <c r="C10091" t="str">
        <f t="shared" si="162"/>
        <v>1999 q3</v>
      </c>
    </row>
    <row r="10092" spans="1:3">
      <c r="A10092" s="61">
        <v>36434</v>
      </c>
      <c r="B10092">
        <v>0.81499999999999995</v>
      </c>
      <c r="C10092" t="str">
        <f t="shared" si="162"/>
        <v>1999 q4</v>
      </c>
    </row>
    <row r="10093" spans="1:3">
      <c r="A10093" s="61">
        <v>36437</v>
      </c>
      <c r="B10093">
        <v>0.80649999999999999</v>
      </c>
      <c r="C10093" t="str">
        <f t="shared" si="162"/>
        <v>1999 q4</v>
      </c>
    </row>
    <row r="10094" spans="1:3">
      <c r="A10094" s="61">
        <v>36438</v>
      </c>
      <c r="B10094">
        <v>0.81</v>
      </c>
      <c r="C10094" t="str">
        <f t="shared" si="162"/>
        <v>1999 q4</v>
      </c>
    </row>
    <row r="10095" spans="1:3">
      <c r="A10095" s="61">
        <v>36439</v>
      </c>
      <c r="B10095">
        <v>0.80549999999999999</v>
      </c>
      <c r="C10095" t="str">
        <f t="shared" si="162"/>
        <v>1999 q4</v>
      </c>
    </row>
    <row r="10096" spans="1:3">
      <c r="A10096" s="61">
        <v>36440</v>
      </c>
      <c r="B10096">
        <v>0.80500000000000005</v>
      </c>
      <c r="C10096" t="str">
        <f t="shared" si="162"/>
        <v>1999 q4</v>
      </c>
    </row>
    <row r="10097" spans="1:3">
      <c r="A10097" s="61">
        <v>36441</v>
      </c>
      <c r="B10097">
        <v>0.76749999999999996</v>
      </c>
      <c r="C10097" t="str">
        <f t="shared" si="162"/>
        <v>1999 q4</v>
      </c>
    </row>
    <row r="10098" spans="1:3">
      <c r="A10098" s="61">
        <v>36444</v>
      </c>
      <c r="B10098">
        <v>0.75900000000000001</v>
      </c>
      <c r="C10098" t="str">
        <f t="shared" si="162"/>
        <v>1999 q4</v>
      </c>
    </row>
    <row r="10099" spans="1:3">
      <c r="A10099" s="61">
        <v>36445</v>
      </c>
      <c r="B10099">
        <v>0.78700000000000003</v>
      </c>
      <c r="C10099" t="str">
        <f t="shared" si="162"/>
        <v>1999 q4</v>
      </c>
    </row>
    <row r="10100" spans="1:3">
      <c r="A10100" s="61">
        <v>36446</v>
      </c>
      <c r="B10100">
        <v>0.79549999999999998</v>
      </c>
      <c r="C10100" t="str">
        <f t="shared" si="162"/>
        <v>1999 q4</v>
      </c>
    </row>
    <row r="10101" spans="1:3">
      <c r="A10101" s="61">
        <v>36447</v>
      </c>
      <c r="B10101">
        <v>0.79</v>
      </c>
      <c r="C10101" t="str">
        <f t="shared" si="162"/>
        <v>1999 q4</v>
      </c>
    </row>
    <row r="10102" spans="1:3">
      <c r="A10102" s="61">
        <v>36448</v>
      </c>
      <c r="B10102">
        <v>0.78949999999999998</v>
      </c>
      <c r="C10102" t="str">
        <f t="shared" si="162"/>
        <v>1999 q4</v>
      </c>
    </row>
    <row r="10103" spans="1:3">
      <c r="A10103" s="61">
        <v>36451</v>
      </c>
      <c r="B10103">
        <v>0.79600000000000004</v>
      </c>
      <c r="C10103" t="str">
        <f t="shared" si="162"/>
        <v>1999 q4</v>
      </c>
    </row>
    <row r="10104" spans="1:3">
      <c r="A10104" s="61">
        <v>36452</v>
      </c>
      <c r="B10104">
        <v>0.79100000000000004</v>
      </c>
      <c r="C10104" t="str">
        <f t="shared" si="162"/>
        <v>1999 q4</v>
      </c>
    </row>
    <row r="10105" spans="1:3">
      <c r="A10105" s="61">
        <v>36453</v>
      </c>
      <c r="B10105">
        <v>0.81299999999999994</v>
      </c>
      <c r="C10105" t="str">
        <f t="shared" si="162"/>
        <v>1999 q4</v>
      </c>
    </row>
    <row r="10106" spans="1:3">
      <c r="A10106" s="61">
        <v>36454</v>
      </c>
      <c r="B10106">
        <v>0.8125</v>
      </c>
      <c r="C10106" t="str">
        <f t="shared" si="162"/>
        <v>1999 q4</v>
      </c>
    </row>
    <row r="10107" spans="1:3">
      <c r="A10107" s="61">
        <v>36455</v>
      </c>
      <c r="B10107">
        <v>0.8175</v>
      </c>
      <c r="C10107" t="str">
        <f t="shared" si="162"/>
        <v>1999 q4</v>
      </c>
    </row>
    <row r="10108" spans="1:3">
      <c r="A10108" s="61">
        <v>36458</v>
      </c>
      <c r="B10108">
        <v>0.8095</v>
      </c>
      <c r="C10108" t="str">
        <f t="shared" si="162"/>
        <v>1999 q4</v>
      </c>
    </row>
    <row r="10109" spans="1:3">
      <c r="A10109" s="61">
        <v>36459</v>
      </c>
      <c r="B10109">
        <v>0.79800000000000004</v>
      </c>
      <c r="C10109" t="str">
        <f t="shared" si="162"/>
        <v>1999 q4</v>
      </c>
    </row>
    <row r="10110" spans="1:3">
      <c r="A10110" s="61">
        <v>36460</v>
      </c>
      <c r="B10110">
        <v>0.79749999999999999</v>
      </c>
      <c r="C10110" t="str">
        <f t="shared" si="162"/>
        <v>1999 q4</v>
      </c>
    </row>
    <row r="10111" spans="1:3">
      <c r="A10111" s="61">
        <v>36461</v>
      </c>
      <c r="B10111">
        <v>0.80700000000000005</v>
      </c>
      <c r="C10111" t="str">
        <f t="shared" si="162"/>
        <v>1999 q4</v>
      </c>
    </row>
    <row r="10112" spans="1:3">
      <c r="A10112" s="61">
        <v>36462</v>
      </c>
      <c r="B10112">
        <v>0.80549999999999999</v>
      </c>
      <c r="C10112" t="str">
        <f t="shared" si="162"/>
        <v>1999 q4</v>
      </c>
    </row>
    <row r="10113" spans="1:3">
      <c r="A10113" s="61">
        <v>36465</v>
      </c>
      <c r="B10113">
        <v>0.80500000000000005</v>
      </c>
      <c r="C10113" t="str">
        <f t="shared" si="162"/>
        <v>1999 q4</v>
      </c>
    </row>
    <row r="10114" spans="1:3">
      <c r="A10114" s="61">
        <v>36466</v>
      </c>
      <c r="B10114">
        <v>0.81399999999999995</v>
      </c>
      <c r="C10114" t="str">
        <f t="shared" si="162"/>
        <v>1999 q4</v>
      </c>
    </row>
    <row r="10115" spans="1:3">
      <c r="A10115" s="61">
        <v>36467</v>
      </c>
      <c r="B10115">
        <v>0.8115</v>
      </c>
      <c r="C10115" t="str">
        <f t="shared" si="162"/>
        <v>1999 q4</v>
      </c>
    </row>
    <row r="10116" spans="1:3">
      <c r="A10116" s="61">
        <v>36468</v>
      </c>
      <c r="B10116">
        <v>0.80900000000000005</v>
      </c>
      <c r="C10116" t="str">
        <f t="shared" si="162"/>
        <v>1999 q4</v>
      </c>
    </row>
    <row r="10117" spans="1:3">
      <c r="A10117" s="61">
        <v>36469</v>
      </c>
      <c r="B10117">
        <v>0.80049999999999999</v>
      </c>
      <c r="C10117" t="str">
        <f t="shared" si="162"/>
        <v>1999 q4</v>
      </c>
    </row>
    <row r="10118" spans="1:3">
      <c r="A10118" s="61">
        <v>36472</v>
      </c>
      <c r="B10118">
        <v>0.79849999999999999</v>
      </c>
      <c r="C10118" t="str">
        <f t="shared" si="162"/>
        <v>1999 q4</v>
      </c>
    </row>
    <row r="10119" spans="1:3">
      <c r="A10119" s="61">
        <v>36473</v>
      </c>
      <c r="B10119">
        <v>0.80449999999999999</v>
      </c>
      <c r="C10119" t="str">
        <f t="shared" si="162"/>
        <v>1999 q4</v>
      </c>
    </row>
    <row r="10120" spans="1:3">
      <c r="A10120" s="61">
        <v>36474</v>
      </c>
      <c r="B10120">
        <v>0.79049999999999998</v>
      </c>
      <c r="C10120" t="str">
        <f t="shared" si="162"/>
        <v>1999 q4</v>
      </c>
    </row>
    <row r="10121" spans="1:3">
      <c r="A10121" s="61">
        <v>36475</v>
      </c>
      <c r="B10121">
        <v>0.78049999999999997</v>
      </c>
      <c r="C10121" t="str">
        <f t="shared" si="162"/>
        <v>1999 q4</v>
      </c>
    </row>
    <row r="10122" spans="1:3">
      <c r="A10122" s="61">
        <v>36476</v>
      </c>
      <c r="B10122">
        <v>0.77249999999999996</v>
      </c>
      <c r="C10122" t="str">
        <f t="shared" si="162"/>
        <v>1999 q4</v>
      </c>
    </row>
    <row r="10123" spans="1:3">
      <c r="A10123" s="61">
        <v>36479</v>
      </c>
      <c r="B10123">
        <v>0.78200000000000003</v>
      </c>
      <c r="C10123" t="str">
        <f t="shared" si="162"/>
        <v>1999 q4</v>
      </c>
    </row>
    <row r="10124" spans="1:3">
      <c r="A10124" s="61">
        <v>36480</v>
      </c>
      <c r="B10124">
        <v>0.78349999999999997</v>
      </c>
      <c r="C10124" t="str">
        <f t="shared" si="162"/>
        <v>1999 q4</v>
      </c>
    </row>
    <row r="10125" spans="1:3">
      <c r="A10125" s="61">
        <v>36481</v>
      </c>
      <c r="B10125">
        <v>0.78300000000000003</v>
      </c>
      <c r="C10125" t="str">
        <f t="shared" si="162"/>
        <v>1999 q4</v>
      </c>
    </row>
    <row r="10126" spans="1:3">
      <c r="A10126" s="61">
        <v>36482</v>
      </c>
      <c r="B10126">
        <v>0.78249999999999997</v>
      </c>
      <c r="C10126" t="str">
        <f t="shared" si="162"/>
        <v>1999 q4</v>
      </c>
    </row>
    <row r="10127" spans="1:3">
      <c r="A10127" s="61">
        <v>36483</v>
      </c>
      <c r="B10127">
        <v>0.78549999999999998</v>
      </c>
      <c r="C10127" t="str">
        <f t="shared" si="162"/>
        <v>1999 q4</v>
      </c>
    </row>
    <row r="10128" spans="1:3">
      <c r="A10128" s="61">
        <v>36486</v>
      </c>
      <c r="B10128">
        <v>0.79</v>
      </c>
      <c r="C10128" t="str">
        <f t="shared" si="162"/>
        <v>1999 q4</v>
      </c>
    </row>
    <row r="10129" spans="1:3">
      <c r="A10129" s="61">
        <v>36487</v>
      </c>
      <c r="B10129">
        <v>0.78639999999999999</v>
      </c>
      <c r="C10129" t="str">
        <f t="shared" si="162"/>
        <v>1999 q4</v>
      </c>
    </row>
    <row r="10130" spans="1:3">
      <c r="A10130" s="61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61">
        <v>36493</v>
      </c>
      <c r="B10131">
        <v>0.80030000000000001</v>
      </c>
      <c r="C10131" t="str">
        <f t="shared" si="163"/>
        <v>1999 q4</v>
      </c>
    </row>
    <row r="10132" spans="1:3">
      <c r="A10132" s="61">
        <v>36494</v>
      </c>
      <c r="B10132">
        <v>0.80640000000000001</v>
      </c>
      <c r="C10132" t="str">
        <f t="shared" si="163"/>
        <v>1999 q4</v>
      </c>
    </row>
    <row r="10133" spans="1:3">
      <c r="A10133" s="61">
        <v>36495</v>
      </c>
      <c r="B10133">
        <v>0.79749999999999999</v>
      </c>
      <c r="C10133" t="str">
        <f t="shared" si="163"/>
        <v>1999 q4</v>
      </c>
    </row>
    <row r="10134" spans="1:3">
      <c r="A10134" s="61">
        <v>36496</v>
      </c>
      <c r="B10134">
        <v>0.79149999999999998</v>
      </c>
      <c r="C10134" t="str">
        <f t="shared" si="163"/>
        <v>1999 q4</v>
      </c>
    </row>
    <row r="10135" spans="1:3">
      <c r="A10135" s="61">
        <v>36497</v>
      </c>
      <c r="B10135">
        <v>0.80500000000000005</v>
      </c>
      <c r="C10135" t="str">
        <f t="shared" si="163"/>
        <v>1999 q4</v>
      </c>
    </row>
    <row r="10136" spans="1:3">
      <c r="A10136" s="61">
        <v>36500</v>
      </c>
      <c r="B10136">
        <v>0.80700000000000005</v>
      </c>
      <c r="C10136" t="str">
        <f t="shared" si="163"/>
        <v>1999 q4</v>
      </c>
    </row>
    <row r="10137" spans="1:3">
      <c r="A10137" s="61">
        <v>36501</v>
      </c>
      <c r="B10137">
        <v>0.79400000000000004</v>
      </c>
      <c r="C10137" t="str">
        <f t="shared" si="163"/>
        <v>1999 q4</v>
      </c>
    </row>
    <row r="10138" spans="1:3">
      <c r="A10138" s="61">
        <v>36502</v>
      </c>
      <c r="B10138">
        <v>0.79149999999999998</v>
      </c>
      <c r="C10138" t="str">
        <f t="shared" si="163"/>
        <v>1999 q4</v>
      </c>
    </row>
    <row r="10139" spans="1:3">
      <c r="A10139" s="61">
        <v>36503</v>
      </c>
      <c r="B10139">
        <v>0.79600000000000004</v>
      </c>
      <c r="C10139" t="str">
        <f t="shared" si="163"/>
        <v>1999 q4</v>
      </c>
    </row>
    <row r="10140" spans="1:3">
      <c r="A10140" s="61">
        <v>36504</v>
      </c>
      <c r="B10140">
        <v>0.78800000000000003</v>
      </c>
      <c r="C10140" t="str">
        <f t="shared" si="163"/>
        <v>1999 q4</v>
      </c>
    </row>
    <row r="10141" spans="1:3">
      <c r="A10141" s="61">
        <v>36507</v>
      </c>
      <c r="B10141">
        <v>0.79349999999999998</v>
      </c>
      <c r="C10141" t="str">
        <f t="shared" si="163"/>
        <v>1999 q4</v>
      </c>
    </row>
    <row r="10142" spans="1:3">
      <c r="A10142" s="61">
        <v>36508</v>
      </c>
      <c r="B10142">
        <v>0.79949999999999999</v>
      </c>
      <c r="C10142" t="str">
        <f t="shared" si="163"/>
        <v>1999 q4</v>
      </c>
    </row>
    <row r="10143" spans="1:3">
      <c r="A10143" s="61">
        <v>36509</v>
      </c>
      <c r="B10143">
        <v>0.82950000000000002</v>
      </c>
      <c r="C10143" t="str">
        <f t="shared" si="163"/>
        <v>1999 q4</v>
      </c>
    </row>
    <row r="10144" spans="1:3">
      <c r="A10144" s="61">
        <v>36510</v>
      </c>
      <c r="B10144">
        <v>0.83099999999999996</v>
      </c>
      <c r="C10144" t="str">
        <f t="shared" si="163"/>
        <v>1999 q4</v>
      </c>
    </row>
    <row r="10145" spans="1:3">
      <c r="A10145" s="61">
        <v>36511</v>
      </c>
      <c r="B10145">
        <v>0.83550000000000002</v>
      </c>
      <c r="C10145" t="str">
        <f t="shared" si="163"/>
        <v>1999 q4</v>
      </c>
    </row>
    <row r="10146" spans="1:3">
      <c r="A10146" s="61">
        <v>36514</v>
      </c>
      <c r="B10146">
        <v>0.83599999999999997</v>
      </c>
      <c r="C10146" t="str">
        <f t="shared" si="163"/>
        <v>1999 q4</v>
      </c>
    </row>
    <row r="10147" spans="1:3">
      <c r="A10147" s="61">
        <v>36515</v>
      </c>
      <c r="B10147">
        <v>0.82250000000000001</v>
      </c>
      <c r="C10147" t="str">
        <f t="shared" si="163"/>
        <v>1999 q4</v>
      </c>
    </row>
    <row r="10148" spans="1:3">
      <c r="A10148" s="61">
        <v>36516</v>
      </c>
      <c r="B10148">
        <v>0.84199999999999997</v>
      </c>
      <c r="C10148" t="str">
        <f t="shared" si="163"/>
        <v>1999 q4</v>
      </c>
    </row>
    <row r="10149" spans="1:3">
      <c r="A10149" s="61">
        <v>36517</v>
      </c>
      <c r="B10149">
        <v>0.84050000000000002</v>
      </c>
      <c r="C10149" t="str">
        <f t="shared" si="163"/>
        <v>1999 q4</v>
      </c>
    </row>
    <row r="10150" spans="1:3">
      <c r="A10150" s="61">
        <v>36521</v>
      </c>
      <c r="B10150">
        <v>0.84309999999999996</v>
      </c>
      <c r="C10150" t="str">
        <f t="shared" si="163"/>
        <v>1999 q4</v>
      </c>
    </row>
    <row r="10151" spans="1:3">
      <c r="A10151" s="61">
        <v>36522</v>
      </c>
      <c r="B10151">
        <v>0.8448</v>
      </c>
      <c r="C10151" t="str">
        <f t="shared" si="163"/>
        <v>1999 q4</v>
      </c>
    </row>
    <row r="10152" spans="1:3">
      <c r="A10152" s="61">
        <v>36523</v>
      </c>
      <c r="B10152">
        <v>0.85429999999999995</v>
      </c>
      <c r="C10152" t="str">
        <f t="shared" si="163"/>
        <v>1999 q4</v>
      </c>
    </row>
    <row r="10153" spans="1:3">
      <c r="A10153" s="61">
        <v>36524</v>
      </c>
      <c r="B10153">
        <v>0.8609</v>
      </c>
      <c r="C10153" t="str">
        <f t="shared" si="163"/>
        <v>1999 q4</v>
      </c>
    </row>
    <row r="10154" spans="1:3">
      <c r="A10154" s="61">
        <v>36529</v>
      </c>
      <c r="B10154">
        <v>0.84799999999999998</v>
      </c>
      <c r="C10154" t="str">
        <f t="shared" si="163"/>
        <v>2000 q1</v>
      </c>
    </row>
    <row r="10155" spans="1:3">
      <c r="A10155" s="61">
        <v>36530</v>
      </c>
      <c r="B10155">
        <v>0.85650000000000004</v>
      </c>
      <c r="C10155" t="str">
        <f t="shared" si="163"/>
        <v>2000 q1</v>
      </c>
    </row>
    <row r="10156" spans="1:3">
      <c r="A10156" s="61">
        <v>36531</v>
      </c>
      <c r="B10156">
        <v>0.85299999999999998</v>
      </c>
      <c r="C10156" t="str">
        <f t="shared" si="163"/>
        <v>2000 q1</v>
      </c>
    </row>
    <row r="10157" spans="1:3">
      <c r="A10157" s="61">
        <v>36532</v>
      </c>
      <c r="B10157">
        <v>0.85399999999999998</v>
      </c>
      <c r="C10157" t="str">
        <f t="shared" si="163"/>
        <v>2000 q1</v>
      </c>
    </row>
    <row r="10158" spans="1:3">
      <c r="A10158" s="61">
        <v>36535</v>
      </c>
      <c r="B10158">
        <v>0.84650000000000003</v>
      </c>
      <c r="C10158" t="str">
        <f t="shared" si="163"/>
        <v>2000 q1</v>
      </c>
    </row>
    <row r="10159" spans="1:3">
      <c r="A10159" s="61">
        <v>36536</v>
      </c>
      <c r="B10159">
        <v>0.84350000000000003</v>
      </c>
      <c r="C10159" t="str">
        <f t="shared" si="163"/>
        <v>2000 q1</v>
      </c>
    </row>
    <row r="10160" spans="1:3">
      <c r="A10160" s="61">
        <v>36537</v>
      </c>
      <c r="B10160">
        <v>0.86599999999999999</v>
      </c>
      <c r="C10160" t="str">
        <f t="shared" si="163"/>
        <v>2000 q1</v>
      </c>
    </row>
    <row r="10161" spans="1:3">
      <c r="A10161" s="61">
        <v>36538</v>
      </c>
      <c r="B10161">
        <v>0.85650000000000004</v>
      </c>
      <c r="C10161" t="str">
        <f t="shared" si="163"/>
        <v>2000 q1</v>
      </c>
    </row>
    <row r="10162" spans="1:3">
      <c r="A10162" s="61">
        <v>36539</v>
      </c>
      <c r="B10162">
        <v>0.86250000000000004</v>
      </c>
      <c r="C10162" t="str">
        <f t="shared" si="163"/>
        <v>2000 q1</v>
      </c>
    </row>
    <row r="10163" spans="1:3">
      <c r="A10163" s="61">
        <v>36543</v>
      </c>
      <c r="B10163">
        <v>0.86599999999999999</v>
      </c>
      <c r="C10163" t="str">
        <f t="shared" si="163"/>
        <v>2000 q1</v>
      </c>
    </row>
    <row r="10164" spans="1:3">
      <c r="A10164" s="61">
        <v>36544</v>
      </c>
      <c r="B10164">
        <v>0.88249999999999995</v>
      </c>
      <c r="C10164" t="str">
        <f t="shared" si="163"/>
        <v>2000 q1</v>
      </c>
    </row>
    <row r="10165" spans="1:3">
      <c r="A10165" s="61">
        <v>36545</v>
      </c>
      <c r="B10165">
        <v>0.873</v>
      </c>
      <c r="C10165" t="str">
        <f t="shared" si="163"/>
        <v>2000 q1</v>
      </c>
    </row>
    <row r="10166" spans="1:3">
      <c r="A10166" s="61">
        <v>36546</v>
      </c>
      <c r="B10166">
        <v>0.873</v>
      </c>
      <c r="C10166" t="str">
        <f t="shared" si="163"/>
        <v>2000 q1</v>
      </c>
    </row>
    <row r="10167" spans="1:3">
      <c r="A10167" s="61">
        <v>36549</v>
      </c>
      <c r="B10167">
        <v>0.85650000000000004</v>
      </c>
      <c r="C10167" t="str">
        <f t="shared" si="163"/>
        <v>2000 q1</v>
      </c>
    </row>
    <row r="10168" spans="1:3">
      <c r="A10168" s="61">
        <v>36550</v>
      </c>
      <c r="B10168">
        <v>0.84250000000000003</v>
      </c>
      <c r="C10168" t="str">
        <f t="shared" si="163"/>
        <v>2000 q1</v>
      </c>
    </row>
    <row r="10169" spans="1:3">
      <c r="A10169" s="61">
        <v>36551</v>
      </c>
      <c r="B10169">
        <v>0.84150000000000003</v>
      </c>
      <c r="C10169" t="str">
        <f t="shared" si="163"/>
        <v>2000 q1</v>
      </c>
    </row>
    <row r="10170" spans="1:3">
      <c r="A10170" s="61">
        <v>36552</v>
      </c>
      <c r="B10170">
        <v>0.84450000000000003</v>
      </c>
      <c r="C10170" t="str">
        <f t="shared" si="163"/>
        <v>2000 q1</v>
      </c>
    </row>
    <row r="10171" spans="1:3">
      <c r="A10171" s="61">
        <v>36553</v>
      </c>
      <c r="B10171">
        <v>0.83499999999999996</v>
      </c>
      <c r="C10171" t="str">
        <f t="shared" si="163"/>
        <v>2000 q1</v>
      </c>
    </row>
    <row r="10172" spans="1:3">
      <c r="A10172" s="61">
        <v>36556</v>
      </c>
      <c r="B10172">
        <v>0.84950000000000003</v>
      </c>
      <c r="C10172" t="str">
        <f t="shared" si="163"/>
        <v>2000 q1</v>
      </c>
    </row>
    <row r="10173" spans="1:3">
      <c r="A10173" s="61">
        <v>36557</v>
      </c>
      <c r="B10173">
        <v>0.84299999999999997</v>
      </c>
      <c r="C10173" t="str">
        <f t="shared" si="163"/>
        <v>2000 q1</v>
      </c>
    </row>
    <row r="10174" spans="1:3">
      <c r="A10174" s="61">
        <v>36558</v>
      </c>
      <c r="B10174">
        <v>0.82250000000000001</v>
      </c>
      <c r="C10174" t="str">
        <f t="shared" si="163"/>
        <v>2000 q1</v>
      </c>
    </row>
    <row r="10175" spans="1:3">
      <c r="A10175" s="61">
        <v>36559</v>
      </c>
      <c r="B10175">
        <v>0.82599999999999996</v>
      </c>
      <c r="C10175" t="str">
        <f t="shared" si="163"/>
        <v>2000 q1</v>
      </c>
    </row>
    <row r="10176" spans="1:3">
      <c r="A10176" s="61">
        <v>36560</v>
      </c>
      <c r="B10176">
        <v>0.82750000000000001</v>
      </c>
      <c r="C10176" t="str">
        <f t="shared" si="163"/>
        <v>2000 q1</v>
      </c>
    </row>
    <row r="10177" spans="1:3">
      <c r="A10177" s="61">
        <v>36563</v>
      </c>
      <c r="B10177">
        <v>0.82699999999999996</v>
      </c>
      <c r="C10177" t="str">
        <f t="shared" si="163"/>
        <v>2000 q1</v>
      </c>
    </row>
    <row r="10178" spans="1:3">
      <c r="A10178" s="61">
        <v>36564</v>
      </c>
      <c r="B10178">
        <v>0.82</v>
      </c>
      <c r="C10178" t="str">
        <f t="shared" si="163"/>
        <v>2000 q1</v>
      </c>
    </row>
    <row r="10179" spans="1:3">
      <c r="A10179" s="61">
        <v>36565</v>
      </c>
      <c r="B10179">
        <v>0.82199999999999995</v>
      </c>
      <c r="C10179" t="str">
        <f t="shared" si="163"/>
        <v>2000 q1</v>
      </c>
    </row>
    <row r="10180" spans="1:3">
      <c r="A10180" s="61">
        <v>36566</v>
      </c>
      <c r="B10180">
        <v>0.84950000000000003</v>
      </c>
      <c r="C10180" t="str">
        <f t="shared" si="163"/>
        <v>2000 q1</v>
      </c>
    </row>
    <row r="10181" spans="1:3">
      <c r="A10181" s="61">
        <v>36567</v>
      </c>
      <c r="B10181">
        <v>0.84499999999999997</v>
      </c>
      <c r="C10181" t="str">
        <f t="shared" si="163"/>
        <v>2000 q1</v>
      </c>
    </row>
    <row r="10182" spans="1:3">
      <c r="A10182" s="61">
        <v>36570</v>
      </c>
      <c r="B10182">
        <v>0.84399999999999997</v>
      </c>
      <c r="C10182" t="str">
        <f t="shared" si="163"/>
        <v>2000 q1</v>
      </c>
    </row>
    <row r="10183" spans="1:3">
      <c r="A10183" s="61">
        <v>36571</v>
      </c>
      <c r="B10183">
        <v>0.82699999999999996</v>
      </c>
      <c r="C10183" t="str">
        <f t="shared" si="163"/>
        <v>2000 q1</v>
      </c>
    </row>
    <row r="10184" spans="1:3">
      <c r="A10184" s="61">
        <v>36572</v>
      </c>
      <c r="B10184">
        <v>0.82799999999999996</v>
      </c>
      <c r="C10184" t="str">
        <f t="shared" si="163"/>
        <v>2000 q1</v>
      </c>
    </row>
    <row r="10185" spans="1:3">
      <c r="A10185" s="61">
        <v>36573</v>
      </c>
      <c r="B10185">
        <v>0.83599999999999997</v>
      </c>
      <c r="C10185" t="str">
        <f t="shared" si="163"/>
        <v>2000 q1</v>
      </c>
    </row>
    <row r="10186" spans="1:3">
      <c r="A10186" s="61">
        <v>36574</v>
      </c>
      <c r="B10186">
        <v>0.83199999999999996</v>
      </c>
      <c r="C10186" t="str">
        <f t="shared" si="163"/>
        <v>2000 q1</v>
      </c>
    </row>
    <row r="10187" spans="1:3">
      <c r="A10187" s="61">
        <v>36578</v>
      </c>
      <c r="B10187">
        <v>0.82750000000000001</v>
      </c>
      <c r="C10187" t="str">
        <f t="shared" si="163"/>
        <v>2000 q1</v>
      </c>
    </row>
    <row r="10188" spans="1:3">
      <c r="A10188" s="61">
        <v>36579</v>
      </c>
      <c r="B10188">
        <v>0.83899999999999997</v>
      </c>
      <c r="C10188" t="str">
        <f t="shared" si="163"/>
        <v>2000 q1</v>
      </c>
    </row>
    <row r="10189" spans="1:3">
      <c r="A10189" s="61">
        <v>36580</v>
      </c>
      <c r="B10189">
        <v>0.83650000000000002</v>
      </c>
      <c r="C10189" t="str">
        <f t="shared" si="163"/>
        <v>2000 q1</v>
      </c>
    </row>
    <row r="10190" spans="1:3">
      <c r="A10190" s="61">
        <v>36581</v>
      </c>
      <c r="B10190">
        <v>0.82</v>
      </c>
      <c r="C10190" t="str">
        <f t="shared" si="163"/>
        <v>2000 q1</v>
      </c>
    </row>
    <row r="10191" spans="1:3">
      <c r="A10191" s="61">
        <v>36584</v>
      </c>
      <c r="B10191">
        <v>0.78879999999999995</v>
      </c>
      <c r="C10191" t="str">
        <f t="shared" si="163"/>
        <v>2000 q1</v>
      </c>
    </row>
    <row r="10192" spans="1:3">
      <c r="A10192" s="61">
        <v>36585</v>
      </c>
      <c r="B10192">
        <v>0.79579999999999995</v>
      </c>
      <c r="C10192" t="str">
        <f t="shared" si="163"/>
        <v>2000 q1</v>
      </c>
    </row>
    <row r="10193" spans="1:3">
      <c r="A10193" s="61">
        <v>36586</v>
      </c>
      <c r="B10193">
        <v>0.80300000000000005</v>
      </c>
      <c r="C10193" t="str">
        <f t="shared" si="163"/>
        <v>2000 q1</v>
      </c>
    </row>
    <row r="10194" spans="1:3">
      <c r="A10194" s="61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61">
        <v>36588</v>
      </c>
      <c r="B10195">
        <v>0.80300000000000005</v>
      </c>
      <c r="C10195" t="str">
        <f t="shared" si="164"/>
        <v>2000 q1</v>
      </c>
    </row>
    <row r="10196" spans="1:3">
      <c r="A10196" s="61">
        <v>36591</v>
      </c>
      <c r="B10196">
        <v>0.80449999999999999</v>
      </c>
      <c r="C10196" t="str">
        <f t="shared" si="164"/>
        <v>2000 q1</v>
      </c>
    </row>
    <row r="10197" spans="1:3">
      <c r="A10197" s="61">
        <v>36592</v>
      </c>
      <c r="B10197">
        <v>0.79449999999999998</v>
      </c>
      <c r="C10197" t="str">
        <f t="shared" si="164"/>
        <v>2000 q1</v>
      </c>
    </row>
    <row r="10198" spans="1:3">
      <c r="A10198" s="61">
        <v>36593</v>
      </c>
      <c r="B10198">
        <v>0.78949999999999998</v>
      </c>
      <c r="C10198" t="str">
        <f t="shared" si="164"/>
        <v>2000 q1</v>
      </c>
    </row>
    <row r="10199" spans="1:3">
      <c r="A10199" s="61">
        <v>36594</v>
      </c>
      <c r="B10199">
        <v>0.79900000000000004</v>
      </c>
      <c r="C10199" t="str">
        <f t="shared" si="164"/>
        <v>2000 q1</v>
      </c>
    </row>
    <row r="10200" spans="1:3">
      <c r="A10200" s="61">
        <v>36595</v>
      </c>
      <c r="B10200">
        <v>0.79149999999999998</v>
      </c>
      <c r="C10200" t="str">
        <f t="shared" si="164"/>
        <v>2000 q1</v>
      </c>
    </row>
    <row r="10201" spans="1:3">
      <c r="A10201" s="61">
        <v>36598</v>
      </c>
      <c r="B10201">
        <v>0.79</v>
      </c>
      <c r="C10201" t="str">
        <f t="shared" si="164"/>
        <v>2000 q1</v>
      </c>
    </row>
    <row r="10202" spans="1:3">
      <c r="A10202" s="61">
        <v>36599</v>
      </c>
      <c r="B10202">
        <v>0.80300000000000005</v>
      </c>
      <c r="C10202" t="str">
        <f t="shared" si="164"/>
        <v>2000 q1</v>
      </c>
    </row>
    <row r="10203" spans="1:3">
      <c r="A10203" s="61">
        <v>36600</v>
      </c>
      <c r="B10203">
        <v>0.81100000000000005</v>
      </c>
      <c r="C10203" t="str">
        <f t="shared" si="164"/>
        <v>2000 q1</v>
      </c>
    </row>
    <row r="10204" spans="1:3">
      <c r="A10204" s="61">
        <v>36601</v>
      </c>
      <c r="B10204">
        <v>0.81950000000000001</v>
      </c>
      <c r="C10204" t="str">
        <f t="shared" si="164"/>
        <v>2000 q1</v>
      </c>
    </row>
    <row r="10205" spans="1:3">
      <c r="A10205" s="61">
        <v>36602</v>
      </c>
      <c r="B10205">
        <v>0.8145</v>
      </c>
      <c r="C10205" t="str">
        <f t="shared" si="164"/>
        <v>2000 q1</v>
      </c>
    </row>
    <row r="10206" spans="1:3">
      <c r="A10206" s="61">
        <v>36605</v>
      </c>
      <c r="B10206">
        <v>0.8075</v>
      </c>
      <c r="C10206" t="str">
        <f t="shared" si="164"/>
        <v>2000 q1</v>
      </c>
    </row>
    <row r="10207" spans="1:3">
      <c r="A10207" s="61">
        <v>36606</v>
      </c>
      <c r="B10207">
        <v>0.81850000000000001</v>
      </c>
      <c r="C10207" t="str">
        <f t="shared" si="164"/>
        <v>2000 q1</v>
      </c>
    </row>
    <row r="10208" spans="1:3">
      <c r="A10208" s="61">
        <v>36607</v>
      </c>
      <c r="B10208">
        <v>0.81699999999999995</v>
      </c>
      <c r="C10208" t="str">
        <f t="shared" si="164"/>
        <v>2000 q1</v>
      </c>
    </row>
    <row r="10209" spans="1:3">
      <c r="A10209" s="61">
        <v>36608</v>
      </c>
      <c r="B10209">
        <v>0.81799999999999995</v>
      </c>
      <c r="C10209" t="str">
        <f t="shared" si="164"/>
        <v>2000 q1</v>
      </c>
    </row>
    <row r="10210" spans="1:3">
      <c r="A10210" s="61">
        <v>36609</v>
      </c>
      <c r="B10210">
        <v>0.81100000000000005</v>
      </c>
      <c r="C10210" t="str">
        <f t="shared" si="164"/>
        <v>2000 q1</v>
      </c>
    </row>
    <row r="10211" spans="1:3">
      <c r="A10211" s="61">
        <v>36612</v>
      </c>
      <c r="B10211">
        <v>0.80249999999999999</v>
      </c>
      <c r="C10211" t="str">
        <f t="shared" si="164"/>
        <v>2000 q1</v>
      </c>
    </row>
    <row r="10212" spans="1:3">
      <c r="A10212" s="61">
        <v>36613</v>
      </c>
      <c r="B10212">
        <v>0.80400000000000005</v>
      </c>
      <c r="C10212" t="str">
        <f t="shared" si="164"/>
        <v>2000 q1</v>
      </c>
    </row>
    <row r="10213" spans="1:3">
      <c r="A10213" s="61">
        <v>36614</v>
      </c>
      <c r="B10213">
        <v>0.80700000000000005</v>
      </c>
      <c r="C10213" t="str">
        <f t="shared" si="164"/>
        <v>2000 q1</v>
      </c>
    </row>
    <row r="10214" spans="1:3">
      <c r="A10214" s="61">
        <v>36615</v>
      </c>
      <c r="B10214">
        <v>0.8075</v>
      </c>
      <c r="C10214" t="str">
        <f t="shared" si="164"/>
        <v>2000 q1</v>
      </c>
    </row>
    <row r="10215" spans="1:3">
      <c r="A10215" s="61">
        <v>36616</v>
      </c>
      <c r="B10215">
        <v>0.80500000000000005</v>
      </c>
      <c r="C10215" t="str">
        <f t="shared" si="164"/>
        <v>2000 q1</v>
      </c>
    </row>
    <row r="10216" spans="1:3">
      <c r="A10216" s="61">
        <v>36619</v>
      </c>
      <c r="B10216">
        <v>0.80249999999999999</v>
      </c>
      <c r="C10216" t="str">
        <f t="shared" si="164"/>
        <v>2000 q2</v>
      </c>
    </row>
    <row r="10217" spans="1:3">
      <c r="A10217" s="61">
        <v>36620</v>
      </c>
      <c r="B10217">
        <v>0.79300000000000004</v>
      </c>
      <c r="C10217" t="str">
        <f t="shared" si="164"/>
        <v>2000 q2</v>
      </c>
    </row>
    <row r="10218" spans="1:3">
      <c r="A10218" s="61">
        <v>36621</v>
      </c>
      <c r="B10218">
        <v>0.79100000000000004</v>
      </c>
      <c r="C10218" t="str">
        <f t="shared" si="164"/>
        <v>2000 q2</v>
      </c>
    </row>
    <row r="10219" spans="1:3">
      <c r="A10219" s="61">
        <v>36622</v>
      </c>
      <c r="B10219">
        <v>0.76349999999999996</v>
      </c>
      <c r="C10219" t="str">
        <f t="shared" si="164"/>
        <v>2000 q2</v>
      </c>
    </row>
    <row r="10220" spans="1:3">
      <c r="A10220" s="61">
        <v>36623</v>
      </c>
      <c r="B10220">
        <v>0.76849999999999996</v>
      </c>
      <c r="C10220" t="str">
        <f t="shared" si="164"/>
        <v>2000 q2</v>
      </c>
    </row>
    <row r="10221" spans="1:3">
      <c r="A10221" s="61">
        <v>36626</v>
      </c>
      <c r="B10221">
        <v>0.77549999999999997</v>
      </c>
      <c r="C10221" t="str">
        <f t="shared" si="164"/>
        <v>2000 q2</v>
      </c>
    </row>
    <row r="10222" spans="1:3">
      <c r="A10222" s="61">
        <v>36627</v>
      </c>
      <c r="B10222">
        <v>0.78</v>
      </c>
      <c r="C10222" t="str">
        <f t="shared" si="164"/>
        <v>2000 q2</v>
      </c>
    </row>
    <row r="10223" spans="1:3">
      <c r="A10223" s="61">
        <v>36628</v>
      </c>
      <c r="B10223">
        <v>0.77749999999999997</v>
      </c>
      <c r="C10223" t="str">
        <f t="shared" si="164"/>
        <v>2000 q2</v>
      </c>
    </row>
    <row r="10224" spans="1:3">
      <c r="A10224" s="61">
        <v>36629</v>
      </c>
      <c r="B10224">
        <v>0.77</v>
      </c>
      <c r="C10224" t="str">
        <f t="shared" si="164"/>
        <v>2000 q2</v>
      </c>
    </row>
    <row r="10225" spans="1:3">
      <c r="A10225" s="61">
        <v>36630</v>
      </c>
      <c r="B10225">
        <v>0.75349999999999995</v>
      </c>
      <c r="C10225" t="str">
        <f t="shared" si="164"/>
        <v>2000 q2</v>
      </c>
    </row>
    <row r="10226" spans="1:3">
      <c r="A10226" s="61">
        <v>36633</v>
      </c>
      <c r="B10226">
        <v>0.74350000000000005</v>
      </c>
      <c r="C10226" t="str">
        <f t="shared" si="164"/>
        <v>2000 q2</v>
      </c>
    </row>
    <row r="10227" spans="1:3">
      <c r="A10227" s="61">
        <v>36634</v>
      </c>
      <c r="B10227">
        <v>0.76449999999999996</v>
      </c>
      <c r="C10227" t="str">
        <f t="shared" si="164"/>
        <v>2000 q2</v>
      </c>
    </row>
    <row r="10228" spans="1:3">
      <c r="A10228" s="61">
        <v>36635</v>
      </c>
      <c r="B10228">
        <v>0.76900000000000002</v>
      </c>
      <c r="C10228" t="str">
        <f t="shared" si="164"/>
        <v>2000 q2</v>
      </c>
    </row>
    <row r="10229" spans="1:3">
      <c r="A10229" s="61">
        <v>36636</v>
      </c>
      <c r="B10229">
        <v>0.76600000000000001</v>
      </c>
      <c r="C10229" t="str">
        <f t="shared" si="164"/>
        <v>2000 q2</v>
      </c>
    </row>
    <row r="10230" spans="1:3">
      <c r="A10230" s="61">
        <v>36640</v>
      </c>
      <c r="B10230">
        <v>0.76600000000000001</v>
      </c>
      <c r="C10230" t="str">
        <f t="shared" si="164"/>
        <v>2000 q2</v>
      </c>
    </row>
    <row r="10231" spans="1:3">
      <c r="A10231" s="61">
        <v>36641</v>
      </c>
      <c r="B10231">
        <v>0.7913</v>
      </c>
      <c r="C10231" t="str">
        <f t="shared" si="164"/>
        <v>2000 q2</v>
      </c>
    </row>
    <row r="10232" spans="1:3">
      <c r="A10232" s="61">
        <v>36642</v>
      </c>
      <c r="B10232">
        <v>0.78659999999999997</v>
      </c>
      <c r="C10232" t="str">
        <f t="shared" si="164"/>
        <v>2000 q2</v>
      </c>
    </row>
    <row r="10233" spans="1:3">
      <c r="A10233" s="61">
        <v>36643</v>
      </c>
      <c r="B10233">
        <v>0.79310000000000003</v>
      </c>
      <c r="C10233" t="str">
        <f t="shared" si="164"/>
        <v>2000 q2</v>
      </c>
    </row>
    <row r="10234" spans="1:3">
      <c r="A10234" s="61">
        <v>36644</v>
      </c>
      <c r="B10234">
        <v>0.79479999999999995</v>
      </c>
      <c r="C10234" t="str">
        <f t="shared" si="164"/>
        <v>2000 q2</v>
      </c>
    </row>
    <row r="10235" spans="1:3">
      <c r="A10235" s="61">
        <v>36647</v>
      </c>
      <c r="B10235">
        <v>0.8</v>
      </c>
      <c r="C10235" t="str">
        <f t="shared" si="164"/>
        <v>2000 q2</v>
      </c>
    </row>
    <row r="10236" spans="1:3">
      <c r="A10236" s="61">
        <v>36648</v>
      </c>
      <c r="B10236">
        <v>0.82150000000000001</v>
      </c>
      <c r="C10236" t="str">
        <f t="shared" si="164"/>
        <v>2000 q2</v>
      </c>
    </row>
    <row r="10237" spans="1:3">
      <c r="A10237" s="61">
        <v>36649</v>
      </c>
      <c r="B10237">
        <v>0.81850000000000001</v>
      </c>
      <c r="C10237" t="str">
        <f t="shared" si="164"/>
        <v>2000 q2</v>
      </c>
    </row>
    <row r="10238" spans="1:3">
      <c r="A10238" s="61">
        <v>36650</v>
      </c>
      <c r="B10238">
        <v>0.81950000000000001</v>
      </c>
      <c r="C10238" t="str">
        <f t="shared" si="164"/>
        <v>2000 q2</v>
      </c>
    </row>
    <row r="10239" spans="1:3">
      <c r="A10239" s="61">
        <v>36651</v>
      </c>
      <c r="B10239">
        <v>0.84050000000000002</v>
      </c>
      <c r="C10239" t="str">
        <f t="shared" si="164"/>
        <v>2000 q2</v>
      </c>
    </row>
    <row r="10240" spans="1:3">
      <c r="A10240" s="61">
        <v>36654</v>
      </c>
      <c r="B10240">
        <v>0.83550000000000002</v>
      </c>
      <c r="C10240" t="str">
        <f t="shared" si="164"/>
        <v>2000 q2</v>
      </c>
    </row>
    <row r="10241" spans="1:3">
      <c r="A10241" s="61">
        <v>36655</v>
      </c>
      <c r="B10241">
        <v>0.83050000000000002</v>
      </c>
      <c r="C10241" t="str">
        <f t="shared" si="164"/>
        <v>2000 q2</v>
      </c>
    </row>
    <row r="10242" spans="1:3">
      <c r="A10242" s="61">
        <v>36656</v>
      </c>
      <c r="B10242">
        <v>0.82850000000000001</v>
      </c>
      <c r="C10242" t="str">
        <f t="shared" si="164"/>
        <v>2000 q2</v>
      </c>
    </row>
    <row r="10243" spans="1:3">
      <c r="A10243" s="61">
        <v>36657</v>
      </c>
      <c r="B10243">
        <v>0.83</v>
      </c>
      <c r="C10243" t="str">
        <f t="shared" si="164"/>
        <v>2000 q2</v>
      </c>
    </row>
    <row r="10244" spans="1:3">
      <c r="A10244" s="61">
        <v>36658</v>
      </c>
      <c r="B10244">
        <v>0.84450000000000003</v>
      </c>
      <c r="C10244" t="str">
        <f t="shared" si="164"/>
        <v>2000 q2</v>
      </c>
    </row>
    <row r="10245" spans="1:3">
      <c r="A10245" s="61">
        <v>36661</v>
      </c>
      <c r="B10245">
        <v>0.84050000000000002</v>
      </c>
      <c r="C10245" t="str">
        <f t="shared" si="164"/>
        <v>2000 q2</v>
      </c>
    </row>
    <row r="10246" spans="1:3">
      <c r="A10246" s="61">
        <v>36662</v>
      </c>
      <c r="B10246">
        <v>0.85099999999999998</v>
      </c>
      <c r="C10246" t="str">
        <f t="shared" si="164"/>
        <v>2000 q2</v>
      </c>
    </row>
    <row r="10247" spans="1:3">
      <c r="A10247" s="61">
        <v>36663</v>
      </c>
      <c r="B10247">
        <v>0.84299999999999997</v>
      </c>
      <c r="C10247" t="str">
        <f t="shared" si="164"/>
        <v>2000 q2</v>
      </c>
    </row>
    <row r="10248" spans="1:3">
      <c r="A10248" s="61">
        <v>36664</v>
      </c>
      <c r="B10248">
        <v>0.84499999999999997</v>
      </c>
      <c r="C10248" t="str">
        <f t="shared" si="164"/>
        <v>2000 q2</v>
      </c>
    </row>
    <row r="10249" spans="1:3">
      <c r="A10249" s="61">
        <v>36665</v>
      </c>
      <c r="B10249">
        <v>0.84250000000000003</v>
      </c>
      <c r="C10249" t="str">
        <f t="shared" si="164"/>
        <v>2000 q2</v>
      </c>
    </row>
    <row r="10250" spans="1:3">
      <c r="A10250" s="61">
        <v>36668</v>
      </c>
      <c r="B10250">
        <v>0.83099999999999996</v>
      </c>
      <c r="C10250" t="str">
        <f t="shared" si="164"/>
        <v>2000 q2</v>
      </c>
    </row>
    <row r="10251" spans="1:3">
      <c r="A10251" s="61">
        <v>36669</v>
      </c>
      <c r="B10251">
        <v>0.83450000000000002</v>
      </c>
      <c r="C10251" t="str">
        <f t="shared" si="164"/>
        <v>2000 q2</v>
      </c>
    </row>
    <row r="10252" spans="1:3">
      <c r="A10252" s="61">
        <v>36670</v>
      </c>
      <c r="B10252">
        <v>0.83850000000000002</v>
      </c>
      <c r="C10252" t="str">
        <f t="shared" si="164"/>
        <v>2000 q2</v>
      </c>
    </row>
    <row r="10253" spans="1:3">
      <c r="A10253" s="61">
        <v>36671</v>
      </c>
      <c r="B10253">
        <v>0.83250000000000002</v>
      </c>
      <c r="C10253" t="str">
        <f t="shared" si="164"/>
        <v>2000 q2</v>
      </c>
    </row>
    <row r="10254" spans="1:3">
      <c r="A10254" s="61">
        <v>36672</v>
      </c>
      <c r="B10254">
        <v>0.83550000000000002</v>
      </c>
      <c r="C10254" t="str">
        <f t="shared" si="164"/>
        <v>2000 q2</v>
      </c>
    </row>
    <row r="10255" spans="1:3">
      <c r="A10255" s="61">
        <v>36676</v>
      </c>
      <c r="B10255">
        <v>0.8115</v>
      </c>
      <c r="C10255" t="str">
        <f t="shared" si="164"/>
        <v>2000 q2</v>
      </c>
    </row>
    <row r="10256" spans="1:3">
      <c r="A10256" s="61">
        <v>36677</v>
      </c>
      <c r="B10256">
        <v>0.8145</v>
      </c>
      <c r="C10256" t="str">
        <f t="shared" si="164"/>
        <v>2000 q2</v>
      </c>
    </row>
    <row r="10257" spans="1:3">
      <c r="A10257" s="61">
        <v>36678</v>
      </c>
      <c r="B10257">
        <v>0.8115</v>
      </c>
      <c r="C10257" t="str">
        <f t="shared" si="164"/>
        <v>2000 q2</v>
      </c>
    </row>
    <row r="10258" spans="1:3">
      <c r="A10258" s="61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61">
        <v>36682</v>
      </c>
      <c r="B10259">
        <v>0.80200000000000005</v>
      </c>
      <c r="C10259" t="str">
        <f t="shared" si="165"/>
        <v>2000 q2</v>
      </c>
    </row>
    <row r="10260" spans="1:3">
      <c r="A10260" s="61">
        <v>36683</v>
      </c>
      <c r="B10260">
        <v>0.80449999999999999</v>
      </c>
      <c r="C10260" t="str">
        <f t="shared" si="165"/>
        <v>2000 q2</v>
      </c>
    </row>
    <row r="10261" spans="1:3">
      <c r="A10261" s="61">
        <v>36684</v>
      </c>
      <c r="B10261">
        <v>0.79449999999999998</v>
      </c>
      <c r="C10261" t="str">
        <f t="shared" si="165"/>
        <v>2000 q2</v>
      </c>
    </row>
    <row r="10262" spans="1:3">
      <c r="A10262" s="61">
        <v>36685</v>
      </c>
      <c r="B10262">
        <v>0.79749999999999999</v>
      </c>
      <c r="C10262" t="str">
        <f t="shared" si="165"/>
        <v>2000 q2</v>
      </c>
    </row>
    <row r="10263" spans="1:3">
      <c r="A10263" s="61">
        <v>36686</v>
      </c>
      <c r="B10263">
        <v>0.79800000000000004</v>
      </c>
      <c r="C10263" t="str">
        <f t="shared" si="165"/>
        <v>2000 q2</v>
      </c>
    </row>
    <row r="10264" spans="1:3">
      <c r="A10264" s="61">
        <v>36689</v>
      </c>
      <c r="B10264">
        <v>0.79449999999999998</v>
      </c>
      <c r="C10264" t="str">
        <f t="shared" si="165"/>
        <v>2000 q2</v>
      </c>
    </row>
    <row r="10265" spans="1:3">
      <c r="A10265" s="61">
        <v>36690</v>
      </c>
      <c r="B10265">
        <v>0.80149999999999999</v>
      </c>
      <c r="C10265" t="str">
        <f t="shared" si="165"/>
        <v>2000 q2</v>
      </c>
    </row>
    <row r="10266" spans="1:3">
      <c r="A10266" s="61">
        <v>36691</v>
      </c>
      <c r="B10266">
        <v>0.80900000000000005</v>
      </c>
      <c r="C10266" t="str">
        <f t="shared" si="165"/>
        <v>2000 q2</v>
      </c>
    </row>
    <row r="10267" spans="1:3">
      <c r="A10267" s="61">
        <v>36692</v>
      </c>
      <c r="B10267">
        <v>0.81799999999999995</v>
      </c>
      <c r="C10267" t="str">
        <f t="shared" si="165"/>
        <v>2000 q2</v>
      </c>
    </row>
    <row r="10268" spans="1:3">
      <c r="A10268" s="61">
        <v>36693</v>
      </c>
      <c r="B10268">
        <v>0.82399999999999995</v>
      </c>
      <c r="C10268" t="str">
        <f t="shared" si="165"/>
        <v>2000 q2</v>
      </c>
    </row>
    <row r="10269" spans="1:3">
      <c r="A10269" s="61">
        <v>36696</v>
      </c>
      <c r="B10269">
        <v>0.82799999999999996</v>
      </c>
      <c r="C10269" t="str">
        <f t="shared" si="165"/>
        <v>2000 q2</v>
      </c>
    </row>
    <row r="10270" spans="1:3">
      <c r="A10270" s="61">
        <v>36697</v>
      </c>
      <c r="B10270">
        <v>0.81299999999999994</v>
      </c>
      <c r="C10270" t="str">
        <f t="shared" si="165"/>
        <v>2000 q2</v>
      </c>
    </row>
    <row r="10271" spans="1:3">
      <c r="A10271" s="61">
        <v>36698</v>
      </c>
      <c r="B10271">
        <v>0.82450000000000001</v>
      </c>
      <c r="C10271" t="str">
        <f t="shared" si="165"/>
        <v>2000 q2</v>
      </c>
    </row>
    <row r="10272" spans="1:3">
      <c r="A10272" s="61">
        <v>36699</v>
      </c>
      <c r="B10272">
        <v>0.8175</v>
      </c>
      <c r="C10272" t="str">
        <f t="shared" si="165"/>
        <v>2000 q2</v>
      </c>
    </row>
    <row r="10273" spans="1:3">
      <c r="A10273" s="61">
        <v>36700</v>
      </c>
      <c r="B10273">
        <v>0.8105</v>
      </c>
      <c r="C10273" t="str">
        <f t="shared" si="165"/>
        <v>2000 q2</v>
      </c>
    </row>
    <row r="10274" spans="1:3">
      <c r="A10274" s="61">
        <v>36703</v>
      </c>
      <c r="B10274">
        <v>0.82299999999999995</v>
      </c>
      <c r="C10274" t="str">
        <f t="shared" si="165"/>
        <v>2000 q2</v>
      </c>
    </row>
    <row r="10275" spans="1:3">
      <c r="A10275" s="61">
        <v>36704</v>
      </c>
      <c r="B10275">
        <v>0.81940000000000002</v>
      </c>
      <c r="C10275" t="str">
        <f t="shared" si="165"/>
        <v>2000 q2</v>
      </c>
    </row>
    <row r="10276" spans="1:3">
      <c r="A10276" s="61">
        <v>36705</v>
      </c>
      <c r="B10276">
        <v>0.82250000000000001</v>
      </c>
      <c r="C10276" t="str">
        <f t="shared" si="165"/>
        <v>2000 q2</v>
      </c>
    </row>
    <row r="10277" spans="1:3">
      <c r="A10277" s="61">
        <v>36706</v>
      </c>
      <c r="B10277">
        <v>0.81430000000000002</v>
      </c>
      <c r="C10277" t="str">
        <f t="shared" si="165"/>
        <v>2000 q2</v>
      </c>
    </row>
    <row r="10278" spans="1:3">
      <c r="A10278" s="61">
        <v>36707</v>
      </c>
      <c r="B10278">
        <v>0.82230000000000003</v>
      </c>
      <c r="C10278" t="str">
        <f t="shared" si="165"/>
        <v>2000 q2</v>
      </c>
    </row>
    <row r="10279" spans="1:3">
      <c r="A10279" s="61">
        <v>36712</v>
      </c>
      <c r="B10279">
        <v>0.82250000000000001</v>
      </c>
      <c r="C10279" t="str">
        <f t="shared" si="165"/>
        <v>2000 q3</v>
      </c>
    </row>
    <row r="10280" spans="1:3">
      <c r="A10280" s="61">
        <v>36713</v>
      </c>
      <c r="B10280">
        <v>0.8115</v>
      </c>
      <c r="C10280" t="str">
        <f t="shared" si="165"/>
        <v>2000 q3</v>
      </c>
    </row>
    <row r="10281" spans="1:3">
      <c r="A10281" s="61">
        <v>36714</v>
      </c>
      <c r="B10281">
        <v>0.8135</v>
      </c>
      <c r="C10281" t="str">
        <f t="shared" si="165"/>
        <v>2000 q3</v>
      </c>
    </row>
    <row r="10282" spans="1:3">
      <c r="A10282" s="61">
        <v>36717</v>
      </c>
      <c r="B10282">
        <v>0.82099999999999995</v>
      </c>
      <c r="C10282" t="str">
        <f t="shared" si="165"/>
        <v>2000 q3</v>
      </c>
    </row>
    <row r="10283" spans="1:3">
      <c r="A10283" s="61">
        <v>36718</v>
      </c>
      <c r="B10283">
        <v>0.82599999999999996</v>
      </c>
      <c r="C10283" t="str">
        <f t="shared" si="165"/>
        <v>2000 q3</v>
      </c>
    </row>
    <row r="10284" spans="1:3">
      <c r="A10284" s="61">
        <v>36719</v>
      </c>
      <c r="B10284">
        <v>0.83199999999999996</v>
      </c>
      <c r="C10284" t="str">
        <f t="shared" si="165"/>
        <v>2000 q3</v>
      </c>
    </row>
    <row r="10285" spans="1:3">
      <c r="A10285" s="61">
        <v>36720</v>
      </c>
      <c r="B10285">
        <v>0.82950000000000002</v>
      </c>
      <c r="C10285" t="str">
        <f t="shared" si="165"/>
        <v>2000 q3</v>
      </c>
    </row>
    <row r="10286" spans="1:3">
      <c r="A10286" s="61">
        <v>36721</v>
      </c>
      <c r="B10286">
        <v>0.82899999999999996</v>
      </c>
      <c r="C10286" t="str">
        <f t="shared" si="165"/>
        <v>2000 q3</v>
      </c>
    </row>
    <row r="10287" spans="1:3">
      <c r="A10287" s="61">
        <v>36724</v>
      </c>
      <c r="B10287">
        <v>0.84599999999999997</v>
      </c>
      <c r="C10287" t="str">
        <f t="shared" si="165"/>
        <v>2000 q3</v>
      </c>
    </row>
    <row r="10288" spans="1:3">
      <c r="A10288" s="61">
        <v>36725</v>
      </c>
      <c r="B10288">
        <v>0.84699999999999998</v>
      </c>
      <c r="C10288" t="str">
        <f t="shared" si="165"/>
        <v>2000 q3</v>
      </c>
    </row>
    <row r="10289" spans="1:3">
      <c r="A10289" s="61">
        <v>36726</v>
      </c>
      <c r="B10289">
        <v>0.84699999999999998</v>
      </c>
      <c r="C10289" t="str">
        <f t="shared" si="165"/>
        <v>2000 q3</v>
      </c>
    </row>
    <row r="10290" spans="1:3">
      <c r="A10290" s="61">
        <v>36727</v>
      </c>
      <c r="B10290">
        <v>0.84799999999999998</v>
      </c>
      <c r="C10290" t="str">
        <f t="shared" si="165"/>
        <v>2000 q3</v>
      </c>
    </row>
    <row r="10291" spans="1:3">
      <c r="A10291" s="61">
        <v>36728</v>
      </c>
      <c r="B10291">
        <v>0.86699999999999999</v>
      </c>
      <c r="C10291" t="str">
        <f t="shared" si="165"/>
        <v>2000 q3</v>
      </c>
    </row>
    <row r="10292" spans="1:3">
      <c r="A10292" s="61">
        <v>36731</v>
      </c>
      <c r="B10292">
        <v>0.86850000000000005</v>
      </c>
      <c r="C10292" t="str">
        <f t="shared" si="165"/>
        <v>2000 q3</v>
      </c>
    </row>
    <row r="10293" spans="1:3">
      <c r="A10293" s="61">
        <v>36732</v>
      </c>
      <c r="B10293">
        <v>0.87</v>
      </c>
      <c r="C10293" t="str">
        <f t="shared" si="165"/>
        <v>2000 q3</v>
      </c>
    </row>
    <row r="10294" spans="1:3">
      <c r="A10294" s="61">
        <v>36733</v>
      </c>
      <c r="B10294">
        <v>0.86099999999999999</v>
      </c>
      <c r="C10294" t="str">
        <f t="shared" si="165"/>
        <v>2000 q3</v>
      </c>
    </row>
    <row r="10295" spans="1:3">
      <c r="A10295" s="61">
        <v>36734</v>
      </c>
      <c r="B10295">
        <v>0.87150000000000005</v>
      </c>
      <c r="C10295" t="str">
        <f t="shared" si="165"/>
        <v>2000 q3</v>
      </c>
    </row>
    <row r="10296" spans="1:3">
      <c r="A10296" s="61">
        <v>36735</v>
      </c>
      <c r="B10296">
        <v>0.86850000000000005</v>
      </c>
      <c r="C10296" t="str">
        <f t="shared" si="165"/>
        <v>2000 q3</v>
      </c>
    </row>
    <row r="10297" spans="1:3">
      <c r="A10297" s="61">
        <v>36738</v>
      </c>
      <c r="B10297">
        <v>0.87450000000000006</v>
      </c>
      <c r="C10297" t="str">
        <f t="shared" si="165"/>
        <v>2000 q3</v>
      </c>
    </row>
    <row r="10298" spans="1:3">
      <c r="A10298" s="61">
        <v>36739</v>
      </c>
      <c r="B10298">
        <v>0.87350000000000005</v>
      </c>
      <c r="C10298" t="str">
        <f t="shared" si="165"/>
        <v>2000 q3</v>
      </c>
    </row>
    <row r="10299" spans="1:3">
      <c r="A10299" s="61">
        <v>36740</v>
      </c>
      <c r="B10299">
        <v>0.87</v>
      </c>
      <c r="C10299" t="str">
        <f t="shared" si="165"/>
        <v>2000 q3</v>
      </c>
    </row>
    <row r="10300" spans="1:3">
      <c r="A10300" s="61">
        <v>36741</v>
      </c>
      <c r="B10300">
        <v>0.86899999999999999</v>
      </c>
      <c r="C10300" t="str">
        <f t="shared" si="165"/>
        <v>2000 q3</v>
      </c>
    </row>
    <row r="10301" spans="1:3">
      <c r="A10301" s="61">
        <v>36742</v>
      </c>
      <c r="B10301">
        <v>0.873</v>
      </c>
      <c r="C10301" t="str">
        <f t="shared" si="165"/>
        <v>2000 q3</v>
      </c>
    </row>
    <row r="10302" spans="1:3">
      <c r="A10302" s="61">
        <v>36745</v>
      </c>
      <c r="B10302">
        <v>0.871</v>
      </c>
      <c r="C10302" t="str">
        <f t="shared" si="165"/>
        <v>2000 q3</v>
      </c>
    </row>
    <row r="10303" spans="1:3">
      <c r="A10303" s="61">
        <v>36746</v>
      </c>
      <c r="B10303">
        <v>0.86150000000000004</v>
      </c>
      <c r="C10303" t="str">
        <f t="shared" si="165"/>
        <v>2000 q3</v>
      </c>
    </row>
    <row r="10304" spans="1:3">
      <c r="A10304" s="61">
        <v>36747</v>
      </c>
      <c r="B10304">
        <v>0.87350000000000005</v>
      </c>
      <c r="C10304" t="str">
        <f t="shared" si="165"/>
        <v>2000 q3</v>
      </c>
    </row>
    <row r="10305" spans="1:3">
      <c r="A10305" s="61">
        <v>36748</v>
      </c>
      <c r="B10305">
        <v>0.86450000000000005</v>
      </c>
      <c r="C10305" t="str">
        <f t="shared" si="165"/>
        <v>2000 q3</v>
      </c>
    </row>
    <row r="10306" spans="1:3">
      <c r="A10306" s="61">
        <v>36749</v>
      </c>
      <c r="B10306">
        <v>0.85950000000000004</v>
      </c>
      <c r="C10306" t="str">
        <f t="shared" si="165"/>
        <v>2000 q3</v>
      </c>
    </row>
    <row r="10307" spans="1:3">
      <c r="A10307" s="61">
        <v>36752</v>
      </c>
      <c r="B10307">
        <v>0.86699999999999999</v>
      </c>
      <c r="C10307" t="str">
        <f t="shared" si="165"/>
        <v>2000 q3</v>
      </c>
    </row>
    <row r="10308" spans="1:3">
      <c r="A10308" s="61">
        <v>36753</v>
      </c>
      <c r="B10308">
        <v>0.87050000000000005</v>
      </c>
      <c r="C10308" t="str">
        <f t="shared" si="165"/>
        <v>2000 q3</v>
      </c>
    </row>
    <row r="10309" spans="1:3">
      <c r="A10309" s="61">
        <v>36754</v>
      </c>
      <c r="B10309">
        <v>0.86650000000000005</v>
      </c>
      <c r="C10309" t="str">
        <f t="shared" si="165"/>
        <v>2000 q3</v>
      </c>
    </row>
    <row r="10310" spans="1:3">
      <c r="A10310" s="61">
        <v>36755</v>
      </c>
      <c r="B10310">
        <v>0.86899999999999999</v>
      </c>
      <c r="C10310" t="str">
        <f t="shared" si="165"/>
        <v>2000 q3</v>
      </c>
    </row>
    <row r="10311" spans="1:3">
      <c r="A10311" s="61">
        <v>36756</v>
      </c>
      <c r="B10311">
        <v>0.86499999999999999</v>
      </c>
      <c r="C10311" t="str">
        <f t="shared" si="165"/>
        <v>2000 q3</v>
      </c>
    </row>
    <row r="10312" spans="1:3">
      <c r="A10312" s="61">
        <v>36759</v>
      </c>
      <c r="B10312">
        <v>0.85399999999999998</v>
      </c>
      <c r="C10312" t="str">
        <f t="shared" si="165"/>
        <v>2000 q3</v>
      </c>
    </row>
    <row r="10313" spans="1:3">
      <c r="A10313" s="61">
        <v>36760</v>
      </c>
      <c r="B10313">
        <v>0.85750000000000004</v>
      </c>
      <c r="C10313" t="str">
        <f t="shared" si="165"/>
        <v>2000 q3</v>
      </c>
    </row>
    <row r="10314" spans="1:3">
      <c r="A10314" s="61">
        <v>36761</v>
      </c>
      <c r="B10314">
        <v>0.85650000000000004</v>
      </c>
      <c r="C10314" t="str">
        <f t="shared" si="165"/>
        <v>2000 q3</v>
      </c>
    </row>
    <row r="10315" spans="1:3">
      <c r="A10315" s="61">
        <v>36762</v>
      </c>
      <c r="B10315">
        <v>0.86199999999999999</v>
      </c>
      <c r="C10315" t="str">
        <f t="shared" si="165"/>
        <v>2000 q3</v>
      </c>
    </row>
    <row r="10316" spans="1:3">
      <c r="A10316" s="61">
        <v>36763</v>
      </c>
      <c r="B10316">
        <v>0.86250000000000004</v>
      </c>
      <c r="C10316" t="str">
        <f t="shared" si="165"/>
        <v>2000 q3</v>
      </c>
    </row>
    <row r="10317" spans="1:3">
      <c r="A10317" s="61">
        <v>36766</v>
      </c>
      <c r="B10317">
        <v>0.86229999999999996</v>
      </c>
      <c r="C10317" t="str">
        <f t="shared" si="165"/>
        <v>2000 q3</v>
      </c>
    </row>
    <row r="10318" spans="1:3">
      <c r="A10318" s="61">
        <v>36767</v>
      </c>
      <c r="B10318">
        <v>0.88319999999999999</v>
      </c>
      <c r="C10318" t="str">
        <f t="shared" si="165"/>
        <v>2000 q3</v>
      </c>
    </row>
    <row r="10319" spans="1:3">
      <c r="A10319" s="61">
        <v>36768</v>
      </c>
      <c r="B10319">
        <v>0.89219999999999999</v>
      </c>
      <c r="C10319" t="str">
        <f t="shared" si="165"/>
        <v>2000 q3</v>
      </c>
    </row>
    <row r="10320" spans="1:3">
      <c r="A10320" s="61">
        <v>36769</v>
      </c>
      <c r="B10320">
        <v>0.89300000000000002</v>
      </c>
      <c r="C10320" t="str">
        <f t="shared" si="165"/>
        <v>2000 q3</v>
      </c>
    </row>
    <row r="10321" spans="1:3">
      <c r="A10321" s="61">
        <v>36770</v>
      </c>
      <c r="B10321">
        <v>0.89749999999999996</v>
      </c>
      <c r="C10321" t="str">
        <f t="shared" si="165"/>
        <v>2000 q3</v>
      </c>
    </row>
    <row r="10322" spans="1:3">
      <c r="A10322" s="61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61">
        <v>36775</v>
      </c>
      <c r="B10323">
        <v>0.90800000000000003</v>
      </c>
      <c r="C10323" t="str">
        <f t="shared" si="166"/>
        <v>2000 q3</v>
      </c>
    </row>
    <row r="10324" spans="1:3">
      <c r="A10324" s="61">
        <v>36776</v>
      </c>
      <c r="B10324">
        <v>0.91200000000000003</v>
      </c>
      <c r="C10324" t="str">
        <f t="shared" si="166"/>
        <v>2000 q3</v>
      </c>
    </row>
    <row r="10325" spans="1:3">
      <c r="A10325" s="61">
        <v>36777</v>
      </c>
      <c r="B10325">
        <v>0.91800000000000004</v>
      </c>
      <c r="C10325" t="str">
        <f t="shared" si="166"/>
        <v>2000 q3</v>
      </c>
    </row>
    <row r="10326" spans="1:3">
      <c r="A10326" s="61">
        <v>36780</v>
      </c>
      <c r="B10326">
        <v>0.92049999999999998</v>
      </c>
      <c r="C10326" t="str">
        <f t="shared" si="166"/>
        <v>2000 q3</v>
      </c>
    </row>
    <row r="10327" spans="1:3">
      <c r="A10327" s="61">
        <v>36781</v>
      </c>
      <c r="B10327">
        <v>0.93600000000000005</v>
      </c>
      <c r="C10327" t="str">
        <f t="shared" si="166"/>
        <v>2000 q3</v>
      </c>
    </row>
    <row r="10328" spans="1:3">
      <c r="A10328" s="61">
        <v>36782</v>
      </c>
      <c r="B10328">
        <v>0.9355</v>
      </c>
      <c r="C10328" t="str">
        <f t="shared" si="166"/>
        <v>2000 q3</v>
      </c>
    </row>
    <row r="10329" spans="1:3">
      <c r="A10329" s="61">
        <v>36783</v>
      </c>
      <c r="B10329">
        <v>0.93500000000000005</v>
      </c>
      <c r="C10329" t="str">
        <f t="shared" si="166"/>
        <v>2000 q3</v>
      </c>
    </row>
    <row r="10330" spans="1:3">
      <c r="A10330" s="61">
        <v>36784</v>
      </c>
      <c r="B10330">
        <v>0.92949999999999999</v>
      </c>
      <c r="C10330" t="str">
        <f t="shared" si="166"/>
        <v>2000 q3</v>
      </c>
    </row>
    <row r="10331" spans="1:3">
      <c r="A10331" s="61">
        <v>36787</v>
      </c>
      <c r="B10331">
        <v>0.92749999999999999</v>
      </c>
      <c r="C10331" t="str">
        <f t="shared" si="166"/>
        <v>2000 q3</v>
      </c>
    </row>
    <row r="10332" spans="1:3">
      <c r="A10332" s="61">
        <v>36788</v>
      </c>
      <c r="B10332">
        <v>0.93049999999999999</v>
      </c>
      <c r="C10332" t="str">
        <f t="shared" si="166"/>
        <v>2000 q3</v>
      </c>
    </row>
    <row r="10333" spans="1:3">
      <c r="A10333" s="61">
        <v>36789</v>
      </c>
      <c r="B10333">
        <v>0.91049999999999998</v>
      </c>
      <c r="C10333" t="str">
        <f t="shared" si="166"/>
        <v>2000 q3</v>
      </c>
    </row>
    <row r="10334" spans="1:3">
      <c r="A10334" s="61">
        <v>36790</v>
      </c>
      <c r="B10334">
        <v>0.93400000000000005</v>
      </c>
      <c r="C10334" t="str">
        <f t="shared" si="166"/>
        <v>2000 q3</v>
      </c>
    </row>
    <row r="10335" spans="1:3">
      <c r="A10335" s="61">
        <v>36791</v>
      </c>
      <c r="B10335">
        <v>0.92800000000000005</v>
      </c>
      <c r="C10335" t="str">
        <f t="shared" si="166"/>
        <v>2000 q3</v>
      </c>
    </row>
    <row r="10336" spans="1:3">
      <c r="A10336" s="61">
        <v>36794</v>
      </c>
      <c r="B10336">
        <v>0.93500000000000005</v>
      </c>
      <c r="C10336" t="str">
        <f t="shared" si="166"/>
        <v>2000 q3</v>
      </c>
    </row>
    <row r="10337" spans="1:3">
      <c r="A10337" s="61">
        <v>36795</v>
      </c>
      <c r="B10337">
        <v>0.92349999999999999</v>
      </c>
      <c r="C10337" t="str">
        <f t="shared" si="166"/>
        <v>2000 q3</v>
      </c>
    </row>
    <row r="10338" spans="1:3">
      <c r="A10338" s="61">
        <v>36796</v>
      </c>
      <c r="B10338">
        <v>0.92149999999999999</v>
      </c>
      <c r="C10338" t="str">
        <f t="shared" si="166"/>
        <v>2000 q3</v>
      </c>
    </row>
    <row r="10339" spans="1:3">
      <c r="A10339" s="61">
        <v>36797</v>
      </c>
      <c r="B10339">
        <v>0.91900000000000004</v>
      </c>
      <c r="C10339" t="str">
        <f t="shared" si="166"/>
        <v>2000 q3</v>
      </c>
    </row>
    <row r="10340" spans="1:3">
      <c r="A10340" s="61">
        <v>36798</v>
      </c>
      <c r="B10340">
        <v>0.92049999999999998</v>
      </c>
      <c r="C10340" t="str">
        <f t="shared" si="166"/>
        <v>2000 q3</v>
      </c>
    </row>
    <row r="10341" spans="1:3">
      <c r="A10341" s="61">
        <v>36801</v>
      </c>
      <c r="B10341">
        <v>0.89900000000000002</v>
      </c>
      <c r="C10341" t="str">
        <f t="shared" si="166"/>
        <v>2000 q4</v>
      </c>
    </row>
    <row r="10342" spans="1:3">
      <c r="A10342" s="61">
        <v>36802</v>
      </c>
      <c r="B10342">
        <v>0.90249999999999997</v>
      </c>
      <c r="C10342" t="str">
        <f t="shared" si="166"/>
        <v>2000 q4</v>
      </c>
    </row>
    <row r="10343" spans="1:3">
      <c r="A10343" s="61">
        <v>36803</v>
      </c>
      <c r="B10343">
        <v>0.89900000000000002</v>
      </c>
      <c r="C10343" t="str">
        <f t="shared" si="166"/>
        <v>2000 q4</v>
      </c>
    </row>
    <row r="10344" spans="1:3">
      <c r="A10344" s="61">
        <v>36804</v>
      </c>
      <c r="B10344">
        <v>0.91100000000000003</v>
      </c>
      <c r="C10344" t="str">
        <f t="shared" si="166"/>
        <v>2000 q4</v>
      </c>
    </row>
    <row r="10345" spans="1:3">
      <c r="A10345" s="61">
        <v>36805</v>
      </c>
      <c r="B10345">
        <v>0.90600000000000003</v>
      </c>
      <c r="C10345" t="str">
        <f t="shared" si="166"/>
        <v>2000 q4</v>
      </c>
    </row>
    <row r="10346" spans="1:3">
      <c r="A10346" s="61">
        <v>36808</v>
      </c>
      <c r="B10346">
        <v>0.89649999999999996</v>
      </c>
      <c r="C10346" t="str">
        <f t="shared" si="166"/>
        <v>2000 q4</v>
      </c>
    </row>
    <row r="10347" spans="1:3">
      <c r="A10347" s="61">
        <v>36809</v>
      </c>
      <c r="B10347">
        <v>0.90549999999999997</v>
      </c>
      <c r="C10347" t="str">
        <f t="shared" si="166"/>
        <v>2000 q4</v>
      </c>
    </row>
    <row r="10348" spans="1:3">
      <c r="A10348" s="61">
        <v>36810</v>
      </c>
      <c r="B10348">
        <v>0.90200000000000002</v>
      </c>
      <c r="C10348" t="str">
        <f t="shared" si="166"/>
        <v>2000 q4</v>
      </c>
    </row>
    <row r="10349" spans="1:3">
      <c r="A10349" s="61">
        <v>36811</v>
      </c>
      <c r="B10349">
        <v>0.88200000000000001</v>
      </c>
      <c r="C10349" t="str">
        <f t="shared" si="166"/>
        <v>2000 q4</v>
      </c>
    </row>
    <row r="10350" spans="1:3">
      <c r="A10350" s="61">
        <v>36812</v>
      </c>
      <c r="B10350">
        <v>0.89249999999999996</v>
      </c>
      <c r="C10350" t="str">
        <f t="shared" si="166"/>
        <v>2000 q4</v>
      </c>
    </row>
    <row r="10351" spans="1:3">
      <c r="A10351" s="61">
        <v>36815</v>
      </c>
      <c r="B10351">
        <v>0.89400000000000002</v>
      </c>
      <c r="C10351" t="str">
        <f t="shared" si="166"/>
        <v>2000 q4</v>
      </c>
    </row>
    <row r="10352" spans="1:3">
      <c r="A10352" s="61">
        <v>36816</v>
      </c>
      <c r="B10352">
        <v>0.88300000000000001</v>
      </c>
      <c r="C10352" t="str">
        <f t="shared" si="166"/>
        <v>2000 q4</v>
      </c>
    </row>
    <row r="10353" spans="1:3">
      <c r="A10353" s="61">
        <v>36817</v>
      </c>
      <c r="B10353">
        <v>0.872</v>
      </c>
      <c r="C10353" t="str">
        <f t="shared" si="166"/>
        <v>2000 q4</v>
      </c>
    </row>
    <row r="10354" spans="1:3">
      <c r="A10354" s="61">
        <v>36818</v>
      </c>
      <c r="B10354">
        <v>0.873</v>
      </c>
      <c r="C10354" t="str">
        <f t="shared" si="166"/>
        <v>2000 q4</v>
      </c>
    </row>
    <row r="10355" spans="1:3">
      <c r="A10355" s="61">
        <v>36819</v>
      </c>
      <c r="B10355">
        <v>0.86199999999999999</v>
      </c>
      <c r="C10355" t="str">
        <f t="shared" si="166"/>
        <v>2000 q4</v>
      </c>
    </row>
    <row r="10356" spans="1:3">
      <c r="A10356" s="61">
        <v>36822</v>
      </c>
      <c r="B10356">
        <v>0.86750000000000005</v>
      </c>
      <c r="C10356" t="str">
        <f t="shared" si="166"/>
        <v>2000 q4</v>
      </c>
    </row>
    <row r="10357" spans="1:3">
      <c r="A10357" s="61">
        <v>36823</v>
      </c>
      <c r="B10357">
        <v>0.86550000000000005</v>
      </c>
      <c r="C10357" t="str">
        <f t="shared" si="166"/>
        <v>2000 q4</v>
      </c>
    </row>
    <row r="10358" spans="1:3">
      <c r="A10358" s="61">
        <v>36824</v>
      </c>
      <c r="B10358">
        <v>0.85250000000000004</v>
      </c>
      <c r="C10358" t="str">
        <f t="shared" si="166"/>
        <v>2000 q4</v>
      </c>
    </row>
    <row r="10359" spans="1:3">
      <c r="A10359" s="61">
        <v>36825</v>
      </c>
      <c r="B10359">
        <v>0.83150000000000002</v>
      </c>
      <c r="C10359" t="str">
        <f t="shared" si="166"/>
        <v>2000 q4</v>
      </c>
    </row>
    <row r="10360" spans="1:3">
      <c r="A10360" s="61">
        <v>36826</v>
      </c>
      <c r="B10360">
        <v>0.84399999999999997</v>
      </c>
      <c r="C10360" t="str">
        <f t="shared" si="166"/>
        <v>2000 q4</v>
      </c>
    </row>
    <row r="10361" spans="1:3">
      <c r="A10361" s="61">
        <v>36829</v>
      </c>
      <c r="B10361">
        <v>0.84450000000000003</v>
      </c>
      <c r="C10361" t="str">
        <f t="shared" si="166"/>
        <v>2000 q4</v>
      </c>
    </row>
    <row r="10362" spans="1:3">
      <c r="A10362" s="61">
        <v>36830</v>
      </c>
      <c r="B10362">
        <v>0.84850000000000003</v>
      </c>
      <c r="C10362" t="str">
        <f t="shared" si="166"/>
        <v>2000 q4</v>
      </c>
    </row>
    <row r="10363" spans="1:3">
      <c r="A10363" s="61">
        <v>36831</v>
      </c>
      <c r="B10363">
        <v>0.83599999999999997</v>
      </c>
      <c r="C10363" t="str">
        <f t="shared" si="166"/>
        <v>2000 q4</v>
      </c>
    </row>
    <row r="10364" spans="1:3">
      <c r="A10364" s="61">
        <v>36832</v>
      </c>
      <c r="B10364">
        <v>0.83799999999999997</v>
      </c>
      <c r="C10364" t="str">
        <f t="shared" si="166"/>
        <v>2000 q4</v>
      </c>
    </row>
    <row r="10365" spans="1:3">
      <c r="A10365" s="61">
        <v>36833</v>
      </c>
      <c r="B10365">
        <v>0.83850000000000002</v>
      </c>
      <c r="C10365" t="str">
        <f t="shared" si="166"/>
        <v>2000 q4</v>
      </c>
    </row>
    <row r="10366" spans="1:3">
      <c r="A10366" s="61">
        <v>36836</v>
      </c>
      <c r="B10366">
        <v>0.82750000000000001</v>
      </c>
      <c r="C10366" t="str">
        <f t="shared" si="166"/>
        <v>2000 q4</v>
      </c>
    </row>
    <row r="10367" spans="1:3">
      <c r="A10367" s="61">
        <v>36837</v>
      </c>
      <c r="B10367">
        <v>0.83050000000000002</v>
      </c>
      <c r="C10367" t="str">
        <f t="shared" si="166"/>
        <v>2000 q4</v>
      </c>
    </row>
    <row r="10368" spans="1:3">
      <c r="A10368" s="61">
        <v>36838</v>
      </c>
      <c r="B10368">
        <v>0.83599999999999997</v>
      </c>
      <c r="C10368" t="str">
        <f t="shared" si="166"/>
        <v>2000 q4</v>
      </c>
    </row>
    <row r="10369" spans="1:3">
      <c r="A10369" s="61">
        <v>36839</v>
      </c>
      <c r="B10369">
        <v>0.84050000000000002</v>
      </c>
      <c r="C10369" t="str">
        <f t="shared" si="166"/>
        <v>2000 q4</v>
      </c>
    </row>
    <row r="10370" spans="1:3">
      <c r="A10370" s="61">
        <v>36840</v>
      </c>
      <c r="B10370">
        <v>0.83850000000000002</v>
      </c>
      <c r="C10370" t="str">
        <f t="shared" si="166"/>
        <v>2000 q4</v>
      </c>
    </row>
    <row r="10371" spans="1:3">
      <c r="A10371" s="61">
        <v>36843</v>
      </c>
      <c r="B10371">
        <v>0.82099999999999995</v>
      </c>
      <c r="C10371" t="str">
        <f t="shared" si="166"/>
        <v>2000 q4</v>
      </c>
    </row>
    <row r="10372" spans="1:3">
      <c r="A10372" s="61">
        <v>36844</v>
      </c>
      <c r="B10372">
        <v>0.82750000000000001</v>
      </c>
      <c r="C10372" t="str">
        <f t="shared" si="166"/>
        <v>2000 q4</v>
      </c>
    </row>
    <row r="10373" spans="1:3">
      <c r="A10373" s="61">
        <v>36845</v>
      </c>
      <c r="B10373">
        <v>0.82699999999999996</v>
      </c>
      <c r="C10373" t="str">
        <f t="shared" si="166"/>
        <v>2000 q4</v>
      </c>
    </row>
    <row r="10374" spans="1:3">
      <c r="A10374" s="61">
        <v>36846</v>
      </c>
      <c r="B10374">
        <v>0.82</v>
      </c>
      <c r="C10374" t="str">
        <f t="shared" si="166"/>
        <v>2000 q4</v>
      </c>
    </row>
    <row r="10375" spans="1:3">
      <c r="A10375" s="61">
        <v>36847</v>
      </c>
      <c r="B10375">
        <v>0.82450000000000001</v>
      </c>
      <c r="C10375" t="str">
        <f t="shared" si="166"/>
        <v>2000 q4</v>
      </c>
    </row>
    <row r="10376" spans="1:3">
      <c r="A10376" s="61">
        <v>36850</v>
      </c>
      <c r="B10376">
        <v>0.82499999999999996</v>
      </c>
      <c r="C10376" t="str">
        <f t="shared" si="166"/>
        <v>2000 q4</v>
      </c>
    </row>
    <row r="10377" spans="1:3">
      <c r="A10377" s="61">
        <v>36851</v>
      </c>
      <c r="B10377">
        <v>0.82799999999999996</v>
      </c>
      <c r="C10377" t="str">
        <f t="shared" si="166"/>
        <v>2000 q4</v>
      </c>
    </row>
    <row r="10378" spans="1:3">
      <c r="A10378" s="61">
        <v>36852</v>
      </c>
      <c r="B10378">
        <v>0.82099999999999995</v>
      </c>
      <c r="C10378" t="str">
        <f t="shared" si="166"/>
        <v>2000 q4</v>
      </c>
    </row>
    <row r="10379" spans="1:3">
      <c r="A10379" s="61">
        <v>36857</v>
      </c>
      <c r="B10379">
        <v>0.84289999999999998</v>
      </c>
      <c r="C10379" t="str">
        <f t="shared" si="166"/>
        <v>2000 q4</v>
      </c>
    </row>
    <row r="10380" spans="1:3">
      <c r="A10380" s="61">
        <v>36858</v>
      </c>
      <c r="B10380">
        <v>0.85360000000000003</v>
      </c>
      <c r="C10380" t="str">
        <f t="shared" si="166"/>
        <v>2000 q4</v>
      </c>
    </row>
    <row r="10381" spans="1:3">
      <c r="A10381" s="61">
        <v>36859</v>
      </c>
      <c r="B10381">
        <v>0.85409999999999997</v>
      </c>
      <c r="C10381" t="str">
        <f t="shared" si="166"/>
        <v>2000 q4</v>
      </c>
    </row>
    <row r="10382" spans="1:3">
      <c r="A10382" s="61">
        <v>36860</v>
      </c>
      <c r="B10382">
        <v>0.84379999999999999</v>
      </c>
      <c r="C10382" t="str">
        <f t="shared" si="166"/>
        <v>2000 q4</v>
      </c>
    </row>
    <row r="10383" spans="1:3">
      <c r="A10383" s="61">
        <v>36861</v>
      </c>
      <c r="B10383">
        <v>0.85899999999999999</v>
      </c>
      <c r="C10383" t="str">
        <f t="shared" si="166"/>
        <v>2000 q4</v>
      </c>
    </row>
    <row r="10384" spans="1:3">
      <c r="A10384" s="61">
        <v>36864</v>
      </c>
      <c r="B10384">
        <v>0.86250000000000004</v>
      </c>
      <c r="C10384" t="str">
        <f t="shared" si="166"/>
        <v>2000 q4</v>
      </c>
    </row>
    <row r="10385" spans="1:3">
      <c r="A10385" s="61">
        <v>36865</v>
      </c>
      <c r="B10385">
        <v>0.87</v>
      </c>
      <c r="C10385" t="str">
        <f t="shared" si="166"/>
        <v>2000 q4</v>
      </c>
    </row>
    <row r="10386" spans="1:3">
      <c r="A10386" s="61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61">
        <v>36867</v>
      </c>
      <c r="B10387">
        <v>0.88100000000000001</v>
      </c>
      <c r="C10387" t="str">
        <f t="shared" si="167"/>
        <v>2000 q4</v>
      </c>
    </row>
    <row r="10388" spans="1:3">
      <c r="A10388" s="61">
        <v>36868</v>
      </c>
      <c r="B10388">
        <v>0.89100000000000001</v>
      </c>
      <c r="C10388" t="str">
        <f t="shared" si="167"/>
        <v>2000 q4</v>
      </c>
    </row>
    <row r="10389" spans="1:3">
      <c r="A10389" s="61">
        <v>36871</v>
      </c>
      <c r="B10389">
        <v>0.89149999999999996</v>
      </c>
      <c r="C10389" t="str">
        <f t="shared" si="167"/>
        <v>2000 q4</v>
      </c>
    </row>
    <row r="10390" spans="1:3">
      <c r="A10390" s="61">
        <v>36872</v>
      </c>
      <c r="B10390">
        <v>0.88500000000000001</v>
      </c>
      <c r="C10390" t="str">
        <f t="shared" si="167"/>
        <v>2000 q4</v>
      </c>
    </row>
    <row r="10391" spans="1:3">
      <c r="A10391" s="61">
        <v>36873</v>
      </c>
      <c r="B10391">
        <v>0.88249999999999995</v>
      </c>
      <c r="C10391" t="str">
        <f t="shared" si="167"/>
        <v>2000 q4</v>
      </c>
    </row>
    <row r="10392" spans="1:3">
      <c r="A10392" s="61">
        <v>36874</v>
      </c>
      <c r="B10392">
        <v>0.89100000000000001</v>
      </c>
      <c r="C10392" t="str">
        <f t="shared" si="167"/>
        <v>2000 q4</v>
      </c>
    </row>
    <row r="10393" spans="1:3">
      <c r="A10393" s="61">
        <v>36875</v>
      </c>
      <c r="B10393">
        <v>0.87250000000000005</v>
      </c>
      <c r="C10393" t="str">
        <f t="shared" si="167"/>
        <v>2000 q4</v>
      </c>
    </row>
    <row r="10394" spans="1:3">
      <c r="A10394" s="61">
        <v>36878</v>
      </c>
      <c r="B10394">
        <v>0.87450000000000006</v>
      </c>
      <c r="C10394" t="str">
        <f t="shared" si="167"/>
        <v>2000 q4</v>
      </c>
    </row>
    <row r="10395" spans="1:3">
      <c r="A10395" s="61">
        <v>36879</v>
      </c>
      <c r="B10395">
        <v>0.872</v>
      </c>
      <c r="C10395" t="str">
        <f t="shared" si="167"/>
        <v>2000 q4</v>
      </c>
    </row>
    <row r="10396" spans="1:3">
      <c r="A10396" s="61">
        <v>36880</v>
      </c>
      <c r="B10396">
        <v>0.86099999999999999</v>
      </c>
      <c r="C10396" t="str">
        <f t="shared" si="167"/>
        <v>2000 q4</v>
      </c>
    </row>
    <row r="10397" spans="1:3">
      <c r="A10397" s="61">
        <v>36881</v>
      </c>
      <c r="B10397">
        <v>0.85450000000000004</v>
      </c>
      <c r="C10397" t="str">
        <f t="shared" si="167"/>
        <v>2000 q4</v>
      </c>
    </row>
    <row r="10398" spans="1:3">
      <c r="A10398" s="61">
        <v>36882</v>
      </c>
      <c r="B10398">
        <v>0.85799999999999998</v>
      </c>
      <c r="C10398" t="str">
        <f t="shared" si="167"/>
        <v>2000 q4</v>
      </c>
    </row>
    <row r="10399" spans="1:3">
      <c r="A10399" s="61">
        <v>36886</v>
      </c>
      <c r="B10399">
        <v>0.86370000000000002</v>
      </c>
      <c r="C10399" t="str">
        <f t="shared" si="167"/>
        <v>2000 q4</v>
      </c>
    </row>
    <row r="10400" spans="1:3">
      <c r="A10400" s="61">
        <v>36887</v>
      </c>
      <c r="B10400">
        <v>0.84840000000000004</v>
      </c>
      <c r="C10400" t="str">
        <f t="shared" si="167"/>
        <v>2000 q4</v>
      </c>
    </row>
    <row r="10401" spans="1:3">
      <c r="A10401" s="61">
        <v>36888</v>
      </c>
      <c r="B10401">
        <v>0.85070000000000001</v>
      </c>
      <c r="C10401" t="str">
        <f t="shared" si="167"/>
        <v>2000 q4</v>
      </c>
    </row>
    <row r="10402" spans="1:3">
      <c r="A10402" s="61">
        <v>36889</v>
      </c>
      <c r="B10402">
        <v>0.84370000000000001</v>
      </c>
      <c r="C10402" t="str">
        <f t="shared" si="167"/>
        <v>2000 q4</v>
      </c>
    </row>
    <row r="10403" spans="1:3">
      <c r="A10403" s="61">
        <v>36893</v>
      </c>
      <c r="B10403">
        <v>0.8115</v>
      </c>
      <c r="C10403" t="str">
        <f t="shared" si="167"/>
        <v>2001 q1</v>
      </c>
    </row>
    <row r="10404" spans="1:3">
      <c r="A10404" s="61">
        <v>36894</v>
      </c>
      <c r="B10404">
        <v>0.81699999999999995</v>
      </c>
      <c r="C10404" t="str">
        <f t="shared" si="167"/>
        <v>2001 q1</v>
      </c>
    </row>
    <row r="10405" spans="1:3">
      <c r="A10405" s="61">
        <v>36895</v>
      </c>
      <c r="B10405">
        <v>0.81100000000000005</v>
      </c>
      <c r="C10405" t="str">
        <f t="shared" si="167"/>
        <v>2001 q1</v>
      </c>
    </row>
    <row r="10406" spans="1:3">
      <c r="A10406" s="61">
        <v>36896</v>
      </c>
      <c r="B10406">
        <v>0.82450000000000001</v>
      </c>
      <c r="C10406" t="str">
        <f t="shared" si="167"/>
        <v>2001 q1</v>
      </c>
    </row>
    <row r="10407" spans="1:3">
      <c r="A10407" s="61">
        <v>36899</v>
      </c>
      <c r="B10407">
        <v>0.82850000000000001</v>
      </c>
      <c r="C10407" t="str">
        <f t="shared" si="167"/>
        <v>2001 q1</v>
      </c>
    </row>
    <row r="10408" spans="1:3">
      <c r="A10408" s="61">
        <v>36900</v>
      </c>
      <c r="B10408">
        <v>0.82499999999999996</v>
      </c>
      <c r="C10408" t="str">
        <f t="shared" si="167"/>
        <v>2001 q1</v>
      </c>
    </row>
    <row r="10409" spans="1:3">
      <c r="A10409" s="61">
        <v>36901</v>
      </c>
      <c r="B10409">
        <v>0.82599999999999996</v>
      </c>
      <c r="C10409" t="str">
        <f t="shared" si="167"/>
        <v>2001 q1</v>
      </c>
    </row>
    <row r="10410" spans="1:3">
      <c r="A10410" s="61">
        <v>36902</v>
      </c>
      <c r="B10410">
        <v>0.83050000000000002</v>
      </c>
      <c r="C10410" t="str">
        <f t="shared" si="167"/>
        <v>2001 q1</v>
      </c>
    </row>
    <row r="10411" spans="1:3">
      <c r="A10411" s="61">
        <v>36903</v>
      </c>
      <c r="B10411">
        <v>0.84150000000000003</v>
      </c>
      <c r="C10411" t="str">
        <f t="shared" si="167"/>
        <v>2001 q1</v>
      </c>
    </row>
    <row r="10412" spans="1:3">
      <c r="A10412" s="61">
        <v>36907</v>
      </c>
      <c r="B10412">
        <v>0.82299999999999995</v>
      </c>
      <c r="C10412" t="str">
        <f t="shared" si="167"/>
        <v>2001 q1</v>
      </c>
    </row>
    <row r="10413" spans="1:3">
      <c r="A10413" s="61">
        <v>36908</v>
      </c>
      <c r="B10413">
        <v>0.82750000000000001</v>
      </c>
      <c r="C10413" t="str">
        <f t="shared" si="167"/>
        <v>2001 q1</v>
      </c>
    </row>
    <row r="10414" spans="1:3">
      <c r="A10414" s="61">
        <v>36909</v>
      </c>
      <c r="B10414">
        <v>0.86150000000000004</v>
      </c>
      <c r="C10414" t="str">
        <f t="shared" si="167"/>
        <v>2001 q1</v>
      </c>
    </row>
    <row r="10415" spans="1:3">
      <c r="A10415" s="61">
        <v>36910</v>
      </c>
      <c r="B10415">
        <v>0.84750000000000003</v>
      </c>
      <c r="C10415" t="str">
        <f t="shared" si="167"/>
        <v>2001 q1</v>
      </c>
    </row>
    <row r="10416" spans="1:3">
      <c r="A10416" s="61">
        <v>36913</v>
      </c>
      <c r="B10416">
        <v>0.84750000000000003</v>
      </c>
      <c r="C10416" t="str">
        <f t="shared" si="167"/>
        <v>2001 q1</v>
      </c>
    </row>
    <row r="10417" spans="1:3">
      <c r="A10417" s="61">
        <v>36914</v>
      </c>
      <c r="B10417">
        <v>0.84850000000000003</v>
      </c>
      <c r="C10417" t="str">
        <f t="shared" si="167"/>
        <v>2001 q1</v>
      </c>
    </row>
    <row r="10418" spans="1:3">
      <c r="A10418" s="61">
        <v>36915</v>
      </c>
      <c r="B10418">
        <v>0.83499999999999996</v>
      </c>
      <c r="C10418" t="str">
        <f t="shared" si="167"/>
        <v>2001 q1</v>
      </c>
    </row>
    <row r="10419" spans="1:3">
      <c r="A10419" s="61">
        <v>36916</v>
      </c>
      <c r="B10419">
        <v>0.83699999999999997</v>
      </c>
      <c r="C10419" t="str">
        <f t="shared" si="167"/>
        <v>2001 q1</v>
      </c>
    </row>
    <row r="10420" spans="1:3">
      <c r="A10420" s="61">
        <v>36917</v>
      </c>
      <c r="B10420">
        <v>0.84</v>
      </c>
      <c r="C10420" t="str">
        <f t="shared" si="167"/>
        <v>2001 q1</v>
      </c>
    </row>
    <row r="10421" spans="1:3">
      <c r="A10421" s="61">
        <v>36920</v>
      </c>
      <c r="B10421">
        <v>0.83250000000000002</v>
      </c>
      <c r="C10421" t="str">
        <f t="shared" si="167"/>
        <v>2001 q1</v>
      </c>
    </row>
    <row r="10422" spans="1:3">
      <c r="A10422" s="61">
        <v>36921</v>
      </c>
      <c r="B10422">
        <v>0.84099999999999997</v>
      </c>
      <c r="C10422" t="str">
        <f t="shared" si="167"/>
        <v>2001 q1</v>
      </c>
    </row>
    <row r="10423" spans="1:3">
      <c r="A10423" s="61">
        <v>36922</v>
      </c>
      <c r="B10423">
        <v>0.84550000000000003</v>
      </c>
      <c r="C10423" t="str">
        <f t="shared" si="167"/>
        <v>2001 q1</v>
      </c>
    </row>
    <row r="10424" spans="1:3">
      <c r="A10424" s="61">
        <v>36923</v>
      </c>
      <c r="B10424">
        <v>0.84699999999999998</v>
      </c>
      <c r="C10424" t="str">
        <f t="shared" si="167"/>
        <v>2001 q1</v>
      </c>
    </row>
    <row r="10425" spans="1:3">
      <c r="A10425" s="61">
        <v>36924</v>
      </c>
      <c r="B10425">
        <v>0.84150000000000003</v>
      </c>
      <c r="C10425" t="str">
        <f t="shared" si="167"/>
        <v>2001 q1</v>
      </c>
    </row>
    <row r="10426" spans="1:3">
      <c r="A10426" s="61">
        <v>36927</v>
      </c>
      <c r="B10426">
        <v>0.82499999999999996</v>
      </c>
      <c r="C10426" t="str">
        <f t="shared" si="167"/>
        <v>2001 q1</v>
      </c>
    </row>
    <row r="10427" spans="1:3">
      <c r="A10427" s="61">
        <v>36928</v>
      </c>
      <c r="B10427">
        <v>0.83050000000000002</v>
      </c>
      <c r="C10427" t="str">
        <f t="shared" si="167"/>
        <v>2001 q1</v>
      </c>
    </row>
    <row r="10428" spans="1:3">
      <c r="A10428" s="61">
        <v>36929</v>
      </c>
      <c r="B10428">
        <v>0.82850000000000001</v>
      </c>
      <c r="C10428" t="str">
        <f t="shared" si="167"/>
        <v>2001 q1</v>
      </c>
    </row>
    <row r="10429" spans="1:3">
      <c r="A10429" s="61">
        <v>36930</v>
      </c>
      <c r="B10429">
        <v>0.82950000000000002</v>
      </c>
      <c r="C10429" t="str">
        <f t="shared" si="167"/>
        <v>2001 q1</v>
      </c>
    </row>
    <row r="10430" spans="1:3">
      <c r="A10430" s="61">
        <v>36931</v>
      </c>
      <c r="B10430">
        <v>0.82</v>
      </c>
      <c r="C10430" t="str">
        <f t="shared" si="167"/>
        <v>2001 q1</v>
      </c>
    </row>
    <row r="10431" spans="1:3">
      <c r="A10431" s="61">
        <v>36934</v>
      </c>
      <c r="B10431">
        <v>0.8175</v>
      </c>
      <c r="C10431" t="str">
        <f t="shared" si="167"/>
        <v>2001 q1</v>
      </c>
    </row>
    <row r="10432" spans="1:3">
      <c r="A10432" s="61">
        <v>36935</v>
      </c>
      <c r="B10432">
        <v>0.82450000000000001</v>
      </c>
      <c r="C10432" t="str">
        <f t="shared" si="167"/>
        <v>2001 q1</v>
      </c>
    </row>
    <row r="10433" spans="1:3">
      <c r="A10433" s="61">
        <v>36936</v>
      </c>
      <c r="B10433">
        <v>0.82199999999999995</v>
      </c>
      <c r="C10433" t="str">
        <f t="shared" si="167"/>
        <v>2001 q1</v>
      </c>
    </row>
    <row r="10434" spans="1:3">
      <c r="A10434" s="61">
        <v>36937</v>
      </c>
      <c r="B10434">
        <v>0.82799999999999996</v>
      </c>
      <c r="C10434" t="str">
        <f t="shared" si="167"/>
        <v>2001 q1</v>
      </c>
    </row>
    <row r="10435" spans="1:3">
      <c r="A10435" s="61">
        <v>36938</v>
      </c>
      <c r="B10435">
        <v>0.82499999999999996</v>
      </c>
      <c r="C10435" t="str">
        <f t="shared" si="167"/>
        <v>2001 q1</v>
      </c>
    </row>
    <row r="10436" spans="1:3">
      <c r="A10436" s="61">
        <v>36942</v>
      </c>
      <c r="B10436">
        <v>0.82050000000000001</v>
      </c>
      <c r="C10436" t="str">
        <f t="shared" si="167"/>
        <v>2001 q1</v>
      </c>
    </row>
    <row r="10437" spans="1:3">
      <c r="A10437" s="61">
        <v>36943</v>
      </c>
      <c r="B10437">
        <v>0.80049999999999999</v>
      </c>
      <c r="C10437" t="str">
        <f t="shared" si="167"/>
        <v>2001 q1</v>
      </c>
    </row>
    <row r="10438" spans="1:3">
      <c r="A10438" s="61">
        <v>36944</v>
      </c>
      <c r="B10438">
        <v>0.80100000000000005</v>
      </c>
      <c r="C10438" t="str">
        <f t="shared" si="167"/>
        <v>2001 q1</v>
      </c>
    </row>
    <row r="10439" spans="1:3">
      <c r="A10439" s="61">
        <v>36945</v>
      </c>
      <c r="B10439">
        <v>0.79700000000000004</v>
      </c>
      <c r="C10439" t="str">
        <f t="shared" si="167"/>
        <v>2001 q1</v>
      </c>
    </row>
    <row r="10440" spans="1:3">
      <c r="A10440" s="61">
        <v>36948</v>
      </c>
      <c r="B10440">
        <v>0.80769999999999997</v>
      </c>
      <c r="C10440" t="str">
        <f t="shared" si="167"/>
        <v>2001 q1</v>
      </c>
    </row>
    <row r="10441" spans="1:3">
      <c r="A10441" s="61">
        <v>36949</v>
      </c>
      <c r="B10441">
        <v>0.80610000000000004</v>
      </c>
      <c r="C10441" t="str">
        <f t="shared" si="167"/>
        <v>2001 q1</v>
      </c>
    </row>
    <row r="10442" spans="1:3">
      <c r="A10442" s="61">
        <v>36950</v>
      </c>
      <c r="B10442">
        <v>0.81479999999999997</v>
      </c>
      <c r="C10442" t="str">
        <f t="shared" si="167"/>
        <v>2001 q1</v>
      </c>
    </row>
    <row r="10443" spans="1:3">
      <c r="A10443" s="61">
        <v>36951</v>
      </c>
      <c r="B10443">
        <v>0.82399999999999995</v>
      </c>
      <c r="C10443" t="str">
        <f t="shared" si="167"/>
        <v>2001 q1</v>
      </c>
    </row>
    <row r="10444" spans="1:3">
      <c r="A10444" s="61">
        <v>36952</v>
      </c>
      <c r="B10444">
        <v>0.82799999999999996</v>
      </c>
      <c r="C10444" t="str">
        <f t="shared" si="167"/>
        <v>2001 q1</v>
      </c>
    </row>
    <row r="10445" spans="1:3">
      <c r="A10445" s="61">
        <v>36955</v>
      </c>
      <c r="B10445">
        <v>0.83799999999999997</v>
      </c>
      <c r="C10445" t="str">
        <f t="shared" si="167"/>
        <v>2001 q1</v>
      </c>
    </row>
    <row r="10446" spans="1:3">
      <c r="A10446" s="61">
        <v>36956</v>
      </c>
      <c r="B10446">
        <v>0.84850000000000003</v>
      </c>
      <c r="C10446" t="str">
        <f t="shared" si="167"/>
        <v>2001 q1</v>
      </c>
    </row>
    <row r="10447" spans="1:3">
      <c r="A10447" s="61">
        <v>36957</v>
      </c>
      <c r="B10447">
        <v>0.84</v>
      </c>
      <c r="C10447" t="str">
        <f t="shared" si="167"/>
        <v>2001 q1</v>
      </c>
    </row>
    <row r="10448" spans="1:3">
      <c r="A10448" s="61">
        <v>36958</v>
      </c>
      <c r="B10448">
        <v>0.82650000000000001</v>
      </c>
      <c r="C10448" t="str">
        <f t="shared" si="167"/>
        <v>2001 q1</v>
      </c>
    </row>
    <row r="10449" spans="1:3">
      <c r="A10449" s="61">
        <v>36959</v>
      </c>
      <c r="B10449">
        <v>0.83250000000000002</v>
      </c>
      <c r="C10449" t="str">
        <f t="shared" si="167"/>
        <v>2001 q1</v>
      </c>
    </row>
    <row r="10450" spans="1:3">
      <c r="A10450" s="61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61">
        <v>36963</v>
      </c>
      <c r="B10451">
        <v>0.81950000000000001</v>
      </c>
      <c r="C10451" t="str">
        <f t="shared" si="168"/>
        <v>2001 q1</v>
      </c>
    </row>
    <row r="10452" spans="1:3">
      <c r="A10452" s="61">
        <v>36964</v>
      </c>
      <c r="B10452">
        <v>0.81299999999999994</v>
      </c>
      <c r="C10452" t="str">
        <f t="shared" si="168"/>
        <v>2001 q1</v>
      </c>
    </row>
    <row r="10453" spans="1:3">
      <c r="A10453" s="61">
        <v>36965</v>
      </c>
      <c r="B10453">
        <v>0.8105</v>
      </c>
      <c r="C10453" t="str">
        <f t="shared" si="168"/>
        <v>2001 q1</v>
      </c>
    </row>
    <row r="10454" spans="1:3">
      <c r="A10454" s="61">
        <v>36966</v>
      </c>
      <c r="B10454">
        <v>0.79200000000000004</v>
      </c>
      <c r="C10454" t="str">
        <f t="shared" si="168"/>
        <v>2001 q1</v>
      </c>
    </row>
    <row r="10455" spans="1:3">
      <c r="A10455" s="61">
        <v>36969</v>
      </c>
      <c r="B10455">
        <v>0.79800000000000004</v>
      </c>
      <c r="C10455" t="str">
        <f t="shared" si="168"/>
        <v>2001 q1</v>
      </c>
    </row>
    <row r="10456" spans="1:3">
      <c r="A10456" s="61">
        <v>36970</v>
      </c>
      <c r="B10456">
        <v>0.80100000000000005</v>
      </c>
      <c r="C10456" t="str">
        <f t="shared" si="168"/>
        <v>2001 q1</v>
      </c>
    </row>
    <row r="10457" spans="1:3">
      <c r="A10457" s="61">
        <v>36971</v>
      </c>
      <c r="B10457">
        <v>0.79249999999999998</v>
      </c>
      <c r="C10457" t="str">
        <f t="shared" si="168"/>
        <v>2001 q1</v>
      </c>
    </row>
    <row r="10458" spans="1:3">
      <c r="A10458" s="61">
        <v>36972</v>
      </c>
      <c r="B10458">
        <v>0.78400000000000003</v>
      </c>
      <c r="C10458" t="str">
        <f t="shared" si="168"/>
        <v>2001 q1</v>
      </c>
    </row>
    <row r="10459" spans="1:3">
      <c r="A10459" s="61">
        <v>36973</v>
      </c>
      <c r="B10459">
        <v>0.78600000000000003</v>
      </c>
      <c r="C10459" t="str">
        <f t="shared" si="168"/>
        <v>2001 q1</v>
      </c>
    </row>
    <row r="10460" spans="1:3">
      <c r="A10460" s="61">
        <v>36976</v>
      </c>
      <c r="B10460">
        <v>0.78449999999999998</v>
      </c>
      <c r="C10460" t="str">
        <f t="shared" si="168"/>
        <v>2001 q1</v>
      </c>
    </row>
    <row r="10461" spans="1:3">
      <c r="A10461" s="61">
        <v>36977</v>
      </c>
      <c r="B10461">
        <v>0.79200000000000004</v>
      </c>
      <c r="C10461" t="str">
        <f t="shared" si="168"/>
        <v>2001 q1</v>
      </c>
    </row>
    <row r="10462" spans="1:3">
      <c r="A10462" s="61">
        <v>36978</v>
      </c>
      <c r="B10462">
        <v>0.77300000000000002</v>
      </c>
      <c r="C10462" t="str">
        <f t="shared" si="168"/>
        <v>2001 q1</v>
      </c>
    </row>
    <row r="10463" spans="1:3">
      <c r="A10463" s="61">
        <v>36979</v>
      </c>
      <c r="B10463">
        <v>0.77549999999999997</v>
      </c>
      <c r="C10463" t="str">
        <f t="shared" si="168"/>
        <v>2001 q1</v>
      </c>
    </row>
    <row r="10464" spans="1:3">
      <c r="A10464" s="61">
        <v>36980</v>
      </c>
      <c r="B10464">
        <v>0.76400000000000001</v>
      </c>
      <c r="C10464" t="str">
        <f t="shared" si="168"/>
        <v>2001 q1</v>
      </c>
    </row>
    <row r="10465" spans="1:3">
      <c r="A10465" s="61">
        <v>36983</v>
      </c>
      <c r="B10465">
        <v>0.76049999999999995</v>
      </c>
      <c r="C10465" t="str">
        <f t="shared" si="168"/>
        <v>2001 q2</v>
      </c>
    </row>
    <row r="10466" spans="1:3">
      <c r="A10466" s="61">
        <v>36984</v>
      </c>
      <c r="B10466">
        <v>0.76600000000000001</v>
      </c>
      <c r="C10466" t="str">
        <f t="shared" si="168"/>
        <v>2001 q2</v>
      </c>
    </row>
    <row r="10467" spans="1:3">
      <c r="A10467" s="61">
        <v>36985</v>
      </c>
      <c r="B10467">
        <v>0.76600000000000001</v>
      </c>
      <c r="C10467" t="str">
        <f t="shared" si="168"/>
        <v>2001 q2</v>
      </c>
    </row>
    <row r="10468" spans="1:3">
      <c r="A10468" s="61">
        <v>36986</v>
      </c>
      <c r="B10468">
        <v>0.76849999999999996</v>
      </c>
      <c r="C10468" t="str">
        <f t="shared" si="168"/>
        <v>2001 q2</v>
      </c>
    </row>
    <row r="10469" spans="1:3">
      <c r="A10469" s="61">
        <v>36987</v>
      </c>
      <c r="B10469">
        <v>0.75049999999999994</v>
      </c>
      <c r="C10469" t="str">
        <f t="shared" si="168"/>
        <v>2001 q2</v>
      </c>
    </row>
    <row r="10470" spans="1:3">
      <c r="A10470" s="61">
        <v>36990</v>
      </c>
      <c r="B10470">
        <v>0.76</v>
      </c>
      <c r="C10470" t="str">
        <f t="shared" si="168"/>
        <v>2001 q2</v>
      </c>
    </row>
    <row r="10471" spans="1:3">
      <c r="A10471" s="61">
        <v>36991</v>
      </c>
      <c r="B10471">
        <v>0.76949999999999996</v>
      </c>
      <c r="C10471" t="str">
        <f t="shared" si="168"/>
        <v>2001 q2</v>
      </c>
    </row>
    <row r="10472" spans="1:3">
      <c r="A10472" s="61">
        <v>36992</v>
      </c>
      <c r="B10472">
        <v>0.76549999999999996</v>
      </c>
      <c r="C10472" t="str">
        <f t="shared" si="168"/>
        <v>2001 q2</v>
      </c>
    </row>
    <row r="10473" spans="1:3">
      <c r="A10473" s="61">
        <v>36993</v>
      </c>
      <c r="B10473">
        <v>0.76700000000000002</v>
      </c>
      <c r="C10473" t="str">
        <f t="shared" si="168"/>
        <v>2001 q2</v>
      </c>
    </row>
    <row r="10474" spans="1:3">
      <c r="A10474" s="61">
        <v>36997</v>
      </c>
      <c r="B10474">
        <v>0.76900000000000002</v>
      </c>
      <c r="C10474" t="str">
        <f t="shared" si="168"/>
        <v>2001 q2</v>
      </c>
    </row>
    <row r="10475" spans="1:3">
      <c r="A10475" s="61">
        <v>36998</v>
      </c>
      <c r="B10475">
        <v>0.76449999999999996</v>
      </c>
      <c r="C10475" t="str">
        <f t="shared" si="168"/>
        <v>2001 q2</v>
      </c>
    </row>
    <row r="10476" spans="1:3">
      <c r="A10476" s="61">
        <v>36999</v>
      </c>
      <c r="B10476">
        <v>0.78500000000000003</v>
      </c>
      <c r="C10476" t="str">
        <f t="shared" si="168"/>
        <v>2001 q2</v>
      </c>
    </row>
    <row r="10477" spans="1:3">
      <c r="A10477" s="61">
        <v>37000</v>
      </c>
      <c r="B10477">
        <v>0.77300000000000002</v>
      </c>
      <c r="C10477" t="str">
        <f t="shared" si="168"/>
        <v>2001 q2</v>
      </c>
    </row>
    <row r="10478" spans="1:3">
      <c r="A10478" s="61">
        <v>37001</v>
      </c>
      <c r="B10478">
        <v>0.77500000000000002</v>
      </c>
      <c r="C10478" t="str">
        <f t="shared" si="168"/>
        <v>2001 q2</v>
      </c>
    </row>
    <row r="10479" spans="1:3">
      <c r="A10479" s="61">
        <v>37004</v>
      </c>
      <c r="B10479">
        <v>0.75800000000000001</v>
      </c>
      <c r="C10479" t="str">
        <f t="shared" si="168"/>
        <v>2001 q2</v>
      </c>
    </row>
    <row r="10480" spans="1:3">
      <c r="A10480" s="61">
        <v>37005</v>
      </c>
      <c r="B10480">
        <v>0.76149999999999995</v>
      </c>
      <c r="C10480" t="str">
        <f t="shared" si="168"/>
        <v>2001 q2</v>
      </c>
    </row>
    <row r="10481" spans="1:3">
      <c r="A10481" s="61">
        <v>37006</v>
      </c>
      <c r="B10481">
        <v>0.76649999999999996</v>
      </c>
      <c r="C10481" t="str">
        <f t="shared" si="168"/>
        <v>2001 q2</v>
      </c>
    </row>
    <row r="10482" spans="1:3">
      <c r="A10482" s="61">
        <v>37007</v>
      </c>
      <c r="B10482">
        <v>0.76319999999999999</v>
      </c>
      <c r="C10482" t="str">
        <f t="shared" si="168"/>
        <v>2001 q2</v>
      </c>
    </row>
    <row r="10483" spans="1:3">
      <c r="A10483" s="61">
        <v>37008</v>
      </c>
      <c r="B10483">
        <v>0.76529999999999998</v>
      </c>
      <c r="C10483" t="str">
        <f t="shared" si="168"/>
        <v>2001 q2</v>
      </c>
    </row>
    <row r="10484" spans="1:3">
      <c r="A10484" s="61">
        <v>37011</v>
      </c>
      <c r="B10484">
        <v>0.77490000000000003</v>
      </c>
      <c r="C10484" t="str">
        <f t="shared" si="168"/>
        <v>2001 q2</v>
      </c>
    </row>
    <row r="10485" spans="1:3">
      <c r="A10485" s="61">
        <v>37012</v>
      </c>
      <c r="B10485">
        <v>0.78400000000000003</v>
      </c>
      <c r="C10485" t="str">
        <f t="shared" si="168"/>
        <v>2001 q2</v>
      </c>
    </row>
    <row r="10486" spans="1:3">
      <c r="A10486" s="61">
        <v>37013</v>
      </c>
      <c r="B10486">
        <v>0.79649999999999999</v>
      </c>
      <c r="C10486" t="str">
        <f t="shared" si="168"/>
        <v>2001 q2</v>
      </c>
    </row>
    <row r="10487" spans="1:3">
      <c r="A10487" s="61">
        <v>37014</v>
      </c>
      <c r="B10487">
        <v>0.79149999999999998</v>
      </c>
      <c r="C10487" t="str">
        <f t="shared" si="168"/>
        <v>2001 q2</v>
      </c>
    </row>
    <row r="10488" spans="1:3">
      <c r="A10488" s="61">
        <v>37015</v>
      </c>
      <c r="B10488">
        <v>0.78549999999999998</v>
      </c>
      <c r="C10488" t="str">
        <f t="shared" si="168"/>
        <v>2001 q2</v>
      </c>
    </row>
    <row r="10489" spans="1:3">
      <c r="A10489" s="61">
        <v>37018</v>
      </c>
      <c r="B10489">
        <v>0.78649999999999998</v>
      </c>
      <c r="C10489" t="str">
        <f t="shared" si="168"/>
        <v>2001 q2</v>
      </c>
    </row>
    <row r="10490" spans="1:3">
      <c r="A10490" s="61">
        <v>37019</v>
      </c>
      <c r="B10490">
        <v>0.76849999999999996</v>
      </c>
      <c r="C10490" t="str">
        <f t="shared" si="168"/>
        <v>2001 q2</v>
      </c>
    </row>
    <row r="10491" spans="1:3">
      <c r="A10491" s="61">
        <v>37020</v>
      </c>
      <c r="B10491">
        <v>0.76349999999999996</v>
      </c>
      <c r="C10491" t="str">
        <f t="shared" si="168"/>
        <v>2001 q2</v>
      </c>
    </row>
    <row r="10492" spans="1:3">
      <c r="A10492" s="61">
        <v>37021</v>
      </c>
      <c r="B10492">
        <v>0.75949999999999995</v>
      </c>
      <c r="C10492" t="str">
        <f t="shared" si="168"/>
        <v>2001 q2</v>
      </c>
    </row>
    <row r="10493" spans="1:3">
      <c r="A10493" s="61">
        <v>37022</v>
      </c>
      <c r="B10493">
        <v>0.76349999999999996</v>
      </c>
      <c r="C10493" t="str">
        <f t="shared" si="168"/>
        <v>2001 q2</v>
      </c>
    </row>
    <row r="10494" spans="1:3">
      <c r="A10494" s="61">
        <v>37025</v>
      </c>
      <c r="B10494">
        <v>0.755</v>
      </c>
      <c r="C10494" t="str">
        <f t="shared" si="168"/>
        <v>2001 q2</v>
      </c>
    </row>
    <row r="10495" spans="1:3">
      <c r="A10495" s="61">
        <v>37026</v>
      </c>
      <c r="B10495">
        <v>0.755</v>
      </c>
      <c r="C10495" t="str">
        <f t="shared" si="168"/>
        <v>2001 q2</v>
      </c>
    </row>
    <row r="10496" spans="1:3">
      <c r="A10496" s="61">
        <v>37027</v>
      </c>
      <c r="B10496">
        <v>0.75649999999999995</v>
      </c>
      <c r="C10496" t="str">
        <f t="shared" si="168"/>
        <v>2001 q2</v>
      </c>
    </row>
    <row r="10497" spans="1:3">
      <c r="A10497" s="61">
        <v>37028</v>
      </c>
      <c r="B10497">
        <v>0.76849999999999996</v>
      </c>
      <c r="C10497" t="str">
        <f t="shared" si="168"/>
        <v>2001 q2</v>
      </c>
    </row>
    <row r="10498" spans="1:3">
      <c r="A10498" s="61">
        <v>37029</v>
      </c>
      <c r="B10498">
        <v>0.78749999999999998</v>
      </c>
      <c r="C10498" t="str">
        <f t="shared" si="168"/>
        <v>2001 q2</v>
      </c>
    </row>
    <row r="10499" spans="1:3">
      <c r="A10499" s="61">
        <v>37032</v>
      </c>
      <c r="B10499">
        <v>0.80300000000000005</v>
      </c>
      <c r="C10499" t="str">
        <f t="shared" si="168"/>
        <v>2001 q2</v>
      </c>
    </row>
    <row r="10500" spans="1:3">
      <c r="A10500" s="61">
        <v>37033</v>
      </c>
      <c r="B10500">
        <v>0.79149999999999998</v>
      </c>
      <c r="C10500" t="str">
        <f t="shared" si="168"/>
        <v>2001 q2</v>
      </c>
    </row>
    <row r="10501" spans="1:3">
      <c r="A10501" s="61">
        <v>37034</v>
      </c>
      <c r="B10501">
        <v>0.79049999999999998</v>
      </c>
      <c r="C10501" t="str">
        <f t="shared" si="168"/>
        <v>2001 q2</v>
      </c>
    </row>
    <row r="10502" spans="1:3">
      <c r="A10502" s="61">
        <v>37035</v>
      </c>
      <c r="B10502">
        <v>0.79349999999999998</v>
      </c>
      <c r="C10502" t="str">
        <f t="shared" si="168"/>
        <v>2001 q2</v>
      </c>
    </row>
    <row r="10503" spans="1:3">
      <c r="A10503" s="61">
        <v>37036</v>
      </c>
      <c r="B10503">
        <v>0.79249999999999998</v>
      </c>
      <c r="C10503" t="str">
        <f t="shared" si="168"/>
        <v>2001 q2</v>
      </c>
    </row>
    <row r="10504" spans="1:3">
      <c r="A10504" s="61">
        <v>37040</v>
      </c>
      <c r="B10504">
        <v>0.76700000000000002</v>
      </c>
      <c r="C10504" t="str">
        <f t="shared" si="168"/>
        <v>2001 q2</v>
      </c>
    </row>
    <row r="10505" spans="1:3">
      <c r="A10505" s="61">
        <v>37041</v>
      </c>
      <c r="B10505">
        <v>0.76249999999999996</v>
      </c>
      <c r="C10505" t="str">
        <f t="shared" si="168"/>
        <v>2001 q2</v>
      </c>
    </row>
    <row r="10506" spans="1:3">
      <c r="A10506" s="61">
        <v>37042</v>
      </c>
      <c r="B10506">
        <v>0.75749999999999995</v>
      </c>
      <c r="C10506" t="str">
        <f t="shared" si="168"/>
        <v>2001 q2</v>
      </c>
    </row>
    <row r="10507" spans="1:3">
      <c r="A10507" s="61">
        <v>37043</v>
      </c>
      <c r="B10507">
        <v>0.752</v>
      </c>
      <c r="C10507" t="str">
        <f t="shared" si="168"/>
        <v>2001 q2</v>
      </c>
    </row>
    <row r="10508" spans="1:3">
      <c r="A10508" s="61">
        <v>37046</v>
      </c>
      <c r="B10508">
        <v>0.752</v>
      </c>
      <c r="C10508" t="str">
        <f t="shared" si="168"/>
        <v>2001 q2</v>
      </c>
    </row>
    <row r="10509" spans="1:3">
      <c r="A10509" s="61">
        <v>37047</v>
      </c>
      <c r="B10509">
        <v>0.76149999999999995</v>
      </c>
      <c r="C10509" t="str">
        <f t="shared" si="168"/>
        <v>2001 q2</v>
      </c>
    </row>
    <row r="10510" spans="1:3">
      <c r="A10510" s="61">
        <v>37048</v>
      </c>
      <c r="B10510">
        <v>0.75349999999999995</v>
      </c>
      <c r="C10510" t="str">
        <f t="shared" si="168"/>
        <v>2001 q2</v>
      </c>
    </row>
    <row r="10511" spans="1:3">
      <c r="A10511" s="61">
        <v>37049</v>
      </c>
      <c r="B10511">
        <v>0.75</v>
      </c>
      <c r="C10511" t="str">
        <f t="shared" si="168"/>
        <v>2001 q2</v>
      </c>
    </row>
    <row r="10512" spans="1:3">
      <c r="A10512" s="61">
        <v>37050</v>
      </c>
      <c r="B10512">
        <v>0.73050000000000004</v>
      </c>
      <c r="C10512" t="str">
        <f t="shared" si="168"/>
        <v>2001 q2</v>
      </c>
    </row>
    <row r="10513" spans="1:3">
      <c r="A10513" s="61">
        <v>37053</v>
      </c>
      <c r="B10513">
        <v>0.73150000000000004</v>
      </c>
      <c r="C10513" t="str">
        <f t="shared" si="168"/>
        <v>2001 q2</v>
      </c>
    </row>
    <row r="10514" spans="1:3">
      <c r="A10514" s="61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61">
        <v>37055</v>
      </c>
      <c r="B10515">
        <v>0.72450000000000003</v>
      </c>
      <c r="C10515" t="str">
        <f t="shared" si="169"/>
        <v>2001 q2</v>
      </c>
    </row>
    <row r="10516" spans="1:3">
      <c r="A10516" s="61">
        <v>37056</v>
      </c>
      <c r="B10516">
        <v>0.72699999999999998</v>
      </c>
      <c r="C10516" t="str">
        <f t="shared" si="169"/>
        <v>2001 q2</v>
      </c>
    </row>
    <row r="10517" spans="1:3">
      <c r="A10517" s="61">
        <v>37057</v>
      </c>
      <c r="B10517">
        <v>0.71950000000000003</v>
      </c>
      <c r="C10517" t="str">
        <f t="shared" si="169"/>
        <v>2001 q2</v>
      </c>
    </row>
    <row r="10518" spans="1:3">
      <c r="A10518" s="61">
        <v>37060</v>
      </c>
      <c r="B10518">
        <v>0.72050000000000003</v>
      </c>
      <c r="C10518" t="str">
        <f t="shared" si="169"/>
        <v>2001 q2</v>
      </c>
    </row>
    <row r="10519" spans="1:3">
      <c r="A10519" s="61">
        <v>37061</v>
      </c>
      <c r="B10519">
        <v>0.72550000000000003</v>
      </c>
      <c r="C10519" t="str">
        <f t="shared" si="169"/>
        <v>2001 q2</v>
      </c>
    </row>
    <row r="10520" spans="1:3">
      <c r="A10520" s="61">
        <v>37062</v>
      </c>
      <c r="B10520">
        <v>0.71550000000000002</v>
      </c>
      <c r="C10520" t="str">
        <f t="shared" si="169"/>
        <v>2001 q2</v>
      </c>
    </row>
    <row r="10521" spans="1:3">
      <c r="A10521" s="61">
        <v>37063</v>
      </c>
      <c r="B10521">
        <v>0.72150000000000003</v>
      </c>
      <c r="C10521" t="str">
        <f t="shared" si="169"/>
        <v>2001 q2</v>
      </c>
    </row>
    <row r="10522" spans="1:3">
      <c r="A10522" s="61">
        <v>37064</v>
      </c>
      <c r="B10522">
        <v>0.71450000000000002</v>
      </c>
      <c r="C10522" t="str">
        <f t="shared" si="169"/>
        <v>2001 q2</v>
      </c>
    </row>
    <row r="10523" spans="1:3">
      <c r="A10523" s="61">
        <v>37067</v>
      </c>
      <c r="B10523">
        <v>0.71399999999999997</v>
      </c>
      <c r="C10523" t="str">
        <f t="shared" si="169"/>
        <v>2001 q2</v>
      </c>
    </row>
    <row r="10524" spans="1:3">
      <c r="A10524" s="61">
        <v>37068</v>
      </c>
      <c r="B10524">
        <v>0.7198</v>
      </c>
      <c r="C10524" t="str">
        <f t="shared" si="169"/>
        <v>2001 q2</v>
      </c>
    </row>
    <row r="10525" spans="1:3">
      <c r="A10525" s="61">
        <v>37069</v>
      </c>
      <c r="B10525">
        <v>0.72509999999999997</v>
      </c>
      <c r="C10525" t="str">
        <f t="shared" si="169"/>
        <v>2001 q2</v>
      </c>
    </row>
    <row r="10526" spans="1:3">
      <c r="A10526" s="61">
        <v>37070</v>
      </c>
      <c r="B10526">
        <v>0.71340000000000003</v>
      </c>
      <c r="C10526" t="str">
        <f t="shared" si="169"/>
        <v>2001 q2</v>
      </c>
    </row>
    <row r="10527" spans="1:3">
      <c r="A10527" s="61">
        <v>37071</v>
      </c>
      <c r="B10527">
        <v>0.7117</v>
      </c>
      <c r="C10527" t="str">
        <f t="shared" si="169"/>
        <v>2001 q2</v>
      </c>
    </row>
    <row r="10528" spans="1:3">
      <c r="A10528" s="61">
        <v>37074</v>
      </c>
      <c r="B10528">
        <v>0.72099999999999997</v>
      </c>
      <c r="C10528" t="str">
        <f t="shared" si="169"/>
        <v>2001 q3</v>
      </c>
    </row>
    <row r="10529" spans="1:3">
      <c r="A10529" s="61">
        <v>37075</v>
      </c>
      <c r="B10529">
        <v>0.71399999999999997</v>
      </c>
      <c r="C10529" t="str">
        <f t="shared" si="169"/>
        <v>2001 q3</v>
      </c>
    </row>
    <row r="10530" spans="1:3">
      <c r="A10530" s="61">
        <v>37077</v>
      </c>
      <c r="B10530">
        <v>0.70599999999999996</v>
      </c>
      <c r="C10530" t="str">
        <f t="shared" si="169"/>
        <v>2001 q3</v>
      </c>
    </row>
    <row r="10531" spans="1:3">
      <c r="A10531" s="61">
        <v>37078</v>
      </c>
      <c r="B10531">
        <v>0.71099999999999997</v>
      </c>
      <c r="C10531" t="str">
        <f t="shared" si="169"/>
        <v>2001 q3</v>
      </c>
    </row>
    <row r="10532" spans="1:3">
      <c r="A10532" s="61">
        <v>37081</v>
      </c>
      <c r="B10532">
        <v>0.70950000000000002</v>
      </c>
      <c r="C10532" t="str">
        <f t="shared" si="169"/>
        <v>2001 q3</v>
      </c>
    </row>
    <row r="10533" spans="1:3">
      <c r="A10533" s="61">
        <v>37082</v>
      </c>
      <c r="B10533">
        <v>0.71799999999999997</v>
      </c>
      <c r="C10533" t="str">
        <f t="shared" si="169"/>
        <v>2001 q3</v>
      </c>
    </row>
    <row r="10534" spans="1:3">
      <c r="A10534" s="61">
        <v>37083</v>
      </c>
      <c r="B10534">
        <v>0.71350000000000002</v>
      </c>
      <c r="C10534" t="str">
        <f t="shared" si="169"/>
        <v>2001 q3</v>
      </c>
    </row>
    <row r="10535" spans="1:3">
      <c r="A10535" s="61">
        <v>37084</v>
      </c>
      <c r="B10535">
        <v>0.70550000000000002</v>
      </c>
      <c r="C10535" t="str">
        <f t="shared" si="169"/>
        <v>2001 q3</v>
      </c>
    </row>
    <row r="10536" spans="1:3">
      <c r="A10536" s="61">
        <v>37085</v>
      </c>
      <c r="B10536">
        <v>0.70699999999999996</v>
      </c>
      <c r="C10536" t="str">
        <f t="shared" si="169"/>
        <v>2001 q3</v>
      </c>
    </row>
    <row r="10537" spans="1:3">
      <c r="A10537" s="61">
        <v>37088</v>
      </c>
      <c r="B10537">
        <v>0.70950000000000002</v>
      </c>
      <c r="C10537" t="str">
        <f t="shared" si="169"/>
        <v>2001 q3</v>
      </c>
    </row>
    <row r="10538" spans="1:3">
      <c r="A10538" s="61">
        <v>37089</v>
      </c>
      <c r="B10538">
        <v>0.71899999999999997</v>
      </c>
      <c r="C10538" t="str">
        <f t="shared" si="169"/>
        <v>2001 q3</v>
      </c>
    </row>
    <row r="10539" spans="1:3">
      <c r="A10539" s="61">
        <v>37090</v>
      </c>
      <c r="B10539">
        <v>0.70650000000000002</v>
      </c>
      <c r="C10539" t="str">
        <f t="shared" si="169"/>
        <v>2001 q3</v>
      </c>
    </row>
    <row r="10540" spans="1:3">
      <c r="A10540" s="61">
        <v>37091</v>
      </c>
      <c r="B10540">
        <v>0.69599999999999995</v>
      </c>
      <c r="C10540" t="str">
        <f t="shared" si="169"/>
        <v>2001 q3</v>
      </c>
    </row>
    <row r="10541" spans="1:3">
      <c r="A10541" s="61">
        <v>37092</v>
      </c>
      <c r="B10541">
        <v>0.7</v>
      </c>
      <c r="C10541" t="str">
        <f t="shared" si="169"/>
        <v>2001 q3</v>
      </c>
    </row>
    <row r="10542" spans="1:3">
      <c r="A10542" s="61">
        <v>37095</v>
      </c>
      <c r="B10542">
        <v>0.68799999999999994</v>
      </c>
      <c r="C10542" t="str">
        <f t="shared" si="169"/>
        <v>2001 q3</v>
      </c>
    </row>
    <row r="10543" spans="1:3">
      <c r="A10543" s="61">
        <v>37096</v>
      </c>
      <c r="B10543">
        <v>0.6855</v>
      </c>
      <c r="C10543" t="str">
        <f t="shared" si="169"/>
        <v>2001 q3</v>
      </c>
    </row>
    <row r="10544" spans="1:3">
      <c r="A10544" s="61">
        <v>37097</v>
      </c>
      <c r="B10544">
        <v>0.6875</v>
      </c>
      <c r="C10544" t="str">
        <f t="shared" si="169"/>
        <v>2001 q3</v>
      </c>
    </row>
    <row r="10545" spans="1:3">
      <c r="A10545" s="61">
        <v>37098</v>
      </c>
      <c r="B10545">
        <v>0.6855</v>
      </c>
      <c r="C10545" t="str">
        <f t="shared" si="169"/>
        <v>2001 q3</v>
      </c>
    </row>
    <row r="10546" spans="1:3">
      <c r="A10546" s="61">
        <v>37099</v>
      </c>
      <c r="B10546">
        <v>0.67849999999999999</v>
      </c>
      <c r="C10546" t="str">
        <f t="shared" si="169"/>
        <v>2001 q3</v>
      </c>
    </row>
    <row r="10547" spans="1:3">
      <c r="A10547" s="61">
        <v>37102</v>
      </c>
      <c r="B10547">
        <v>0.67849999999999999</v>
      </c>
      <c r="C10547" t="str">
        <f t="shared" si="169"/>
        <v>2001 q3</v>
      </c>
    </row>
    <row r="10548" spans="1:3">
      <c r="A10548" s="61">
        <v>37103</v>
      </c>
      <c r="B10548">
        <v>0.6825</v>
      </c>
      <c r="C10548" t="str">
        <f t="shared" si="169"/>
        <v>2001 q3</v>
      </c>
    </row>
    <row r="10549" spans="1:3">
      <c r="A10549" s="61">
        <v>37104</v>
      </c>
      <c r="B10549">
        <v>0.6875</v>
      </c>
      <c r="C10549" t="str">
        <f t="shared" si="169"/>
        <v>2001 q3</v>
      </c>
    </row>
    <row r="10550" spans="1:3">
      <c r="A10550" s="61">
        <v>37105</v>
      </c>
      <c r="B10550">
        <v>0.68149999999999999</v>
      </c>
      <c r="C10550" t="str">
        <f t="shared" si="169"/>
        <v>2001 q3</v>
      </c>
    </row>
    <row r="10551" spans="1:3">
      <c r="A10551" s="61">
        <v>37106</v>
      </c>
      <c r="B10551">
        <v>0.67700000000000005</v>
      </c>
      <c r="C10551" t="str">
        <f t="shared" si="169"/>
        <v>2001 q3</v>
      </c>
    </row>
    <row r="10552" spans="1:3">
      <c r="A10552" s="61">
        <v>37109</v>
      </c>
      <c r="B10552">
        <v>0.67100000000000004</v>
      </c>
      <c r="C10552" t="str">
        <f t="shared" si="169"/>
        <v>2001 q3</v>
      </c>
    </row>
    <row r="10553" spans="1:3">
      <c r="A10553" s="61">
        <v>37110</v>
      </c>
      <c r="B10553">
        <v>0.66900000000000004</v>
      </c>
      <c r="C10553" t="str">
        <f t="shared" si="169"/>
        <v>2001 q3</v>
      </c>
    </row>
    <row r="10554" spans="1:3">
      <c r="A10554" s="61">
        <v>37111</v>
      </c>
      <c r="B10554">
        <v>0.66149999999999998</v>
      </c>
      <c r="C10554" t="str">
        <f t="shared" si="169"/>
        <v>2001 q3</v>
      </c>
    </row>
    <row r="10555" spans="1:3">
      <c r="A10555" s="61">
        <v>37112</v>
      </c>
      <c r="B10555">
        <v>0.66649999999999998</v>
      </c>
      <c r="C10555" t="str">
        <f t="shared" si="169"/>
        <v>2001 q3</v>
      </c>
    </row>
    <row r="10556" spans="1:3">
      <c r="A10556" s="61">
        <v>37113</v>
      </c>
      <c r="B10556">
        <v>0.66200000000000003</v>
      </c>
      <c r="C10556" t="str">
        <f t="shared" si="169"/>
        <v>2001 q3</v>
      </c>
    </row>
    <row r="10557" spans="1:3">
      <c r="A10557" s="61">
        <v>37116</v>
      </c>
      <c r="B10557">
        <v>0.65700000000000003</v>
      </c>
      <c r="C10557" t="str">
        <f t="shared" si="169"/>
        <v>2001 q3</v>
      </c>
    </row>
    <row r="10558" spans="1:3">
      <c r="A10558" s="61">
        <v>37117</v>
      </c>
      <c r="B10558">
        <v>0.66549999999999998</v>
      </c>
      <c r="C10558" t="str">
        <f t="shared" si="169"/>
        <v>2001 q3</v>
      </c>
    </row>
    <row r="10559" spans="1:3">
      <c r="A10559" s="61">
        <v>37118</v>
      </c>
      <c r="B10559">
        <v>0.65849999999999997</v>
      </c>
      <c r="C10559" t="str">
        <f t="shared" si="169"/>
        <v>2001 q3</v>
      </c>
    </row>
    <row r="10560" spans="1:3">
      <c r="A10560" s="61">
        <v>37119</v>
      </c>
      <c r="B10560">
        <v>0.66800000000000004</v>
      </c>
      <c r="C10560" t="str">
        <f t="shared" si="169"/>
        <v>2001 q3</v>
      </c>
    </row>
    <row r="10561" spans="1:3">
      <c r="A10561" s="61">
        <v>37120</v>
      </c>
      <c r="B10561">
        <v>0.68600000000000005</v>
      </c>
      <c r="C10561" t="str">
        <f t="shared" si="169"/>
        <v>2001 q3</v>
      </c>
    </row>
    <row r="10562" spans="1:3">
      <c r="A10562" s="61">
        <v>37123</v>
      </c>
      <c r="B10562">
        <v>0.67649999999999999</v>
      </c>
      <c r="C10562" t="str">
        <f t="shared" si="169"/>
        <v>2001 q3</v>
      </c>
    </row>
    <row r="10563" spans="1:3">
      <c r="A10563" s="61">
        <v>37124</v>
      </c>
      <c r="B10563">
        <v>0.67149999999999999</v>
      </c>
      <c r="C10563" t="str">
        <f t="shared" si="169"/>
        <v>2001 q3</v>
      </c>
    </row>
    <row r="10564" spans="1:3">
      <c r="A10564" s="61">
        <v>37125</v>
      </c>
      <c r="B10564">
        <v>0.67749999999999999</v>
      </c>
      <c r="C10564" t="str">
        <f t="shared" si="169"/>
        <v>2001 q3</v>
      </c>
    </row>
    <row r="10565" spans="1:3">
      <c r="A10565" s="61">
        <v>37126</v>
      </c>
      <c r="B10565">
        <v>0.6845</v>
      </c>
      <c r="C10565" t="str">
        <f t="shared" si="169"/>
        <v>2001 q3</v>
      </c>
    </row>
    <row r="10566" spans="1:3">
      <c r="A10566" s="61">
        <v>37127</v>
      </c>
      <c r="B10566">
        <v>0.68300000000000005</v>
      </c>
      <c r="C10566" t="str">
        <f t="shared" si="169"/>
        <v>2001 q3</v>
      </c>
    </row>
    <row r="10567" spans="1:3">
      <c r="A10567" s="61">
        <v>37130</v>
      </c>
      <c r="B10567">
        <v>0.69450000000000001</v>
      </c>
      <c r="C10567" t="str">
        <f t="shared" si="169"/>
        <v>2001 q3</v>
      </c>
    </row>
    <row r="10568" spans="1:3">
      <c r="A10568" s="61">
        <v>37131</v>
      </c>
      <c r="B10568">
        <v>0.69259999999999999</v>
      </c>
      <c r="C10568" t="str">
        <f t="shared" si="169"/>
        <v>2001 q3</v>
      </c>
    </row>
    <row r="10569" spans="1:3">
      <c r="A10569" s="61">
        <v>37132</v>
      </c>
      <c r="B10569">
        <v>0.69869999999999999</v>
      </c>
      <c r="C10569" t="str">
        <f t="shared" si="169"/>
        <v>2001 q3</v>
      </c>
    </row>
    <row r="10570" spans="1:3">
      <c r="A10570" s="61">
        <v>37133</v>
      </c>
      <c r="B10570">
        <v>0.68610000000000004</v>
      </c>
      <c r="C10570" t="str">
        <f t="shared" si="169"/>
        <v>2001 q3</v>
      </c>
    </row>
    <row r="10571" spans="1:3">
      <c r="A10571" s="61">
        <v>37134</v>
      </c>
      <c r="B10571">
        <v>0.68530000000000002</v>
      </c>
      <c r="C10571" t="str">
        <f t="shared" si="169"/>
        <v>2001 q3</v>
      </c>
    </row>
    <row r="10572" spans="1:3">
      <c r="A10572" s="61">
        <v>37138</v>
      </c>
      <c r="B10572">
        <v>0.67900000000000005</v>
      </c>
      <c r="C10572" t="str">
        <f t="shared" si="169"/>
        <v>2001 q3</v>
      </c>
    </row>
    <row r="10573" spans="1:3">
      <c r="A10573" s="61">
        <v>37139</v>
      </c>
      <c r="B10573">
        <v>0.67749999999999999</v>
      </c>
      <c r="C10573" t="str">
        <f t="shared" si="169"/>
        <v>2001 q3</v>
      </c>
    </row>
    <row r="10574" spans="1:3">
      <c r="A10574" s="61">
        <v>37140</v>
      </c>
      <c r="B10574">
        <v>0.66600000000000004</v>
      </c>
      <c r="C10574" t="str">
        <f t="shared" si="169"/>
        <v>2001 q3</v>
      </c>
    </row>
    <row r="10575" spans="1:3">
      <c r="A10575" s="61">
        <v>37141</v>
      </c>
      <c r="B10575">
        <v>0.65800000000000003</v>
      </c>
      <c r="C10575" t="str">
        <f t="shared" si="169"/>
        <v>2001 q3</v>
      </c>
    </row>
    <row r="10576" spans="1:3">
      <c r="A10576" s="61">
        <v>37144</v>
      </c>
      <c r="B10576">
        <v>0.65700000000000003</v>
      </c>
      <c r="C10576" t="str">
        <f t="shared" si="169"/>
        <v>2001 q3</v>
      </c>
    </row>
    <row r="10577" spans="1:3">
      <c r="A10577" s="61">
        <v>37145</v>
      </c>
      <c r="B10577">
        <v>0.65700000000000003</v>
      </c>
      <c r="C10577" t="str">
        <f t="shared" si="169"/>
        <v>2001 q3</v>
      </c>
    </row>
    <row r="10578" spans="1:3">
      <c r="A10578" s="61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61">
        <v>37151</v>
      </c>
      <c r="B10579">
        <v>0.65649999999999997</v>
      </c>
      <c r="C10579" t="str">
        <f t="shared" si="170"/>
        <v>2001 q3</v>
      </c>
    </row>
    <row r="10580" spans="1:3">
      <c r="A10580" s="61">
        <v>37152</v>
      </c>
      <c r="B10580">
        <v>0.65700000000000003</v>
      </c>
      <c r="C10580" t="str">
        <f t="shared" si="170"/>
        <v>2001 q3</v>
      </c>
    </row>
    <row r="10581" spans="1:3">
      <c r="A10581" s="61">
        <v>37153</v>
      </c>
      <c r="B10581">
        <v>0.65400000000000003</v>
      </c>
      <c r="C10581" t="str">
        <f t="shared" si="170"/>
        <v>2001 q3</v>
      </c>
    </row>
    <row r="10582" spans="1:3">
      <c r="A10582" s="61">
        <v>37154</v>
      </c>
      <c r="B10582">
        <v>0.65249999999999997</v>
      </c>
      <c r="C10582" t="str">
        <f t="shared" si="170"/>
        <v>2001 q3</v>
      </c>
    </row>
    <row r="10583" spans="1:3">
      <c r="A10583" s="61">
        <v>37155</v>
      </c>
      <c r="B10583">
        <v>0.66100000000000003</v>
      </c>
      <c r="C10583" t="str">
        <f t="shared" si="170"/>
        <v>2001 q3</v>
      </c>
    </row>
    <row r="10584" spans="1:3">
      <c r="A10584" s="61">
        <v>37158</v>
      </c>
      <c r="B10584">
        <v>0.65900000000000003</v>
      </c>
      <c r="C10584" t="str">
        <f t="shared" si="170"/>
        <v>2001 q3</v>
      </c>
    </row>
    <row r="10585" spans="1:3">
      <c r="A10585" s="61">
        <v>37159</v>
      </c>
      <c r="B10585">
        <v>0.65349999999999997</v>
      </c>
      <c r="C10585" t="str">
        <f t="shared" si="170"/>
        <v>2001 q3</v>
      </c>
    </row>
    <row r="10586" spans="1:3">
      <c r="A10586" s="61">
        <v>37160</v>
      </c>
      <c r="B10586">
        <v>0.65749999999999997</v>
      </c>
      <c r="C10586" t="str">
        <f t="shared" si="170"/>
        <v>2001 q3</v>
      </c>
    </row>
    <row r="10587" spans="1:3">
      <c r="A10587" s="61">
        <v>37161</v>
      </c>
      <c r="B10587">
        <v>0.65649999999999997</v>
      </c>
      <c r="C10587" t="str">
        <f t="shared" si="170"/>
        <v>2001 q3</v>
      </c>
    </row>
    <row r="10588" spans="1:3">
      <c r="A10588" s="61">
        <v>37162</v>
      </c>
      <c r="B10588">
        <v>0.65200000000000002</v>
      </c>
      <c r="C10588" t="str">
        <f t="shared" si="170"/>
        <v>2001 q3</v>
      </c>
    </row>
    <row r="10589" spans="1:3">
      <c r="A10589" s="61">
        <v>37165</v>
      </c>
      <c r="B10589">
        <v>0.65049999999999997</v>
      </c>
      <c r="C10589" t="str">
        <f t="shared" si="170"/>
        <v>2001 q4</v>
      </c>
    </row>
    <row r="10590" spans="1:3">
      <c r="A10590" s="61">
        <v>37166</v>
      </c>
      <c r="B10590">
        <v>0.65</v>
      </c>
      <c r="C10590" t="str">
        <f t="shared" si="170"/>
        <v>2001 q4</v>
      </c>
    </row>
    <row r="10591" spans="1:3">
      <c r="A10591" s="61">
        <v>37167</v>
      </c>
      <c r="B10591">
        <v>0.64149999999999996</v>
      </c>
      <c r="C10591" t="str">
        <f t="shared" si="170"/>
        <v>2001 q4</v>
      </c>
    </row>
    <row r="10592" spans="1:3">
      <c r="A10592" s="61">
        <v>37168</v>
      </c>
      <c r="B10592">
        <v>0.64449999999999996</v>
      </c>
      <c r="C10592" t="str">
        <f t="shared" si="170"/>
        <v>2001 q4</v>
      </c>
    </row>
    <row r="10593" spans="1:3">
      <c r="A10593" s="61">
        <v>37169</v>
      </c>
      <c r="B10593">
        <v>0.64049999999999996</v>
      </c>
      <c r="C10593" t="str">
        <f t="shared" si="170"/>
        <v>2001 q4</v>
      </c>
    </row>
    <row r="10594" spans="1:3">
      <c r="A10594" s="61">
        <v>37172</v>
      </c>
      <c r="B10594">
        <v>0.64349999999999996</v>
      </c>
      <c r="C10594" t="str">
        <f t="shared" si="170"/>
        <v>2001 q4</v>
      </c>
    </row>
    <row r="10595" spans="1:3">
      <c r="A10595" s="61">
        <v>37173</v>
      </c>
      <c r="B10595">
        <v>0.64149999999999996</v>
      </c>
      <c r="C10595" t="str">
        <f t="shared" si="170"/>
        <v>2001 q4</v>
      </c>
    </row>
    <row r="10596" spans="1:3">
      <c r="A10596" s="61">
        <v>37174</v>
      </c>
      <c r="B10596">
        <v>0.64</v>
      </c>
      <c r="C10596" t="str">
        <f t="shared" si="170"/>
        <v>2001 q4</v>
      </c>
    </row>
    <row r="10597" spans="1:3">
      <c r="A10597" s="61">
        <v>37175</v>
      </c>
      <c r="B10597">
        <v>0.64149999999999996</v>
      </c>
      <c r="C10597" t="str">
        <f t="shared" si="170"/>
        <v>2001 q4</v>
      </c>
    </row>
    <row r="10598" spans="1:3">
      <c r="A10598" s="61">
        <v>37176</v>
      </c>
      <c r="B10598">
        <v>0.64049999999999996</v>
      </c>
      <c r="C10598" t="str">
        <f t="shared" si="170"/>
        <v>2001 q4</v>
      </c>
    </row>
    <row r="10599" spans="1:3">
      <c r="A10599" s="61">
        <v>37179</v>
      </c>
      <c r="B10599">
        <v>0.63949999999999996</v>
      </c>
      <c r="C10599" t="str">
        <f t="shared" si="170"/>
        <v>2001 q4</v>
      </c>
    </row>
    <row r="10600" spans="1:3">
      <c r="A10600" s="61">
        <v>37180</v>
      </c>
      <c r="B10600">
        <v>0.64400000000000002</v>
      </c>
      <c r="C10600" t="str">
        <f t="shared" si="170"/>
        <v>2001 q4</v>
      </c>
    </row>
    <row r="10601" spans="1:3">
      <c r="A10601" s="61">
        <v>37181</v>
      </c>
      <c r="B10601">
        <v>0.63900000000000001</v>
      </c>
      <c r="C10601" t="str">
        <f t="shared" si="170"/>
        <v>2001 q4</v>
      </c>
    </row>
    <row r="10602" spans="1:3">
      <c r="A10602" s="61">
        <v>37182</v>
      </c>
      <c r="B10602">
        <v>0.63200000000000001</v>
      </c>
      <c r="C10602" t="str">
        <f t="shared" si="170"/>
        <v>2001 q4</v>
      </c>
    </row>
    <row r="10603" spans="1:3">
      <c r="A10603" s="61">
        <v>37183</v>
      </c>
      <c r="B10603">
        <v>0.62350000000000005</v>
      </c>
      <c r="C10603" t="str">
        <f t="shared" si="170"/>
        <v>2001 q4</v>
      </c>
    </row>
    <row r="10604" spans="1:3">
      <c r="A10604" s="61">
        <v>37186</v>
      </c>
      <c r="B10604">
        <v>0.625</v>
      </c>
      <c r="C10604" t="str">
        <f t="shared" si="170"/>
        <v>2001 q4</v>
      </c>
    </row>
    <row r="10605" spans="1:3">
      <c r="A10605" s="61">
        <v>37187</v>
      </c>
      <c r="B10605">
        <v>0.63</v>
      </c>
      <c r="C10605" t="str">
        <f t="shared" si="170"/>
        <v>2001 q4</v>
      </c>
    </row>
    <row r="10606" spans="1:3">
      <c r="A10606" s="61">
        <v>37188</v>
      </c>
      <c r="B10606">
        <v>0.62250000000000005</v>
      </c>
      <c r="C10606" t="str">
        <f t="shared" si="170"/>
        <v>2001 q4</v>
      </c>
    </row>
    <row r="10607" spans="1:3">
      <c r="A10607" s="61">
        <v>37189</v>
      </c>
      <c r="B10607">
        <v>0.626</v>
      </c>
      <c r="C10607" t="str">
        <f t="shared" si="170"/>
        <v>2001 q4</v>
      </c>
    </row>
    <row r="10608" spans="1:3">
      <c r="A10608" s="61">
        <v>37190</v>
      </c>
      <c r="B10608">
        <v>0.63500000000000001</v>
      </c>
      <c r="C10608" t="str">
        <f t="shared" si="170"/>
        <v>2001 q4</v>
      </c>
    </row>
    <row r="10609" spans="1:3">
      <c r="A10609" s="61">
        <v>37193</v>
      </c>
      <c r="B10609">
        <v>0.63100000000000001</v>
      </c>
      <c r="C10609" t="str">
        <f t="shared" si="170"/>
        <v>2001 q4</v>
      </c>
    </row>
    <row r="10610" spans="1:3">
      <c r="A10610" s="61">
        <v>37194</v>
      </c>
      <c r="B10610">
        <v>0.63749999999999996</v>
      </c>
      <c r="C10610" t="str">
        <f t="shared" si="170"/>
        <v>2001 q4</v>
      </c>
    </row>
    <row r="10611" spans="1:3">
      <c r="A10611" s="61">
        <v>37195</v>
      </c>
      <c r="B10611">
        <v>0.625</v>
      </c>
      <c r="C10611" t="str">
        <f t="shared" si="170"/>
        <v>2001 q4</v>
      </c>
    </row>
    <row r="10612" spans="1:3">
      <c r="A10612" s="61">
        <v>37196</v>
      </c>
      <c r="B10612">
        <v>0.62050000000000005</v>
      </c>
      <c r="C10612" t="str">
        <f t="shared" si="170"/>
        <v>2001 q4</v>
      </c>
    </row>
    <row r="10613" spans="1:3">
      <c r="A10613" s="61">
        <v>37197</v>
      </c>
      <c r="B10613">
        <v>0.61399999999999999</v>
      </c>
      <c r="C10613" t="str">
        <f t="shared" si="170"/>
        <v>2001 q4</v>
      </c>
    </row>
    <row r="10614" spans="1:3">
      <c r="A10614" s="61">
        <v>37200</v>
      </c>
      <c r="B10614">
        <v>0.61599999999999999</v>
      </c>
      <c r="C10614" t="str">
        <f t="shared" si="170"/>
        <v>2001 q4</v>
      </c>
    </row>
    <row r="10615" spans="1:3">
      <c r="A10615" s="61">
        <v>37201</v>
      </c>
      <c r="B10615">
        <v>0.61599999999999999</v>
      </c>
      <c r="C10615" t="str">
        <f t="shared" si="170"/>
        <v>2001 q4</v>
      </c>
    </row>
    <row r="10616" spans="1:3">
      <c r="A10616" s="61">
        <v>37202</v>
      </c>
      <c r="B10616">
        <v>0.60599999999999998</v>
      </c>
      <c r="C10616" t="str">
        <f t="shared" si="170"/>
        <v>2001 q4</v>
      </c>
    </row>
    <row r="10617" spans="1:3">
      <c r="A10617" s="61">
        <v>37203</v>
      </c>
      <c r="B10617">
        <v>0.61499999999999999</v>
      </c>
      <c r="C10617" t="str">
        <f t="shared" si="170"/>
        <v>2001 q4</v>
      </c>
    </row>
    <row r="10618" spans="1:3">
      <c r="A10618" s="61">
        <v>37204</v>
      </c>
      <c r="B10618">
        <v>0.64100000000000001</v>
      </c>
      <c r="C10618" t="str">
        <f t="shared" si="170"/>
        <v>2001 q4</v>
      </c>
    </row>
    <row r="10619" spans="1:3">
      <c r="A10619" s="61">
        <v>37207</v>
      </c>
      <c r="B10619">
        <v>0.65800000000000003</v>
      </c>
      <c r="C10619" t="str">
        <f t="shared" si="170"/>
        <v>2001 q4</v>
      </c>
    </row>
    <row r="10620" spans="1:3">
      <c r="A10620" s="61">
        <v>37208</v>
      </c>
      <c r="B10620">
        <v>0.67700000000000005</v>
      </c>
      <c r="C10620" t="str">
        <f t="shared" si="170"/>
        <v>2001 q4</v>
      </c>
    </row>
    <row r="10621" spans="1:3">
      <c r="A10621" s="61">
        <v>37209</v>
      </c>
      <c r="B10621">
        <v>0.67700000000000005</v>
      </c>
      <c r="C10621" t="str">
        <f t="shared" si="170"/>
        <v>2001 q4</v>
      </c>
    </row>
    <row r="10622" spans="1:3">
      <c r="A10622" s="61">
        <v>37210</v>
      </c>
      <c r="B10622">
        <v>0.67249999999999999</v>
      </c>
      <c r="C10622" t="str">
        <f t="shared" si="170"/>
        <v>2001 q4</v>
      </c>
    </row>
    <row r="10623" spans="1:3">
      <c r="A10623" s="61">
        <v>37211</v>
      </c>
      <c r="B10623">
        <v>0.68200000000000005</v>
      </c>
      <c r="C10623" t="str">
        <f t="shared" si="170"/>
        <v>2001 q4</v>
      </c>
    </row>
    <row r="10624" spans="1:3">
      <c r="A10624" s="61">
        <v>37214</v>
      </c>
      <c r="B10624">
        <v>0.68300000000000005</v>
      </c>
      <c r="C10624" t="str">
        <f t="shared" si="170"/>
        <v>2001 q4</v>
      </c>
    </row>
    <row r="10625" spans="1:3">
      <c r="A10625" s="61">
        <v>37215</v>
      </c>
      <c r="B10625">
        <v>0.67300000000000004</v>
      </c>
      <c r="C10625" t="str">
        <f t="shared" si="170"/>
        <v>2001 q4</v>
      </c>
    </row>
    <row r="10626" spans="1:3">
      <c r="A10626" s="61">
        <v>37216</v>
      </c>
      <c r="B10626">
        <v>0.67700000000000005</v>
      </c>
      <c r="C10626" t="str">
        <f t="shared" si="170"/>
        <v>2001 q4</v>
      </c>
    </row>
    <row r="10627" spans="1:3">
      <c r="A10627" s="61">
        <v>37221</v>
      </c>
      <c r="B10627">
        <v>0.68300000000000005</v>
      </c>
      <c r="C10627" t="str">
        <f t="shared" si="170"/>
        <v>2001 q4</v>
      </c>
    </row>
    <row r="10628" spans="1:3">
      <c r="A10628" s="61">
        <v>37222</v>
      </c>
      <c r="B10628">
        <v>0.70420000000000005</v>
      </c>
      <c r="C10628" t="str">
        <f t="shared" si="170"/>
        <v>2001 q4</v>
      </c>
    </row>
    <row r="10629" spans="1:3">
      <c r="A10629" s="61">
        <v>37223</v>
      </c>
      <c r="B10629">
        <v>0.70640000000000003</v>
      </c>
      <c r="C10629" t="str">
        <f t="shared" si="170"/>
        <v>2001 q4</v>
      </c>
    </row>
    <row r="10630" spans="1:3">
      <c r="A10630" s="61">
        <v>37224</v>
      </c>
      <c r="B10630">
        <v>0.71540000000000004</v>
      </c>
      <c r="C10630" t="str">
        <f t="shared" si="170"/>
        <v>2001 q4</v>
      </c>
    </row>
    <row r="10631" spans="1:3">
      <c r="A10631" s="61">
        <v>37225</v>
      </c>
      <c r="B10631">
        <v>0.7248</v>
      </c>
      <c r="C10631" t="str">
        <f t="shared" si="170"/>
        <v>2001 q4</v>
      </c>
    </row>
    <row r="10632" spans="1:3">
      <c r="A10632" s="61">
        <v>37228</v>
      </c>
      <c r="B10632">
        <v>0.70750000000000002</v>
      </c>
      <c r="C10632" t="str">
        <f t="shared" si="170"/>
        <v>2001 q4</v>
      </c>
    </row>
    <row r="10633" spans="1:3">
      <c r="A10633" s="61">
        <v>37229</v>
      </c>
      <c r="B10633">
        <v>0.70250000000000001</v>
      </c>
      <c r="C10633" t="str">
        <f t="shared" si="170"/>
        <v>2001 q4</v>
      </c>
    </row>
    <row r="10634" spans="1:3">
      <c r="A10634" s="61">
        <v>37230</v>
      </c>
      <c r="B10634">
        <v>0.69699999999999995</v>
      </c>
      <c r="C10634" t="str">
        <f t="shared" si="170"/>
        <v>2001 q4</v>
      </c>
    </row>
    <row r="10635" spans="1:3">
      <c r="A10635" s="61">
        <v>37231</v>
      </c>
      <c r="B10635">
        <v>0.6905</v>
      </c>
      <c r="C10635" t="str">
        <f t="shared" si="170"/>
        <v>2001 q4</v>
      </c>
    </row>
    <row r="10636" spans="1:3">
      <c r="A10636" s="61">
        <v>37232</v>
      </c>
      <c r="B10636">
        <v>0.67949999999999999</v>
      </c>
      <c r="C10636" t="str">
        <f t="shared" si="170"/>
        <v>2001 q4</v>
      </c>
    </row>
    <row r="10637" spans="1:3">
      <c r="A10637" s="61">
        <v>37235</v>
      </c>
      <c r="B10637">
        <v>0.67900000000000005</v>
      </c>
      <c r="C10637" t="str">
        <f t="shared" si="170"/>
        <v>2001 q4</v>
      </c>
    </row>
    <row r="10638" spans="1:3">
      <c r="A10638" s="61">
        <v>37236</v>
      </c>
      <c r="B10638">
        <v>0.68300000000000005</v>
      </c>
      <c r="C10638" t="str">
        <f t="shared" si="170"/>
        <v>2001 q4</v>
      </c>
    </row>
    <row r="10639" spans="1:3">
      <c r="A10639" s="61">
        <v>37237</v>
      </c>
      <c r="B10639">
        <v>0.67300000000000004</v>
      </c>
      <c r="C10639" t="str">
        <f t="shared" si="170"/>
        <v>2001 q4</v>
      </c>
    </row>
    <row r="10640" spans="1:3">
      <c r="A10640" s="61">
        <v>37238</v>
      </c>
      <c r="B10640">
        <v>0.67200000000000004</v>
      </c>
      <c r="C10640" t="str">
        <f t="shared" si="170"/>
        <v>2001 q4</v>
      </c>
    </row>
    <row r="10641" spans="1:3">
      <c r="A10641" s="61">
        <v>37239</v>
      </c>
      <c r="B10641">
        <v>0.67249999999999999</v>
      </c>
      <c r="C10641" t="str">
        <f t="shared" si="170"/>
        <v>2001 q4</v>
      </c>
    </row>
    <row r="10642" spans="1:3">
      <c r="A10642" s="61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61">
        <v>37243</v>
      </c>
      <c r="B10643">
        <v>0.68400000000000005</v>
      </c>
      <c r="C10643" t="str">
        <f t="shared" si="171"/>
        <v>2001 q4</v>
      </c>
    </row>
    <row r="10644" spans="1:3">
      <c r="A10644" s="61">
        <v>37244</v>
      </c>
      <c r="B10644">
        <v>0.67349999999999999</v>
      </c>
      <c r="C10644" t="str">
        <f t="shared" si="171"/>
        <v>2001 q4</v>
      </c>
    </row>
    <row r="10645" spans="1:3">
      <c r="A10645" s="61">
        <v>37245</v>
      </c>
      <c r="B10645">
        <v>0.67300000000000004</v>
      </c>
      <c r="C10645" t="str">
        <f t="shared" si="171"/>
        <v>2001 q4</v>
      </c>
    </row>
    <row r="10646" spans="1:3">
      <c r="A10646" s="61">
        <v>37246</v>
      </c>
      <c r="B10646">
        <v>0.67900000000000005</v>
      </c>
      <c r="C10646" t="str">
        <f t="shared" si="171"/>
        <v>2001 q4</v>
      </c>
    </row>
    <row r="10647" spans="1:3">
      <c r="A10647" s="61">
        <v>37251</v>
      </c>
      <c r="B10647">
        <v>0.68730000000000002</v>
      </c>
      <c r="C10647" t="str">
        <f t="shared" si="171"/>
        <v>2001 q4</v>
      </c>
    </row>
    <row r="10648" spans="1:3">
      <c r="A10648" s="61">
        <v>37252</v>
      </c>
      <c r="B10648">
        <v>0.68279999999999996</v>
      </c>
      <c r="C10648" t="str">
        <f t="shared" si="171"/>
        <v>2001 q4</v>
      </c>
    </row>
    <row r="10649" spans="1:3">
      <c r="A10649" s="61">
        <v>37253</v>
      </c>
      <c r="B10649">
        <v>0.67490000000000006</v>
      </c>
      <c r="C10649" t="str">
        <f t="shared" si="171"/>
        <v>2001 q4</v>
      </c>
    </row>
    <row r="10650" spans="1:3">
      <c r="A10650" s="61">
        <v>37256</v>
      </c>
      <c r="B10650">
        <v>0.65780000000000005</v>
      </c>
      <c r="C10650" t="str">
        <f t="shared" si="171"/>
        <v>2001 q4</v>
      </c>
    </row>
    <row r="10651" spans="1:3">
      <c r="A10651" s="61">
        <v>37258</v>
      </c>
      <c r="B10651">
        <v>0.65800000000000003</v>
      </c>
      <c r="C10651" t="str">
        <f t="shared" si="171"/>
        <v>2002 q1</v>
      </c>
    </row>
    <row r="10652" spans="1:3">
      <c r="A10652" s="61">
        <v>37259</v>
      </c>
      <c r="B10652">
        <v>0.66400000000000003</v>
      </c>
      <c r="C10652" t="str">
        <f t="shared" si="171"/>
        <v>2002 q1</v>
      </c>
    </row>
    <row r="10653" spans="1:3">
      <c r="A10653" s="61">
        <v>37260</v>
      </c>
      <c r="B10653">
        <v>0.67449999999999999</v>
      </c>
      <c r="C10653" t="str">
        <f t="shared" si="171"/>
        <v>2002 q1</v>
      </c>
    </row>
    <row r="10654" spans="1:3">
      <c r="A10654" s="61">
        <v>37263</v>
      </c>
      <c r="B10654">
        <v>0.71499999999999997</v>
      </c>
      <c r="C10654" t="str">
        <f t="shared" si="171"/>
        <v>2002 q1</v>
      </c>
    </row>
    <row r="10655" spans="1:3">
      <c r="A10655" s="61">
        <v>37264</v>
      </c>
      <c r="B10655">
        <v>0.70850000000000002</v>
      </c>
      <c r="C10655" t="str">
        <f t="shared" si="171"/>
        <v>2002 q1</v>
      </c>
    </row>
    <row r="10656" spans="1:3">
      <c r="A10656" s="61">
        <v>37265</v>
      </c>
      <c r="B10656">
        <v>0.71550000000000002</v>
      </c>
      <c r="C10656" t="str">
        <f t="shared" si="171"/>
        <v>2002 q1</v>
      </c>
    </row>
    <row r="10657" spans="1:3">
      <c r="A10657" s="61">
        <v>37266</v>
      </c>
      <c r="B10657">
        <v>0.70550000000000002</v>
      </c>
      <c r="C10657" t="str">
        <f t="shared" si="171"/>
        <v>2002 q1</v>
      </c>
    </row>
    <row r="10658" spans="1:3">
      <c r="A10658" s="61">
        <v>37267</v>
      </c>
      <c r="B10658">
        <v>0.70850000000000002</v>
      </c>
      <c r="C10658" t="str">
        <f t="shared" si="171"/>
        <v>2002 q1</v>
      </c>
    </row>
    <row r="10659" spans="1:3">
      <c r="A10659" s="61">
        <v>37270</v>
      </c>
      <c r="B10659">
        <v>0.70799999999999996</v>
      </c>
      <c r="C10659" t="str">
        <f t="shared" si="171"/>
        <v>2002 q1</v>
      </c>
    </row>
    <row r="10660" spans="1:3">
      <c r="A10660" s="61">
        <v>37271</v>
      </c>
      <c r="B10660">
        <v>0.70150000000000001</v>
      </c>
      <c r="C10660" t="str">
        <f t="shared" si="171"/>
        <v>2002 q1</v>
      </c>
    </row>
    <row r="10661" spans="1:3">
      <c r="A10661" s="61">
        <v>37272</v>
      </c>
      <c r="B10661">
        <v>0.70850000000000002</v>
      </c>
      <c r="C10661" t="str">
        <f t="shared" si="171"/>
        <v>2002 q1</v>
      </c>
    </row>
    <row r="10662" spans="1:3">
      <c r="A10662" s="61">
        <v>37273</v>
      </c>
      <c r="B10662">
        <v>0.70799999999999996</v>
      </c>
      <c r="C10662" t="str">
        <f t="shared" si="171"/>
        <v>2002 q1</v>
      </c>
    </row>
    <row r="10663" spans="1:3">
      <c r="A10663" s="61">
        <v>37274</v>
      </c>
      <c r="B10663">
        <v>0.69850000000000001</v>
      </c>
      <c r="C10663" t="str">
        <f t="shared" si="171"/>
        <v>2002 q1</v>
      </c>
    </row>
    <row r="10664" spans="1:3">
      <c r="A10664" s="61">
        <v>37278</v>
      </c>
      <c r="B10664">
        <v>0.70250000000000001</v>
      </c>
      <c r="C10664" t="str">
        <f t="shared" si="171"/>
        <v>2002 q1</v>
      </c>
    </row>
    <row r="10665" spans="1:3">
      <c r="A10665" s="61">
        <v>37279</v>
      </c>
      <c r="B10665">
        <v>0.70850000000000002</v>
      </c>
      <c r="C10665" t="str">
        <f t="shared" si="171"/>
        <v>2002 q1</v>
      </c>
    </row>
    <row r="10666" spans="1:3">
      <c r="A10666" s="61">
        <v>37280</v>
      </c>
      <c r="B10666">
        <v>0.71550000000000002</v>
      </c>
      <c r="C10666" t="str">
        <f t="shared" si="171"/>
        <v>2002 q1</v>
      </c>
    </row>
    <row r="10667" spans="1:3">
      <c r="A10667" s="61">
        <v>37281</v>
      </c>
      <c r="B10667">
        <v>0.71150000000000002</v>
      </c>
      <c r="C10667" t="str">
        <f t="shared" si="171"/>
        <v>2002 q1</v>
      </c>
    </row>
    <row r="10668" spans="1:3">
      <c r="A10668" s="61">
        <v>37284</v>
      </c>
      <c r="B10668">
        <v>0.70050000000000001</v>
      </c>
      <c r="C10668" t="str">
        <f t="shared" si="171"/>
        <v>2002 q1</v>
      </c>
    </row>
    <row r="10669" spans="1:3">
      <c r="A10669" s="61">
        <v>37285</v>
      </c>
      <c r="B10669">
        <v>0.69899999999999995</v>
      </c>
      <c r="C10669" t="str">
        <f t="shared" si="171"/>
        <v>2002 q1</v>
      </c>
    </row>
    <row r="10670" spans="1:3">
      <c r="A10670" s="61">
        <v>37286</v>
      </c>
      <c r="B10670">
        <v>0.69699999999999995</v>
      </c>
      <c r="C10670" t="str">
        <f t="shared" si="171"/>
        <v>2002 q1</v>
      </c>
    </row>
    <row r="10671" spans="1:3">
      <c r="A10671" s="61">
        <v>37287</v>
      </c>
      <c r="B10671">
        <v>0.73350000000000004</v>
      </c>
      <c r="C10671" t="str">
        <f t="shared" si="171"/>
        <v>2002 q1</v>
      </c>
    </row>
    <row r="10672" spans="1:3">
      <c r="A10672" s="61">
        <v>37288</v>
      </c>
      <c r="B10672">
        <v>0.73650000000000004</v>
      </c>
      <c r="C10672" t="str">
        <f t="shared" si="171"/>
        <v>2002 q1</v>
      </c>
    </row>
    <row r="10673" spans="1:3">
      <c r="A10673" s="61">
        <v>37291</v>
      </c>
      <c r="B10673">
        <v>0.72850000000000004</v>
      </c>
      <c r="C10673" t="str">
        <f t="shared" si="171"/>
        <v>2002 q1</v>
      </c>
    </row>
    <row r="10674" spans="1:3">
      <c r="A10674" s="61">
        <v>37292</v>
      </c>
      <c r="B10674">
        <v>0.73250000000000004</v>
      </c>
      <c r="C10674" t="str">
        <f t="shared" si="171"/>
        <v>2002 q1</v>
      </c>
    </row>
    <row r="10675" spans="1:3">
      <c r="A10675" s="61">
        <v>37293</v>
      </c>
      <c r="B10675">
        <v>0.72899999999999998</v>
      </c>
      <c r="C10675" t="str">
        <f t="shared" si="171"/>
        <v>2002 q1</v>
      </c>
    </row>
    <row r="10676" spans="1:3">
      <c r="A10676" s="61">
        <v>37294</v>
      </c>
      <c r="B10676">
        <v>0.73699999999999999</v>
      </c>
      <c r="C10676" t="str">
        <f t="shared" si="171"/>
        <v>2002 q1</v>
      </c>
    </row>
    <row r="10677" spans="1:3">
      <c r="A10677" s="61">
        <v>37295</v>
      </c>
      <c r="B10677">
        <v>0.73350000000000004</v>
      </c>
      <c r="C10677" t="str">
        <f t="shared" si="171"/>
        <v>2002 q1</v>
      </c>
    </row>
    <row r="10678" spans="1:3">
      <c r="A10678" s="61">
        <v>37298</v>
      </c>
      <c r="B10678">
        <v>0.72750000000000004</v>
      </c>
      <c r="C10678" t="str">
        <f t="shared" si="171"/>
        <v>2002 q1</v>
      </c>
    </row>
    <row r="10679" spans="1:3">
      <c r="A10679" s="61">
        <v>37299</v>
      </c>
      <c r="B10679">
        <v>0.73250000000000004</v>
      </c>
      <c r="C10679" t="str">
        <f t="shared" si="171"/>
        <v>2002 q1</v>
      </c>
    </row>
    <row r="10680" spans="1:3">
      <c r="A10680" s="61">
        <v>37300</v>
      </c>
      <c r="B10680">
        <v>0.75149999999999995</v>
      </c>
      <c r="C10680" t="str">
        <f t="shared" si="171"/>
        <v>2002 q1</v>
      </c>
    </row>
    <row r="10681" spans="1:3">
      <c r="A10681" s="61">
        <v>37301</v>
      </c>
      <c r="B10681">
        <v>0.74450000000000005</v>
      </c>
      <c r="C10681" t="str">
        <f t="shared" si="171"/>
        <v>2002 q1</v>
      </c>
    </row>
    <row r="10682" spans="1:3">
      <c r="A10682" s="61">
        <v>37302</v>
      </c>
      <c r="B10682">
        <v>0.73399999999999999</v>
      </c>
      <c r="C10682" t="str">
        <f t="shared" si="171"/>
        <v>2002 q1</v>
      </c>
    </row>
    <row r="10683" spans="1:3">
      <c r="A10683" s="61">
        <v>37306</v>
      </c>
      <c r="B10683">
        <v>0.70750000000000002</v>
      </c>
      <c r="C10683" t="str">
        <f t="shared" si="171"/>
        <v>2002 q1</v>
      </c>
    </row>
    <row r="10684" spans="1:3">
      <c r="A10684" s="61">
        <v>37307</v>
      </c>
      <c r="B10684">
        <v>0.70899999999999996</v>
      </c>
      <c r="C10684" t="str">
        <f t="shared" si="171"/>
        <v>2002 q1</v>
      </c>
    </row>
    <row r="10685" spans="1:3">
      <c r="A10685" s="61">
        <v>37308</v>
      </c>
      <c r="B10685">
        <v>0.71450000000000002</v>
      </c>
      <c r="C10685" t="str">
        <f t="shared" si="171"/>
        <v>2002 q1</v>
      </c>
    </row>
    <row r="10686" spans="1:3">
      <c r="A10686" s="61">
        <v>37309</v>
      </c>
      <c r="B10686">
        <v>0.7</v>
      </c>
      <c r="C10686" t="str">
        <f t="shared" si="171"/>
        <v>2002 q1</v>
      </c>
    </row>
    <row r="10687" spans="1:3">
      <c r="A10687" s="61">
        <v>37312</v>
      </c>
      <c r="B10687">
        <v>0.70730000000000004</v>
      </c>
      <c r="C10687" t="str">
        <f t="shared" si="171"/>
        <v>2002 q1</v>
      </c>
    </row>
    <row r="10688" spans="1:3">
      <c r="A10688" s="61">
        <v>37313</v>
      </c>
      <c r="B10688">
        <v>0.70430000000000004</v>
      </c>
      <c r="C10688" t="str">
        <f t="shared" si="171"/>
        <v>2002 q1</v>
      </c>
    </row>
    <row r="10689" spans="1:3">
      <c r="A10689" s="61">
        <v>37314</v>
      </c>
      <c r="B10689">
        <v>0.7177</v>
      </c>
      <c r="C10689" t="str">
        <f t="shared" si="171"/>
        <v>2002 q1</v>
      </c>
    </row>
    <row r="10690" spans="1:3">
      <c r="A10690" s="61">
        <v>37315</v>
      </c>
      <c r="B10690">
        <v>0.71919999999999995</v>
      </c>
      <c r="C10690" t="str">
        <f t="shared" si="171"/>
        <v>2002 q1</v>
      </c>
    </row>
    <row r="10691" spans="1:3">
      <c r="A10691" s="61">
        <v>37316</v>
      </c>
      <c r="B10691">
        <v>0.73250000000000004</v>
      </c>
      <c r="C10691" t="str">
        <f t="shared" si="171"/>
        <v>2002 q1</v>
      </c>
    </row>
    <row r="10692" spans="1:3">
      <c r="A10692" s="61">
        <v>37319</v>
      </c>
      <c r="B10692">
        <v>0.74150000000000005</v>
      </c>
      <c r="C10692" t="str">
        <f t="shared" si="171"/>
        <v>2002 q1</v>
      </c>
    </row>
    <row r="10693" spans="1:3">
      <c r="A10693" s="61">
        <v>37320</v>
      </c>
      <c r="B10693">
        <v>0.74050000000000005</v>
      </c>
      <c r="C10693" t="str">
        <f t="shared" si="171"/>
        <v>2002 q1</v>
      </c>
    </row>
    <row r="10694" spans="1:3">
      <c r="A10694" s="61">
        <v>37321</v>
      </c>
      <c r="B10694">
        <v>0.75049999999999994</v>
      </c>
      <c r="C10694" t="str">
        <f t="shared" si="171"/>
        <v>2002 q1</v>
      </c>
    </row>
    <row r="10695" spans="1:3">
      <c r="A10695" s="61">
        <v>37322</v>
      </c>
      <c r="B10695">
        <v>0.748</v>
      </c>
      <c r="C10695" t="str">
        <f t="shared" si="171"/>
        <v>2002 q1</v>
      </c>
    </row>
    <row r="10696" spans="1:3">
      <c r="A10696" s="61">
        <v>37323</v>
      </c>
      <c r="B10696">
        <v>0.75249999999999995</v>
      </c>
      <c r="C10696" t="str">
        <f t="shared" si="171"/>
        <v>2002 q1</v>
      </c>
    </row>
    <row r="10697" spans="1:3">
      <c r="A10697" s="61">
        <v>37326</v>
      </c>
      <c r="B10697">
        <v>0.746</v>
      </c>
      <c r="C10697" t="str">
        <f t="shared" si="171"/>
        <v>2002 q1</v>
      </c>
    </row>
    <row r="10698" spans="1:3">
      <c r="A10698" s="61">
        <v>37327</v>
      </c>
      <c r="B10698">
        <v>0.74150000000000005</v>
      </c>
      <c r="C10698" t="str">
        <f t="shared" si="171"/>
        <v>2002 q1</v>
      </c>
    </row>
    <row r="10699" spans="1:3">
      <c r="A10699" s="61">
        <v>37328</v>
      </c>
      <c r="B10699">
        <v>0.74050000000000005</v>
      </c>
      <c r="C10699" t="str">
        <f t="shared" si="171"/>
        <v>2002 q1</v>
      </c>
    </row>
    <row r="10700" spans="1:3">
      <c r="A10700" s="61">
        <v>37329</v>
      </c>
      <c r="B10700">
        <v>0.745</v>
      </c>
      <c r="C10700" t="str">
        <f t="shared" si="171"/>
        <v>2002 q1</v>
      </c>
    </row>
    <row r="10701" spans="1:3">
      <c r="A10701" s="61">
        <v>37330</v>
      </c>
      <c r="B10701">
        <v>0.75049999999999994</v>
      </c>
      <c r="C10701" t="str">
        <f t="shared" si="171"/>
        <v>2002 q1</v>
      </c>
    </row>
    <row r="10702" spans="1:3">
      <c r="A10702" s="61">
        <v>37333</v>
      </c>
      <c r="B10702">
        <v>0.76449999999999996</v>
      </c>
      <c r="C10702" t="str">
        <f t="shared" si="171"/>
        <v>2002 q1</v>
      </c>
    </row>
    <row r="10703" spans="1:3">
      <c r="A10703" s="61">
        <v>37334</v>
      </c>
      <c r="B10703">
        <v>0.77049999999999996</v>
      </c>
      <c r="C10703" t="str">
        <f t="shared" si="171"/>
        <v>2002 q1</v>
      </c>
    </row>
    <row r="10704" spans="1:3">
      <c r="A10704" s="61">
        <v>37335</v>
      </c>
      <c r="B10704">
        <v>0.76600000000000001</v>
      </c>
      <c r="C10704" t="str">
        <f t="shared" si="171"/>
        <v>2002 q1</v>
      </c>
    </row>
    <row r="10705" spans="1:3">
      <c r="A10705" s="61">
        <v>37336</v>
      </c>
      <c r="B10705">
        <v>0.76249999999999996</v>
      </c>
      <c r="C10705" t="str">
        <f t="shared" si="171"/>
        <v>2002 q1</v>
      </c>
    </row>
    <row r="10706" spans="1:3">
      <c r="A10706" s="61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61">
        <v>37340</v>
      </c>
      <c r="B10707">
        <v>0.73750000000000004</v>
      </c>
      <c r="C10707" t="str">
        <f t="shared" si="172"/>
        <v>2002 q1</v>
      </c>
    </row>
    <row r="10708" spans="1:3">
      <c r="A10708" s="61">
        <v>37341</v>
      </c>
      <c r="B10708">
        <v>0.74550000000000005</v>
      </c>
      <c r="C10708" t="str">
        <f t="shared" si="172"/>
        <v>2002 q1</v>
      </c>
    </row>
    <row r="10709" spans="1:3">
      <c r="A10709" s="61">
        <v>37342</v>
      </c>
      <c r="B10709">
        <v>0.75149999999999995</v>
      </c>
      <c r="C10709" t="str">
        <f t="shared" si="172"/>
        <v>2002 q1</v>
      </c>
    </row>
    <row r="10710" spans="1:3">
      <c r="A10710" s="61">
        <v>37343</v>
      </c>
      <c r="B10710">
        <v>0.76349999999999996</v>
      </c>
      <c r="C10710" t="str">
        <f t="shared" si="172"/>
        <v>2002 q1</v>
      </c>
    </row>
    <row r="10711" spans="1:3">
      <c r="A10711" s="61">
        <v>37347</v>
      </c>
      <c r="B10711">
        <v>0.76449999999999996</v>
      </c>
      <c r="C10711" t="str">
        <f t="shared" si="172"/>
        <v>2002 q2</v>
      </c>
    </row>
    <row r="10712" spans="1:3">
      <c r="A10712" s="61">
        <v>37348</v>
      </c>
      <c r="B10712">
        <v>0.76349999999999996</v>
      </c>
      <c r="C10712" t="str">
        <f t="shared" si="172"/>
        <v>2002 q2</v>
      </c>
    </row>
    <row r="10713" spans="1:3">
      <c r="A10713" s="61">
        <v>37349</v>
      </c>
      <c r="B10713">
        <v>0.74250000000000005</v>
      </c>
      <c r="C10713" t="str">
        <f t="shared" si="172"/>
        <v>2002 q2</v>
      </c>
    </row>
    <row r="10714" spans="1:3">
      <c r="A10714" s="61">
        <v>37350</v>
      </c>
      <c r="B10714">
        <v>0.73250000000000004</v>
      </c>
      <c r="C10714" t="str">
        <f t="shared" si="172"/>
        <v>2002 q2</v>
      </c>
    </row>
    <row r="10715" spans="1:3">
      <c r="A10715" s="61">
        <v>37351</v>
      </c>
      <c r="B10715">
        <v>0.72299999999999998</v>
      </c>
      <c r="C10715" t="str">
        <f t="shared" si="172"/>
        <v>2002 q2</v>
      </c>
    </row>
    <row r="10716" spans="1:3">
      <c r="A10716" s="61">
        <v>37354</v>
      </c>
      <c r="B10716">
        <v>0.72299999999999998</v>
      </c>
      <c r="C10716" t="str">
        <f t="shared" si="172"/>
        <v>2002 q2</v>
      </c>
    </row>
    <row r="10717" spans="1:3">
      <c r="A10717" s="61">
        <v>37355</v>
      </c>
      <c r="B10717">
        <v>0.72699999999999998</v>
      </c>
      <c r="C10717" t="str">
        <f t="shared" si="172"/>
        <v>2002 q2</v>
      </c>
    </row>
    <row r="10718" spans="1:3">
      <c r="A10718" s="61">
        <v>37356</v>
      </c>
      <c r="B10718">
        <v>0.72450000000000003</v>
      </c>
      <c r="C10718" t="str">
        <f t="shared" si="172"/>
        <v>2002 q2</v>
      </c>
    </row>
    <row r="10719" spans="1:3">
      <c r="A10719" s="61">
        <v>37357</v>
      </c>
      <c r="B10719">
        <v>0.72299999999999998</v>
      </c>
      <c r="C10719" t="str">
        <f t="shared" si="172"/>
        <v>2002 q2</v>
      </c>
    </row>
    <row r="10720" spans="1:3">
      <c r="A10720" s="61">
        <v>37358</v>
      </c>
      <c r="B10720">
        <v>0.71699999999999997</v>
      </c>
      <c r="C10720" t="str">
        <f t="shared" si="172"/>
        <v>2002 q2</v>
      </c>
    </row>
    <row r="10721" spans="1:3">
      <c r="A10721" s="61">
        <v>37361</v>
      </c>
      <c r="B10721">
        <v>0.71599999999999997</v>
      </c>
      <c r="C10721" t="str">
        <f t="shared" si="172"/>
        <v>2002 q2</v>
      </c>
    </row>
    <row r="10722" spans="1:3">
      <c r="A10722" s="61">
        <v>37362</v>
      </c>
      <c r="B10722">
        <v>0.72599999999999998</v>
      </c>
      <c r="C10722" t="str">
        <f t="shared" si="172"/>
        <v>2002 q2</v>
      </c>
    </row>
    <row r="10723" spans="1:3">
      <c r="A10723" s="61">
        <v>37363</v>
      </c>
      <c r="B10723">
        <v>0.73650000000000004</v>
      </c>
      <c r="C10723" t="str">
        <f t="shared" si="172"/>
        <v>2002 q2</v>
      </c>
    </row>
    <row r="10724" spans="1:3">
      <c r="A10724" s="61">
        <v>37364</v>
      </c>
      <c r="B10724">
        <v>0.72699999999999998</v>
      </c>
      <c r="C10724" t="str">
        <f t="shared" si="172"/>
        <v>2002 q2</v>
      </c>
    </row>
    <row r="10725" spans="1:3">
      <c r="A10725" s="61">
        <v>37365</v>
      </c>
      <c r="B10725">
        <v>0.73299999999999998</v>
      </c>
      <c r="C10725" t="str">
        <f t="shared" si="172"/>
        <v>2002 q2</v>
      </c>
    </row>
    <row r="10726" spans="1:3">
      <c r="A10726" s="61">
        <v>37368</v>
      </c>
      <c r="B10726">
        <v>0.74350000000000005</v>
      </c>
      <c r="C10726" t="str">
        <f t="shared" si="172"/>
        <v>2002 q2</v>
      </c>
    </row>
    <row r="10727" spans="1:3">
      <c r="A10727" s="61">
        <v>37369</v>
      </c>
      <c r="B10727">
        <v>0.73150000000000004</v>
      </c>
      <c r="C10727" t="str">
        <f t="shared" si="172"/>
        <v>2002 q2</v>
      </c>
    </row>
    <row r="10728" spans="1:3">
      <c r="A10728" s="61">
        <v>37370</v>
      </c>
      <c r="B10728">
        <v>0.73550000000000004</v>
      </c>
      <c r="C10728" t="str">
        <f t="shared" si="172"/>
        <v>2002 q2</v>
      </c>
    </row>
    <row r="10729" spans="1:3">
      <c r="A10729" s="61">
        <v>37371</v>
      </c>
      <c r="B10729">
        <v>0.73089999999999999</v>
      </c>
      <c r="C10729" t="str">
        <f t="shared" si="172"/>
        <v>2002 q2</v>
      </c>
    </row>
    <row r="10730" spans="1:3">
      <c r="A10730" s="61">
        <v>37372</v>
      </c>
      <c r="B10730">
        <v>0.73860000000000003</v>
      </c>
      <c r="C10730" t="str">
        <f t="shared" si="172"/>
        <v>2002 q2</v>
      </c>
    </row>
    <row r="10731" spans="1:3">
      <c r="A10731" s="61">
        <v>37375</v>
      </c>
      <c r="B10731">
        <v>0.7379</v>
      </c>
      <c r="C10731" t="str">
        <f t="shared" si="172"/>
        <v>2002 q2</v>
      </c>
    </row>
    <row r="10732" spans="1:3">
      <c r="A10732" s="61">
        <v>37376</v>
      </c>
      <c r="B10732">
        <v>0.73770000000000002</v>
      </c>
      <c r="C10732" t="str">
        <f t="shared" si="172"/>
        <v>2002 q2</v>
      </c>
    </row>
    <row r="10733" spans="1:3">
      <c r="A10733" s="61">
        <v>37377</v>
      </c>
      <c r="B10733">
        <v>0.72899999999999998</v>
      </c>
      <c r="C10733" t="str">
        <f t="shared" si="172"/>
        <v>2002 q2</v>
      </c>
    </row>
    <row r="10734" spans="1:3">
      <c r="A10734" s="61">
        <v>37378</v>
      </c>
      <c r="B10734">
        <v>0.73550000000000004</v>
      </c>
      <c r="C10734" t="str">
        <f t="shared" si="172"/>
        <v>2002 q2</v>
      </c>
    </row>
    <row r="10735" spans="1:3">
      <c r="A10735" s="61">
        <v>37379</v>
      </c>
      <c r="B10735">
        <v>0.72399999999999998</v>
      </c>
      <c r="C10735" t="str">
        <f t="shared" si="172"/>
        <v>2002 q2</v>
      </c>
    </row>
    <row r="10736" spans="1:3">
      <c r="A10736" s="61">
        <v>37382</v>
      </c>
      <c r="B10736">
        <v>0.71499999999999997</v>
      </c>
      <c r="C10736" t="str">
        <f t="shared" si="172"/>
        <v>2002 q2</v>
      </c>
    </row>
    <row r="10737" spans="1:3">
      <c r="A10737" s="61">
        <v>37383</v>
      </c>
      <c r="B10737">
        <v>0.72599999999999998</v>
      </c>
      <c r="C10737" t="str">
        <f t="shared" si="172"/>
        <v>2002 q2</v>
      </c>
    </row>
    <row r="10738" spans="1:3">
      <c r="A10738" s="61">
        <v>37384</v>
      </c>
      <c r="B10738">
        <v>0.73299999999999998</v>
      </c>
      <c r="C10738" t="str">
        <f t="shared" si="172"/>
        <v>2002 q2</v>
      </c>
    </row>
    <row r="10739" spans="1:3">
      <c r="A10739" s="61">
        <v>37385</v>
      </c>
      <c r="B10739">
        <v>0.73</v>
      </c>
      <c r="C10739" t="str">
        <f t="shared" si="172"/>
        <v>2002 q2</v>
      </c>
    </row>
    <row r="10740" spans="1:3">
      <c r="A10740" s="61">
        <v>37386</v>
      </c>
      <c r="B10740">
        <v>0.73850000000000005</v>
      </c>
      <c r="C10740" t="str">
        <f t="shared" si="172"/>
        <v>2002 q2</v>
      </c>
    </row>
    <row r="10741" spans="1:3">
      <c r="A10741" s="61">
        <v>37389</v>
      </c>
      <c r="B10741">
        <v>0.73750000000000004</v>
      </c>
      <c r="C10741" t="str">
        <f t="shared" si="172"/>
        <v>2002 q2</v>
      </c>
    </row>
    <row r="10742" spans="1:3">
      <c r="A10742" s="61">
        <v>37390</v>
      </c>
      <c r="B10742">
        <v>0.745</v>
      </c>
      <c r="C10742" t="str">
        <f t="shared" si="172"/>
        <v>2002 q2</v>
      </c>
    </row>
    <row r="10743" spans="1:3">
      <c r="A10743" s="61">
        <v>37391</v>
      </c>
      <c r="B10743">
        <v>0.74750000000000005</v>
      </c>
      <c r="C10743" t="str">
        <f t="shared" si="172"/>
        <v>2002 q2</v>
      </c>
    </row>
    <row r="10744" spans="1:3">
      <c r="A10744" s="61">
        <v>37392</v>
      </c>
      <c r="B10744">
        <v>0.73850000000000005</v>
      </c>
      <c r="C10744" t="str">
        <f t="shared" si="172"/>
        <v>2002 q2</v>
      </c>
    </row>
    <row r="10745" spans="1:3">
      <c r="A10745" s="61">
        <v>37393</v>
      </c>
      <c r="B10745">
        <v>0.72850000000000004</v>
      </c>
      <c r="C10745" t="str">
        <f t="shared" si="172"/>
        <v>2002 q2</v>
      </c>
    </row>
    <row r="10746" spans="1:3">
      <c r="A10746" s="61">
        <v>37396</v>
      </c>
      <c r="B10746">
        <v>0.72599999999999998</v>
      </c>
      <c r="C10746" t="str">
        <f t="shared" si="172"/>
        <v>2002 q2</v>
      </c>
    </row>
    <row r="10747" spans="1:3">
      <c r="A10747" s="61">
        <v>37397</v>
      </c>
      <c r="B10747">
        <v>0.72750000000000004</v>
      </c>
      <c r="C10747" t="str">
        <f t="shared" si="172"/>
        <v>2002 q2</v>
      </c>
    </row>
    <row r="10748" spans="1:3">
      <c r="A10748" s="61">
        <v>37398</v>
      </c>
      <c r="B10748">
        <v>0.72799999999999998</v>
      </c>
      <c r="C10748" t="str">
        <f t="shared" si="172"/>
        <v>2002 q2</v>
      </c>
    </row>
    <row r="10749" spans="1:3">
      <c r="A10749" s="61">
        <v>37399</v>
      </c>
      <c r="B10749">
        <v>0.73599999999999999</v>
      </c>
      <c r="C10749" t="str">
        <f t="shared" si="172"/>
        <v>2002 q2</v>
      </c>
    </row>
    <row r="10750" spans="1:3">
      <c r="A10750" s="61">
        <v>37400</v>
      </c>
      <c r="B10750">
        <v>0.73899999999999999</v>
      </c>
      <c r="C10750" t="str">
        <f t="shared" si="172"/>
        <v>2002 q2</v>
      </c>
    </row>
    <row r="10751" spans="1:3">
      <c r="A10751" s="61">
        <v>37404</v>
      </c>
      <c r="B10751">
        <v>0.75700000000000001</v>
      </c>
      <c r="C10751" t="str">
        <f t="shared" si="172"/>
        <v>2002 q2</v>
      </c>
    </row>
    <row r="10752" spans="1:3">
      <c r="A10752" s="61">
        <v>37405</v>
      </c>
      <c r="B10752">
        <v>0.751</v>
      </c>
      <c r="C10752" t="str">
        <f t="shared" si="172"/>
        <v>2002 q2</v>
      </c>
    </row>
    <row r="10753" spans="1:3">
      <c r="A10753" s="61">
        <v>37406</v>
      </c>
      <c r="B10753">
        <v>0.752</v>
      </c>
      <c r="C10753" t="str">
        <f t="shared" si="172"/>
        <v>2002 q2</v>
      </c>
    </row>
    <row r="10754" spans="1:3">
      <c r="A10754" s="61">
        <v>37407</v>
      </c>
      <c r="B10754">
        <v>0.76400000000000001</v>
      </c>
      <c r="C10754" t="str">
        <f t="shared" si="172"/>
        <v>2002 q2</v>
      </c>
    </row>
    <row r="10755" spans="1:3">
      <c r="A10755" s="61">
        <v>37410</v>
      </c>
      <c r="B10755">
        <v>0.77549999999999997</v>
      </c>
      <c r="C10755" t="str">
        <f t="shared" si="172"/>
        <v>2002 q2</v>
      </c>
    </row>
    <row r="10756" spans="1:3">
      <c r="A10756" s="61">
        <v>37411</v>
      </c>
      <c r="B10756">
        <v>0.78600000000000003</v>
      </c>
      <c r="C10756" t="str">
        <f t="shared" si="172"/>
        <v>2002 q2</v>
      </c>
    </row>
    <row r="10757" spans="1:3">
      <c r="A10757" s="61">
        <v>37412</v>
      </c>
      <c r="B10757">
        <v>0.78349999999999997</v>
      </c>
      <c r="C10757" t="str">
        <f t="shared" si="172"/>
        <v>2002 q2</v>
      </c>
    </row>
    <row r="10758" spans="1:3">
      <c r="A10758" s="61">
        <v>37413</v>
      </c>
      <c r="B10758">
        <v>0.77900000000000003</v>
      </c>
      <c r="C10758" t="str">
        <f t="shared" si="172"/>
        <v>2002 q2</v>
      </c>
    </row>
    <row r="10759" spans="1:3">
      <c r="A10759" s="61">
        <v>37414</v>
      </c>
      <c r="B10759">
        <v>0.78</v>
      </c>
      <c r="C10759" t="str">
        <f t="shared" si="172"/>
        <v>2002 q2</v>
      </c>
    </row>
    <row r="10760" spans="1:3">
      <c r="A10760" s="61">
        <v>37417</v>
      </c>
      <c r="B10760">
        <v>0.78049999999999997</v>
      </c>
      <c r="C10760" t="str">
        <f t="shared" si="172"/>
        <v>2002 q2</v>
      </c>
    </row>
    <row r="10761" spans="1:3">
      <c r="A10761" s="61">
        <v>37418</v>
      </c>
      <c r="B10761">
        <v>0.76500000000000001</v>
      </c>
      <c r="C10761" t="str">
        <f t="shared" si="172"/>
        <v>2002 q2</v>
      </c>
    </row>
    <row r="10762" spans="1:3">
      <c r="A10762" s="61">
        <v>37419</v>
      </c>
      <c r="B10762">
        <v>0.76400000000000001</v>
      </c>
      <c r="C10762" t="str">
        <f t="shared" si="172"/>
        <v>2002 q2</v>
      </c>
    </row>
    <row r="10763" spans="1:3">
      <c r="A10763" s="61">
        <v>37420</v>
      </c>
      <c r="B10763">
        <v>0.76600000000000001</v>
      </c>
      <c r="C10763" t="str">
        <f t="shared" si="172"/>
        <v>2002 q2</v>
      </c>
    </row>
    <row r="10764" spans="1:3">
      <c r="A10764" s="61">
        <v>37421</v>
      </c>
      <c r="B10764">
        <v>0.76500000000000001</v>
      </c>
      <c r="C10764" t="str">
        <f t="shared" si="172"/>
        <v>2002 q2</v>
      </c>
    </row>
    <row r="10765" spans="1:3">
      <c r="A10765" s="61">
        <v>37424</v>
      </c>
      <c r="B10765">
        <v>0.76100000000000001</v>
      </c>
      <c r="C10765" t="str">
        <f t="shared" si="172"/>
        <v>2002 q2</v>
      </c>
    </row>
    <row r="10766" spans="1:3">
      <c r="A10766" s="61">
        <v>37425</v>
      </c>
      <c r="B10766">
        <v>0.76</v>
      </c>
      <c r="C10766" t="str">
        <f t="shared" si="172"/>
        <v>2002 q2</v>
      </c>
    </row>
    <row r="10767" spans="1:3">
      <c r="A10767" s="61">
        <v>37426</v>
      </c>
      <c r="B10767">
        <v>0.75749999999999995</v>
      </c>
      <c r="C10767" t="str">
        <f t="shared" si="172"/>
        <v>2002 q2</v>
      </c>
    </row>
    <row r="10768" spans="1:3">
      <c r="A10768" s="61">
        <v>37427</v>
      </c>
      <c r="B10768">
        <v>0.75149999999999995</v>
      </c>
      <c r="C10768" t="str">
        <f t="shared" si="172"/>
        <v>2002 q2</v>
      </c>
    </row>
    <row r="10769" spans="1:3">
      <c r="A10769" s="61">
        <v>37428</v>
      </c>
      <c r="B10769">
        <v>0.74299999999999999</v>
      </c>
      <c r="C10769" t="str">
        <f t="shared" si="172"/>
        <v>2002 q2</v>
      </c>
    </row>
    <row r="10770" spans="1:3">
      <c r="A10770" s="61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61">
        <v>37432</v>
      </c>
      <c r="B10771">
        <v>0.751</v>
      </c>
      <c r="C10771" t="str">
        <f t="shared" si="173"/>
        <v>2002 q2</v>
      </c>
    </row>
    <row r="10772" spans="1:3">
      <c r="A10772" s="61">
        <v>37433</v>
      </c>
      <c r="B10772">
        <v>0.754</v>
      </c>
      <c r="C10772" t="str">
        <f t="shared" si="173"/>
        <v>2002 q2</v>
      </c>
    </row>
    <row r="10773" spans="1:3">
      <c r="A10773" s="61">
        <v>37434</v>
      </c>
      <c r="B10773">
        <v>0.75700000000000001</v>
      </c>
      <c r="C10773" t="str">
        <f t="shared" si="173"/>
        <v>2002 q2</v>
      </c>
    </row>
    <row r="10774" spans="1:3">
      <c r="A10774" s="61">
        <v>37435</v>
      </c>
      <c r="B10774">
        <v>0.77310000000000001</v>
      </c>
      <c r="C10774" t="str">
        <f t="shared" si="173"/>
        <v>2002 q2</v>
      </c>
    </row>
    <row r="10775" spans="1:3">
      <c r="A10775" s="61">
        <v>37438</v>
      </c>
      <c r="B10775">
        <v>0.77449999999999997</v>
      </c>
      <c r="C10775" t="str">
        <f t="shared" si="173"/>
        <v>2002 q3</v>
      </c>
    </row>
    <row r="10776" spans="1:3">
      <c r="A10776" s="61">
        <v>37439</v>
      </c>
      <c r="B10776">
        <v>0.76249999999999996</v>
      </c>
      <c r="C10776" t="str">
        <f t="shared" si="173"/>
        <v>2002 q3</v>
      </c>
    </row>
    <row r="10777" spans="1:3">
      <c r="A10777" s="61">
        <v>37440</v>
      </c>
      <c r="B10777">
        <v>0.755</v>
      </c>
      <c r="C10777" t="str">
        <f t="shared" si="173"/>
        <v>2002 q3</v>
      </c>
    </row>
    <row r="10778" spans="1:3">
      <c r="A10778" s="61">
        <v>37445</v>
      </c>
      <c r="B10778">
        <v>0.76200000000000001</v>
      </c>
      <c r="C10778" t="str">
        <f t="shared" si="173"/>
        <v>2002 q3</v>
      </c>
    </row>
    <row r="10779" spans="1:3">
      <c r="A10779" s="61">
        <v>37446</v>
      </c>
      <c r="B10779">
        <v>0.76149999999999995</v>
      </c>
      <c r="C10779" t="str">
        <f t="shared" si="173"/>
        <v>2002 q3</v>
      </c>
    </row>
    <row r="10780" spans="1:3">
      <c r="A10780" s="61">
        <v>37447</v>
      </c>
      <c r="B10780">
        <v>0.75849999999999995</v>
      </c>
      <c r="C10780" t="str">
        <f t="shared" si="173"/>
        <v>2002 q3</v>
      </c>
    </row>
    <row r="10781" spans="1:3">
      <c r="A10781" s="61">
        <v>37448</v>
      </c>
      <c r="B10781">
        <v>0.751</v>
      </c>
      <c r="C10781" t="str">
        <f t="shared" si="173"/>
        <v>2002 q3</v>
      </c>
    </row>
    <row r="10782" spans="1:3">
      <c r="A10782" s="61">
        <v>37449</v>
      </c>
      <c r="B10782">
        <v>0.745</v>
      </c>
      <c r="C10782" t="str">
        <f t="shared" si="173"/>
        <v>2002 q3</v>
      </c>
    </row>
    <row r="10783" spans="1:3">
      <c r="A10783" s="61">
        <v>37452</v>
      </c>
      <c r="B10783">
        <v>0.73899999999999999</v>
      </c>
      <c r="C10783" t="str">
        <f t="shared" si="173"/>
        <v>2002 q3</v>
      </c>
    </row>
    <row r="10784" spans="1:3">
      <c r="A10784" s="61">
        <v>37453</v>
      </c>
      <c r="B10784">
        <v>0.74350000000000005</v>
      </c>
      <c r="C10784" t="str">
        <f t="shared" si="173"/>
        <v>2002 q3</v>
      </c>
    </row>
    <row r="10785" spans="1:3">
      <c r="A10785" s="61">
        <v>37454</v>
      </c>
      <c r="B10785">
        <v>0.73550000000000004</v>
      </c>
      <c r="C10785" t="str">
        <f t="shared" si="173"/>
        <v>2002 q3</v>
      </c>
    </row>
    <row r="10786" spans="1:3">
      <c r="A10786" s="61">
        <v>37455</v>
      </c>
      <c r="B10786">
        <v>0.73250000000000004</v>
      </c>
      <c r="C10786" t="str">
        <f t="shared" si="173"/>
        <v>2002 q3</v>
      </c>
    </row>
    <row r="10787" spans="1:3">
      <c r="A10787" s="61">
        <v>37456</v>
      </c>
      <c r="B10787">
        <v>0.71899999999999997</v>
      </c>
      <c r="C10787" t="str">
        <f t="shared" si="173"/>
        <v>2002 q3</v>
      </c>
    </row>
    <row r="10788" spans="1:3">
      <c r="A10788" s="61">
        <v>37459</v>
      </c>
      <c r="B10788">
        <v>0.70550000000000002</v>
      </c>
      <c r="C10788" t="str">
        <f t="shared" si="173"/>
        <v>2002 q3</v>
      </c>
    </row>
    <row r="10789" spans="1:3">
      <c r="A10789" s="61">
        <v>37460</v>
      </c>
      <c r="B10789">
        <v>0.69799999999999995</v>
      </c>
      <c r="C10789" t="str">
        <f t="shared" si="173"/>
        <v>2002 q3</v>
      </c>
    </row>
    <row r="10790" spans="1:3">
      <c r="A10790" s="61">
        <v>37461</v>
      </c>
      <c r="B10790">
        <v>0.69650000000000001</v>
      </c>
      <c r="C10790" t="str">
        <f t="shared" si="173"/>
        <v>2002 q3</v>
      </c>
    </row>
    <row r="10791" spans="1:3">
      <c r="A10791" s="61">
        <v>37462</v>
      </c>
      <c r="B10791">
        <v>0.69</v>
      </c>
      <c r="C10791" t="str">
        <f t="shared" si="173"/>
        <v>2002 q3</v>
      </c>
    </row>
    <row r="10792" spans="1:3">
      <c r="A10792" s="61">
        <v>37463</v>
      </c>
      <c r="B10792">
        <v>0.6905</v>
      </c>
      <c r="C10792" t="str">
        <f t="shared" si="173"/>
        <v>2002 q3</v>
      </c>
    </row>
    <row r="10793" spans="1:3">
      <c r="A10793" s="61">
        <v>37466</v>
      </c>
      <c r="B10793">
        <v>0.69850000000000001</v>
      </c>
      <c r="C10793" t="str">
        <f t="shared" si="173"/>
        <v>2002 q3</v>
      </c>
    </row>
    <row r="10794" spans="1:3">
      <c r="A10794" s="61">
        <v>37467</v>
      </c>
      <c r="B10794">
        <v>0.6925</v>
      </c>
      <c r="C10794" t="str">
        <f t="shared" si="173"/>
        <v>2002 q3</v>
      </c>
    </row>
    <row r="10795" spans="1:3">
      <c r="A10795" s="61">
        <v>37468</v>
      </c>
      <c r="B10795">
        <v>0.68100000000000005</v>
      </c>
      <c r="C10795" t="str">
        <f t="shared" si="173"/>
        <v>2002 q3</v>
      </c>
    </row>
    <row r="10796" spans="1:3">
      <c r="A10796" s="61">
        <v>37469</v>
      </c>
      <c r="B10796">
        <v>0.68500000000000005</v>
      </c>
      <c r="C10796" t="str">
        <f t="shared" si="173"/>
        <v>2002 q3</v>
      </c>
    </row>
    <row r="10797" spans="1:3">
      <c r="A10797" s="61">
        <v>37470</v>
      </c>
      <c r="B10797">
        <v>0.68200000000000005</v>
      </c>
      <c r="C10797" t="str">
        <f t="shared" si="173"/>
        <v>2002 q3</v>
      </c>
    </row>
    <row r="10798" spans="1:3">
      <c r="A10798" s="61">
        <v>37473</v>
      </c>
      <c r="B10798">
        <v>0.67200000000000004</v>
      </c>
      <c r="C10798" t="str">
        <f t="shared" si="173"/>
        <v>2002 q3</v>
      </c>
    </row>
    <row r="10799" spans="1:3">
      <c r="A10799" s="61">
        <v>37474</v>
      </c>
      <c r="B10799">
        <v>0.67549999999999999</v>
      </c>
      <c r="C10799" t="str">
        <f t="shared" si="173"/>
        <v>2002 q3</v>
      </c>
    </row>
    <row r="10800" spans="1:3">
      <c r="A10800" s="61">
        <v>37475</v>
      </c>
      <c r="B10800">
        <v>0.67149999999999999</v>
      </c>
      <c r="C10800" t="str">
        <f t="shared" si="173"/>
        <v>2002 q3</v>
      </c>
    </row>
    <row r="10801" spans="1:3">
      <c r="A10801" s="61">
        <v>37476</v>
      </c>
      <c r="B10801">
        <v>0.67500000000000004</v>
      </c>
      <c r="C10801" t="str">
        <f t="shared" si="173"/>
        <v>2002 q3</v>
      </c>
    </row>
    <row r="10802" spans="1:3">
      <c r="A10802" s="61">
        <v>37477</v>
      </c>
      <c r="B10802">
        <v>0.67800000000000005</v>
      </c>
      <c r="C10802" t="str">
        <f t="shared" si="173"/>
        <v>2002 q3</v>
      </c>
    </row>
    <row r="10803" spans="1:3">
      <c r="A10803" s="61">
        <v>37480</v>
      </c>
      <c r="B10803">
        <v>0.67849999999999999</v>
      </c>
      <c r="C10803" t="str">
        <f t="shared" si="173"/>
        <v>2002 q3</v>
      </c>
    </row>
    <row r="10804" spans="1:3">
      <c r="A10804" s="61">
        <v>37481</v>
      </c>
      <c r="B10804">
        <v>0.67600000000000005</v>
      </c>
      <c r="C10804" t="str">
        <f t="shared" si="173"/>
        <v>2002 q3</v>
      </c>
    </row>
    <row r="10805" spans="1:3">
      <c r="A10805" s="61">
        <v>37482</v>
      </c>
      <c r="B10805">
        <v>0.67</v>
      </c>
      <c r="C10805" t="str">
        <f t="shared" si="173"/>
        <v>2002 q3</v>
      </c>
    </row>
    <row r="10806" spans="1:3">
      <c r="A10806" s="61">
        <v>37483</v>
      </c>
      <c r="B10806">
        <v>0.6825</v>
      </c>
      <c r="C10806" t="str">
        <f t="shared" si="173"/>
        <v>2002 q3</v>
      </c>
    </row>
    <row r="10807" spans="1:3">
      <c r="A10807" s="61">
        <v>37484</v>
      </c>
      <c r="B10807">
        <v>0.67500000000000004</v>
      </c>
      <c r="C10807" t="str">
        <f t="shared" si="173"/>
        <v>2002 q3</v>
      </c>
    </row>
    <row r="10808" spans="1:3">
      <c r="A10808" s="61">
        <v>37487</v>
      </c>
      <c r="B10808">
        <v>0.67449999999999999</v>
      </c>
      <c r="C10808" t="str">
        <f t="shared" si="173"/>
        <v>2002 q3</v>
      </c>
    </row>
    <row r="10809" spans="1:3">
      <c r="A10809" s="61">
        <v>37488</v>
      </c>
      <c r="B10809">
        <v>0.6825</v>
      </c>
      <c r="C10809" t="str">
        <f t="shared" si="173"/>
        <v>2002 q3</v>
      </c>
    </row>
    <row r="10810" spans="1:3">
      <c r="A10810" s="61">
        <v>37489</v>
      </c>
      <c r="B10810">
        <v>0.67600000000000005</v>
      </c>
      <c r="C10810" t="str">
        <f t="shared" si="173"/>
        <v>2002 q3</v>
      </c>
    </row>
    <row r="10811" spans="1:3">
      <c r="A10811" s="61">
        <v>37490</v>
      </c>
      <c r="B10811">
        <v>0.68500000000000005</v>
      </c>
      <c r="C10811" t="str">
        <f t="shared" si="173"/>
        <v>2002 q3</v>
      </c>
    </row>
    <row r="10812" spans="1:3">
      <c r="A10812" s="61">
        <v>37491</v>
      </c>
      <c r="B10812">
        <v>0.6855</v>
      </c>
      <c r="C10812" t="str">
        <f t="shared" si="173"/>
        <v>2002 q3</v>
      </c>
    </row>
    <row r="10813" spans="1:3">
      <c r="A10813" s="61">
        <v>37494</v>
      </c>
      <c r="B10813">
        <v>0.6885</v>
      </c>
      <c r="C10813" t="str">
        <f t="shared" si="173"/>
        <v>2002 q3</v>
      </c>
    </row>
    <row r="10814" spans="1:3">
      <c r="A10814" s="61">
        <v>37495</v>
      </c>
      <c r="B10814">
        <v>0.69069999999999998</v>
      </c>
      <c r="C10814" t="str">
        <f t="shared" si="173"/>
        <v>2002 q3</v>
      </c>
    </row>
    <row r="10815" spans="1:3">
      <c r="A10815" s="61">
        <v>37496</v>
      </c>
      <c r="B10815">
        <v>0.68710000000000004</v>
      </c>
      <c r="C10815" t="str">
        <f t="shared" si="173"/>
        <v>2002 q3</v>
      </c>
    </row>
    <row r="10816" spans="1:3">
      <c r="A10816" s="61">
        <v>37497</v>
      </c>
      <c r="B10816">
        <v>0.68969999999999998</v>
      </c>
      <c r="C10816" t="str">
        <f t="shared" si="173"/>
        <v>2002 q3</v>
      </c>
    </row>
    <row r="10817" spans="1:3">
      <c r="A10817" s="61">
        <v>37498</v>
      </c>
      <c r="B10817">
        <v>0.69379999999999997</v>
      </c>
      <c r="C10817" t="str">
        <f t="shared" si="173"/>
        <v>2002 q3</v>
      </c>
    </row>
    <row r="10818" spans="1:3">
      <c r="A10818" s="61">
        <v>37502</v>
      </c>
      <c r="B10818">
        <v>0.6835</v>
      </c>
      <c r="C10818" t="str">
        <f t="shared" si="173"/>
        <v>2002 q3</v>
      </c>
    </row>
    <row r="10819" spans="1:3">
      <c r="A10819" s="61">
        <v>37503</v>
      </c>
      <c r="B10819">
        <v>0.68200000000000005</v>
      </c>
      <c r="C10819" t="str">
        <f t="shared" si="173"/>
        <v>2002 q3</v>
      </c>
    </row>
    <row r="10820" spans="1:3">
      <c r="A10820" s="61">
        <v>37504</v>
      </c>
      <c r="B10820">
        <v>0.67649999999999999</v>
      </c>
      <c r="C10820" t="str">
        <f t="shared" si="173"/>
        <v>2002 q3</v>
      </c>
    </row>
    <row r="10821" spans="1:3">
      <c r="A10821" s="61">
        <v>37505</v>
      </c>
      <c r="B10821">
        <v>0.6825</v>
      </c>
      <c r="C10821" t="str">
        <f t="shared" si="173"/>
        <v>2002 q3</v>
      </c>
    </row>
    <row r="10822" spans="1:3">
      <c r="A10822" s="61">
        <v>37508</v>
      </c>
      <c r="B10822">
        <v>0.69750000000000001</v>
      </c>
      <c r="C10822" t="str">
        <f t="shared" si="173"/>
        <v>2002 q3</v>
      </c>
    </row>
    <row r="10823" spans="1:3">
      <c r="A10823" s="61">
        <v>37509</v>
      </c>
      <c r="B10823">
        <v>0.70899999999999996</v>
      </c>
      <c r="C10823" t="str">
        <f t="shared" si="173"/>
        <v>2002 q3</v>
      </c>
    </row>
    <row r="10824" spans="1:3">
      <c r="A10824" s="61">
        <v>37510</v>
      </c>
      <c r="B10824">
        <v>0.70699999999999996</v>
      </c>
      <c r="C10824" t="str">
        <f t="shared" si="173"/>
        <v>2002 q3</v>
      </c>
    </row>
    <row r="10825" spans="1:3">
      <c r="A10825" s="61">
        <v>37511</v>
      </c>
      <c r="B10825">
        <v>0.70499999999999996</v>
      </c>
      <c r="C10825" t="str">
        <f t="shared" si="173"/>
        <v>2002 q3</v>
      </c>
    </row>
    <row r="10826" spans="1:3">
      <c r="A10826" s="61">
        <v>37512</v>
      </c>
      <c r="B10826">
        <v>0.7</v>
      </c>
      <c r="C10826" t="str">
        <f t="shared" si="173"/>
        <v>2002 q3</v>
      </c>
    </row>
    <row r="10827" spans="1:3">
      <c r="A10827" s="61">
        <v>37515</v>
      </c>
      <c r="B10827">
        <v>0.68899999999999995</v>
      </c>
      <c r="C10827" t="str">
        <f t="shared" si="173"/>
        <v>2002 q3</v>
      </c>
    </row>
    <row r="10828" spans="1:3">
      <c r="A10828" s="61">
        <v>37516</v>
      </c>
      <c r="B10828">
        <v>0.6885</v>
      </c>
      <c r="C10828" t="str">
        <f t="shared" si="173"/>
        <v>2002 q3</v>
      </c>
    </row>
    <row r="10829" spans="1:3">
      <c r="A10829" s="61">
        <v>37517</v>
      </c>
      <c r="B10829">
        <v>0.67800000000000005</v>
      </c>
      <c r="C10829" t="str">
        <f t="shared" si="173"/>
        <v>2002 q3</v>
      </c>
    </row>
    <row r="10830" spans="1:3">
      <c r="A10830" s="61">
        <v>37518</v>
      </c>
      <c r="B10830">
        <v>0.67700000000000005</v>
      </c>
      <c r="C10830" t="str">
        <f t="shared" si="173"/>
        <v>2002 q3</v>
      </c>
    </row>
    <row r="10831" spans="1:3">
      <c r="A10831" s="61">
        <v>37519</v>
      </c>
      <c r="B10831">
        <v>0.6825</v>
      </c>
      <c r="C10831" t="str">
        <f t="shared" si="173"/>
        <v>2002 q3</v>
      </c>
    </row>
    <row r="10832" spans="1:3">
      <c r="A10832" s="61">
        <v>37522</v>
      </c>
      <c r="B10832">
        <v>0.67749999999999999</v>
      </c>
      <c r="C10832" t="str">
        <f t="shared" si="173"/>
        <v>2002 q3</v>
      </c>
    </row>
    <row r="10833" spans="1:3">
      <c r="A10833" s="61">
        <v>37523</v>
      </c>
      <c r="B10833">
        <v>0.67249999999999999</v>
      </c>
      <c r="C10833" t="str">
        <f t="shared" si="173"/>
        <v>2002 q3</v>
      </c>
    </row>
    <row r="10834" spans="1:3">
      <c r="A10834" s="61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61">
        <v>37525</v>
      </c>
      <c r="B10835">
        <v>0.67900000000000005</v>
      </c>
      <c r="C10835" t="str">
        <f t="shared" si="174"/>
        <v>2002 q3</v>
      </c>
    </row>
    <row r="10836" spans="1:3">
      <c r="A10836" s="61">
        <v>37526</v>
      </c>
      <c r="B10836">
        <v>0.66700000000000004</v>
      </c>
      <c r="C10836" t="str">
        <f t="shared" si="174"/>
        <v>2002 q3</v>
      </c>
    </row>
    <row r="10837" spans="1:3">
      <c r="A10837" s="61">
        <v>37529</v>
      </c>
      <c r="B10837">
        <v>0.66600000000000004</v>
      </c>
      <c r="C10837" t="str">
        <f t="shared" si="174"/>
        <v>2002 q3</v>
      </c>
    </row>
    <row r="10838" spans="1:3">
      <c r="A10838" s="61">
        <v>37530</v>
      </c>
      <c r="B10838">
        <v>0.67049999999999998</v>
      </c>
      <c r="C10838" t="str">
        <f t="shared" si="174"/>
        <v>2002 q4</v>
      </c>
    </row>
    <row r="10839" spans="1:3">
      <c r="A10839" s="61">
        <v>37531</v>
      </c>
      <c r="B10839">
        <v>0.67600000000000005</v>
      </c>
      <c r="C10839" t="str">
        <f t="shared" si="174"/>
        <v>2002 q4</v>
      </c>
    </row>
    <row r="10840" spans="1:3">
      <c r="A10840" s="61">
        <v>37532</v>
      </c>
      <c r="B10840">
        <v>0.66800000000000004</v>
      </c>
      <c r="C10840" t="str">
        <f t="shared" si="174"/>
        <v>2002 q4</v>
      </c>
    </row>
    <row r="10841" spans="1:3">
      <c r="A10841" s="61">
        <v>37533</v>
      </c>
      <c r="B10841">
        <v>0.66200000000000003</v>
      </c>
      <c r="C10841" t="str">
        <f t="shared" si="174"/>
        <v>2002 q4</v>
      </c>
    </row>
    <row r="10842" spans="1:3">
      <c r="A10842" s="61">
        <v>37536</v>
      </c>
      <c r="B10842">
        <v>0.66500000000000004</v>
      </c>
      <c r="C10842" t="str">
        <f t="shared" si="174"/>
        <v>2002 q4</v>
      </c>
    </row>
    <row r="10843" spans="1:3">
      <c r="A10843" s="61">
        <v>37537</v>
      </c>
      <c r="B10843">
        <v>0.66449999999999998</v>
      </c>
      <c r="C10843" t="str">
        <f t="shared" si="174"/>
        <v>2002 q4</v>
      </c>
    </row>
    <row r="10844" spans="1:3">
      <c r="A10844" s="61">
        <v>37538</v>
      </c>
      <c r="B10844">
        <v>0.66400000000000003</v>
      </c>
      <c r="C10844" t="str">
        <f t="shared" si="174"/>
        <v>2002 q4</v>
      </c>
    </row>
    <row r="10845" spans="1:3">
      <c r="A10845" s="61">
        <v>37539</v>
      </c>
      <c r="B10845">
        <v>0.67100000000000004</v>
      </c>
      <c r="C10845" t="str">
        <f t="shared" si="174"/>
        <v>2002 q4</v>
      </c>
    </row>
    <row r="10846" spans="1:3">
      <c r="A10846" s="61">
        <v>37540</v>
      </c>
      <c r="B10846">
        <v>0.6835</v>
      </c>
      <c r="C10846" t="str">
        <f t="shared" si="174"/>
        <v>2002 q4</v>
      </c>
    </row>
    <row r="10847" spans="1:3">
      <c r="A10847" s="61">
        <v>37543</v>
      </c>
      <c r="B10847">
        <v>0.67100000000000004</v>
      </c>
      <c r="C10847" t="str">
        <f t="shared" si="174"/>
        <v>2002 q4</v>
      </c>
    </row>
    <row r="10848" spans="1:3">
      <c r="A10848" s="61">
        <v>37544</v>
      </c>
      <c r="B10848">
        <v>0.67649999999999999</v>
      </c>
      <c r="C10848" t="str">
        <f t="shared" si="174"/>
        <v>2002 q4</v>
      </c>
    </row>
    <row r="10849" spans="1:3">
      <c r="A10849" s="61">
        <v>37545</v>
      </c>
      <c r="B10849">
        <v>0.67500000000000004</v>
      </c>
      <c r="C10849" t="str">
        <f t="shared" si="174"/>
        <v>2002 q4</v>
      </c>
    </row>
    <row r="10850" spans="1:3">
      <c r="A10850" s="61">
        <v>37546</v>
      </c>
      <c r="B10850">
        <v>0.69699999999999995</v>
      </c>
      <c r="C10850" t="str">
        <f t="shared" si="174"/>
        <v>2002 q4</v>
      </c>
    </row>
    <row r="10851" spans="1:3">
      <c r="A10851" s="61">
        <v>37547</v>
      </c>
      <c r="B10851">
        <v>0.6925</v>
      </c>
      <c r="C10851" t="str">
        <f t="shared" si="174"/>
        <v>2002 q4</v>
      </c>
    </row>
    <row r="10852" spans="1:3">
      <c r="A10852" s="61">
        <v>37550</v>
      </c>
      <c r="B10852">
        <v>0.70350000000000001</v>
      </c>
      <c r="C10852" t="str">
        <f t="shared" si="174"/>
        <v>2002 q4</v>
      </c>
    </row>
    <row r="10853" spans="1:3">
      <c r="A10853" s="61">
        <v>37551</v>
      </c>
      <c r="B10853">
        <v>0.69750000000000001</v>
      </c>
      <c r="C10853" t="str">
        <f t="shared" si="174"/>
        <v>2002 q4</v>
      </c>
    </row>
    <row r="10854" spans="1:3">
      <c r="A10854" s="61">
        <v>37552</v>
      </c>
      <c r="B10854">
        <v>0.69450000000000001</v>
      </c>
      <c r="C10854" t="str">
        <f t="shared" si="174"/>
        <v>2002 q4</v>
      </c>
    </row>
    <row r="10855" spans="1:3">
      <c r="A10855" s="61">
        <v>37553</v>
      </c>
      <c r="B10855">
        <v>0.70299999999999996</v>
      </c>
      <c r="C10855" t="str">
        <f t="shared" si="174"/>
        <v>2002 q4</v>
      </c>
    </row>
    <row r="10856" spans="1:3">
      <c r="A10856" s="61">
        <v>37554</v>
      </c>
      <c r="B10856">
        <v>0.71450000000000002</v>
      </c>
      <c r="C10856" t="str">
        <f t="shared" si="174"/>
        <v>2002 q4</v>
      </c>
    </row>
    <row r="10857" spans="1:3">
      <c r="A10857" s="61">
        <v>37557</v>
      </c>
      <c r="B10857">
        <v>0.71350000000000002</v>
      </c>
      <c r="C10857" t="str">
        <f t="shared" si="174"/>
        <v>2002 q4</v>
      </c>
    </row>
    <row r="10858" spans="1:3">
      <c r="A10858" s="61">
        <v>37558</v>
      </c>
      <c r="B10858">
        <v>0.70399999999999996</v>
      </c>
      <c r="C10858" t="str">
        <f t="shared" si="174"/>
        <v>2002 q4</v>
      </c>
    </row>
    <row r="10859" spans="1:3">
      <c r="A10859" s="61">
        <v>37559</v>
      </c>
      <c r="B10859">
        <v>0.70350000000000001</v>
      </c>
      <c r="C10859" t="str">
        <f t="shared" si="174"/>
        <v>2002 q4</v>
      </c>
    </row>
    <row r="10860" spans="1:3">
      <c r="A10860" s="61">
        <v>37560</v>
      </c>
      <c r="B10860">
        <v>0.71699999999999997</v>
      </c>
      <c r="C10860" t="str">
        <f t="shared" si="174"/>
        <v>2002 q4</v>
      </c>
    </row>
    <row r="10861" spans="1:3">
      <c r="A10861" s="61">
        <v>37561</v>
      </c>
      <c r="B10861">
        <v>0.72599999999999998</v>
      </c>
      <c r="C10861" t="str">
        <f t="shared" si="174"/>
        <v>2002 q4</v>
      </c>
    </row>
    <row r="10862" spans="1:3">
      <c r="A10862" s="61">
        <v>37564</v>
      </c>
      <c r="B10862">
        <v>0.72850000000000004</v>
      </c>
      <c r="C10862" t="str">
        <f t="shared" si="174"/>
        <v>2002 q4</v>
      </c>
    </row>
    <row r="10863" spans="1:3">
      <c r="A10863" s="61">
        <v>37565</v>
      </c>
      <c r="B10863">
        <v>0.72550000000000003</v>
      </c>
      <c r="C10863" t="str">
        <f t="shared" si="174"/>
        <v>2002 q4</v>
      </c>
    </row>
    <row r="10864" spans="1:3">
      <c r="A10864" s="61">
        <v>37566</v>
      </c>
      <c r="B10864">
        <v>0.73050000000000004</v>
      </c>
      <c r="C10864" t="str">
        <f t="shared" si="174"/>
        <v>2002 q4</v>
      </c>
    </row>
    <row r="10865" spans="1:3">
      <c r="A10865" s="61">
        <v>37567</v>
      </c>
      <c r="B10865">
        <v>0.71550000000000002</v>
      </c>
      <c r="C10865" t="str">
        <f t="shared" si="174"/>
        <v>2002 q4</v>
      </c>
    </row>
    <row r="10866" spans="1:3">
      <c r="A10866" s="61">
        <v>37568</v>
      </c>
      <c r="B10866">
        <v>0.71599999999999997</v>
      </c>
      <c r="C10866" t="str">
        <f t="shared" si="174"/>
        <v>2002 q4</v>
      </c>
    </row>
    <row r="10867" spans="1:3">
      <c r="A10867" s="61">
        <v>37571</v>
      </c>
      <c r="B10867">
        <v>0.72099999999999997</v>
      </c>
      <c r="C10867" t="str">
        <f t="shared" si="174"/>
        <v>2002 q4</v>
      </c>
    </row>
    <row r="10868" spans="1:3">
      <c r="A10868" s="61">
        <v>37572</v>
      </c>
      <c r="B10868">
        <v>0.72099999999999997</v>
      </c>
      <c r="C10868" t="str">
        <f t="shared" si="174"/>
        <v>2002 q4</v>
      </c>
    </row>
    <row r="10869" spans="1:3">
      <c r="A10869" s="61">
        <v>37573</v>
      </c>
      <c r="B10869">
        <v>0.71750000000000003</v>
      </c>
      <c r="C10869" t="str">
        <f t="shared" si="174"/>
        <v>2002 q4</v>
      </c>
    </row>
    <row r="10870" spans="1:3">
      <c r="A10870" s="61">
        <v>37574</v>
      </c>
      <c r="B10870">
        <v>0.71199999999999997</v>
      </c>
      <c r="C10870" t="str">
        <f t="shared" si="174"/>
        <v>2002 q4</v>
      </c>
    </row>
    <row r="10871" spans="1:3">
      <c r="A10871" s="61">
        <v>37575</v>
      </c>
      <c r="B10871">
        <v>0.71850000000000003</v>
      </c>
      <c r="C10871" t="str">
        <f t="shared" si="174"/>
        <v>2002 q4</v>
      </c>
    </row>
    <row r="10872" spans="1:3">
      <c r="A10872" s="61">
        <v>37578</v>
      </c>
      <c r="B10872">
        <v>0.72799999999999998</v>
      </c>
      <c r="C10872" t="str">
        <f t="shared" si="174"/>
        <v>2002 q4</v>
      </c>
    </row>
    <row r="10873" spans="1:3">
      <c r="A10873" s="61">
        <v>37579</v>
      </c>
      <c r="B10873">
        <v>0.72699999999999998</v>
      </c>
      <c r="C10873" t="str">
        <f t="shared" si="174"/>
        <v>2002 q4</v>
      </c>
    </row>
    <row r="10874" spans="1:3">
      <c r="A10874" s="61">
        <v>37580</v>
      </c>
      <c r="B10874">
        <v>0.73899999999999999</v>
      </c>
      <c r="C10874" t="str">
        <f t="shared" si="174"/>
        <v>2002 q4</v>
      </c>
    </row>
    <row r="10875" spans="1:3">
      <c r="A10875" s="61">
        <v>37581</v>
      </c>
      <c r="B10875">
        <v>0.73950000000000005</v>
      </c>
      <c r="C10875" t="str">
        <f t="shared" si="174"/>
        <v>2002 q4</v>
      </c>
    </row>
    <row r="10876" spans="1:3">
      <c r="A10876" s="61">
        <v>37582</v>
      </c>
      <c r="B10876">
        <v>0.73709999999999998</v>
      </c>
      <c r="C10876" t="str">
        <f t="shared" si="174"/>
        <v>2002 q4</v>
      </c>
    </row>
    <row r="10877" spans="1:3">
      <c r="A10877" s="61">
        <v>37585</v>
      </c>
      <c r="B10877">
        <v>0.73719999999999997</v>
      </c>
      <c r="C10877" t="str">
        <f t="shared" si="174"/>
        <v>2002 q4</v>
      </c>
    </row>
    <row r="10878" spans="1:3">
      <c r="A10878" s="61">
        <v>37586</v>
      </c>
      <c r="B10878">
        <v>0.73060000000000003</v>
      </c>
      <c r="C10878" t="str">
        <f t="shared" si="174"/>
        <v>2002 q4</v>
      </c>
    </row>
    <row r="10879" spans="1:3">
      <c r="A10879" s="61">
        <v>37587</v>
      </c>
      <c r="B10879">
        <v>0.75190000000000001</v>
      </c>
      <c r="C10879" t="str">
        <f t="shared" si="174"/>
        <v>2002 q4</v>
      </c>
    </row>
    <row r="10880" spans="1:3">
      <c r="A10880" s="61">
        <v>37592</v>
      </c>
      <c r="B10880">
        <v>0.75949999999999995</v>
      </c>
      <c r="C10880" t="str">
        <f t="shared" si="174"/>
        <v>2002 q4</v>
      </c>
    </row>
    <row r="10881" spans="1:3">
      <c r="A10881" s="61">
        <v>37593</v>
      </c>
      <c r="B10881">
        <v>0.75600000000000001</v>
      </c>
      <c r="C10881" t="str">
        <f t="shared" si="174"/>
        <v>2002 q4</v>
      </c>
    </row>
    <row r="10882" spans="1:3">
      <c r="A10882" s="61">
        <v>37594</v>
      </c>
      <c r="B10882">
        <v>0.75600000000000001</v>
      </c>
      <c r="C10882" t="str">
        <f t="shared" si="174"/>
        <v>2002 q4</v>
      </c>
    </row>
    <row r="10883" spans="1:3">
      <c r="A10883" s="61">
        <v>37595</v>
      </c>
      <c r="B10883">
        <v>0.74250000000000005</v>
      </c>
      <c r="C10883" t="str">
        <f t="shared" si="174"/>
        <v>2002 q4</v>
      </c>
    </row>
    <row r="10884" spans="1:3">
      <c r="A10884" s="61">
        <v>37596</v>
      </c>
      <c r="B10884">
        <v>0.74299999999999999</v>
      </c>
      <c r="C10884" t="str">
        <f t="shared" si="174"/>
        <v>2002 q4</v>
      </c>
    </row>
    <row r="10885" spans="1:3">
      <c r="A10885" s="61">
        <v>37599</v>
      </c>
      <c r="B10885">
        <v>0.73250000000000004</v>
      </c>
      <c r="C10885" t="str">
        <f t="shared" si="174"/>
        <v>2002 q4</v>
      </c>
    </row>
    <row r="10886" spans="1:3">
      <c r="A10886" s="61">
        <v>37600</v>
      </c>
      <c r="B10886">
        <v>0.73899999999999999</v>
      </c>
      <c r="C10886" t="str">
        <f t="shared" si="174"/>
        <v>2002 q4</v>
      </c>
    </row>
    <row r="10887" spans="1:3">
      <c r="A10887" s="61">
        <v>37601</v>
      </c>
      <c r="B10887">
        <v>0.73799999999999999</v>
      </c>
      <c r="C10887" t="str">
        <f t="shared" si="174"/>
        <v>2002 q4</v>
      </c>
    </row>
    <row r="10888" spans="1:3">
      <c r="A10888" s="61">
        <v>37602</v>
      </c>
      <c r="B10888">
        <v>0.73499999999999999</v>
      </c>
      <c r="C10888" t="str">
        <f t="shared" si="174"/>
        <v>2002 q4</v>
      </c>
    </row>
    <row r="10889" spans="1:3">
      <c r="A10889" s="61">
        <v>37603</v>
      </c>
      <c r="B10889">
        <v>0.72599999999999998</v>
      </c>
      <c r="C10889" t="str">
        <f t="shared" si="174"/>
        <v>2002 q4</v>
      </c>
    </row>
    <row r="10890" spans="1:3">
      <c r="A10890" s="61">
        <v>37606</v>
      </c>
      <c r="B10890">
        <v>0.72499999999999998</v>
      </c>
      <c r="C10890" t="str">
        <f t="shared" si="174"/>
        <v>2002 q4</v>
      </c>
    </row>
    <row r="10891" spans="1:3">
      <c r="A10891" s="61">
        <v>37607</v>
      </c>
      <c r="B10891">
        <v>0.72599999999999998</v>
      </c>
      <c r="C10891" t="str">
        <f t="shared" si="174"/>
        <v>2002 q4</v>
      </c>
    </row>
    <row r="10892" spans="1:3">
      <c r="A10892" s="61">
        <v>37608</v>
      </c>
      <c r="B10892">
        <v>0.71950000000000003</v>
      </c>
      <c r="C10892" t="str">
        <f t="shared" si="174"/>
        <v>2002 q4</v>
      </c>
    </row>
    <row r="10893" spans="1:3">
      <c r="A10893" s="61">
        <v>37609</v>
      </c>
      <c r="B10893">
        <v>0.71499999999999997</v>
      </c>
      <c r="C10893" t="str">
        <f t="shared" si="174"/>
        <v>2002 q4</v>
      </c>
    </row>
    <row r="10894" spans="1:3">
      <c r="A10894" s="61">
        <v>37610</v>
      </c>
      <c r="B10894">
        <v>0.71250000000000002</v>
      </c>
      <c r="C10894" t="str">
        <f t="shared" si="174"/>
        <v>2002 q4</v>
      </c>
    </row>
    <row r="10895" spans="1:3">
      <c r="A10895" s="61">
        <v>37613</v>
      </c>
      <c r="B10895">
        <v>0.71499999999999997</v>
      </c>
      <c r="C10895" t="str">
        <f t="shared" si="174"/>
        <v>2002 q4</v>
      </c>
    </row>
    <row r="10896" spans="1:3">
      <c r="A10896" s="61">
        <v>37614</v>
      </c>
      <c r="B10896">
        <v>0.70350000000000001</v>
      </c>
      <c r="C10896" t="str">
        <f t="shared" si="174"/>
        <v>2002 q4</v>
      </c>
    </row>
    <row r="10897" spans="1:3">
      <c r="A10897" s="61">
        <v>37616</v>
      </c>
      <c r="B10897">
        <v>0.69899999999999995</v>
      </c>
      <c r="C10897" t="str">
        <f t="shared" si="174"/>
        <v>2002 q4</v>
      </c>
    </row>
    <row r="10898" spans="1:3">
      <c r="A10898" s="61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61">
        <v>37620</v>
      </c>
      <c r="B10899">
        <v>0.70199999999999996</v>
      </c>
      <c r="C10899" t="str">
        <f t="shared" si="175"/>
        <v>2002 q4</v>
      </c>
    </row>
    <row r="10900" spans="1:3">
      <c r="A10900" s="61">
        <v>37621</v>
      </c>
      <c r="B10900">
        <v>0.70140000000000002</v>
      </c>
      <c r="C10900" t="str">
        <f t="shared" si="175"/>
        <v>2002 q4</v>
      </c>
    </row>
    <row r="10901" spans="1:3">
      <c r="A10901" s="61">
        <v>37623</v>
      </c>
      <c r="B10901">
        <v>0.71799999999999997</v>
      </c>
      <c r="C10901" t="str">
        <f t="shared" si="175"/>
        <v>2003 q1</v>
      </c>
    </row>
    <row r="10902" spans="1:3">
      <c r="A10902" s="61">
        <v>37624</v>
      </c>
      <c r="B10902">
        <v>0.73150000000000004</v>
      </c>
      <c r="C10902" t="str">
        <f t="shared" si="175"/>
        <v>2003 q1</v>
      </c>
    </row>
    <row r="10903" spans="1:3">
      <c r="A10903" s="61">
        <v>37627</v>
      </c>
      <c r="B10903">
        <v>0.73899999999999999</v>
      </c>
      <c r="C10903" t="str">
        <f t="shared" si="175"/>
        <v>2003 q1</v>
      </c>
    </row>
    <row r="10904" spans="1:3">
      <c r="A10904" s="61">
        <v>37628</v>
      </c>
      <c r="B10904">
        <v>0.73599999999999999</v>
      </c>
      <c r="C10904" t="str">
        <f t="shared" si="175"/>
        <v>2003 q1</v>
      </c>
    </row>
    <row r="10905" spans="1:3">
      <c r="A10905" s="61">
        <v>37629</v>
      </c>
      <c r="B10905">
        <v>0.74650000000000005</v>
      </c>
      <c r="C10905" t="str">
        <f t="shared" si="175"/>
        <v>2003 q1</v>
      </c>
    </row>
    <row r="10906" spans="1:3">
      <c r="A10906" s="61">
        <v>37630</v>
      </c>
      <c r="B10906">
        <v>0.75049999999999994</v>
      </c>
      <c r="C10906" t="str">
        <f t="shared" si="175"/>
        <v>2003 q1</v>
      </c>
    </row>
    <row r="10907" spans="1:3">
      <c r="A10907" s="61">
        <v>37631</v>
      </c>
      <c r="B10907">
        <v>0.74450000000000005</v>
      </c>
      <c r="C10907" t="str">
        <f t="shared" si="175"/>
        <v>2003 q1</v>
      </c>
    </row>
    <row r="10908" spans="1:3">
      <c r="A10908" s="61">
        <v>37634</v>
      </c>
      <c r="B10908">
        <v>0.75249999999999995</v>
      </c>
      <c r="C10908" t="str">
        <f t="shared" si="175"/>
        <v>2003 q1</v>
      </c>
    </row>
    <row r="10909" spans="1:3">
      <c r="A10909" s="61">
        <v>37635</v>
      </c>
      <c r="B10909">
        <v>0.76</v>
      </c>
      <c r="C10909" t="str">
        <f t="shared" si="175"/>
        <v>2003 q1</v>
      </c>
    </row>
    <row r="10910" spans="1:3">
      <c r="A10910" s="61">
        <v>37636</v>
      </c>
      <c r="B10910">
        <v>0.76500000000000001</v>
      </c>
      <c r="C10910" t="str">
        <f t="shared" si="175"/>
        <v>2003 q1</v>
      </c>
    </row>
    <row r="10911" spans="1:3">
      <c r="A10911" s="61">
        <v>37637</v>
      </c>
      <c r="B10911">
        <v>0.76100000000000001</v>
      </c>
      <c r="C10911" t="str">
        <f t="shared" si="175"/>
        <v>2003 q1</v>
      </c>
    </row>
    <row r="10912" spans="1:3">
      <c r="A10912" s="61">
        <v>37638</v>
      </c>
      <c r="B10912">
        <v>0.75800000000000001</v>
      </c>
      <c r="C10912" t="str">
        <f t="shared" si="175"/>
        <v>2003 q1</v>
      </c>
    </row>
    <row r="10913" spans="1:3">
      <c r="A10913" s="61">
        <v>37642</v>
      </c>
      <c r="B10913">
        <v>0.76900000000000002</v>
      </c>
      <c r="C10913" t="str">
        <f t="shared" si="175"/>
        <v>2003 q1</v>
      </c>
    </row>
    <row r="10914" spans="1:3">
      <c r="A10914" s="61">
        <v>37643</v>
      </c>
      <c r="B10914">
        <v>0.77300000000000002</v>
      </c>
      <c r="C10914" t="str">
        <f t="shared" si="175"/>
        <v>2003 q1</v>
      </c>
    </row>
    <row r="10915" spans="1:3">
      <c r="A10915" s="61">
        <v>37644</v>
      </c>
      <c r="B10915">
        <v>0.77</v>
      </c>
      <c r="C10915" t="str">
        <f t="shared" si="175"/>
        <v>2003 q1</v>
      </c>
    </row>
    <row r="10916" spans="1:3">
      <c r="A10916" s="61">
        <v>37645</v>
      </c>
      <c r="B10916">
        <v>0.76849999999999996</v>
      </c>
      <c r="C10916" t="str">
        <f t="shared" si="175"/>
        <v>2003 q1</v>
      </c>
    </row>
    <row r="10917" spans="1:3">
      <c r="A10917" s="61">
        <v>37648</v>
      </c>
      <c r="B10917">
        <v>0.76</v>
      </c>
      <c r="C10917" t="str">
        <f t="shared" si="175"/>
        <v>2003 q1</v>
      </c>
    </row>
    <row r="10918" spans="1:3">
      <c r="A10918" s="61">
        <v>37649</v>
      </c>
      <c r="B10918">
        <v>0.75700000000000001</v>
      </c>
      <c r="C10918" t="str">
        <f t="shared" si="175"/>
        <v>2003 q1</v>
      </c>
    </row>
    <row r="10919" spans="1:3">
      <c r="A10919" s="61">
        <v>37650</v>
      </c>
      <c r="B10919">
        <v>0.76500000000000001</v>
      </c>
      <c r="C10919" t="str">
        <f t="shared" si="175"/>
        <v>2003 q1</v>
      </c>
    </row>
    <row r="10920" spans="1:3">
      <c r="A10920" s="61">
        <v>37651</v>
      </c>
      <c r="B10920">
        <v>0.79049999999999998</v>
      </c>
      <c r="C10920" t="str">
        <f t="shared" si="175"/>
        <v>2003 q1</v>
      </c>
    </row>
    <row r="10921" spans="1:3">
      <c r="A10921" s="61">
        <v>37652</v>
      </c>
      <c r="B10921">
        <v>0.79449999999999998</v>
      </c>
      <c r="C10921" t="str">
        <f t="shared" si="175"/>
        <v>2003 q1</v>
      </c>
    </row>
    <row r="10922" spans="1:3">
      <c r="A10922" s="61">
        <v>37655</v>
      </c>
      <c r="B10922">
        <v>0.78900000000000003</v>
      </c>
      <c r="C10922" t="str">
        <f t="shared" si="175"/>
        <v>2003 q1</v>
      </c>
    </row>
    <row r="10923" spans="1:3">
      <c r="A10923" s="61">
        <v>37656</v>
      </c>
      <c r="B10923">
        <v>0.77949999999999997</v>
      </c>
      <c r="C10923" t="str">
        <f t="shared" si="175"/>
        <v>2003 q1</v>
      </c>
    </row>
    <row r="10924" spans="1:3">
      <c r="A10924" s="61">
        <v>37657</v>
      </c>
      <c r="B10924">
        <v>0.77900000000000003</v>
      </c>
      <c r="C10924" t="str">
        <f t="shared" si="175"/>
        <v>2003 q1</v>
      </c>
    </row>
    <row r="10925" spans="1:3">
      <c r="A10925" s="61">
        <v>37658</v>
      </c>
      <c r="B10925">
        <v>0.76800000000000002</v>
      </c>
      <c r="C10925" t="str">
        <f t="shared" si="175"/>
        <v>2003 q1</v>
      </c>
    </row>
    <row r="10926" spans="1:3">
      <c r="A10926" s="61">
        <v>37659</v>
      </c>
      <c r="B10926">
        <v>0.76349999999999996</v>
      </c>
      <c r="C10926" t="str">
        <f t="shared" si="175"/>
        <v>2003 q1</v>
      </c>
    </row>
    <row r="10927" spans="1:3">
      <c r="A10927" s="61">
        <v>37662</v>
      </c>
      <c r="B10927">
        <v>0.77549999999999997</v>
      </c>
      <c r="C10927" t="str">
        <f t="shared" si="175"/>
        <v>2003 q1</v>
      </c>
    </row>
    <row r="10928" spans="1:3">
      <c r="A10928" s="61">
        <v>37663</v>
      </c>
      <c r="B10928">
        <v>0.77549999999999997</v>
      </c>
      <c r="C10928" t="str">
        <f t="shared" si="175"/>
        <v>2003 q1</v>
      </c>
    </row>
    <row r="10929" spans="1:3">
      <c r="A10929" s="61">
        <v>37664</v>
      </c>
      <c r="B10929">
        <v>0.77100000000000002</v>
      </c>
      <c r="C10929" t="str">
        <f t="shared" si="175"/>
        <v>2003 q1</v>
      </c>
    </row>
    <row r="10930" spans="1:3">
      <c r="A10930" s="61">
        <v>37665</v>
      </c>
      <c r="B10930">
        <v>0.75</v>
      </c>
      <c r="C10930" t="str">
        <f t="shared" si="175"/>
        <v>2003 q1</v>
      </c>
    </row>
    <row r="10931" spans="1:3">
      <c r="A10931" s="61">
        <v>37666</v>
      </c>
      <c r="B10931">
        <v>0.75549999999999995</v>
      </c>
      <c r="C10931" t="str">
        <f t="shared" si="175"/>
        <v>2003 q1</v>
      </c>
    </row>
    <row r="10932" spans="1:3">
      <c r="A10932" s="61">
        <v>37670</v>
      </c>
      <c r="B10932">
        <v>0.74</v>
      </c>
      <c r="C10932" t="str">
        <f t="shared" si="175"/>
        <v>2003 q1</v>
      </c>
    </row>
    <row r="10933" spans="1:3">
      <c r="A10933" s="61">
        <v>37671</v>
      </c>
      <c r="B10933">
        <v>0.746</v>
      </c>
      <c r="C10933" t="str">
        <f t="shared" si="175"/>
        <v>2003 q1</v>
      </c>
    </row>
    <row r="10934" spans="1:3">
      <c r="A10934" s="61">
        <v>37672</v>
      </c>
      <c r="B10934">
        <v>0.752</v>
      </c>
      <c r="C10934" t="str">
        <f t="shared" si="175"/>
        <v>2003 q1</v>
      </c>
    </row>
    <row r="10935" spans="1:3">
      <c r="A10935" s="61">
        <v>37673</v>
      </c>
      <c r="B10935">
        <v>0.77749999999999997</v>
      </c>
      <c r="C10935" t="str">
        <f t="shared" si="175"/>
        <v>2003 q1</v>
      </c>
    </row>
    <row r="10936" spans="1:3">
      <c r="A10936" s="61">
        <v>37676</v>
      </c>
      <c r="B10936">
        <v>0.78649999999999998</v>
      </c>
      <c r="C10936" t="str">
        <f t="shared" si="175"/>
        <v>2003 q1</v>
      </c>
    </row>
    <row r="10937" spans="1:3">
      <c r="A10937" s="61">
        <v>37677</v>
      </c>
      <c r="B10937">
        <v>0.78069999999999995</v>
      </c>
      <c r="C10937" t="str">
        <f t="shared" si="175"/>
        <v>2003 q1</v>
      </c>
    </row>
    <row r="10938" spans="1:3">
      <c r="A10938" s="61">
        <v>37678</v>
      </c>
      <c r="B10938">
        <v>0.7984</v>
      </c>
      <c r="C10938" t="str">
        <f t="shared" si="175"/>
        <v>2003 q1</v>
      </c>
    </row>
    <row r="10939" spans="1:3">
      <c r="A10939" s="61">
        <v>37679</v>
      </c>
      <c r="B10939">
        <v>0.79159999999999997</v>
      </c>
      <c r="C10939" t="str">
        <f t="shared" si="175"/>
        <v>2003 q1</v>
      </c>
    </row>
    <row r="10940" spans="1:3">
      <c r="A10940" s="61">
        <v>37680</v>
      </c>
      <c r="B10940">
        <v>0.77980000000000005</v>
      </c>
      <c r="C10940" t="str">
        <f t="shared" si="175"/>
        <v>2003 q1</v>
      </c>
    </row>
    <row r="10941" spans="1:3">
      <c r="A10941" s="61">
        <v>37683</v>
      </c>
      <c r="B10941">
        <v>0.79249999999999998</v>
      </c>
      <c r="C10941" t="str">
        <f t="shared" si="175"/>
        <v>2003 q1</v>
      </c>
    </row>
    <row r="10942" spans="1:3">
      <c r="A10942" s="61">
        <v>37684</v>
      </c>
      <c r="B10942">
        <v>0.78100000000000003</v>
      </c>
      <c r="C10942" t="str">
        <f t="shared" si="175"/>
        <v>2003 q1</v>
      </c>
    </row>
    <row r="10943" spans="1:3">
      <c r="A10943" s="61">
        <v>37685</v>
      </c>
      <c r="B10943">
        <v>0.76449999999999996</v>
      </c>
      <c r="C10943" t="str">
        <f t="shared" si="175"/>
        <v>2003 q1</v>
      </c>
    </row>
    <row r="10944" spans="1:3">
      <c r="A10944" s="61">
        <v>37686</v>
      </c>
      <c r="B10944">
        <v>0.755</v>
      </c>
      <c r="C10944" t="str">
        <f t="shared" si="175"/>
        <v>2003 q1</v>
      </c>
    </row>
    <row r="10945" spans="1:3">
      <c r="A10945" s="61">
        <v>37687</v>
      </c>
      <c r="B10945">
        <v>0.76949999999999996</v>
      </c>
      <c r="C10945" t="str">
        <f t="shared" si="175"/>
        <v>2003 q1</v>
      </c>
    </row>
    <row r="10946" spans="1:3">
      <c r="A10946" s="61">
        <v>37690</v>
      </c>
      <c r="B10946">
        <v>0.75600000000000001</v>
      </c>
      <c r="C10946" t="str">
        <f t="shared" si="175"/>
        <v>2003 q1</v>
      </c>
    </row>
    <row r="10947" spans="1:3">
      <c r="A10947" s="61">
        <v>37691</v>
      </c>
      <c r="B10947">
        <v>0.76549999999999996</v>
      </c>
      <c r="C10947" t="str">
        <f t="shared" si="175"/>
        <v>2003 q1</v>
      </c>
    </row>
    <row r="10948" spans="1:3">
      <c r="A10948" s="61">
        <v>37692</v>
      </c>
      <c r="B10948">
        <v>0.75700000000000001</v>
      </c>
      <c r="C10948" t="str">
        <f t="shared" si="175"/>
        <v>2003 q1</v>
      </c>
    </row>
    <row r="10949" spans="1:3">
      <c r="A10949" s="61">
        <v>37693</v>
      </c>
      <c r="B10949">
        <v>0.752</v>
      </c>
      <c r="C10949" t="str">
        <f t="shared" si="175"/>
        <v>2003 q1</v>
      </c>
    </row>
    <row r="10950" spans="1:3">
      <c r="A10950" s="61">
        <v>37694</v>
      </c>
      <c r="B10950">
        <v>0.75449999999999995</v>
      </c>
      <c r="C10950" t="str">
        <f t="shared" si="175"/>
        <v>2003 q1</v>
      </c>
    </row>
    <row r="10951" spans="1:3">
      <c r="A10951" s="61">
        <v>37697</v>
      </c>
      <c r="B10951">
        <v>0.77149999999999996</v>
      </c>
      <c r="C10951" t="str">
        <f t="shared" si="175"/>
        <v>2003 q1</v>
      </c>
    </row>
    <row r="10952" spans="1:3">
      <c r="A10952" s="61">
        <v>37698</v>
      </c>
      <c r="B10952">
        <v>0.76449999999999996</v>
      </c>
      <c r="C10952" t="str">
        <f t="shared" si="175"/>
        <v>2003 q1</v>
      </c>
    </row>
    <row r="10953" spans="1:3">
      <c r="A10953" s="61">
        <v>37699</v>
      </c>
      <c r="B10953">
        <v>0.77749999999999997</v>
      </c>
      <c r="C10953" t="str">
        <f t="shared" si="175"/>
        <v>2003 q1</v>
      </c>
    </row>
    <row r="10954" spans="1:3">
      <c r="A10954" s="61">
        <v>37700</v>
      </c>
      <c r="B10954">
        <v>0.76800000000000002</v>
      </c>
      <c r="C10954" t="str">
        <f t="shared" si="175"/>
        <v>2003 q1</v>
      </c>
    </row>
    <row r="10955" spans="1:3">
      <c r="A10955" s="61">
        <v>37701</v>
      </c>
      <c r="B10955">
        <v>0.77900000000000003</v>
      </c>
      <c r="C10955" t="str">
        <f t="shared" si="175"/>
        <v>2003 q1</v>
      </c>
    </row>
    <row r="10956" spans="1:3">
      <c r="A10956" s="61">
        <v>37704</v>
      </c>
      <c r="B10956">
        <v>0.76849999999999996</v>
      </c>
      <c r="C10956" t="str">
        <f t="shared" si="175"/>
        <v>2003 q1</v>
      </c>
    </row>
    <row r="10957" spans="1:3">
      <c r="A10957" s="61">
        <v>37705</v>
      </c>
      <c r="B10957">
        <v>0.77100000000000002</v>
      </c>
      <c r="C10957" t="str">
        <f t="shared" si="175"/>
        <v>2003 q1</v>
      </c>
    </row>
    <row r="10958" spans="1:3">
      <c r="A10958" s="61">
        <v>37706</v>
      </c>
      <c r="B10958">
        <v>0.75249999999999995</v>
      </c>
      <c r="C10958" t="str">
        <f t="shared" si="175"/>
        <v>2003 q1</v>
      </c>
    </row>
    <row r="10959" spans="1:3">
      <c r="A10959" s="61">
        <v>37707</v>
      </c>
      <c r="B10959">
        <v>0.73150000000000004</v>
      </c>
      <c r="C10959" t="str">
        <f t="shared" si="175"/>
        <v>2003 q1</v>
      </c>
    </row>
    <row r="10960" spans="1:3">
      <c r="A10960" s="61">
        <v>37708</v>
      </c>
      <c r="B10960">
        <v>0.72799999999999998</v>
      </c>
      <c r="C10960" t="str">
        <f t="shared" si="175"/>
        <v>2003 q1</v>
      </c>
    </row>
    <row r="10961" spans="1:3">
      <c r="A10961" s="61">
        <v>37711</v>
      </c>
      <c r="B10961">
        <v>0.71450000000000002</v>
      </c>
      <c r="C10961" t="str">
        <f t="shared" si="175"/>
        <v>2003 q1</v>
      </c>
    </row>
    <row r="10962" spans="1:3">
      <c r="A10962" s="61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61">
        <v>37713</v>
      </c>
      <c r="B10963">
        <v>0.71850000000000003</v>
      </c>
      <c r="C10963" t="str">
        <f t="shared" si="176"/>
        <v>2003 q2</v>
      </c>
    </row>
    <row r="10964" spans="1:3">
      <c r="A10964" s="61">
        <v>37714</v>
      </c>
      <c r="B10964">
        <v>0.71099999999999997</v>
      </c>
      <c r="C10964" t="str">
        <f t="shared" si="176"/>
        <v>2003 q2</v>
      </c>
    </row>
    <row r="10965" spans="1:3">
      <c r="A10965" s="61">
        <v>37715</v>
      </c>
      <c r="B10965">
        <v>0.71799999999999997</v>
      </c>
      <c r="C10965" t="str">
        <f t="shared" si="176"/>
        <v>2003 q2</v>
      </c>
    </row>
    <row r="10966" spans="1:3">
      <c r="A10966" s="61">
        <v>37718</v>
      </c>
      <c r="B10966">
        <v>0.72850000000000004</v>
      </c>
      <c r="C10966" t="str">
        <f t="shared" si="176"/>
        <v>2003 q2</v>
      </c>
    </row>
    <row r="10967" spans="1:3">
      <c r="A10967" s="61">
        <v>37719</v>
      </c>
      <c r="B10967">
        <v>0.72250000000000003</v>
      </c>
      <c r="C10967" t="str">
        <f t="shared" si="176"/>
        <v>2003 q2</v>
      </c>
    </row>
    <row r="10968" spans="1:3">
      <c r="A10968" s="61">
        <v>37720</v>
      </c>
      <c r="B10968">
        <v>0.71899999999999997</v>
      </c>
      <c r="C10968" t="str">
        <f t="shared" si="176"/>
        <v>2003 q2</v>
      </c>
    </row>
    <row r="10969" spans="1:3">
      <c r="A10969" s="61">
        <v>37721</v>
      </c>
      <c r="B10969">
        <v>0.71450000000000002</v>
      </c>
      <c r="C10969" t="str">
        <f t="shared" si="176"/>
        <v>2003 q2</v>
      </c>
    </row>
    <row r="10970" spans="1:3">
      <c r="A10970" s="61">
        <v>37722</v>
      </c>
      <c r="B10970">
        <v>0.72550000000000003</v>
      </c>
      <c r="C10970" t="str">
        <f t="shared" si="176"/>
        <v>2003 q2</v>
      </c>
    </row>
    <row r="10971" spans="1:3">
      <c r="A10971" s="61">
        <v>37725</v>
      </c>
      <c r="B10971">
        <v>0.72450000000000003</v>
      </c>
      <c r="C10971" t="str">
        <f t="shared" si="176"/>
        <v>2003 q2</v>
      </c>
    </row>
    <row r="10972" spans="1:3">
      <c r="A10972" s="61">
        <v>37726</v>
      </c>
      <c r="B10972">
        <v>0.73399999999999999</v>
      </c>
      <c r="C10972" t="str">
        <f t="shared" si="176"/>
        <v>2003 q2</v>
      </c>
    </row>
    <row r="10973" spans="1:3">
      <c r="A10973" s="61">
        <v>37727</v>
      </c>
      <c r="B10973">
        <v>0.73399999999999999</v>
      </c>
      <c r="C10973" t="str">
        <f t="shared" si="176"/>
        <v>2003 q2</v>
      </c>
    </row>
    <row r="10974" spans="1:3">
      <c r="A10974" s="61">
        <v>37728</v>
      </c>
      <c r="B10974">
        <v>0.73750000000000004</v>
      </c>
      <c r="C10974" t="str">
        <f t="shared" si="176"/>
        <v>2003 q2</v>
      </c>
    </row>
    <row r="10975" spans="1:3">
      <c r="A10975" s="61">
        <v>37732</v>
      </c>
      <c r="B10975">
        <v>0.72899999999999998</v>
      </c>
      <c r="C10975" t="str">
        <f t="shared" si="176"/>
        <v>2003 q2</v>
      </c>
    </row>
    <row r="10976" spans="1:3">
      <c r="A10976" s="61">
        <v>37733</v>
      </c>
      <c r="B10976">
        <v>0.72150000000000003</v>
      </c>
      <c r="C10976" t="str">
        <f t="shared" si="176"/>
        <v>2003 q2</v>
      </c>
    </row>
    <row r="10977" spans="1:3">
      <c r="A10977" s="61">
        <v>37734</v>
      </c>
      <c r="B10977">
        <v>0.72350000000000003</v>
      </c>
      <c r="C10977" t="str">
        <f t="shared" si="176"/>
        <v>2003 q2</v>
      </c>
    </row>
    <row r="10978" spans="1:3">
      <c r="A10978" s="61">
        <v>37735</v>
      </c>
      <c r="B10978">
        <v>0.71550000000000002</v>
      </c>
      <c r="C10978" t="str">
        <f t="shared" si="176"/>
        <v>2003 q2</v>
      </c>
    </row>
    <row r="10979" spans="1:3">
      <c r="A10979" s="61">
        <v>37736</v>
      </c>
      <c r="B10979">
        <v>0.71619999999999995</v>
      </c>
      <c r="C10979" t="str">
        <f t="shared" si="176"/>
        <v>2003 q2</v>
      </c>
    </row>
    <row r="10980" spans="1:3">
      <c r="A10980" s="61">
        <v>37739</v>
      </c>
      <c r="B10980">
        <v>0.71599999999999997</v>
      </c>
      <c r="C10980" t="str">
        <f t="shared" si="176"/>
        <v>2003 q2</v>
      </c>
    </row>
    <row r="10981" spans="1:3">
      <c r="A10981" s="61">
        <v>37740</v>
      </c>
      <c r="B10981">
        <v>0.7268</v>
      </c>
      <c r="C10981" t="str">
        <f t="shared" si="176"/>
        <v>2003 q2</v>
      </c>
    </row>
    <row r="10982" spans="1:3">
      <c r="A10982" s="61">
        <v>37741</v>
      </c>
      <c r="B10982">
        <v>0.7298</v>
      </c>
      <c r="C10982" t="str">
        <f t="shared" si="176"/>
        <v>2003 q2</v>
      </c>
    </row>
    <row r="10983" spans="1:3">
      <c r="A10983" s="61">
        <v>37742</v>
      </c>
      <c r="B10983">
        <v>0.72950000000000004</v>
      </c>
      <c r="C10983" t="str">
        <f t="shared" si="176"/>
        <v>2003 q2</v>
      </c>
    </row>
    <row r="10984" spans="1:3">
      <c r="A10984" s="61">
        <v>37743</v>
      </c>
      <c r="B10984">
        <v>0.71899999999999997</v>
      </c>
      <c r="C10984" t="str">
        <f t="shared" si="176"/>
        <v>2003 q2</v>
      </c>
    </row>
    <row r="10985" spans="1:3">
      <c r="A10985" s="61">
        <v>37746</v>
      </c>
      <c r="B10985">
        <v>0.71799999999999997</v>
      </c>
      <c r="C10985" t="str">
        <f t="shared" si="176"/>
        <v>2003 q2</v>
      </c>
    </row>
    <row r="10986" spans="1:3">
      <c r="A10986" s="61">
        <v>37747</v>
      </c>
      <c r="B10986">
        <v>0.72399999999999998</v>
      </c>
      <c r="C10986" t="str">
        <f t="shared" si="176"/>
        <v>2003 q2</v>
      </c>
    </row>
    <row r="10987" spans="1:3">
      <c r="A10987" s="61">
        <v>37748</v>
      </c>
      <c r="B10987">
        <v>0.73499999999999999</v>
      </c>
      <c r="C10987" t="str">
        <f t="shared" si="176"/>
        <v>2003 q2</v>
      </c>
    </row>
    <row r="10988" spans="1:3">
      <c r="A10988" s="61">
        <v>37749</v>
      </c>
      <c r="B10988">
        <v>0.74099999999999999</v>
      </c>
      <c r="C10988" t="str">
        <f t="shared" si="176"/>
        <v>2003 q2</v>
      </c>
    </row>
    <row r="10989" spans="1:3">
      <c r="A10989" s="61">
        <v>37750</v>
      </c>
      <c r="B10989">
        <v>0.73850000000000005</v>
      </c>
      <c r="C10989" t="str">
        <f t="shared" si="176"/>
        <v>2003 q2</v>
      </c>
    </row>
    <row r="10990" spans="1:3">
      <c r="A10990" s="61">
        <v>37753</v>
      </c>
      <c r="B10990">
        <v>0.752</v>
      </c>
      <c r="C10990" t="str">
        <f t="shared" si="176"/>
        <v>2003 q2</v>
      </c>
    </row>
    <row r="10991" spans="1:3">
      <c r="A10991" s="61">
        <v>37754</v>
      </c>
      <c r="B10991">
        <v>0.76449999999999996</v>
      </c>
      <c r="C10991" t="str">
        <f t="shared" si="176"/>
        <v>2003 q2</v>
      </c>
    </row>
    <row r="10992" spans="1:3">
      <c r="A10992" s="61">
        <v>37755</v>
      </c>
      <c r="B10992">
        <v>0.76100000000000001</v>
      </c>
      <c r="C10992" t="str">
        <f t="shared" si="176"/>
        <v>2003 q2</v>
      </c>
    </row>
    <row r="10993" spans="1:3">
      <c r="A10993" s="61">
        <v>37756</v>
      </c>
      <c r="B10993">
        <v>0.76100000000000001</v>
      </c>
      <c r="C10993" t="str">
        <f t="shared" si="176"/>
        <v>2003 q2</v>
      </c>
    </row>
    <row r="10994" spans="1:3">
      <c r="A10994" s="61">
        <v>37757</v>
      </c>
      <c r="B10994">
        <v>0.76149999999999995</v>
      </c>
      <c r="C10994" t="str">
        <f t="shared" si="176"/>
        <v>2003 q2</v>
      </c>
    </row>
    <row r="10995" spans="1:3">
      <c r="A10995" s="61">
        <v>37760</v>
      </c>
      <c r="B10995">
        <v>0.76349999999999996</v>
      </c>
      <c r="C10995" t="str">
        <f t="shared" si="176"/>
        <v>2003 q2</v>
      </c>
    </row>
    <row r="10996" spans="1:3">
      <c r="A10996" s="61">
        <v>37761</v>
      </c>
      <c r="B10996">
        <v>0.76349999999999996</v>
      </c>
      <c r="C10996" t="str">
        <f t="shared" si="176"/>
        <v>2003 q2</v>
      </c>
    </row>
    <row r="10997" spans="1:3">
      <c r="A10997" s="61">
        <v>37762</v>
      </c>
      <c r="B10997">
        <v>0.77100000000000002</v>
      </c>
      <c r="C10997" t="str">
        <f t="shared" si="176"/>
        <v>2003 q2</v>
      </c>
    </row>
    <row r="10998" spans="1:3">
      <c r="A10998" s="61">
        <v>37763</v>
      </c>
      <c r="B10998">
        <v>0.76800000000000002</v>
      </c>
      <c r="C10998" t="str">
        <f t="shared" si="176"/>
        <v>2003 q2</v>
      </c>
    </row>
    <row r="10999" spans="1:3">
      <c r="A10999" s="61">
        <v>37764</v>
      </c>
      <c r="B10999">
        <v>0.76700000000000002</v>
      </c>
      <c r="C10999" t="str">
        <f t="shared" si="176"/>
        <v>2003 q2</v>
      </c>
    </row>
    <row r="11000" spans="1:3">
      <c r="A11000" s="61">
        <v>37768</v>
      </c>
      <c r="B11000">
        <v>0.77800000000000002</v>
      </c>
      <c r="C11000" t="str">
        <f t="shared" si="176"/>
        <v>2003 q2</v>
      </c>
    </row>
    <row r="11001" spans="1:3">
      <c r="A11001" s="61">
        <v>37769</v>
      </c>
      <c r="B11001">
        <v>0.77</v>
      </c>
      <c r="C11001" t="str">
        <f t="shared" si="176"/>
        <v>2003 q2</v>
      </c>
    </row>
    <row r="11002" spans="1:3">
      <c r="A11002" s="61">
        <v>37770</v>
      </c>
      <c r="B11002">
        <v>0.77249999999999996</v>
      </c>
      <c r="C11002" t="str">
        <f t="shared" si="176"/>
        <v>2003 q2</v>
      </c>
    </row>
    <row r="11003" spans="1:3">
      <c r="A11003" s="61">
        <v>37771</v>
      </c>
      <c r="B11003">
        <v>0.78249999999999997</v>
      </c>
      <c r="C11003" t="str">
        <f t="shared" si="176"/>
        <v>2003 q2</v>
      </c>
    </row>
    <row r="11004" spans="1:3">
      <c r="A11004" s="61">
        <v>37774</v>
      </c>
      <c r="B11004">
        <v>0.79</v>
      </c>
      <c r="C11004" t="str">
        <f t="shared" si="176"/>
        <v>2003 q2</v>
      </c>
    </row>
    <row r="11005" spans="1:3">
      <c r="A11005" s="61">
        <v>37775</v>
      </c>
      <c r="B11005">
        <v>0.78400000000000003</v>
      </c>
      <c r="C11005" t="str">
        <f t="shared" si="176"/>
        <v>2003 q2</v>
      </c>
    </row>
    <row r="11006" spans="1:3">
      <c r="A11006" s="61">
        <v>37776</v>
      </c>
      <c r="B11006">
        <v>0.78049999999999997</v>
      </c>
      <c r="C11006" t="str">
        <f t="shared" si="176"/>
        <v>2003 q2</v>
      </c>
    </row>
    <row r="11007" spans="1:3">
      <c r="A11007" s="61">
        <v>37777</v>
      </c>
      <c r="B11007">
        <v>0.78249999999999997</v>
      </c>
      <c r="C11007" t="str">
        <f t="shared" si="176"/>
        <v>2003 q2</v>
      </c>
    </row>
    <row r="11008" spans="1:3">
      <c r="A11008" s="61">
        <v>37778</v>
      </c>
      <c r="B11008">
        <v>0.78300000000000003</v>
      </c>
      <c r="C11008" t="str">
        <f t="shared" si="176"/>
        <v>2003 q2</v>
      </c>
    </row>
    <row r="11009" spans="1:3">
      <c r="A11009" s="61">
        <v>37781</v>
      </c>
      <c r="B11009">
        <v>0.77</v>
      </c>
      <c r="C11009" t="str">
        <f t="shared" si="176"/>
        <v>2003 q2</v>
      </c>
    </row>
    <row r="11010" spans="1:3">
      <c r="A11010" s="61">
        <v>37782</v>
      </c>
      <c r="B11010">
        <v>0.76700000000000002</v>
      </c>
      <c r="C11010" t="str">
        <f t="shared" si="176"/>
        <v>2003 q2</v>
      </c>
    </row>
    <row r="11011" spans="1:3">
      <c r="A11011" s="61">
        <v>37783</v>
      </c>
      <c r="B11011">
        <v>0.76749999999999996</v>
      </c>
      <c r="C11011" t="str">
        <f t="shared" si="176"/>
        <v>2003 q2</v>
      </c>
    </row>
    <row r="11012" spans="1:3">
      <c r="A11012" s="61">
        <v>37784</v>
      </c>
      <c r="B11012">
        <v>0.77400000000000002</v>
      </c>
      <c r="C11012" t="str">
        <f t="shared" si="176"/>
        <v>2003 q2</v>
      </c>
    </row>
    <row r="11013" spans="1:3">
      <c r="A11013" s="61">
        <v>37785</v>
      </c>
      <c r="B11013">
        <v>0.76100000000000001</v>
      </c>
      <c r="C11013" t="str">
        <f t="shared" si="176"/>
        <v>2003 q2</v>
      </c>
    </row>
    <row r="11014" spans="1:3">
      <c r="A11014" s="61">
        <v>37788</v>
      </c>
      <c r="B11014">
        <v>0.76100000000000001</v>
      </c>
      <c r="C11014" t="str">
        <f t="shared" si="176"/>
        <v>2003 q2</v>
      </c>
    </row>
    <row r="11015" spans="1:3">
      <c r="A11015" s="61">
        <v>37789</v>
      </c>
      <c r="B11015">
        <v>0.78100000000000003</v>
      </c>
      <c r="C11015" t="str">
        <f t="shared" si="176"/>
        <v>2003 q2</v>
      </c>
    </row>
    <row r="11016" spans="1:3">
      <c r="A11016" s="61">
        <v>37790</v>
      </c>
      <c r="B11016">
        <v>0.77800000000000002</v>
      </c>
      <c r="C11016" t="str">
        <f t="shared" si="176"/>
        <v>2003 q2</v>
      </c>
    </row>
    <row r="11017" spans="1:3">
      <c r="A11017" s="61">
        <v>37791</v>
      </c>
      <c r="B11017">
        <v>0.78149999999999997</v>
      </c>
      <c r="C11017" t="str">
        <f t="shared" si="176"/>
        <v>2003 q2</v>
      </c>
    </row>
    <row r="11018" spans="1:3">
      <c r="A11018" s="61">
        <v>37792</v>
      </c>
      <c r="B11018">
        <v>0.77400000000000002</v>
      </c>
      <c r="C11018" t="str">
        <f t="shared" si="176"/>
        <v>2003 q2</v>
      </c>
    </row>
    <row r="11019" spans="1:3">
      <c r="A11019" s="61">
        <v>37795</v>
      </c>
      <c r="B11019">
        <v>0.76700000000000002</v>
      </c>
      <c r="C11019" t="str">
        <f t="shared" si="176"/>
        <v>2003 q2</v>
      </c>
    </row>
    <row r="11020" spans="1:3">
      <c r="A11020" s="61">
        <v>37796</v>
      </c>
      <c r="B11020">
        <v>0.76800000000000002</v>
      </c>
      <c r="C11020" t="str">
        <f t="shared" si="176"/>
        <v>2003 q2</v>
      </c>
    </row>
    <row r="11021" spans="1:3">
      <c r="A11021" s="61">
        <v>37797</v>
      </c>
      <c r="B11021">
        <v>0.75960000000000005</v>
      </c>
      <c r="C11021" t="str">
        <f t="shared" si="176"/>
        <v>2003 q2</v>
      </c>
    </row>
    <row r="11022" spans="1:3">
      <c r="A11022" s="61">
        <v>37798</v>
      </c>
      <c r="B11022">
        <v>0.75370000000000004</v>
      </c>
      <c r="C11022" t="str">
        <f t="shared" si="176"/>
        <v>2003 q2</v>
      </c>
    </row>
    <row r="11023" spans="1:3">
      <c r="A11023" s="61">
        <v>37799</v>
      </c>
      <c r="B11023">
        <v>0.75980000000000003</v>
      </c>
      <c r="C11023" t="str">
        <f t="shared" si="176"/>
        <v>2003 q2</v>
      </c>
    </row>
    <row r="11024" spans="1:3">
      <c r="A11024" s="61">
        <v>37802</v>
      </c>
      <c r="B11024">
        <v>0.752</v>
      </c>
      <c r="C11024" t="str">
        <f t="shared" si="176"/>
        <v>2003 q2</v>
      </c>
    </row>
    <row r="11025" spans="1:3">
      <c r="A11025" s="61">
        <v>37803</v>
      </c>
      <c r="B11025">
        <v>0.751</v>
      </c>
      <c r="C11025" t="str">
        <f t="shared" si="176"/>
        <v>2003 q3</v>
      </c>
    </row>
    <row r="11026" spans="1:3">
      <c r="A11026" s="61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61">
        <v>37805</v>
      </c>
      <c r="B11027">
        <v>0.751</v>
      </c>
      <c r="C11027" t="str">
        <f t="shared" si="177"/>
        <v>2003 q3</v>
      </c>
    </row>
    <row r="11028" spans="1:3">
      <c r="A11028" s="61">
        <v>37809</v>
      </c>
      <c r="B11028">
        <v>0.77100000000000002</v>
      </c>
      <c r="C11028" t="str">
        <f t="shared" si="177"/>
        <v>2003 q3</v>
      </c>
    </row>
    <row r="11029" spans="1:3">
      <c r="A11029" s="61">
        <v>37810</v>
      </c>
      <c r="B11029">
        <v>0.76849999999999996</v>
      </c>
      <c r="C11029" t="str">
        <f t="shared" si="177"/>
        <v>2003 q3</v>
      </c>
    </row>
    <row r="11030" spans="1:3">
      <c r="A11030" s="61">
        <v>37811</v>
      </c>
      <c r="B11030">
        <v>0.78100000000000003</v>
      </c>
      <c r="C11030" t="str">
        <f t="shared" si="177"/>
        <v>2003 q3</v>
      </c>
    </row>
    <row r="11031" spans="1:3">
      <c r="A11031" s="61">
        <v>37812</v>
      </c>
      <c r="B11031">
        <v>0.78149999999999997</v>
      </c>
      <c r="C11031" t="str">
        <f t="shared" si="177"/>
        <v>2003 q3</v>
      </c>
    </row>
    <row r="11032" spans="1:3">
      <c r="A11032" s="61">
        <v>37813</v>
      </c>
      <c r="B11032">
        <v>0.78</v>
      </c>
      <c r="C11032" t="str">
        <f t="shared" si="177"/>
        <v>2003 q3</v>
      </c>
    </row>
    <row r="11033" spans="1:3">
      <c r="A11033" s="61">
        <v>37816</v>
      </c>
      <c r="B11033">
        <v>0.79800000000000004</v>
      </c>
      <c r="C11033" t="str">
        <f t="shared" si="177"/>
        <v>2003 q3</v>
      </c>
    </row>
    <row r="11034" spans="1:3">
      <c r="A11034" s="61">
        <v>37817</v>
      </c>
      <c r="B11034">
        <v>0.79400000000000004</v>
      </c>
      <c r="C11034" t="str">
        <f t="shared" si="177"/>
        <v>2003 q3</v>
      </c>
    </row>
    <row r="11035" spans="1:3">
      <c r="A11035" s="61">
        <v>37818</v>
      </c>
      <c r="B11035">
        <v>0.79300000000000004</v>
      </c>
      <c r="C11035" t="str">
        <f t="shared" si="177"/>
        <v>2003 q3</v>
      </c>
    </row>
    <row r="11036" spans="1:3">
      <c r="A11036" s="61">
        <v>37819</v>
      </c>
      <c r="B11036">
        <v>0.78200000000000003</v>
      </c>
      <c r="C11036" t="str">
        <f t="shared" si="177"/>
        <v>2003 q3</v>
      </c>
    </row>
    <row r="11037" spans="1:3">
      <c r="A11037" s="61">
        <v>37820</v>
      </c>
      <c r="B11037">
        <v>0.78700000000000003</v>
      </c>
      <c r="C11037" t="str">
        <f t="shared" si="177"/>
        <v>2003 q3</v>
      </c>
    </row>
    <row r="11038" spans="1:3">
      <c r="A11038" s="61">
        <v>37823</v>
      </c>
      <c r="B11038">
        <v>0.77649999999999997</v>
      </c>
      <c r="C11038" t="str">
        <f t="shared" si="177"/>
        <v>2003 q3</v>
      </c>
    </row>
    <row r="11039" spans="1:3">
      <c r="A11039" s="61">
        <v>37824</v>
      </c>
      <c r="B11039">
        <v>0.77249999999999996</v>
      </c>
      <c r="C11039" t="str">
        <f t="shared" si="177"/>
        <v>2003 q3</v>
      </c>
    </row>
    <row r="11040" spans="1:3">
      <c r="A11040" s="61">
        <v>37825</v>
      </c>
      <c r="B11040">
        <v>0.77900000000000003</v>
      </c>
      <c r="C11040" t="str">
        <f t="shared" si="177"/>
        <v>2003 q3</v>
      </c>
    </row>
    <row r="11041" spans="1:3">
      <c r="A11041" s="61">
        <v>37826</v>
      </c>
      <c r="B11041">
        <v>0.79349999999999998</v>
      </c>
      <c r="C11041" t="str">
        <f t="shared" si="177"/>
        <v>2003 q3</v>
      </c>
    </row>
    <row r="11042" spans="1:3">
      <c r="A11042" s="61">
        <v>37827</v>
      </c>
      <c r="B11042">
        <v>0.79800000000000004</v>
      </c>
      <c r="C11042" t="str">
        <f t="shared" si="177"/>
        <v>2003 q3</v>
      </c>
    </row>
    <row r="11043" spans="1:3">
      <c r="A11043" s="61">
        <v>37830</v>
      </c>
      <c r="B11043">
        <v>0.8075</v>
      </c>
      <c r="C11043" t="str">
        <f t="shared" si="177"/>
        <v>2003 q3</v>
      </c>
    </row>
    <row r="11044" spans="1:3">
      <c r="A11044" s="61">
        <v>37831</v>
      </c>
      <c r="B11044">
        <v>0.80600000000000005</v>
      </c>
      <c r="C11044" t="str">
        <f t="shared" si="177"/>
        <v>2003 q3</v>
      </c>
    </row>
    <row r="11045" spans="1:3">
      <c r="A11045" s="61">
        <v>37832</v>
      </c>
      <c r="B11045">
        <v>0.80200000000000005</v>
      </c>
      <c r="C11045" t="str">
        <f t="shared" si="177"/>
        <v>2003 q3</v>
      </c>
    </row>
    <row r="11046" spans="1:3">
      <c r="A11046" s="61">
        <v>37833</v>
      </c>
      <c r="B11046">
        <v>0.82050000000000001</v>
      </c>
      <c r="C11046" t="str">
        <f t="shared" si="177"/>
        <v>2003 q3</v>
      </c>
    </row>
    <row r="11047" spans="1:3">
      <c r="A11047" s="61">
        <v>37834</v>
      </c>
      <c r="B11047">
        <v>0.81850000000000001</v>
      </c>
      <c r="C11047" t="str">
        <f t="shared" si="177"/>
        <v>2003 q3</v>
      </c>
    </row>
    <row r="11048" spans="1:3">
      <c r="A11048" s="61">
        <v>37837</v>
      </c>
      <c r="B11048">
        <v>0.8095</v>
      </c>
      <c r="C11048" t="str">
        <f t="shared" si="177"/>
        <v>2003 q3</v>
      </c>
    </row>
    <row r="11049" spans="1:3">
      <c r="A11049" s="61">
        <v>37838</v>
      </c>
      <c r="B11049">
        <v>0.8085</v>
      </c>
      <c r="C11049" t="str">
        <f t="shared" si="177"/>
        <v>2003 q3</v>
      </c>
    </row>
    <row r="11050" spans="1:3">
      <c r="A11050" s="61">
        <v>37839</v>
      </c>
      <c r="B11050">
        <v>0.80449999999999999</v>
      </c>
      <c r="C11050" t="str">
        <f t="shared" si="177"/>
        <v>2003 q3</v>
      </c>
    </row>
    <row r="11051" spans="1:3">
      <c r="A11051" s="61">
        <v>37840</v>
      </c>
      <c r="B11051">
        <v>0.81499999999999995</v>
      </c>
      <c r="C11051" t="str">
        <f t="shared" si="177"/>
        <v>2003 q3</v>
      </c>
    </row>
    <row r="11052" spans="1:3">
      <c r="A11052" s="61">
        <v>37841</v>
      </c>
      <c r="B11052">
        <v>0.80149999999999999</v>
      </c>
      <c r="C11052" t="str">
        <f t="shared" si="177"/>
        <v>2003 q3</v>
      </c>
    </row>
    <row r="11053" spans="1:3">
      <c r="A11053" s="61">
        <v>37844</v>
      </c>
      <c r="B11053">
        <v>0.80649999999999999</v>
      </c>
      <c r="C11053" t="str">
        <f t="shared" si="177"/>
        <v>2003 q3</v>
      </c>
    </row>
    <row r="11054" spans="1:3">
      <c r="A11054" s="61">
        <v>37845</v>
      </c>
      <c r="B11054">
        <v>0.78900000000000003</v>
      </c>
      <c r="C11054" t="str">
        <f t="shared" si="177"/>
        <v>2003 q3</v>
      </c>
    </row>
    <row r="11055" spans="1:3">
      <c r="A11055" s="61">
        <v>37846</v>
      </c>
      <c r="B11055">
        <v>0.79200000000000004</v>
      </c>
      <c r="C11055" t="str">
        <f t="shared" si="177"/>
        <v>2003 q3</v>
      </c>
    </row>
    <row r="11056" spans="1:3">
      <c r="A11056" s="61">
        <v>37847</v>
      </c>
      <c r="B11056">
        <v>0.79849999999999999</v>
      </c>
      <c r="C11056" t="str">
        <f t="shared" si="177"/>
        <v>2003 q3</v>
      </c>
    </row>
    <row r="11057" spans="1:3">
      <c r="A11057" s="61">
        <v>37848</v>
      </c>
      <c r="B11057">
        <v>0.79149999999999998</v>
      </c>
      <c r="C11057" t="str">
        <f t="shared" si="177"/>
        <v>2003 q3</v>
      </c>
    </row>
    <row r="11058" spans="1:3">
      <c r="A11058" s="61">
        <v>37851</v>
      </c>
      <c r="B11058">
        <v>0.79600000000000004</v>
      </c>
      <c r="C11058" t="str">
        <f t="shared" si="177"/>
        <v>2003 q3</v>
      </c>
    </row>
    <row r="11059" spans="1:3">
      <c r="A11059" s="61">
        <v>37852</v>
      </c>
      <c r="B11059">
        <v>0.80249999999999999</v>
      </c>
      <c r="C11059" t="str">
        <f t="shared" si="177"/>
        <v>2003 q3</v>
      </c>
    </row>
    <row r="11060" spans="1:3">
      <c r="A11060" s="61">
        <v>37853</v>
      </c>
      <c r="B11060">
        <v>0.80500000000000005</v>
      </c>
      <c r="C11060" t="str">
        <f t="shared" si="177"/>
        <v>2003 q3</v>
      </c>
    </row>
    <row r="11061" spans="1:3">
      <c r="A11061" s="61">
        <v>37854</v>
      </c>
      <c r="B11061">
        <v>0.80249999999999999</v>
      </c>
      <c r="C11061" t="str">
        <f t="shared" si="177"/>
        <v>2003 q3</v>
      </c>
    </row>
    <row r="11062" spans="1:3">
      <c r="A11062" s="61">
        <v>37855</v>
      </c>
      <c r="B11062">
        <v>0.80300000000000005</v>
      </c>
      <c r="C11062" t="str">
        <f t="shared" si="177"/>
        <v>2003 q3</v>
      </c>
    </row>
    <row r="11063" spans="1:3">
      <c r="A11063" s="61">
        <v>37858</v>
      </c>
      <c r="B11063">
        <v>0.80449999999999999</v>
      </c>
      <c r="C11063" t="str">
        <f t="shared" si="177"/>
        <v>2003 q3</v>
      </c>
    </row>
    <row r="11064" spans="1:3">
      <c r="A11064" s="61">
        <v>37859</v>
      </c>
      <c r="B11064">
        <v>0.79569999999999996</v>
      </c>
      <c r="C11064" t="str">
        <f t="shared" si="177"/>
        <v>2003 q3</v>
      </c>
    </row>
    <row r="11065" spans="1:3">
      <c r="A11065" s="61">
        <v>37860</v>
      </c>
      <c r="B11065">
        <v>0.79549999999999998</v>
      </c>
      <c r="C11065" t="str">
        <f t="shared" si="177"/>
        <v>2003 q3</v>
      </c>
    </row>
    <row r="11066" spans="1:3">
      <c r="A11066" s="61">
        <v>37861</v>
      </c>
      <c r="B11066">
        <v>0.79210000000000003</v>
      </c>
      <c r="C11066" t="str">
        <f t="shared" si="177"/>
        <v>2003 q3</v>
      </c>
    </row>
    <row r="11067" spans="1:3">
      <c r="A11067" s="61">
        <v>37862</v>
      </c>
      <c r="B11067">
        <v>0.80900000000000005</v>
      </c>
      <c r="C11067" t="str">
        <f t="shared" si="177"/>
        <v>2003 q3</v>
      </c>
    </row>
    <row r="11068" spans="1:3">
      <c r="A11068" s="61">
        <v>37866</v>
      </c>
      <c r="B11068">
        <v>0.8175</v>
      </c>
      <c r="C11068" t="str">
        <f t="shared" si="177"/>
        <v>2003 q3</v>
      </c>
    </row>
    <row r="11069" spans="1:3">
      <c r="A11069" s="61">
        <v>37867</v>
      </c>
      <c r="B11069">
        <v>0.83199999999999996</v>
      </c>
      <c r="C11069" t="str">
        <f t="shared" si="177"/>
        <v>2003 q3</v>
      </c>
    </row>
    <row r="11070" spans="1:3">
      <c r="A11070" s="61">
        <v>37868</v>
      </c>
      <c r="B11070">
        <v>0.82050000000000001</v>
      </c>
      <c r="C11070" t="str">
        <f t="shared" si="177"/>
        <v>2003 q3</v>
      </c>
    </row>
    <row r="11071" spans="1:3">
      <c r="A11071" s="61">
        <v>37869</v>
      </c>
      <c r="B11071">
        <v>0.83350000000000002</v>
      </c>
      <c r="C11071" t="str">
        <f t="shared" si="177"/>
        <v>2003 q3</v>
      </c>
    </row>
    <row r="11072" spans="1:3">
      <c r="A11072" s="61">
        <v>37872</v>
      </c>
      <c r="B11072">
        <v>0.83050000000000002</v>
      </c>
      <c r="C11072" t="str">
        <f t="shared" si="177"/>
        <v>2003 q3</v>
      </c>
    </row>
    <row r="11073" spans="1:3">
      <c r="A11073" s="61">
        <v>37873</v>
      </c>
      <c r="B11073">
        <v>0.82</v>
      </c>
      <c r="C11073" t="str">
        <f t="shared" si="177"/>
        <v>2003 q3</v>
      </c>
    </row>
    <row r="11074" spans="1:3">
      <c r="A11074" s="61">
        <v>37874</v>
      </c>
      <c r="B11074">
        <v>0.81</v>
      </c>
      <c r="C11074" t="str">
        <f t="shared" si="177"/>
        <v>2003 q3</v>
      </c>
    </row>
    <row r="11075" spans="1:3">
      <c r="A11075" s="61">
        <v>37875</v>
      </c>
      <c r="B11075">
        <v>0.82850000000000001</v>
      </c>
      <c r="C11075" t="str">
        <f t="shared" si="177"/>
        <v>2003 q3</v>
      </c>
    </row>
    <row r="11076" spans="1:3">
      <c r="A11076" s="61">
        <v>37876</v>
      </c>
      <c r="B11076">
        <v>0.81599999999999995</v>
      </c>
      <c r="C11076" t="str">
        <f t="shared" si="177"/>
        <v>2003 q3</v>
      </c>
    </row>
    <row r="11077" spans="1:3">
      <c r="A11077" s="61">
        <v>37879</v>
      </c>
      <c r="B11077">
        <v>0.82199999999999995</v>
      </c>
      <c r="C11077" t="str">
        <f t="shared" si="177"/>
        <v>2003 q3</v>
      </c>
    </row>
    <row r="11078" spans="1:3">
      <c r="A11078" s="61">
        <v>37880</v>
      </c>
      <c r="B11078">
        <v>0.81699999999999995</v>
      </c>
      <c r="C11078" t="str">
        <f t="shared" si="177"/>
        <v>2003 q3</v>
      </c>
    </row>
    <row r="11079" spans="1:3">
      <c r="A11079" s="61">
        <v>37881</v>
      </c>
      <c r="B11079">
        <v>0.82550000000000001</v>
      </c>
      <c r="C11079" t="str">
        <f t="shared" si="177"/>
        <v>2003 q3</v>
      </c>
    </row>
    <row r="11080" spans="1:3">
      <c r="A11080" s="61">
        <v>37882</v>
      </c>
      <c r="B11080">
        <v>0.82899999999999996</v>
      </c>
      <c r="C11080" t="str">
        <f t="shared" si="177"/>
        <v>2003 q3</v>
      </c>
    </row>
    <row r="11081" spans="1:3">
      <c r="A11081" s="61">
        <v>37883</v>
      </c>
      <c r="B11081">
        <v>0.83099999999999996</v>
      </c>
      <c r="C11081" t="str">
        <f t="shared" si="177"/>
        <v>2003 q3</v>
      </c>
    </row>
    <row r="11082" spans="1:3">
      <c r="A11082" s="61">
        <v>37886</v>
      </c>
      <c r="B11082">
        <v>0.83150000000000002</v>
      </c>
      <c r="C11082" t="str">
        <f t="shared" si="177"/>
        <v>2003 q3</v>
      </c>
    </row>
    <row r="11083" spans="1:3">
      <c r="A11083" s="61">
        <v>37887</v>
      </c>
      <c r="B11083">
        <v>0.82599999999999996</v>
      </c>
      <c r="C11083" t="str">
        <f t="shared" si="177"/>
        <v>2003 q3</v>
      </c>
    </row>
    <row r="11084" spans="1:3">
      <c r="A11084" s="61">
        <v>37888</v>
      </c>
      <c r="B11084">
        <v>0.82950000000000002</v>
      </c>
      <c r="C11084" t="str">
        <f t="shared" si="177"/>
        <v>2003 q3</v>
      </c>
    </row>
    <row r="11085" spans="1:3">
      <c r="A11085" s="61">
        <v>37889</v>
      </c>
      <c r="B11085">
        <v>0.83250000000000002</v>
      </c>
      <c r="C11085" t="str">
        <f t="shared" si="177"/>
        <v>2003 q3</v>
      </c>
    </row>
    <row r="11086" spans="1:3">
      <c r="A11086" s="61">
        <v>37890</v>
      </c>
      <c r="B11086">
        <v>0.82150000000000001</v>
      </c>
      <c r="C11086" t="str">
        <f t="shared" si="177"/>
        <v>2003 q3</v>
      </c>
    </row>
    <row r="11087" spans="1:3">
      <c r="A11087" s="61">
        <v>37893</v>
      </c>
      <c r="B11087">
        <v>0.82399999999999995</v>
      </c>
      <c r="C11087" t="str">
        <f t="shared" si="177"/>
        <v>2003 q3</v>
      </c>
    </row>
    <row r="11088" spans="1:3">
      <c r="A11088" s="61">
        <v>37894</v>
      </c>
      <c r="B11088">
        <v>0.81850000000000001</v>
      </c>
      <c r="C11088" t="str">
        <f t="shared" si="177"/>
        <v>2003 q3</v>
      </c>
    </row>
    <row r="11089" spans="1:3">
      <c r="A11089" s="61">
        <v>37895</v>
      </c>
      <c r="B11089">
        <v>0.82299999999999995</v>
      </c>
      <c r="C11089" t="str">
        <f t="shared" si="177"/>
        <v>2003 q4</v>
      </c>
    </row>
    <row r="11090" spans="1:3">
      <c r="A11090" s="61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61">
        <v>37897</v>
      </c>
      <c r="B11091">
        <v>0.83699999999999997</v>
      </c>
      <c r="C11091" t="str">
        <f t="shared" si="178"/>
        <v>2003 q4</v>
      </c>
    </row>
    <row r="11092" spans="1:3">
      <c r="A11092" s="61">
        <v>37900</v>
      </c>
      <c r="B11092">
        <v>0.83750000000000002</v>
      </c>
      <c r="C11092" t="str">
        <f t="shared" si="178"/>
        <v>2003 q4</v>
      </c>
    </row>
    <row r="11093" spans="1:3">
      <c r="A11093" s="61">
        <v>37901</v>
      </c>
      <c r="B11093">
        <v>0.84699999999999998</v>
      </c>
      <c r="C11093" t="str">
        <f t="shared" si="178"/>
        <v>2003 q4</v>
      </c>
    </row>
    <row r="11094" spans="1:3">
      <c r="A11094" s="61">
        <v>37902</v>
      </c>
      <c r="B11094">
        <v>0.85450000000000004</v>
      </c>
      <c r="C11094" t="str">
        <f t="shared" si="178"/>
        <v>2003 q4</v>
      </c>
    </row>
    <row r="11095" spans="1:3">
      <c r="A11095" s="61">
        <v>37903</v>
      </c>
      <c r="B11095">
        <v>0.85350000000000004</v>
      </c>
      <c r="C11095" t="str">
        <f t="shared" si="178"/>
        <v>2003 q4</v>
      </c>
    </row>
    <row r="11096" spans="1:3">
      <c r="A11096" s="61">
        <v>37904</v>
      </c>
      <c r="B11096">
        <v>0.86350000000000005</v>
      </c>
      <c r="C11096" t="str">
        <f t="shared" si="178"/>
        <v>2003 q4</v>
      </c>
    </row>
    <row r="11097" spans="1:3">
      <c r="A11097" s="61">
        <v>37907</v>
      </c>
      <c r="B11097">
        <v>0.88749999999999996</v>
      </c>
      <c r="C11097" t="str">
        <f t="shared" si="178"/>
        <v>2003 q4</v>
      </c>
    </row>
    <row r="11098" spans="1:3">
      <c r="A11098" s="61">
        <v>37908</v>
      </c>
      <c r="B11098">
        <v>0.874</v>
      </c>
      <c r="C11098" t="str">
        <f t="shared" si="178"/>
        <v>2003 q4</v>
      </c>
    </row>
    <row r="11099" spans="1:3">
      <c r="A11099" s="61">
        <v>37909</v>
      </c>
      <c r="B11099">
        <v>0.89800000000000002</v>
      </c>
      <c r="C11099" t="str">
        <f t="shared" si="178"/>
        <v>2003 q4</v>
      </c>
    </row>
    <row r="11100" spans="1:3">
      <c r="A11100" s="61">
        <v>37910</v>
      </c>
      <c r="B11100">
        <v>0.89400000000000002</v>
      </c>
      <c r="C11100" t="str">
        <f t="shared" si="178"/>
        <v>2003 q4</v>
      </c>
    </row>
    <row r="11101" spans="1:3">
      <c r="A11101" s="61">
        <v>37911</v>
      </c>
      <c r="B11101">
        <v>0.89449999999999996</v>
      </c>
      <c r="C11101" t="str">
        <f t="shared" si="178"/>
        <v>2003 q4</v>
      </c>
    </row>
    <row r="11102" spans="1:3">
      <c r="A11102" s="61">
        <v>37914</v>
      </c>
      <c r="B11102">
        <v>0.91149999999999998</v>
      </c>
      <c r="C11102" t="str">
        <f t="shared" si="178"/>
        <v>2003 q4</v>
      </c>
    </row>
    <row r="11103" spans="1:3">
      <c r="A11103" s="61">
        <v>37915</v>
      </c>
      <c r="B11103">
        <v>0.90600000000000003</v>
      </c>
      <c r="C11103" t="str">
        <f t="shared" si="178"/>
        <v>2003 q4</v>
      </c>
    </row>
    <row r="11104" spans="1:3">
      <c r="A11104" s="61">
        <v>37916</v>
      </c>
      <c r="B11104">
        <v>0.91349999999999998</v>
      </c>
      <c r="C11104" t="str">
        <f t="shared" si="178"/>
        <v>2003 q4</v>
      </c>
    </row>
    <row r="11105" spans="1:3">
      <c r="A11105" s="61">
        <v>37917</v>
      </c>
      <c r="B11105">
        <v>0.90649999999999997</v>
      </c>
      <c r="C11105" t="str">
        <f t="shared" si="178"/>
        <v>2003 q4</v>
      </c>
    </row>
    <row r="11106" spans="1:3">
      <c r="A11106" s="61">
        <v>37918</v>
      </c>
      <c r="B11106">
        <v>0.89300000000000002</v>
      </c>
      <c r="C11106" t="str">
        <f t="shared" si="178"/>
        <v>2003 q4</v>
      </c>
    </row>
    <row r="11107" spans="1:3">
      <c r="A11107" s="61">
        <v>37921</v>
      </c>
      <c r="B11107">
        <v>0.90749999999999997</v>
      </c>
      <c r="C11107" t="str">
        <f t="shared" si="178"/>
        <v>2003 q4</v>
      </c>
    </row>
    <row r="11108" spans="1:3">
      <c r="A11108" s="61">
        <v>37922</v>
      </c>
      <c r="B11108">
        <v>0.90400000000000003</v>
      </c>
      <c r="C11108" t="str">
        <f t="shared" si="178"/>
        <v>2003 q4</v>
      </c>
    </row>
    <row r="11109" spans="1:3">
      <c r="A11109" s="61">
        <v>37923</v>
      </c>
      <c r="B11109">
        <v>0.91900000000000004</v>
      </c>
      <c r="C11109" t="str">
        <f t="shared" si="178"/>
        <v>2003 q4</v>
      </c>
    </row>
    <row r="11110" spans="1:3">
      <c r="A11110" s="61">
        <v>37924</v>
      </c>
      <c r="B11110">
        <v>0.9335</v>
      </c>
      <c r="C11110" t="str">
        <f t="shared" si="178"/>
        <v>2003 q4</v>
      </c>
    </row>
    <row r="11111" spans="1:3">
      <c r="A11111" s="61">
        <v>37925</v>
      </c>
      <c r="B11111">
        <v>0.9385</v>
      </c>
      <c r="C11111" t="str">
        <f t="shared" si="178"/>
        <v>2003 q4</v>
      </c>
    </row>
    <row r="11112" spans="1:3">
      <c r="A11112" s="61">
        <v>37928</v>
      </c>
      <c r="B11112">
        <v>0.93300000000000005</v>
      </c>
      <c r="C11112" t="str">
        <f t="shared" si="178"/>
        <v>2003 q4</v>
      </c>
    </row>
    <row r="11113" spans="1:3">
      <c r="A11113" s="61">
        <v>37929</v>
      </c>
      <c r="B11113">
        <v>0.95750000000000002</v>
      </c>
      <c r="C11113" t="str">
        <f t="shared" si="178"/>
        <v>2003 q4</v>
      </c>
    </row>
    <row r="11114" spans="1:3">
      <c r="A11114" s="61">
        <v>37930</v>
      </c>
      <c r="B11114">
        <v>0.95650000000000002</v>
      </c>
      <c r="C11114" t="str">
        <f t="shared" si="178"/>
        <v>2003 q4</v>
      </c>
    </row>
    <row r="11115" spans="1:3">
      <c r="A11115" s="61">
        <v>37931</v>
      </c>
      <c r="B11115">
        <v>0.94</v>
      </c>
      <c r="C11115" t="str">
        <f t="shared" si="178"/>
        <v>2003 q4</v>
      </c>
    </row>
    <row r="11116" spans="1:3">
      <c r="A11116" s="61">
        <v>37932</v>
      </c>
      <c r="B11116">
        <v>0.94450000000000001</v>
      </c>
      <c r="C11116" t="str">
        <f t="shared" si="178"/>
        <v>2003 q4</v>
      </c>
    </row>
    <row r="11117" spans="1:3">
      <c r="A11117" s="61">
        <v>37935</v>
      </c>
      <c r="B11117">
        <v>0.92800000000000005</v>
      </c>
      <c r="C11117" t="str">
        <f t="shared" si="178"/>
        <v>2003 q4</v>
      </c>
    </row>
    <row r="11118" spans="1:3">
      <c r="A11118" s="61">
        <v>37936</v>
      </c>
      <c r="B11118">
        <v>0.94450000000000001</v>
      </c>
      <c r="C11118" t="str">
        <f t="shared" si="178"/>
        <v>2003 q4</v>
      </c>
    </row>
    <row r="11119" spans="1:3">
      <c r="A11119" s="61">
        <v>37937</v>
      </c>
      <c r="B11119">
        <v>0.94850000000000001</v>
      </c>
      <c r="C11119" t="str">
        <f t="shared" si="178"/>
        <v>2003 q4</v>
      </c>
    </row>
    <row r="11120" spans="1:3">
      <c r="A11120" s="61">
        <v>37938</v>
      </c>
      <c r="B11120">
        <v>0.9425</v>
      </c>
      <c r="C11120" t="str">
        <f t="shared" si="178"/>
        <v>2003 q4</v>
      </c>
    </row>
    <row r="11121" spans="1:3">
      <c r="A11121" s="61">
        <v>37939</v>
      </c>
      <c r="B11121">
        <v>0.95150000000000001</v>
      </c>
      <c r="C11121" t="str">
        <f t="shared" si="178"/>
        <v>2003 q4</v>
      </c>
    </row>
    <row r="11122" spans="1:3">
      <c r="A11122" s="61">
        <v>37942</v>
      </c>
      <c r="B11122">
        <v>0.91800000000000004</v>
      </c>
      <c r="C11122" t="str">
        <f t="shared" si="178"/>
        <v>2003 q4</v>
      </c>
    </row>
    <row r="11123" spans="1:3">
      <c r="A11123" s="61">
        <v>37943</v>
      </c>
      <c r="B11123">
        <v>0.93200000000000005</v>
      </c>
      <c r="C11123" t="str">
        <f t="shared" si="178"/>
        <v>2003 q4</v>
      </c>
    </row>
    <row r="11124" spans="1:3">
      <c r="A11124" s="61">
        <v>37944</v>
      </c>
      <c r="B11124">
        <v>0.91749999999999998</v>
      </c>
      <c r="C11124" t="str">
        <f t="shared" si="178"/>
        <v>2003 q4</v>
      </c>
    </row>
    <row r="11125" spans="1:3">
      <c r="A11125" s="61">
        <v>37945</v>
      </c>
      <c r="B11125">
        <v>0.88349999999999995</v>
      </c>
      <c r="C11125" t="str">
        <f t="shared" si="178"/>
        <v>2003 q4</v>
      </c>
    </row>
    <row r="11126" spans="1:3">
      <c r="A11126" s="61">
        <v>37946</v>
      </c>
      <c r="B11126">
        <v>0.89500000000000002</v>
      </c>
      <c r="C11126" t="str">
        <f t="shared" si="178"/>
        <v>2003 q4</v>
      </c>
    </row>
    <row r="11127" spans="1:3">
      <c r="A11127" s="61">
        <v>37949</v>
      </c>
      <c r="B11127">
        <v>0.90569999999999995</v>
      </c>
      <c r="C11127" t="str">
        <f t="shared" si="178"/>
        <v>2003 q4</v>
      </c>
    </row>
    <row r="11128" spans="1:3">
      <c r="A11128" s="61">
        <v>37950</v>
      </c>
      <c r="B11128">
        <v>0.88880000000000003</v>
      </c>
      <c r="C11128" t="str">
        <f t="shared" si="178"/>
        <v>2003 q4</v>
      </c>
    </row>
    <row r="11129" spans="1:3">
      <c r="A11129" s="61">
        <v>37951</v>
      </c>
      <c r="B11129">
        <v>0.90900000000000003</v>
      </c>
      <c r="C11129" t="str">
        <f t="shared" si="178"/>
        <v>2003 q4</v>
      </c>
    </row>
    <row r="11130" spans="1:3">
      <c r="A11130" s="61">
        <v>37956</v>
      </c>
      <c r="B11130">
        <v>0.95750000000000002</v>
      </c>
      <c r="C11130" t="str">
        <f t="shared" si="178"/>
        <v>2003 q4</v>
      </c>
    </row>
    <row r="11131" spans="1:3">
      <c r="A11131" s="61">
        <v>37957</v>
      </c>
      <c r="B11131">
        <v>0.97099999999999997</v>
      </c>
      <c r="C11131" t="str">
        <f t="shared" si="178"/>
        <v>2003 q4</v>
      </c>
    </row>
    <row r="11132" spans="1:3">
      <c r="A11132" s="61">
        <v>37958</v>
      </c>
      <c r="B11132">
        <v>0.97750000000000004</v>
      </c>
      <c r="C11132" t="str">
        <f t="shared" si="178"/>
        <v>2003 q4</v>
      </c>
    </row>
    <row r="11133" spans="1:3">
      <c r="A11133" s="61">
        <v>37959</v>
      </c>
      <c r="B11133">
        <v>0.96350000000000002</v>
      </c>
      <c r="C11133" t="str">
        <f t="shared" si="178"/>
        <v>2003 q4</v>
      </c>
    </row>
    <row r="11134" spans="1:3">
      <c r="A11134" s="61">
        <v>37960</v>
      </c>
      <c r="B11134">
        <v>0.96899999999999997</v>
      </c>
      <c r="C11134" t="str">
        <f t="shared" si="178"/>
        <v>2003 q4</v>
      </c>
    </row>
    <row r="11135" spans="1:3">
      <c r="A11135" s="61">
        <v>37963</v>
      </c>
      <c r="B11135">
        <v>0.96650000000000003</v>
      </c>
      <c r="C11135" t="str">
        <f t="shared" si="178"/>
        <v>2003 q4</v>
      </c>
    </row>
    <row r="11136" spans="1:3">
      <c r="A11136" s="61">
        <v>37964</v>
      </c>
      <c r="B11136">
        <v>0.97799999999999998</v>
      </c>
      <c r="C11136" t="str">
        <f t="shared" si="178"/>
        <v>2003 q4</v>
      </c>
    </row>
    <row r="11137" spans="1:3">
      <c r="A11137" s="61">
        <v>37965</v>
      </c>
      <c r="B11137">
        <v>0.97850000000000004</v>
      </c>
      <c r="C11137" t="str">
        <f t="shared" si="178"/>
        <v>2003 q4</v>
      </c>
    </row>
    <row r="11138" spans="1:3">
      <c r="A11138" s="61">
        <v>37966</v>
      </c>
      <c r="B11138">
        <v>0.97699999999999998</v>
      </c>
      <c r="C11138" t="str">
        <f t="shared" si="178"/>
        <v>2003 q4</v>
      </c>
    </row>
    <row r="11139" spans="1:3">
      <c r="A11139" s="61">
        <v>37967</v>
      </c>
      <c r="B11139">
        <v>0.98699999999999999</v>
      </c>
      <c r="C11139" t="str">
        <f t="shared" si="178"/>
        <v>2003 q4</v>
      </c>
    </row>
    <row r="11140" spans="1:3">
      <c r="A11140" s="61">
        <v>37970</v>
      </c>
      <c r="B11140">
        <v>0.99399999999999999</v>
      </c>
      <c r="C11140" t="str">
        <f t="shared" si="178"/>
        <v>2003 q4</v>
      </c>
    </row>
    <row r="11141" spans="1:3">
      <c r="A11141" s="61">
        <v>37971</v>
      </c>
      <c r="B11141">
        <v>1.004</v>
      </c>
      <c r="C11141" t="str">
        <f t="shared" si="178"/>
        <v>2003 q4</v>
      </c>
    </row>
    <row r="11142" spans="1:3">
      <c r="A11142" s="61">
        <v>37972</v>
      </c>
      <c r="B11142">
        <v>0.99650000000000005</v>
      </c>
      <c r="C11142" t="str">
        <f t="shared" si="178"/>
        <v>2003 q4</v>
      </c>
    </row>
    <row r="11143" spans="1:3">
      <c r="A11143" s="61">
        <v>37973</v>
      </c>
      <c r="B11143">
        <v>1.0149999999999999</v>
      </c>
      <c r="C11143" t="str">
        <f t="shared" si="178"/>
        <v>2003 q4</v>
      </c>
    </row>
    <row r="11144" spans="1:3">
      <c r="A11144" s="61">
        <v>37974</v>
      </c>
      <c r="B11144">
        <v>1.024</v>
      </c>
      <c r="C11144" t="str">
        <f t="shared" si="178"/>
        <v>2003 q4</v>
      </c>
    </row>
    <row r="11145" spans="1:3">
      <c r="A11145" s="61">
        <v>37977</v>
      </c>
      <c r="B11145">
        <v>1.0055000000000001</v>
      </c>
      <c r="C11145" t="str">
        <f t="shared" si="178"/>
        <v>2003 q4</v>
      </c>
    </row>
    <row r="11146" spans="1:3">
      <c r="A11146" s="61">
        <v>37978</v>
      </c>
      <c r="B11146">
        <v>1.0169999999999999</v>
      </c>
      <c r="C11146" t="str">
        <f t="shared" si="178"/>
        <v>2003 q4</v>
      </c>
    </row>
    <row r="11147" spans="1:3">
      <c r="A11147" s="61">
        <v>37979</v>
      </c>
      <c r="B11147">
        <v>1.0214000000000001</v>
      </c>
      <c r="C11147" t="str">
        <f t="shared" si="178"/>
        <v>2003 q4</v>
      </c>
    </row>
    <row r="11148" spans="1:3">
      <c r="A11148" s="61">
        <v>37984</v>
      </c>
      <c r="B11148">
        <v>1.0426</v>
      </c>
      <c r="C11148" t="str">
        <f t="shared" si="178"/>
        <v>2003 q4</v>
      </c>
    </row>
    <row r="11149" spans="1:3">
      <c r="A11149" s="61">
        <v>37985</v>
      </c>
      <c r="B11149">
        <v>1.0418000000000001</v>
      </c>
      <c r="C11149" t="str">
        <f t="shared" si="178"/>
        <v>2003 q4</v>
      </c>
    </row>
    <row r="11150" spans="1:3">
      <c r="A11150" s="61">
        <v>37986</v>
      </c>
      <c r="B11150">
        <v>1.0449999999999999</v>
      </c>
      <c r="C11150" t="str">
        <f t="shared" si="178"/>
        <v>2003 q4</v>
      </c>
    </row>
    <row r="11151" spans="1:3">
      <c r="A11151" s="61">
        <v>37991</v>
      </c>
      <c r="B11151">
        <v>1.087</v>
      </c>
      <c r="C11151" t="str">
        <f t="shared" si="178"/>
        <v>2004 q1</v>
      </c>
    </row>
    <row r="11152" spans="1:3">
      <c r="A11152" s="61">
        <v>37992</v>
      </c>
      <c r="B11152">
        <v>1.0705</v>
      </c>
      <c r="C11152" t="str">
        <f t="shared" si="178"/>
        <v>2004 q1</v>
      </c>
    </row>
    <row r="11153" spans="1:3">
      <c r="A11153" s="61">
        <v>37993</v>
      </c>
      <c r="B11153">
        <v>1.0665</v>
      </c>
      <c r="C11153" t="str">
        <f t="shared" si="178"/>
        <v>2004 q1</v>
      </c>
    </row>
    <row r="11154" spans="1:3">
      <c r="A11154" s="61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61">
        <v>37995</v>
      </c>
      <c r="B11155">
        <v>1.1034999999999999</v>
      </c>
      <c r="C11155" t="str">
        <f t="shared" si="179"/>
        <v>2004 q1</v>
      </c>
    </row>
    <row r="11156" spans="1:3">
      <c r="A11156" s="61">
        <v>37998</v>
      </c>
      <c r="B11156">
        <v>1.0825</v>
      </c>
      <c r="C11156" t="str">
        <f t="shared" si="179"/>
        <v>2004 q1</v>
      </c>
    </row>
    <row r="11157" spans="1:3">
      <c r="A11157" s="61">
        <v>37999</v>
      </c>
      <c r="B11157">
        <v>1.0854999999999999</v>
      </c>
      <c r="C11157" t="str">
        <f t="shared" si="179"/>
        <v>2004 q1</v>
      </c>
    </row>
    <row r="11158" spans="1:3">
      <c r="A11158" s="61">
        <v>38000</v>
      </c>
      <c r="B11158">
        <v>1.0940000000000001</v>
      </c>
      <c r="C11158" t="str">
        <f t="shared" si="179"/>
        <v>2004 q1</v>
      </c>
    </row>
    <row r="11159" spans="1:3">
      <c r="A11159" s="61">
        <v>38001</v>
      </c>
      <c r="B11159">
        <v>1.0840000000000001</v>
      </c>
      <c r="C11159" t="str">
        <f t="shared" si="179"/>
        <v>2004 q1</v>
      </c>
    </row>
    <row r="11160" spans="1:3">
      <c r="A11160" s="61">
        <v>38002</v>
      </c>
      <c r="B11160">
        <v>1.0940000000000001</v>
      </c>
      <c r="C11160" t="str">
        <f t="shared" si="179"/>
        <v>2004 q1</v>
      </c>
    </row>
    <row r="11161" spans="1:3">
      <c r="A11161" s="61">
        <v>38006</v>
      </c>
      <c r="B11161">
        <v>1.1174999999999999</v>
      </c>
      <c r="C11161" t="str">
        <f t="shared" si="179"/>
        <v>2004 q1</v>
      </c>
    </row>
    <row r="11162" spans="1:3">
      <c r="A11162" s="61">
        <v>38007</v>
      </c>
      <c r="B11162">
        <v>1.1174999999999999</v>
      </c>
      <c r="C11162" t="str">
        <f t="shared" si="179"/>
        <v>2004 q1</v>
      </c>
    </row>
    <row r="11163" spans="1:3">
      <c r="A11163" s="61">
        <v>38008</v>
      </c>
      <c r="B11163">
        <v>1.1200000000000001</v>
      </c>
      <c r="C11163" t="str">
        <f t="shared" si="179"/>
        <v>2004 q1</v>
      </c>
    </row>
    <row r="11164" spans="1:3">
      <c r="A11164" s="61">
        <v>38009</v>
      </c>
      <c r="B11164">
        <v>1.1245000000000001</v>
      </c>
      <c r="C11164" t="str">
        <f t="shared" si="179"/>
        <v>2004 q1</v>
      </c>
    </row>
    <row r="11165" spans="1:3">
      <c r="A11165" s="61">
        <v>38012</v>
      </c>
      <c r="B11165">
        <v>1.1165</v>
      </c>
      <c r="C11165" t="str">
        <f t="shared" si="179"/>
        <v>2004 q1</v>
      </c>
    </row>
    <row r="11166" spans="1:3">
      <c r="A11166" s="61">
        <v>38013</v>
      </c>
      <c r="B11166">
        <v>1.1140000000000001</v>
      </c>
      <c r="C11166" t="str">
        <f t="shared" si="179"/>
        <v>2004 q1</v>
      </c>
    </row>
    <row r="11167" spans="1:3">
      <c r="A11167" s="61">
        <v>38014</v>
      </c>
      <c r="B11167">
        <v>1.1325000000000001</v>
      </c>
      <c r="C11167" t="str">
        <f t="shared" si="179"/>
        <v>2004 q1</v>
      </c>
    </row>
    <row r="11168" spans="1:3">
      <c r="A11168" s="61">
        <v>38015</v>
      </c>
      <c r="B11168">
        <v>1.1220000000000001</v>
      </c>
      <c r="C11168" t="str">
        <f t="shared" si="179"/>
        <v>2004 q1</v>
      </c>
    </row>
    <row r="11169" spans="1:3">
      <c r="A11169" s="61">
        <v>38016</v>
      </c>
      <c r="B11169">
        <v>1.1455</v>
      </c>
      <c r="C11169" t="str">
        <f t="shared" si="179"/>
        <v>2004 q1</v>
      </c>
    </row>
    <row r="11170" spans="1:3">
      <c r="A11170" s="61">
        <v>38019</v>
      </c>
      <c r="B11170">
        <v>1.1439999999999999</v>
      </c>
      <c r="C11170" t="str">
        <f t="shared" si="179"/>
        <v>2004 q1</v>
      </c>
    </row>
    <row r="11171" spans="1:3">
      <c r="A11171" s="61">
        <v>38020</v>
      </c>
      <c r="B11171">
        <v>1.1685000000000001</v>
      </c>
      <c r="C11171" t="str">
        <f t="shared" si="179"/>
        <v>2004 q1</v>
      </c>
    </row>
    <row r="11172" spans="1:3">
      <c r="A11172" s="61">
        <v>38021</v>
      </c>
      <c r="B11172">
        <v>1.1745000000000001</v>
      </c>
      <c r="C11172" t="str">
        <f t="shared" si="179"/>
        <v>2004 q1</v>
      </c>
    </row>
    <row r="11173" spans="1:3">
      <c r="A11173" s="61">
        <v>38022</v>
      </c>
      <c r="B11173">
        <v>1.173</v>
      </c>
      <c r="C11173" t="str">
        <f t="shared" si="179"/>
        <v>2004 q1</v>
      </c>
    </row>
    <row r="11174" spans="1:3">
      <c r="A11174" s="61">
        <v>38023</v>
      </c>
      <c r="B11174">
        <v>1.1805000000000001</v>
      </c>
      <c r="C11174" t="str">
        <f t="shared" si="179"/>
        <v>2004 q1</v>
      </c>
    </row>
    <row r="11175" spans="1:3">
      <c r="A11175" s="61">
        <v>38026</v>
      </c>
      <c r="B11175">
        <v>1.1859999999999999</v>
      </c>
      <c r="C11175" t="str">
        <f t="shared" si="179"/>
        <v>2004 q1</v>
      </c>
    </row>
    <row r="11176" spans="1:3">
      <c r="A11176" s="61">
        <v>38027</v>
      </c>
      <c r="B11176">
        <v>1.1779999999999999</v>
      </c>
      <c r="C11176" t="str">
        <f t="shared" si="179"/>
        <v>2004 q1</v>
      </c>
    </row>
    <row r="11177" spans="1:3">
      <c r="A11177" s="61">
        <v>38028</v>
      </c>
      <c r="B11177">
        <v>1.216</v>
      </c>
      <c r="C11177" t="str">
        <f t="shared" si="179"/>
        <v>2004 q1</v>
      </c>
    </row>
    <row r="11178" spans="1:3">
      <c r="A11178" s="61">
        <v>38029</v>
      </c>
      <c r="B11178">
        <v>1.2415</v>
      </c>
      <c r="C11178" t="str">
        <f t="shared" si="179"/>
        <v>2004 q1</v>
      </c>
    </row>
    <row r="11179" spans="1:3">
      <c r="A11179" s="61">
        <v>38030</v>
      </c>
      <c r="B11179">
        <v>1.2435</v>
      </c>
      <c r="C11179" t="str">
        <f t="shared" si="179"/>
        <v>2004 q1</v>
      </c>
    </row>
    <row r="11180" spans="1:3">
      <c r="A11180" s="61">
        <v>38034</v>
      </c>
      <c r="B11180">
        <v>1.3</v>
      </c>
      <c r="C11180" t="str">
        <f t="shared" si="179"/>
        <v>2004 q1</v>
      </c>
    </row>
    <row r="11181" spans="1:3">
      <c r="A11181" s="61">
        <v>38035</v>
      </c>
      <c r="B11181">
        <v>1.3015000000000001</v>
      </c>
      <c r="C11181" t="str">
        <f t="shared" si="179"/>
        <v>2004 q1</v>
      </c>
    </row>
    <row r="11182" spans="1:3">
      <c r="A11182" s="61">
        <v>38036</v>
      </c>
      <c r="B11182">
        <v>1.3294999999999999</v>
      </c>
      <c r="C11182" t="str">
        <f t="shared" si="179"/>
        <v>2004 q1</v>
      </c>
    </row>
    <row r="11183" spans="1:3">
      <c r="A11183" s="61">
        <v>38037</v>
      </c>
      <c r="B11183">
        <v>1.3085</v>
      </c>
      <c r="C11183" t="str">
        <f t="shared" si="179"/>
        <v>2004 q1</v>
      </c>
    </row>
    <row r="11184" spans="1:3">
      <c r="A11184" s="61">
        <v>38040</v>
      </c>
      <c r="B11184">
        <v>1.3134999999999999</v>
      </c>
      <c r="C11184" t="str">
        <f t="shared" si="179"/>
        <v>2004 q1</v>
      </c>
    </row>
    <row r="11185" spans="1:3">
      <c r="A11185" s="61">
        <v>38041</v>
      </c>
      <c r="B11185">
        <v>1.3265</v>
      </c>
      <c r="C11185" t="str">
        <f t="shared" si="179"/>
        <v>2004 q1</v>
      </c>
    </row>
    <row r="11186" spans="1:3">
      <c r="A11186" s="61">
        <v>38042</v>
      </c>
      <c r="B11186">
        <v>1.3101</v>
      </c>
      <c r="C11186" t="str">
        <f t="shared" si="179"/>
        <v>2004 q1</v>
      </c>
    </row>
    <row r="11187" spans="1:3">
      <c r="A11187" s="61">
        <v>38043</v>
      </c>
      <c r="B11187">
        <v>1.3515999999999999</v>
      </c>
      <c r="C11187" t="str">
        <f t="shared" si="179"/>
        <v>2004 q1</v>
      </c>
    </row>
    <row r="11188" spans="1:3">
      <c r="A11188" s="61">
        <v>38044</v>
      </c>
      <c r="B11188">
        <v>1.3453999999999999</v>
      </c>
      <c r="C11188" t="str">
        <f t="shared" si="179"/>
        <v>2004 q1</v>
      </c>
    </row>
    <row r="11189" spans="1:3">
      <c r="A11189" s="61">
        <v>38047</v>
      </c>
      <c r="B11189">
        <v>1.3985000000000001</v>
      </c>
      <c r="C11189" t="str">
        <f t="shared" si="179"/>
        <v>2004 q1</v>
      </c>
    </row>
    <row r="11190" spans="1:3">
      <c r="A11190" s="61">
        <v>38048</v>
      </c>
      <c r="B11190">
        <v>1.3759999999999999</v>
      </c>
      <c r="C11190" t="str">
        <f t="shared" si="179"/>
        <v>2004 q1</v>
      </c>
    </row>
    <row r="11191" spans="1:3">
      <c r="A11191" s="61">
        <v>38049</v>
      </c>
      <c r="B11191">
        <v>1.3065</v>
      </c>
      <c r="C11191" t="str">
        <f t="shared" si="179"/>
        <v>2004 q1</v>
      </c>
    </row>
    <row r="11192" spans="1:3">
      <c r="A11192" s="61">
        <v>38050</v>
      </c>
      <c r="B11192">
        <v>1.3225</v>
      </c>
      <c r="C11192" t="str">
        <f t="shared" si="179"/>
        <v>2004 q1</v>
      </c>
    </row>
    <row r="11193" spans="1:3">
      <c r="A11193" s="61">
        <v>38051</v>
      </c>
      <c r="B11193">
        <v>1.343</v>
      </c>
      <c r="C11193" t="str">
        <f t="shared" si="179"/>
        <v>2004 q1</v>
      </c>
    </row>
    <row r="11194" spans="1:3">
      <c r="A11194" s="61">
        <v>38054</v>
      </c>
      <c r="B11194">
        <v>1.2969999999999999</v>
      </c>
      <c r="C11194" t="str">
        <f t="shared" si="179"/>
        <v>2004 q1</v>
      </c>
    </row>
    <row r="11195" spans="1:3">
      <c r="A11195" s="61">
        <v>38055</v>
      </c>
      <c r="B11195">
        <v>1.272</v>
      </c>
      <c r="C11195" t="str">
        <f t="shared" si="179"/>
        <v>2004 q1</v>
      </c>
    </row>
    <row r="11196" spans="1:3">
      <c r="A11196" s="61">
        <v>38056</v>
      </c>
      <c r="B11196">
        <v>1.2869999999999999</v>
      </c>
      <c r="C11196" t="str">
        <f t="shared" si="179"/>
        <v>2004 q1</v>
      </c>
    </row>
    <row r="11197" spans="1:3">
      <c r="A11197" s="61">
        <v>38057</v>
      </c>
      <c r="B11197">
        <v>1.339</v>
      </c>
      <c r="C11197" t="str">
        <f t="shared" si="179"/>
        <v>2004 q1</v>
      </c>
    </row>
    <row r="11198" spans="1:3">
      <c r="A11198" s="61">
        <v>38058</v>
      </c>
      <c r="B11198">
        <v>1.3134999999999999</v>
      </c>
      <c r="C11198" t="str">
        <f t="shared" si="179"/>
        <v>2004 q1</v>
      </c>
    </row>
    <row r="11199" spans="1:3">
      <c r="A11199" s="61">
        <v>38061</v>
      </c>
      <c r="B11199">
        <v>1.349</v>
      </c>
      <c r="C11199" t="str">
        <f t="shared" si="179"/>
        <v>2004 q1</v>
      </c>
    </row>
    <row r="11200" spans="1:3">
      <c r="A11200" s="61">
        <v>38062</v>
      </c>
      <c r="B11200">
        <v>1.3660000000000001</v>
      </c>
      <c r="C11200" t="str">
        <f t="shared" si="179"/>
        <v>2004 q1</v>
      </c>
    </row>
    <row r="11201" spans="1:3">
      <c r="A11201" s="61">
        <v>38063</v>
      </c>
      <c r="B11201">
        <v>1.3505</v>
      </c>
      <c r="C11201" t="str">
        <f t="shared" si="179"/>
        <v>2004 q1</v>
      </c>
    </row>
    <row r="11202" spans="1:3">
      <c r="A11202" s="61">
        <v>38064</v>
      </c>
      <c r="B11202">
        <v>1.371</v>
      </c>
      <c r="C11202" t="str">
        <f t="shared" si="179"/>
        <v>2004 q1</v>
      </c>
    </row>
    <row r="11203" spans="1:3">
      <c r="A11203" s="61">
        <v>38065</v>
      </c>
      <c r="B11203">
        <v>1.3779999999999999</v>
      </c>
      <c r="C11203" t="str">
        <f t="shared" si="179"/>
        <v>2004 q1</v>
      </c>
    </row>
    <row r="11204" spans="1:3">
      <c r="A11204" s="61">
        <v>38068</v>
      </c>
      <c r="B11204">
        <v>1.353</v>
      </c>
      <c r="C11204" t="str">
        <f t="shared" si="179"/>
        <v>2004 q1</v>
      </c>
    </row>
    <row r="11205" spans="1:3">
      <c r="A11205" s="61">
        <v>38069</v>
      </c>
      <c r="B11205">
        <v>1.359</v>
      </c>
      <c r="C11205" t="str">
        <f t="shared" si="179"/>
        <v>2004 q1</v>
      </c>
    </row>
    <row r="11206" spans="1:3">
      <c r="A11206" s="61">
        <v>38070</v>
      </c>
      <c r="B11206">
        <v>1.3545</v>
      </c>
      <c r="C11206" t="str">
        <f t="shared" si="179"/>
        <v>2004 q1</v>
      </c>
    </row>
    <row r="11207" spans="1:3">
      <c r="A11207" s="61">
        <v>38071</v>
      </c>
      <c r="B11207">
        <v>1.3434999999999999</v>
      </c>
      <c r="C11207" t="str">
        <f t="shared" si="179"/>
        <v>2004 q1</v>
      </c>
    </row>
    <row r="11208" spans="1:3">
      <c r="A11208" s="61">
        <v>38072</v>
      </c>
      <c r="B11208">
        <v>1.3485</v>
      </c>
      <c r="C11208" t="str">
        <f t="shared" si="179"/>
        <v>2004 q1</v>
      </c>
    </row>
    <row r="11209" spans="1:3">
      <c r="A11209" s="61">
        <v>38075</v>
      </c>
      <c r="B11209">
        <v>1.3580000000000001</v>
      </c>
      <c r="C11209" t="str">
        <f t="shared" si="179"/>
        <v>2004 q1</v>
      </c>
    </row>
    <row r="11210" spans="1:3">
      <c r="A11210" s="61">
        <v>38076</v>
      </c>
      <c r="B11210">
        <v>1.3420000000000001</v>
      </c>
      <c r="C11210" t="str">
        <f t="shared" si="179"/>
        <v>2004 q1</v>
      </c>
    </row>
    <row r="11211" spans="1:3">
      <c r="A11211" s="61">
        <v>38077</v>
      </c>
      <c r="B11211">
        <v>1.36</v>
      </c>
      <c r="C11211" t="str">
        <f t="shared" si="179"/>
        <v>2004 q1</v>
      </c>
    </row>
    <row r="11212" spans="1:3">
      <c r="A11212" s="61">
        <v>38078</v>
      </c>
      <c r="B11212">
        <v>1.371</v>
      </c>
      <c r="C11212" t="str">
        <f t="shared" si="179"/>
        <v>2004 q2</v>
      </c>
    </row>
    <row r="11213" spans="1:3">
      <c r="A11213" s="61">
        <v>38079</v>
      </c>
      <c r="B11213">
        <v>1.347</v>
      </c>
      <c r="C11213" t="str">
        <f t="shared" si="179"/>
        <v>2004 q2</v>
      </c>
    </row>
    <row r="11214" spans="1:3">
      <c r="A11214" s="61">
        <v>38082</v>
      </c>
      <c r="B11214">
        <v>1.3095000000000001</v>
      </c>
      <c r="C11214" t="str">
        <f t="shared" si="179"/>
        <v>2004 q2</v>
      </c>
    </row>
    <row r="11215" spans="1:3">
      <c r="A11215" s="61">
        <v>38083</v>
      </c>
      <c r="B11215">
        <v>1.319</v>
      </c>
      <c r="C11215" t="str">
        <f t="shared" si="179"/>
        <v>2004 q2</v>
      </c>
    </row>
    <row r="11216" spans="1:3">
      <c r="A11216" s="61">
        <v>38084</v>
      </c>
      <c r="B11216">
        <v>1.3089999999999999</v>
      </c>
      <c r="C11216" t="str">
        <f t="shared" si="179"/>
        <v>2004 q2</v>
      </c>
    </row>
    <row r="11217" spans="1:3">
      <c r="A11217" s="61">
        <v>38085</v>
      </c>
      <c r="B11217">
        <v>1.3049999999999999</v>
      </c>
      <c r="C11217" t="str">
        <f t="shared" si="179"/>
        <v>2004 q2</v>
      </c>
    </row>
    <row r="11218" spans="1:3">
      <c r="A11218" s="61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61">
        <v>38090</v>
      </c>
      <c r="B11219">
        <v>1.28</v>
      </c>
      <c r="C11219" t="str">
        <f t="shared" si="180"/>
        <v>2004 q2</v>
      </c>
    </row>
    <row r="11220" spans="1:3">
      <c r="A11220" s="61">
        <v>38091</v>
      </c>
      <c r="B11220">
        <v>1.2949999999999999</v>
      </c>
      <c r="C11220" t="str">
        <f t="shared" si="180"/>
        <v>2004 q2</v>
      </c>
    </row>
    <row r="11221" spans="1:3">
      <c r="A11221" s="61">
        <v>38092</v>
      </c>
      <c r="B11221">
        <v>1.2885</v>
      </c>
      <c r="C11221" t="str">
        <f t="shared" si="180"/>
        <v>2004 q2</v>
      </c>
    </row>
    <row r="11222" spans="1:3">
      <c r="A11222" s="61">
        <v>38093</v>
      </c>
      <c r="B11222">
        <v>1.3425</v>
      </c>
      <c r="C11222" t="str">
        <f t="shared" si="180"/>
        <v>2004 q2</v>
      </c>
    </row>
    <row r="11223" spans="1:3">
      <c r="A11223" s="61">
        <v>38096</v>
      </c>
      <c r="B11223">
        <v>1.359</v>
      </c>
      <c r="C11223" t="str">
        <f t="shared" si="180"/>
        <v>2004 q2</v>
      </c>
    </row>
    <row r="11224" spans="1:3">
      <c r="A11224" s="61">
        <v>38097</v>
      </c>
      <c r="B11224">
        <v>1.31</v>
      </c>
      <c r="C11224" t="str">
        <f t="shared" si="180"/>
        <v>2004 q2</v>
      </c>
    </row>
    <row r="11225" spans="1:3">
      <c r="A11225" s="61">
        <v>38098</v>
      </c>
      <c r="B11225">
        <v>1.2275</v>
      </c>
      <c r="C11225" t="str">
        <f t="shared" si="180"/>
        <v>2004 q2</v>
      </c>
    </row>
    <row r="11226" spans="1:3">
      <c r="A11226" s="61">
        <v>38099</v>
      </c>
      <c r="B11226">
        <v>1.2255</v>
      </c>
      <c r="C11226" t="str">
        <f t="shared" si="180"/>
        <v>2004 q2</v>
      </c>
    </row>
    <row r="11227" spans="1:3">
      <c r="A11227" s="61">
        <v>38100</v>
      </c>
      <c r="B11227">
        <v>1.2430000000000001</v>
      </c>
      <c r="C11227" t="str">
        <f t="shared" si="180"/>
        <v>2004 q2</v>
      </c>
    </row>
    <row r="11228" spans="1:3">
      <c r="A11228" s="61">
        <v>38103</v>
      </c>
      <c r="B11228">
        <v>1.2415</v>
      </c>
      <c r="C11228" t="str">
        <f t="shared" si="180"/>
        <v>2004 q2</v>
      </c>
    </row>
    <row r="11229" spans="1:3">
      <c r="A11229" s="61">
        <v>38104</v>
      </c>
      <c r="B11229">
        <v>1.2356</v>
      </c>
      <c r="C11229" t="str">
        <f t="shared" si="180"/>
        <v>2004 q2</v>
      </c>
    </row>
    <row r="11230" spans="1:3">
      <c r="A11230" s="61">
        <v>38105</v>
      </c>
      <c r="B11230">
        <v>1.1771</v>
      </c>
      <c r="C11230" t="str">
        <f t="shared" si="180"/>
        <v>2004 q2</v>
      </c>
    </row>
    <row r="11231" spans="1:3">
      <c r="A11231" s="61">
        <v>38106</v>
      </c>
      <c r="B11231">
        <v>1.1922999999999999</v>
      </c>
      <c r="C11231" t="str">
        <f t="shared" si="180"/>
        <v>2004 q2</v>
      </c>
    </row>
    <row r="11232" spans="1:3">
      <c r="A11232" s="61">
        <v>38107</v>
      </c>
      <c r="B11232">
        <v>1.2079</v>
      </c>
      <c r="C11232" t="str">
        <f t="shared" si="180"/>
        <v>2004 q2</v>
      </c>
    </row>
    <row r="11233" spans="1:3">
      <c r="A11233" s="61">
        <v>38110</v>
      </c>
      <c r="B11233">
        <v>1.2255</v>
      </c>
      <c r="C11233" t="str">
        <f t="shared" si="180"/>
        <v>2004 q2</v>
      </c>
    </row>
    <row r="11234" spans="1:3">
      <c r="A11234" s="61">
        <v>38111</v>
      </c>
      <c r="B11234">
        <v>1.2284999999999999</v>
      </c>
      <c r="C11234" t="str">
        <f t="shared" si="180"/>
        <v>2004 q2</v>
      </c>
    </row>
    <row r="11235" spans="1:3">
      <c r="A11235" s="61">
        <v>38112</v>
      </c>
      <c r="B11235">
        <v>1.242</v>
      </c>
      <c r="C11235" t="str">
        <f t="shared" si="180"/>
        <v>2004 q2</v>
      </c>
    </row>
    <row r="11236" spans="1:3">
      <c r="A11236" s="61">
        <v>38113</v>
      </c>
      <c r="B11236">
        <v>1.2370000000000001</v>
      </c>
      <c r="C11236" t="str">
        <f t="shared" si="180"/>
        <v>2004 q2</v>
      </c>
    </row>
    <row r="11237" spans="1:3">
      <c r="A11237" s="61">
        <v>38114</v>
      </c>
      <c r="B11237">
        <v>1.1904999999999999</v>
      </c>
      <c r="C11237" t="str">
        <f t="shared" si="180"/>
        <v>2004 q2</v>
      </c>
    </row>
    <row r="11238" spans="1:3">
      <c r="A11238" s="61">
        <v>38117</v>
      </c>
      <c r="B11238">
        <v>1.1675</v>
      </c>
      <c r="C11238" t="str">
        <f t="shared" si="180"/>
        <v>2004 q2</v>
      </c>
    </row>
    <row r="11239" spans="1:3">
      <c r="A11239" s="61">
        <v>38118</v>
      </c>
      <c r="B11239">
        <v>1.194</v>
      </c>
      <c r="C11239" t="str">
        <f t="shared" si="180"/>
        <v>2004 q2</v>
      </c>
    </row>
    <row r="11240" spans="1:3">
      <c r="A11240" s="61">
        <v>38119</v>
      </c>
      <c r="B11240">
        <v>1.1875</v>
      </c>
      <c r="C11240" t="str">
        <f t="shared" si="180"/>
        <v>2004 q2</v>
      </c>
    </row>
    <row r="11241" spans="1:3">
      <c r="A11241" s="61">
        <v>38120</v>
      </c>
      <c r="B11241">
        <v>1.179</v>
      </c>
      <c r="C11241" t="str">
        <f t="shared" si="180"/>
        <v>2004 q2</v>
      </c>
    </row>
    <row r="11242" spans="1:3">
      <c r="A11242" s="61">
        <v>38121</v>
      </c>
      <c r="B11242">
        <v>1.1779999999999999</v>
      </c>
      <c r="C11242" t="str">
        <f t="shared" si="180"/>
        <v>2004 q2</v>
      </c>
    </row>
    <row r="11243" spans="1:3">
      <c r="A11243" s="61">
        <v>38124</v>
      </c>
      <c r="B11243">
        <v>1.1445000000000001</v>
      </c>
      <c r="C11243" t="str">
        <f t="shared" si="180"/>
        <v>2004 q2</v>
      </c>
    </row>
    <row r="11244" spans="1:3">
      <c r="A11244" s="61">
        <v>38125</v>
      </c>
      <c r="B11244">
        <v>1.1535</v>
      </c>
      <c r="C11244" t="str">
        <f t="shared" si="180"/>
        <v>2004 q2</v>
      </c>
    </row>
    <row r="11245" spans="1:3">
      <c r="A11245" s="61">
        <v>38126</v>
      </c>
      <c r="B11245">
        <v>1.1964999999999999</v>
      </c>
      <c r="C11245" t="str">
        <f t="shared" si="180"/>
        <v>2004 q2</v>
      </c>
    </row>
    <row r="11246" spans="1:3">
      <c r="A11246" s="61">
        <v>38127</v>
      </c>
      <c r="B11246">
        <v>1.1865000000000001</v>
      </c>
      <c r="C11246" t="str">
        <f t="shared" si="180"/>
        <v>2004 q2</v>
      </c>
    </row>
    <row r="11247" spans="1:3">
      <c r="A11247" s="61">
        <v>38128</v>
      </c>
      <c r="B11247">
        <v>1.222</v>
      </c>
      <c r="C11247" t="str">
        <f t="shared" si="180"/>
        <v>2004 q2</v>
      </c>
    </row>
    <row r="11248" spans="1:3">
      <c r="A11248" s="61">
        <v>38131</v>
      </c>
      <c r="B11248">
        <v>1.234</v>
      </c>
      <c r="C11248" t="str">
        <f t="shared" si="180"/>
        <v>2004 q2</v>
      </c>
    </row>
    <row r="11249" spans="1:3">
      <c r="A11249" s="61">
        <v>38132</v>
      </c>
      <c r="B11249">
        <v>1.234</v>
      </c>
      <c r="C11249" t="str">
        <f t="shared" si="180"/>
        <v>2004 q2</v>
      </c>
    </row>
    <row r="11250" spans="1:3">
      <c r="A11250" s="61">
        <v>38133</v>
      </c>
      <c r="B11250">
        <v>1.2315</v>
      </c>
      <c r="C11250" t="str">
        <f t="shared" si="180"/>
        <v>2004 q2</v>
      </c>
    </row>
    <row r="11251" spans="1:3">
      <c r="A11251" s="61">
        <v>38134</v>
      </c>
      <c r="B11251">
        <v>1.2729999999999999</v>
      </c>
      <c r="C11251" t="str">
        <f t="shared" si="180"/>
        <v>2004 q2</v>
      </c>
    </row>
    <row r="11252" spans="1:3">
      <c r="A11252" s="61">
        <v>38135</v>
      </c>
      <c r="B11252">
        <v>1.2775000000000001</v>
      </c>
      <c r="C11252" t="str">
        <f t="shared" si="180"/>
        <v>2004 q2</v>
      </c>
    </row>
    <row r="11253" spans="1:3">
      <c r="A11253" s="61">
        <v>38139</v>
      </c>
      <c r="B11253">
        <v>1.2925</v>
      </c>
      <c r="C11253" t="str">
        <f t="shared" si="180"/>
        <v>2004 q2</v>
      </c>
    </row>
    <row r="11254" spans="1:3">
      <c r="A11254" s="61">
        <v>38140</v>
      </c>
      <c r="B11254">
        <v>1.248</v>
      </c>
      <c r="C11254" t="str">
        <f t="shared" si="180"/>
        <v>2004 q2</v>
      </c>
    </row>
    <row r="11255" spans="1:3">
      <c r="A11255" s="61">
        <v>38141</v>
      </c>
      <c r="B11255">
        <v>1.246</v>
      </c>
      <c r="C11255" t="str">
        <f t="shared" si="180"/>
        <v>2004 q2</v>
      </c>
    </row>
    <row r="11256" spans="1:3">
      <c r="A11256" s="61">
        <v>38142</v>
      </c>
      <c r="B11256">
        <v>1.2315</v>
      </c>
      <c r="C11256" t="str">
        <f t="shared" si="180"/>
        <v>2004 q2</v>
      </c>
    </row>
    <row r="11257" spans="1:3">
      <c r="A11257" s="61">
        <v>38145</v>
      </c>
      <c r="B11257">
        <v>1.2655000000000001</v>
      </c>
      <c r="C11257" t="str">
        <f t="shared" si="180"/>
        <v>2004 q2</v>
      </c>
    </row>
    <row r="11258" spans="1:3">
      <c r="A11258" s="61">
        <v>38146</v>
      </c>
      <c r="B11258">
        <v>1.2375</v>
      </c>
      <c r="C11258" t="str">
        <f t="shared" si="180"/>
        <v>2004 q2</v>
      </c>
    </row>
    <row r="11259" spans="1:3">
      <c r="A11259" s="61">
        <v>38147</v>
      </c>
      <c r="B11259">
        <v>1.1645000000000001</v>
      </c>
      <c r="C11259" t="str">
        <f t="shared" si="180"/>
        <v>2004 q2</v>
      </c>
    </row>
    <row r="11260" spans="1:3">
      <c r="A11260" s="61">
        <v>38148</v>
      </c>
      <c r="B11260">
        <v>1.173</v>
      </c>
      <c r="C11260" t="str">
        <f t="shared" si="180"/>
        <v>2004 q2</v>
      </c>
    </row>
    <row r="11261" spans="1:3">
      <c r="A11261" s="61">
        <v>38152</v>
      </c>
      <c r="B11261">
        <v>1.1525000000000001</v>
      </c>
      <c r="C11261" t="str">
        <f t="shared" si="180"/>
        <v>2004 q2</v>
      </c>
    </row>
    <row r="11262" spans="1:3">
      <c r="A11262" s="61">
        <v>38153</v>
      </c>
      <c r="B11262">
        <v>1.1910000000000001</v>
      </c>
      <c r="C11262" t="str">
        <f t="shared" si="180"/>
        <v>2004 q2</v>
      </c>
    </row>
    <row r="11263" spans="1:3">
      <c r="A11263" s="61">
        <v>38154</v>
      </c>
      <c r="B11263">
        <v>1.179</v>
      </c>
      <c r="C11263" t="str">
        <f t="shared" si="180"/>
        <v>2004 q2</v>
      </c>
    </row>
    <row r="11264" spans="1:3">
      <c r="A11264" s="61">
        <v>38155</v>
      </c>
      <c r="B11264">
        <v>1.1990000000000001</v>
      </c>
      <c r="C11264" t="str">
        <f t="shared" si="180"/>
        <v>2004 q2</v>
      </c>
    </row>
    <row r="11265" spans="1:3">
      <c r="A11265" s="61">
        <v>38156</v>
      </c>
      <c r="B11265">
        <v>1.1924999999999999</v>
      </c>
      <c r="C11265" t="str">
        <f t="shared" si="180"/>
        <v>2004 q2</v>
      </c>
    </row>
    <row r="11266" spans="1:3">
      <c r="A11266" s="61">
        <v>38159</v>
      </c>
      <c r="B11266">
        <v>1.1950000000000001</v>
      </c>
      <c r="C11266" t="str">
        <f t="shared" si="180"/>
        <v>2004 q2</v>
      </c>
    </row>
    <row r="11267" spans="1:3">
      <c r="A11267" s="61">
        <v>38160</v>
      </c>
      <c r="B11267">
        <v>1.1635</v>
      </c>
      <c r="C11267" t="str">
        <f t="shared" si="180"/>
        <v>2004 q2</v>
      </c>
    </row>
    <row r="11268" spans="1:3">
      <c r="A11268" s="61">
        <v>38161</v>
      </c>
      <c r="B11268">
        <v>1.1950000000000001</v>
      </c>
      <c r="C11268" t="str">
        <f t="shared" si="180"/>
        <v>2004 q2</v>
      </c>
    </row>
    <row r="11269" spans="1:3">
      <c r="A11269" s="61">
        <v>38162</v>
      </c>
      <c r="B11269">
        <v>1.2235</v>
      </c>
      <c r="C11269" t="str">
        <f t="shared" si="180"/>
        <v>2004 q2</v>
      </c>
    </row>
    <row r="11270" spans="1:3">
      <c r="A11270" s="61">
        <v>38163</v>
      </c>
      <c r="B11270">
        <v>1.2096</v>
      </c>
      <c r="C11270" t="str">
        <f t="shared" si="180"/>
        <v>2004 q2</v>
      </c>
    </row>
    <row r="11271" spans="1:3">
      <c r="A11271" s="61">
        <v>38166</v>
      </c>
      <c r="B11271">
        <v>1.2087000000000001</v>
      </c>
      <c r="C11271" t="str">
        <f t="shared" si="180"/>
        <v>2004 q2</v>
      </c>
    </row>
    <row r="11272" spans="1:3">
      <c r="A11272" s="61">
        <v>38167</v>
      </c>
      <c r="B11272">
        <v>1.1736</v>
      </c>
      <c r="C11272" t="str">
        <f t="shared" si="180"/>
        <v>2004 q2</v>
      </c>
    </row>
    <row r="11273" spans="1:3">
      <c r="A11273" s="61">
        <v>38168</v>
      </c>
      <c r="B11273">
        <v>1.2074</v>
      </c>
      <c r="C11273" t="str">
        <f t="shared" si="180"/>
        <v>2004 q2</v>
      </c>
    </row>
    <row r="11274" spans="1:3">
      <c r="A11274" s="61">
        <v>38169</v>
      </c>
      <c r="B11274">
        <v>1.222</v>
      </c>
      <c r="C11274" t="str">
        <f t="shared" si="180"/>
        <v>2004 q3</v>
      </c>
    </row>
    <row r="11275" spans="1:3">
      <c r="A11275" s="61">
        <v>38170</v>
      </c>
      <c r="B11275">
        <v>1.22</v>
      </c>
      <c r="C11275" t="str">
        <f t="shared" si="180"/>
        <v>2004 q3</v>
      </c>
    </row>
    <row r="11276" spans="1:3">
      <c r="A11276" s="61">
        <v>38174</v>
      </c>
      <c r="B11276">
        <v>1.218</v>
      </c>
      <c r="C11276" t="str">
        <f t="shared" si="180"/>
        <v>2004 q3</v>
      </c>
    </row>
    <row r="11277" spans="1:3">
      <c r="A11277" s="61">
        <v>38175</v>
      </c>
      <c r="B11277">
        <v>1.2549999999999999</v>
      </c>
      <c r="C11277" t="str">
        <f t="shared" si="180"/>
        <v>2004 q3</v>
      </c>
    </row>
    <row r="11278" spans="1:3">
      <c r="A11278" s="61">
        <v>38176</v>
      </c>
      <c r="B11278">
        <v>1.2509999999999999</v>
      </c>
      <c r="C11278" t="str">
        <f t="shared" si="180"/>
        <v>2004 q3</v>
      </c>
    </row>
    <row r="11279" spans="1:3">
      <c r="A11279" s="61">
        <v>38177</v>
      </c>
      <c r="B11279">
        <v>1.2809999999999999</v>
      </c>
      <c r="C11279" t="str">
        <f t="shared" si="180"/>
        <v>2004 q3</v>
      </c>
    </row>
    <row r="11280" spans="1:3">
      <c r="A11280" s="61">
        <v>38180</v>
      </c>
      <c r="B11280">
        <v>1.2775000000000001</v>
      </c>
      <c r="C11280" t="str">
        <f t="shared" si="180"/>
        <v>2004 q3</v>
      </c>
    </row>
    <row r="11281" spans="1:3">
      <c r="A11281" s="61">
        <v>38181</v>
      </c>
      <c r="B11281">
        <v>1.278</v>
      </c>
      <c r="C11281" t="str">
        <f t="shared" si="180"/>
        <v>2004 q3</v>
      </c>
    </row>
    <row r="11282" spans="1:3">
      <c r="A11282" s="61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61">
        <v>38183</v>
      </c>
      <c r="B11283">
        <v>1.2875000000000001</v>
      </c>
      <c r="C11283" t="str">
        <f t="shared" si="181"/>
        <v>2004 q3</v>
      </c>
    </row>
    <row r="11284" spans="1:3">
      <c r="A11284" s="61">
        <v>38184</v>
      </c>
      <c r="B11284">
        <v>1.3105</v>
      </c>
      <c r="C11284" t="str">
        <f t="shared" si="181"/>
        <v>2004 q3</v>
      </c>
    </row>
    <row r="11285" spans="1:3">
      <c r="A11285" s="61">
        <v>38187</v>
      </c>
      <c r="B11285">
        <v>1.3049999999999999</v>
      </c>
      <c r="C11285" t="str">
        <f t="shared" si="181"/>
        <v>2004 q3</v>
      </c>
    </row>
    <row r="11286" spans="1:3">
      <c r="A11286" s="61">
        <v>38188</v>
      </c>
      <c r="B11286">
        <v>1.2855000000000001</v>
      </c>
      <c r="C11286" t="str">
        <f t="shared" si="181"/>
        <v>2004 q3</v>
      </c>
    </row>
    <row r="11287" spans="1:3">
      <c r="A11287" s="61">
        <v>38189</v>
      </c>
      <c r="B11287">
        <v>1.2749999999999999</v>
      </c>
      <c r="C11287" t="str">
        <f t="shared" si="181"/>
        <v>2004 q3</v>
      </c>
    </row>
    <row r="11288" spans="1:3">
      <c r="A11288" s="61">
        <v>38190</v>
      </c>
      <c r="B11288">
        <v>1.2869999999999999</v>
      </c>
      <c r="C11288" t="str">
        <f t="shared" si="181"/>
        <v>2004 q3</v>
      </c>
    </row>
    <row r="11289" spans="1:3">
      <c r="A11289" s="61">
        <v>38191</v>
      </c>
      <c r="B11289">
        <v>1.248</v>
      </c>
      <c r="C11289" t="str">
        <f t="shared" si="181"/>
        <v>2004 q3</v>
      </c>
    </row>
    <row r="11290" spans="1:3">
      <c r="A11290" s="61">
        <v>38194</v>
      </c>
      <c r="B11290">
        <v>1.25</v>
      </c>
      <c r="C11290" t="str">
        <f t="shared" si="181"/>
        <v>2004 q3</v>
      </c>
    </row>
    <row r="11291" spans="1:3">
      <c r="A11291" s="61">
        <v>38195</v>
      </c>
      <c r="B11291">
        <v>1.2210000000000001</v>
      </c>
      <c r="C11291" t="str">
        <f t="shared" si="181"/>
        <v>2004 q3</v>
      </c>
    </row>
    <row r="11292" spans="1:3">
      <c r="A11292" s="61">
        <v>38196</v>
      </c>
      <c r="B11292">
        <v>1.2709999999999999</v>
      </c>
      <c r="C11292" t="str">
        <f t="shared" si="181"/>
        <v>2004 q3</v>
      </c>
    </row>
    <row r="11293" spans="1:3">
      <c r="A11293" s="61">
        <v>38197</v>
      </c>
      <c r="B11293">
        <v>1.2935000000000001</v>
      </c>
      <c r="C11293" t="str">
        <f t="shared" si="181"/>
        <v>2004 q3</v>
      </c>
    </row>
    <row r="11294" spans="1:3">
      <c r="A11294" s="61">
        <v>38198</v>
      </c>
      <c r="B11294">
        <v>1.3080000000000001</v>
      </c>
      <c r="C11294" t="str">
        <f t="shared" si="181"/>
        <v>2004 q3</v>
      </c>
    </row>
    <row r="11295" spans="1:3">
      <c r="A11295" s="61">
        <v>38201</v>
      </c>
      <c r="B11295">
        <v>1.3055000000000001</v>
      </c>
      <c r="C11295" t="str">
        <f t="shared" si="181"/>
        <v>2004 q3</v>
      </c>
    </row>
    <row r="11296" spans="1:3">
      <c r="A11296" s="61">
        <v>38202</v>
      </c>
      <c r="B11296">
        <v>1.3029999999999999</v>
      </c>
      <c r="C11296" t="str">
        <f t="shared" si="181"/>
        <v>2004 q3</v>
      </c>
    </row>
    <row r="11297" spans="1:3">
      <c r="A11297" s="61">
        <v>38203</v>
      </c>
      <c r="B11297">
        <v>1.2945</v>
      </c>
      <c r="C11297" t="str">
        <f t="shared" si="181"/>
        <v>2004 q3</v>
      </c>
    </row>
    <row r="11298" spans="1:3">
      <c r="A11298" s="61">
        <v>38204</v>
      </c>
      <c r="B11298">
        <v>1.28</v>
      </c>
      <c r="C11298" t="str">
        <f t="shared" si="181"/>
        <v>2004 q3</v>
      </c>
    </row>
    <row r="11299" spans="1:3">
      <c r="A11299" s="61">
        <v>38205</v>
      </c>
      <c r="B11299">
        <v>1.278</v>
      </c>
      <c r="C11299" t="str">
        <f t="shared" si="181"/>
        <v>2004 q3</v>
      </c>
    </row>
    <row r="11300" spans="1:3">
      <c r="A11300" s="61">
        <v>38208</v>
      </c>
      <c r="B11300">
        <v>1.2415</v>
      </c>
      <c r="C11300" t="str">
        <f t="shared" si="181"/>
        <v>2004 q3</v>
      </c>
    </row>
    <row r="11301" spans="1:3">
      <c r="A11301" s="61">
        <v>38209</v>
      </c>
      <c r="B11301">
        <v>1.2569999999999999</v>
      </c>
      <c r="C11301" t="str">
        <f t="shared" si="181"/>
        <v>2004 q3</v>
      </c>
    </row>
    <row r="11302" spans="1:3">
      <c r="A11302" s="61">
        <v>38210</v>
      </c>
      <c r="B11302">
        <v>1.2725</v>
      </c>
      <c r="C11302" t="str">
        <f t="shared" si="181"/>
        <v>2004 q3</v>
      </c>
    </row>
    <row r="11303" spans="1:3">
      <c r="A11303" s="61">
        <v>38211</v>
      </c>
      <c r="B11303">
        <v>1.2675000000000001</v>
      </c>
      <c r="C11303" t="str">
        <f t="shared" si="181"/>
        <v>2004 q3</v>
      </c>
    </row>
    <row r="11304" spans="1:3">
      <c r="A11304" s="61">
        <v>38212</v>
      </c>
      <c r="B11304">
        <v>1.3180000000000001</v>
      </c>
      <c r="C11304" t="str">
        <f t="shared" si="181"/>
        <v>2004 q3</v>
      </c>
    </row>
    <row r="11305" spans="1:3">
      <c r="A11305" s="61">
        <v>38215</v>
      </c>
      <c r="B11305">
        <v>1.3154999999999999</v>
      </c>
      <c r="C11305" t="str">
        <f t="shared" si="181"/>
        <v>2004 q3</v>
      </c>
    </row>
    <row r="11306" spans="1:3">
      <c r="A11306" s="61">
        <v>38216</v>
      </c>
      <c r="B11306">
        <v>1.3075000000000001</v>
      </c>
      <c r="C11306" t="str">
        <f t="shared" si="181"/>
        <v>2004 q3</v>
      </c>
    </row>
    <row r="11307" spans="1:3">
      <c r="A11307" s="61">
        <v>38217</v>
      </c>
      <c r="B11307">
        <v>1.2705</v>
      </c>
      <c r="C11307" t="str">
        <f t="shared" si="181"/>
        <v>2004 q3</v>
      </c>
    </row>
    <row r="11308" spans="1:3">
      <c r="A11308" s="61">
        <v>38218</v>
      </c>
      <c r="B11308">
        <v>1.2915000000000001</v>
      </c>
      <c r="C11308" t="str">
        <f t="shared" si="181"/>
        <v>2004 q3</v>
      </c>
    </row>
    <row r="11309" spans="1:3">
      <c r="A11309" s="61">
        <v>38219</v>
      </c>
      <c r="B11309">
        <v>1.2685</v>
      </c>
      <c r="C11309" t="str">
        <f t="shared" si="181"/>
        <v>2004 q3</v>
      </c>
    </row>
    <row r="11310" spans="1:3">
      <c r="A11310" s="61">
        <v>38222</v>
      </c>
      <c r="B11310">
        <v>1.2415</v>
      </c>
      <c r="C11310" t="str">
        <f t="shared" si="181"/>
        <v>2004 q3</v>
      </c>
    </row>
    <row r="11311" spans="1:3">
      <c r="A11311" s="61">
        <v>38223</v>
      </c>
      <c r="B11311">
        <v>1.2390000000000001</v>
      </c>
      <c r="C11311" t="str">
        <f t="shared" si="181"/>
        <v>2004 q3</v>
      </c>
    </row>
    <row r="11312" spans="1:3">
      <c r="A11312" s="61">
        <v>38224</v>
      </c>
      <c r="B11312">
        <v>1.2395</v>
      </c>
      <c r="C11312" t="str">
        <f t="shared" si="181"/>
        <v>2004 q3</v>
      </c>
    </row>
    <row r="11313" spans="1:3">
      <c r="A11313" s="61">
        <v>38225</v>
      </c>
      <c r="B11313">
        <v>1.2504999999999999</v>
      </c>
      <c r="C11313" t="str">
        <f t="shared" si="181"/>
        <v>2004 q3</v>
      </c>
    </row>
    <row r="11314" spans="1:3">
      <c r="A11314" s="61">
        <v>38226</v>
      </c>
      <c r="B11314">
        <v>1.2592000000000001</v>
      </c>
      <c r="C11314" t="str">
        <f t="shared" si="181"/>
        <v>2004 q3</v>
      </c>
    </row>
    <row r="11315" spans="1:3">
      <c r="A11315" s="61">
        <v>38229</v>
      </c>
      <c r="B11315">
        <v>1.2635000000000001</v>
      </c>
      <c r="C11315" t="str">
        <f t="shared" si="181"/>
        <v>2004 q3</v>
      </c>
    </row>
    <row r="11316" spans="1:3">
      <c r="A11316" s="61">
        <v>38230</v>
      </c>
      <c r="B11316">
        <v>1.2809999999999999</v>
      </c>
      <c r="C11316" t="str">
        <f t="shared" si="181"/>
        <v>2004 q3</v>
      </c>
    </row>
    <row r="11317" spans="1:3">
      <c r="A11317" s="61">
        <v>38231</v>
      </c>
      <c r="B11317">
        <v>1.2769999999999999</v>
      </c>
      <c r="C11317" t="str">
        <f t="shared" si="181"/>
        <v>2004 q3</v>
      </c>
    </row>
    <row r="11318" spans="1:3">
      <c r="A11318" s="61">
        <v>38232</v>
      </c>
      <c r="B11318">
        <v>1.248</v>
      </c>
      <c r="C11318" t="str">
        <f t="shared" si="181"/>
        <v>2004 q3</v>
      </c>
    </row>
    <row r="11319" spans="1:3">
      <c r="A11319" s="61">
        <v>38233</v>
      </c>
      <c r="B11319">
        <v>1.2395</v>
      </c>
      <c r="C11319" t="str">
        <f t="shared" si="181"/>
        <v>2004 q3</v>
      </c>
    </row>
    <row r="11320" spans="1:3">
      <c r="A11320" s="61">
        <v>38237</v>
      </c>
      <c r="B11320">
        <v>1.272</v>
      </c>
      <c r="C11320" t="str">
        <f t="shared" si="181"/>
        <v>2004 q3</v>
      </c>
    </row>
    <row r="11321" spans="1:3">
      <c r="A11321" s="61">
        <v>38238</v>
      </c>
      <c r="B11321">
        <v>1.2565</v>
      </c>
      <c r="C11321" t="str">
        <f t="shared" si="181"/>
        <v>2004 q3</v>
      </c>
    </row>
    <row r="11322" spans="1:3">
      <c r="A11322" s="61">
        <v>38239</v>
      </c>
      <c r="B11322">
        <v>1.264</v>
      </c>
      <c r="C11322" t="str">
        <f t="shared" si="181"/>
        <v>2004 q3</v>
      </c>
    </row>
    <row r="11323" spans="1:3">
      <c r="A11323" s="61">
        <v>38240</v>
      </c>
      <c r="B11323">
        <v>1.28</v>
      </c>
      <c r="C11323" t="str">
        <f t="shared" si="181"/>
        <v>2004 q3</v>
      </c>
    </row>
    <row r="11324" spans="1:3">
      <c r="A11324" s="61">
        <v>38243</v>
      </c>
      <c r="B11324">
        <v>1.2849999999999999</v>
      </c>
      <c r="C11324" t="str">
        <f t="shared" si="181"/>
        <v>2004 q3</v>
      </c>
    </row>
    <row r="11325" spans="1:3">
      <c r="A11325" s="61">
        <v>38244</v>
      </c>
      <c r="B11325">
        <v>1.28</v>
      </c>
      <c r="C11325" t="str">
        <f t="shared" si="181"/>
        <v>2004 q3</v>
      </c>
    </row>
    <row r="11326" spans="1:3">
      <c r="A11326" s="61">
        <v>38245</v>
      </c>
      <c r="B11326">
        <v>1.2715000000000001</v>
      </c>
      <c r="C11326" t="str">
        <f t="shared" si="181"/>
        <v>2004 q3</v>
      </c>
    </row>
    <row r="11327" spans="1:3">
      <c r="A11327" s="61">
        <v>38246</v>
      </c>
      <c r="B11327">
        <v>1.3015000000000001</v>
      </c>
      <c r="C11327" t="str">
        <f t="shared" si="181"/>
        <v>2004 q3</v>
      </c>
    </row>
    <row r="11328" spans="1:3">
      <c r="A11328" s="61">
        <v>38247</v>
      </c>
      <c r="B11328">
        <v>1.302</v>
      </c>
      <c r="C11328" t="str">
        <f t="shared" si="181"/>
        <v>2004 q3</v>
      </c>
    </row>
    <row r="11329" spans="1:3">
      <c r="A11329" s="61">
        <v>38250</v>
      </c>
      <c r="B11329">
        <v>1.3194999999999999</v>
      </c>
      <c r="C11329" t="str">
        <f t="shared" si="181"/>
        <v>2004 q3</v>
      </c>
    </row>
    <row r="11330" spans="1:3">
      <c r="A11330" s="61">
        <v>38251</v>
      </c>
      <c r="B11330">
        <v>1.3414999999999999</v>
      </c>
      <c r="C11330" t="str">
        <f t="shared" si="181"/>
        <v>2004 q3</v>
      </c>
    </row>
    <row r="11331" spans="1:3">
      <c r="A11331" s="61">
        <v>38252</v>
      </c>
      <c r="B11331">
        <v>1.3694999999999999</v>
      </c>
      <c r="C11331" t="str">
        <f t="shared" si="181"/>
        <v>2004 q3</v>
      </c>
    </row>
    <row r="11332" spans="1:3">
      <c r="A11332" s="61">
        <v>38253</v>
      </c>
      <c r="B11332">
        <v>1.3580000000000001</v>
      </c>
      <c r="C11332" t="str">
        <f t="shared" si="181"/>
        <v>2004 q3</v>
      </c>
    </row>
    <row r="11333" spans="1:3">
      <c r="A11333" s="61">
        <v>38254</v>
      </c>
      <c r="B11333">
        <v>1.3574999999999999</v>
      </c>
      <c r="C11333" t="str">
        <f t="shared" si="181"/>
        <v>2004 q3</v>
      </c>
    </row>
    <row r="11334" spans="1:3">
      <c r="A11334" s="61">
        <v>38257</v>
      </c>
      <c r="B11334">
        <v>1.3779999999999999</v>
      </c>
      <c r="C11334" t="str">
        <f t="shared" si="181"/>
        <v>2004 q3</v>
      </c>
    </row>
    <row r="11335" spans="1:3">
      <c r="A11335" s="61">
        <v>38258</v>
      </c>
      <c r="B11335">
        <v>1.3694999999999999</v>
      </c>
      <c r="C11335" t="str">
        <f t="shared" si="181"/>
        <v>2004 q3</v>
      </c>
    </row>
    <row r="11336" spans="1:3">
      <c r="A11336" s="61">
        <v>38259</v>
      </c>
      <c r="B11336">
        <v>1.393</v>
      </c>
      <c r="C11336" t="str">
        <f t="shared" si="181"/>
        <v>2004 q3</v>
      </c>
    </row>
    <row r="11337" spans="1:3">
      <c r="A11337" s="61">
        <v>38260</v>
      </c>
      <c r="B11337">
        <v>1.3959999999999999</v>
      </c>
      <c r="C11337" t="str">
        <f t="shared" si="181"/>
        <v>2004 q3</v>
      </c>
    </row>
    <row r="11338" spans="1:3">
      <c r="A11338" s="61">
        <v>38261</v>
      </c>
      <c r="B11338">
        <v>1.4039999999999999</v>
      </c>
      <c r="C11338" t="str">
        <f t="shared" si="181"/>
        <v>2004 q4</v>
      </c>
    </row>
    <row r="11339" spans="1:3">
      <c r="A11339" s="61">
        <v>38264</v>
      </c>
      <c r="B11339">
        <v>1.397</v>
      </c>
      <c r="C11339" t="str">
        <f t="shared" si="181"/>
        <v>2004 q4</v>
      </c>
    </row>
    <row r="11340" spans="1:3">
      <c r="A11340" s="61">
        <v>38265</v>
      </c>
      <c r="B11340">
        <v>1.4015</v>
      </c>
      <c r="C11340" t="str">
        <f t="shared" si="181"/>
        <v>2004 q4</v>
      </c>
    </row>
    <row r="11341" spans="1:3">
      <c r="A11341" s="61">
        <v>38266</v>
      </c>
      <c r="B11341">
        <v>1.423</v>
      </c>
      <c r="C11341" t="str">
        <f t="shared" si="181"/>
        <v>2004 q4</v>
      </c>
    </row>
    <row r="11342" spans="1:3">
      <c r="A11342" s="61">
        <v>38267</v>
      </c>
      <c r="B11342">
        <v>1.4275</v>
      </c>
      <c r="C11342" t="str">
        <f t="shared" si="181"/>
        <v>2004 q4</v>
      </c>
    </row>
    <row r="11343" spans="1:3">
      <c r="A11343" s="61">
        <v>38268</v>
      </c>
      <c r="B11343">
        <v>1.4695</v>
      </c>
      <c r="C11343" t="str">
        <f t="shared" si="181"/>
        <v>2004 q4</v>
      </c>
    </row>
    <row r="11344" spans="1:3">
      <c r="A11344" s="61">
        <v>38271</v>
      </c>
      <c r="B11344">
        <v>1.4684999999999999</v>
      </c>
      <c r="C11344" t="str">
        <f t="shared" si="181"/>
        <v>2004 q4</v>
      </c>
    </row>
    <row r="11345" spans="1:3">
      <c r="A11345" s="61">
        <v>38272</v>
      </c>
      <c r="B11345">
        <v>1.448</v>
      </c>
      <c r="C11345" t="str">
        <f t="shared" si="181"/>
        <v>2004 q4</v>
      </c>
    </row>
    <row r="11346" spans="1:3">
      <c r="A11346" s="61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61">
        <v>38274</v>
      </c>
      <c r="B11347">
        <v>1.2695000000000001</v>
      </c>
      <c r="C11347" t="str">
        <f t="shared" si="182"/>
        <v>2004 q4</v>
      </c>
    </row>
    <row r="11348" spans="1:3">
      <c r="A11348" s="61">
        <v>38275</v>
      </c>
      <c r="B11348">
        <v>1.3089999999999999</v>
      </c>
      <c r="C11348" t="str">
        <f t="shared" si="182"/>
        <v>2004 q4</v>
      </c>
    </row>
    <row r="11349" spans="1:3">
      <c r="A11349" s="61">
        <v>38278</v>
      </c>
      <c r="B11349">
        <v>1.284</v>
      </c>
      <c r="C11349" t="str">
        <f t="shared" si="182"/>
        <v>2004 q4</v>
      </c>
    </row>
    <row r="11350" spans="1:3">
      <c r="A11350" s="61">
        <v>38279</v>
      </c>
      <c r="B11350">
        <v>1.2969999999999999</v>
      </c>
      <c r="C11350" t="str">
        <f t="shared" si="182"/>
        <v>2004 q4</v>
      </c>
    </row>
    <row r="11351" spans="1:3">
      <c r="A11351" s="61">
        <v>38280</v>
      </c>
      <c r="B11351">
        <v>1.3015000000000001</v>
      </c>
      <c r="C11351" t="str">
        <f t="shared" si="182"/>
        <v>2004 q4</v>
      </c>
    </row>
    <row r="11352" spans="1:3">
      <c r="A11352" s="61">
        <v>38281</v>
      </c>
      <c r="B11352">
        <v>1.3134999999999999</v>
      </c>
      <c r="C11352" t="str">
        <f t="shared" si="182"/>
        <v>2004 q4</v>
      </c>
    </row>
    <row r="11353" spans="1:3">
      <c r="A11353" s="61">
        <v>38282</v>
      </c>
      <c r="B11353">
        <v>1.3055000000000001</v>
      </c>
      <c r="C11353" t="str">
        <f t="shared" si="182"/>
        <v>2004 q4</v>
      </c>
    </row>
    <row r="11354" spans="1:3">
      <c r="A11354" s="61">
        <v>38285</v>
      </c>
      <c r="B11354">
        <v>1.2765</v>
      </c>
      <c r="C11354" t="str">
        <f t="shared" si="182"/>
        <v>2004 q4</v>
      </c>
    </row>
    <row r="11355" spans="1:3">
      <c r="A11355" s="61">
        <v>38286</v>
      </c>
      <c r="B11355">
        <v>1.2815000000000001</v>
      </c>
      <c r="C11355" t="str">
        <f t="shared" si="182"/>
        <v>2004 q4</v>
      </c>
    </row>
    <row r="11356" spans="1:3">
      <c r="A11356" s="61">
        <v>38287</v>
      </c>
      <c r="B11356">
        <v>1.288</v>
      </c>
      <c r="C11356" t="str">
        <f t="shared" si="182"/>
        <v>2004 q4</v>
      </c>
    </row>
    <row r="11357" spans="1:3">
      <c r="A11357" s="61">
        <v>38288</v>
      </c>
      <c r="B11357">
        <v>1.2535000000000001</v>
      </c>
      <c r="C11357" t="str">
        <f t="shared" si="182"/>
        <v>2004 q4</v>
      </c>
    </row>
    <row r="11358" spans="1:3">
      <c r="A11358" s="61">
        <v>38289</v>
      </c>
      <c r="B11358">
        <v>1.3374999999999999</v>
      </c>
      <c r="C11358" t="str">
        <f t="shared" si="182"/>
        <v>2004 q4</v>
      </c>
    </row>
    <row r="11359" spans="1:3">
      <c r="A11359" s="61">
        <v>38292</v>
      </c>
      <c r="B11359">
        <v>1.3075000000000001</v>
      </c>
      <c r="C11359" t="str">
        <f t="shared" si="182"/>
        <v>2004 q4</v>
      </c>
    </row>
    <row r="11360" spans="1:3">
      <c r="A11360" s="61">
        <v>38293</v>
      </c>
      <c r="B11360">
        <v>1.3205</v>
      </c>
      <c r="C11360" t="str">
        <f t="shared" si="182"/>
        <v>2004 q4</v>
      </c>
    </row>
    <row r="11361" spans="1:3">
      <c r="A11361" s="61">
        <v>38294</v>
      </c>
      <c r="B11361">
        <v>1.33</v>
      </c>
      <c r="C11361" t="str">
        <f t="shared" si="182"/>
        <v>2004 q4</v>
      </c>
    </row>
    <row r="11362" spans="1:3">
      <c r="A11362" s="61">
        <v>38295</v>
      </c>
      <c r="B11362">
        <v>1.349</v>
      </c>
      <c r="C11362" t="str">
        <f t="shared" si="182"/>
        <v>2004 q4</v>
      </c>
    </row>
    <row r="11363" spans="1:3">
      <c r="A11363" s="61">
        <v>38296</v>
      </c>
      <c r="B11363">
        <v>1.363</v>
      </c>
      <c r="C11363" t="str">
        <f t="shared" si="182"/>
        <v>2004 q4</v>
      </c>
    </row>
    <row r="11364" spans="1:3">
      <c r="A11364" s="61">
        <v>38299</v>
      </c>
      <c r="B11364">
        <v>1.3614999999999999</v>
      </c>
      <c r="C11364" t="str">
        <f t="shared" si="182"/>
        <v>2004 q4</v>
      </c>
    </row>
    <row r="11365" spans="1:3">
      <c r="A11365" s="61">
        <v>38300</v>
      </c>
      <c r="B11365">
        <v>1.3754999999999999</v>
      </c>
      <c r="C11365" t="str">
        <f t="shared" si="182"/>
        <v>2004 q4</v>
      </c>
    </row>
    <row r="11366" spans="1:3">
      <c r="A11366" s="61">
        <v>38301</v>
      </c>
      <c r="B11366">
        <v>1.363</v>
      </c>
      <c r="C11366" t="str">
        <f t="shared" si="182"/>
        <v>2004 q4</v>
      </c>
    </row>
    <row r="11367" spans="1:3">
      <c r="A11367" s="61">
        <v>38302</v>
      </c>
      <c r="B11367">
        <v>1.3725000000000001</v>
      </c>
      <c r="C11367" t="str">
        <f t="shared" si="182"/>
        <v>2004 q4</v>
      </c>
    </row>
    <row r="11368" spans="1:3">
      <c r="A11368" s="61">
        <v>38303</v>
      </c>
      <c r="B11368">
        <v>1.3945000000000001</v>
      </c>
      <c r="C11368" t="str">
        <f t="shared" si="182"/>
        <v>2004 q4</v>
      </c>
    </row>
    <row r="11369" spans="1:3">
      <c r="A11369" s="61">
        <v>38306</v>
      </c>
      <c r="B11369">
        <v>1.3875</v>
      </c>
      <c r="C11369" t="str">
        <f t="shared" si="182"/>
        <v>2004 q4</v>
      </c>
    </row>
    <row r="11370" spans="1:3">
      <c r="A11370" s="61">
        <v>38307</v>
      </c>
      <c r="B11370">
        <v>1.369</v>
      </c>
      <c r="C11370" t="str">
        <f t="shared" si="182"/>
        <v>2004 q4</v>
      </c>
    </row>
    <row r="11371" spans="1:3">
      <c r="A11371" s="61">
        <v>38308</v>
      </c>
      <c r="B11371">
        <v>1.4105000000000001</v>
      </c>
      <c r="C11371" t="str">
        <f t="shared" si="182"/>
        <v>2004 q4</v>
      </c>
    </row>
    <row r="11372" spans="1:3">
      <c r="A11372" s="61">
        <v>38309</v>
      </c>
      <c r="B11372">
        <v>1.425</v>
      </c>
      <c r="C11372" t="str">
        <f t="shared" si="182"/>
        <v>2004 q4</v>
      </c>
    </row>
    <row r="11373" spans="1:3">
      <c r="A11373" s="61">
        <v>38310</v>
      </c>
      <c r="B11373">
        <v>1.4319999999999999</v>
      </c>
      <c r="C11373" t="str">
        <f t="shared" si="182"/>
        <v>2004 q4</v>
      </c>
    </row>
    <row r="11374" spans="1:3">
      <c r="A11374" s="61">
        <v>38313</v>
      </c>
      <c r="B11374">
        <v>1.409</v>
      </c>
      <c r="C11374" t="str">
        <f t="shared" si="182"/>
        <v>2004 q4</v>
      </c>
    </row>
    <row r="11375" spans="1:3">
      <c r="A11375" s="61">
        <v>38314</v>
      </c>
      <c r="B11375">
        <v>1.4175</v>
      </c>
      <c r="C11375" t="str">
        <f t="shared" si="182"/>
        <v>2004 q4</v>
      </c>
    </row>
    <row r="11376" spans="1:3">
      <c r="A11376" s="61">
        <v>38315</v>
      </c>
      <c r="B11376">
        <v>1.4375</v>
      </c>
      <c r="C11376" t="str">
        <f t="shared" si="182"/>
        <v>2004 q4</v>
      </c>
    </row>
    <row r="11377" spans="1:3">
      <c r="A11377" s="61">
        <v>38320</v>
      </c>
      <c r="B11377">
        <v>1.4453</v>
      </c>
      <c r="C11377" t="str">
        <f t="shared" si="182"/>
        <v>2004 q4</v>
      </c>
    </row>
    <row r="11378" spans="1:3">
      <c r="A11378" s="61">
        <v>38321</v>
      </c>
      <c r="B11378">
        <v>1.4421999999999999</v>
      </c>
      <c r="C11378" t="str">
        <f t="shared" si="182"/>
        <v>2004 q4</v>
      </c>
    </row>
    <row r="11379" spans="1:3">
      <c r="A11379" s="61">
        <v>38322</v>
      </c>
      <c r="B11379">
        <v>1.4544999999999999</v>
      </c>
      <c r="C11379" t="str">
        <f t="shared" si="182"/>
        <v>2004 q4</v>
      </c>
    </row>
    <row r="11380" spans="1:3">
      <c r="A11380" s="61">
        <v>38323</v>
      </c>
      <c r="B11380">
        <v>1.4</v>
      </c>
      <c r="C11380" t="str">
        <f t="shared" si="182"/>
        <v>2004 q4</v>
      </c>
    </row>
    <row r="11381" spans="1:3">
      <c r="A11381" s="61">
        <v>38324</v>
      </c>
      <c r="B11381">
        <v>1.4135</v>
      </c>
      <c r="C11381" t="str">
        <f t="shared" si="182"/>
        <v>2004 q4</v>
      </c>
    </row>
    <row r="11382" spans="1:3">
      <c r="A11382" s="61">
        <v>38327</v>
      </c>
      <c r="B11382">
        <v>1.4065000000000001</v>
      </c>
      <c r="C11382" t="str">
        <f t="shared" si="182"/>
        <v>2004 q4</v>
      </c>
    </row>
    <row r="11383" spans="1:3">
      <c r="A11383" s="61">
        <v>38328</v>
      </c>
      <c r="B11383">
        <v>1.3759999999999999</v>
      </c>
      <c r="C11383" t="str">
        <f t="shared" si="182"/>
        <v>2004 q4</v>
      </c>
    </row>
    <row r="11384" spans="1:3">
      <c r="A11384" s="61">
        <v>38329</v>
      </c>
      <c r="B11384">
        <v>1.3405</v>
      </c>
      <c r="C11384" t="str">
        <f t="shared" si="182"/>
        <v>2004 q4</v>
      </c>
    </row>
    <row r="11385" spans="1:3">
      <c r="A11385" s="61">
        <v>38330</v>
      </c>
      <c r="B11385">
        <v>1.3425</v>
      </c>
      <c r="C11385" t="str">
        <f t="shared" si="182"/>
        <v>2004 q4</v>
      </c>
    </row>
    <row r="11386" spans="1:3">
      <c r="A11386" s="61">
        <v>38331</v>
      </c>
      <c r="B11386">
        <v>1.3525</v>
      </c>
      <c r="C11386" t="str">
        <f t="shared" si="182"/>
        <v>2004 q4</v>
      </c>
    </row>
    <row r="11387" spans="1:3">
      <c r="A11387" s="61">
        <v>38334</v>
      </c>
      <c r="B11387">
        <v>1.3859999999999999</v>
      </c>
      <c r="C11387" t="str">
        <f t="shared" si="182"/>
        <v>2004 q4</v>
      </c>
    </row>
    <row r="11388" spans="1:3">
      <c r="A11388" s="61">
        <v>38335</v>
      </c>
      <c r="B11388">
        <v>1.3939999999999999</v>
      </c>
      <c r="C11388" t="str">
        <f t="shared" si="182"/>
        <v>2004 q4</v>
      </c>
    </row>
    <row r="11389" spans="1:3">
      <c r="A11389" s="61">
        <v>38336</v>
      </c>
      <c r="B11389">
        <v>1.4155</v>
      </c>
      <c r="C11389" t="str">
        <f t="shared" si="182"/>
        <v>2004 q4</v>
      </c>
    </row>
    <row r="11390" spans="1:3">
      <c r="A11390" s="61">
        <v>38337</v>
      </c>
      <c r="B11390">
        <v>1.417</v>
      </c>
      <c r="C11390" t="str">
        <f t="shared" si="182"/>
        <v>2004 q4</v>
      </c>
    </row>
    <row r="11391" spans="1:3">
      <c r="A11391" s="61">
        <v>38338</v>
      </c>
      <c r="B11391">
        <v>1.4275</v>
      </c>
      <c r="C11391" t="str">
        <f t="shared" si="182"/>
        <v>2004 q4</v>
      </c>
    </row>
    <row r="11392" spans="1:3">
      <c r="A11392" s="61">
        <v>38341</v>
      </c>
      <c r="B11392">
        <v>1.4484999999999999</v>
      </c>
      <c r="C11392" t="str">
        <f t="shared" si="182"/>
        <v>2004 q4</v>
      </c>
    </row>
    <row r="11393" spans="1:3">
      <c r="A11393" s="61">
        <v>38342</v>
      </c>
      <c r="B11393">
        <v>1.472</v>
      </c>
      <c r="C11393" t="str">
        <f t="shared" si="182"/>
        <v>2004 q4</v>
      </c>
    </row>
    <row r="11394" spans="1:3">
      <c r="A11394" s="61">
        <v>38343</v>
      </c>
      <c r="B11394">
        <v>1.4404999999999999</v>
      </c>
      <c r="C11394" t="str">
        <f t="shared" si="182"/>
        <v>2004 q4</v>
      </c>
    </row>
    <row r="11395" spans="1:3">
      <c r="A11395" s="61">
        <v>38344</v>
      </c>
      <c r="B11395">
        <v>1.4535</v>
      </c>
      <c r="C11395" t="str">
        <f t="shared" si="182"/>
        <v>2004 q4</v>
      </c>
    </row>
    <row r="11396" spans="1:3">
      <c r="A11396" s="61">
        <v>38348</v>
      </c>
      <c r="B11396">
        <v>1.4651000000000001</v>
      </c>
      <c r="C11396" t="str">
        <f t="shared" si="182"/>
        <v>2004 q4</v>
      </c>
    </row>
    <row r="11397" spans="1:3">
      <c r="A11397" s="61">
        <v>38349</v>
      </c>
      <c r="B11397">
        <v>1.4758</v>
      </c>
      <c r="C11397" t="str">
        <f t="shared" si="182"/>
        <v>2004 q4</v>
      </c>
    </row>
    <row r="11398" spans="1:3">
      <c r="A11398" s="61">
        <v>38350</v>
      </c>
      <c r="B11398">
        <v>1.46</v>
      </c>
      <c r="C11398" t="str">
        <f t="shared" si="182"/>
        <v>2004 q4</v>
      </c>
    </row>
    <row r="11399" spans="1:3">
      <c r="A11399" s="61">
        <v>38351</v>
      </c>
      <c r="B11399">
        <v>1.4594</v>
      </c>
      <c r="C11399" t="str">
        <f t="shared" si="182"/>
        <v>2004 q4</v>
      </c>
    </row>
    <row r="11400" spans="1:3">
      <c r="A11400" s="61">
        <v>38355</v>
      </c>
      <c r="B11400">
        <v>1.4735</v>
      </c>
      <c r="C11400" t="str">
        <f t="shared" si="182"/>
        <v>2005 q1</v>
      </c>
    </row>
    <row r="11401" spans="1:3">
      <c r="A11401" s="61">
        <v>38356</v>
      </c>
      <c r="B11401">
        <v>1.343</v>
      </c>
      <c r="C11401" t="str">
        <f t="shared" si="182"/>
        <v>2005 q1</v>
      </c>
    </row>
    <row r="11402" spans="1:3">
      <c r="A11402" s="61">
        <v>38357</v>
      </c>
      <c r="B11402">
        <v>1.375</v>
      </c>
      <c r="C11402" t="str">
        <f t="shared" si="182"/>
        <v>2005 q1</v>
      </c>
    </row>
    <row r="11403" spans="1:3">
      <c r="A11403" s="61">
        <v>38358</v>
      </c>
      <c r="B11403">
        <v>1.375</v>
      </c>
      <c r="C11403" t="str">
        <f t="shared" si="182"/>
        <v>2005 q1</v>
      </c>
    </row>
    <row r="11404" spans="1:3">
      <c r="A11404" s="61">
        <v>38359</v>
      </c>
      <c r="B11404">
        <v>1.37</v>
      </c>
      <c r="C11404" t="str">
        <f t="shared" si="182"/>
        <v>2005 q1</v>
      </c>
    </row>
    <row r="11405" spans="1:3">
      <c r="A11405" s="61">
        <v>38362</v>
      </c>
      <c r="B11405">
        <v>1.3694999999999999</v>
      </c>
      <c r="C11405" t="str">
        <f t="shared" si="182"/>
        <v>2005 q1</v>
      </c>
    </row>
    <row r="11406" spans="1:3">
      <c r="A11406" s="61">
        <v>38363</v>
      </c>
      <c r="B11406">
        <v>1.397</v>
      </c>
      <c r="C11406" t="str">
        <f t="shared" si="182"/>
        <v>2005 q1</v>
      </c>
    </row>
    <row r="11407" spans="1:3">
      <c r="A11407" s="61">
        <v>38364</v>
      </c>
      <c r="B11407">
        <v>1.4039999999999999</v>
      </c>
      <c r="C11407" t="str">
        <f t="shared" si="182"/>
        <v>2005 q1</v>
      </c>
    </row>
    <row r="11408" spans="1:3">
      <c r="A11408" s="61">
        <v>38365</v>
      </c>
      <c r="B11408">
        <v>1.381</v>
      </c>
      <c r="C11408" t="str">
        <f t="shared" si="182"/>
        <v>2005 q1</v>
      </c>
    </row>
    <row r="11409" spans="1:3">
      <c r="A11409" s="61">
        <v>38366</v>
      </c>
      <c r="B11409">
        <v>1.399</v>
      </c>
      <c r="C11409" t="str">
        <f t="shared" si="182"/>
        <v>2005 q1</v>
      </c>
    </row>
    <row r="11410" spans="1:3">
      <c r="A11410" s="61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61">
        <v>38371</v>
      </c>
      <c r="B11411">
        <v>1.4095</v>
      </c>
      <c r="C11411" t="str">
        <f t="shared" si="183"/>
        <v>2005 q1</v>
      </c>
    </row>
    <row r="11412" spans="1:3">
      <c r="A11412" s="61">
        <v>38372</v>
      </c>
      <c r="B11412">
        <v>1.415</v>
      </c>
      <c r="C11412" t="str">
        <f t="shared" si="183"/>
        <v>2005 q1</v>
      </c>
    </row>
    <row r="11413" spans="1:3">
      <c r="A11413" s="61">
        <v>38373</v>
      </c>
      <c r="B11413">
        <v>1.4345000000000001</v>
      </c>
      <c r="C11413" t="str">
        <f t="shared" si="183"/>
        <v>2005 q1</v>
      </c>
    </row>
    <row r="11414" spans="1:3">
      <c r="A11414" s="61">
        <v>38376</v>
      </c>
      <c r="B11414">
        <v>1.43</v>
      </c>
      <c r="C11414" t="str">
        <f t="shared" si="183"/>
        <v>2005 q1</v>
      </c>
    </row>
    <row r="11415" spans="1:3">
      <c r="A11415" s="61">
        <v>38377</v>
      </c>
      <c r="B11415">
        <v>1.429</v>
      </c>
      <c r="C11415" t="str">
        <f t="shared" si="183"/>
        <v>2005 q1</v>
      </c>
    </row>
    <row r="11416" spans="1:3">
      <c r="A11416" s="61">
        <v>38378</v>
      </c>
      <c r="B11416">
        <v>1.4355</v>
      </c>
      <c r="C11416" t="str">
        <f t="shared" si="183"/>
        <v>2005 q1</v>
      </c>
    </row>
    <row r="11417" spans="1:3">
      <c r="A11417" s="61">
        <v>38379</v>
      </c>
      <c r="B11417">
        <v>1.427</v>
      </c>
      <c r="C11417" t="str">
        <f t="shared" si="183"/>
        <v>2005 q1</v>
      </c>
    </row>
    <row r="11418" spans="1:3">
      <c r="A11418" s="61">
        <v>38380</v>
      </c>
      <c r="B11418">
        <v>1.4384999999999999</v>
      </c>
      <c r="C11418" t="str">
        <f t="shared" si="183"/>
        <v>2005 q1</v>
      </c>
    </row>
    <row r="11419" spans="1:3">
      <c r="A11419" s="61">
        <v>38383</v>
      </c>
      <c r="B11419">
        <v>1.4350000000000001</v>
      </c>
      <c r="C11419" t="str">
        <f t="shared" si="183"/>
        <v>2005 q1</v>
      </c>
    </row>
    <row r="11420" spans="1:3">
      <c r="A11420" s="61">
        <v>38384</v>
      </c>
      <c r="B11420">
        <v>1.4159999999999999</v>
      </c>
      <c r="C11420" t="str">
        <f t="shared" si="183"/>
        <v>2005 q1</v>
      </c>
    </row>
    <row r="11421" spans="1:3">
      <c r="A11421" s="61">
        <v>38385</v>
      </c>
      <c r="B11421">
        <v>1.3935</v>
      </c>
      <c r="C11421" t="str">
        <f t="shared" si="183"/>
        <v>2005 q1</v>
      </c>
    </row>
    <row r="11422" spans="1:3">
      <c r="A11422" s="61">
        <v>38386</v>
      </c>
      <c r="B11422">
        <v>1.3885000000000001</v>
      </c>
      <c r="C11422" t="str">
        <f t="shared" si="183"/>
        <v>2005 q1</v>
      </c>
    </row>
    <row r="11423" spans="1:3">
      <c r="A11423" s="61">
        <v>38387</v>
      </c>
      <c r="B11423">
        <v>1.3754999999999999</v>
      </c>
      <c r="C11423" t="str">
        <f t="shared" si="183"/>
        <v>2005 q1</v>
      </c>
    </row>
    <row r="11424" spans="1:3">
      <c r="A11424" s="61">
        <v>38390</v>
      </c>
      <c r="B11424">
        <v>1.3885000000000001</v>
      </c>
      <c r="C11424" t="str">
        <f t="shared" si="183"/>
        <v>2005 q1</v>
      </c>
    </row>
    <row r="11425" spans="1:3">
      <c r="A11425" s="61">
        <v>38391</v>
      </c>
      <c r="B11425">
        <v>1.3879999999999999</v>
      </c>
      <c r="C11425" t="str">
        <f t="shared" si="183"/>
        <v>2005 q1</v>
      </c>
    </row>
    <row r="11426" spans="1:3">
      <c r="A11426" s="61">
        <v>38392</v>
      </c>
      <c r="B11426">
        <v>1.387</v>
      </c>
      <c r="C11426" t="str">
        <f t="shared" si="183"/>
        <v>2005 q1</v>
      </c>
    </row>
    <row r="11427" spans="1:3">
      <c r="A11427" s="61">
        <v>38393</v>
      </c>
      <c r="B11427">
        <v>1.425</v>
      </c>
      <c r="C11427" t="str">
        <f t="shared" si="183"/>
        <v>2005 q1</v>
      </c>
    </row>
    <row r="11428" spans="1:3">
      <c r="A11428" s="61">
        <v>38394</v>
      </c>
      <c r="B11428">
        <v>1.4225000000000001</v>
      </c>
      <c r="C11428" t="str">
        <f t="shared" si="183"/>
        <v>2005 q1</v>
      </c>
    </row>
    <row r="11429" spans="1:3">
      <c r="A11429" s="61">
        <v>38397</v>
      </c>
      <c r="B11429">
        <v>1.4395</v>
      </c>
      <c r="C11429" t="str">
        <f t="shared" si="183"/>
        <v>2005 q1</v>
      </c>
    </row>
    <row r="11430" spans="1:3">
      <c r="A11430" s="61">
        <v>38398</v>
      </c>
      <c r="B11430">
        <v>1.4584999999999999</v>
      </c>
      <c r="C11430" t="str">
        <f t="shared" si="183"/>
        <v>2005 q1</v>
      </c>
    </row>
    <row r="11431" spans="1:3">
      <c r="A11431" s="61">
        <v>38399</v>
      </c>
      <c r="B11431">
        <v>1.448</v>
      </c>
      <c r="C11431" t="str">
        <f t="shared" si="183"/>
        <v>2005 q1</v>
      </c>
    </row>
    <row r="11432" spans="1:3">
      <c r="A11432" s="61">
        <v>38400</v>
      </c>
      <c r="B11432">
        <v>1.4935</v>
      </c>
      <c r="C11432" t="str">
        <f t="shared" si="183"/>
        <v>2005 q1</v>
      </c>
    </row>
    <row r="11433" spans="1:3">
      <c r="A11433" s="61">
        <v>38401</v>
      </c>
      <c r="B11433">
        <v>1.492</v>
      </c>
      <c r="C11433" t="str">
        <f t="shared" si="183"/>
        <v>2005 q1</v>
      </c>
    </row>
    <row r="11434" spans="1:3">
      <c r="A11434" s="61">
        <v>38405</v>
      </c>
      <c r="B11434">
        <v>1.4895</v>
      </c>
      <c r="C11434" t="str">
        <f t="shared" si="183"/>
        <v>2005 q1</v>
      </c>
    </row>
    <row r="11435" spans="1:3">
      <c r="A11435" s="61">
        <v>38406</v>
      </c>
      <c r="B11435">
        <v>1.4990000000000001</v>
      </c>
      <c r="C11435" t="str">
        <f t="shared" si="183"/>
        <v>2005 q1</v>
      </c>
    </row>
    <row r="11436" spans="1:3">
      <c r="A11436" s="61">
        <v>38407</v>
      </c>
      <c r="B11436">
        <v>1.4818</v>
      </c>
      <c r="C11436" t="str">
        <f t="shared" si="183"/>
        <v>2005 q1</v>
      </c>
    </row>
    <row r="11437" spans="1:3">
      <c r="A11437" s="61">
        <v>38408</v>
      </c>
      <c r="B11437">
        <v>1.4872000000000001</v>
      </c>
      <c r="C11437" t="str">
        <f t="shared" si="183"/>
        <v>2005 q1</v>
      </c>
    </row>
    <row r="11438" spans="1:3">
      <c r="A11438" s="61">
        <v>38411</v>
      </c>
      <c r="B11438">
        <v>1.4987999999999999</v>
      </c>
      <c r="C11438" t="str">
        <f t="shared" si="183"/>
        <v>2005 q1</v>
      </c>
    </row>
    <row r="11439" spans="1:3">
      <c r="A11439" s="61">
        <v>38412</v>
      </c>
      <c r="B11439">
        <v>1.4644999999999999</v>
      </c>
      <c r="C11439" t="str">
        <f t="shared" si="183"/>
        <v>2005 q1</v>
      </c>
    </row>
    <row r="11440" spans="1:3">
      <c r="A11440" s="61">
        <v>38413</v>
      </c>
      <c r="B11440">
        <v>1.4770000000000001</v>
      </c>
      <c r="C11440" t="str">
        <f t="shared" si="183"/>
        <v>2005 q1</v>
      </c>
    </row>
    <row r="11441" spans="1:3">
      <c r="A11441" s="61">
        <v>38414</v>
      </c>
      <c r="B11441">
        <v>1.476</v>
      </c>
      <c r="C11441" t="str">
        <f t="shared" si="183"/>
        <v>2005 q1</v>
      </c>
    </row>
    <row r="11442" spans="1:3">
      <c r="A11442" s="61">
        <v>38415</v>
      </c>
      <c r="B11442">
        <v>1.494</v>
      </c>
      <c r="C11442" t="str">
        <f t="shared" si="183"/>
        <v>2005 q1</v>
      </c>
    </row>
    <row r="11443" spans="1:3">
      <c r="A11443" s="61">
        <v>38418</v>
      </c>
      <c r="B11443">
        <v>1.4964999999999999</v>
      </c>
      <c r="C11443" t="str">
        <f t="shared" si="183"/>
        <v>2005 q1</v>
      </c>
    </row>
    <row r="11444" spans="1:3">
      <c r="A11444" s="61">
        <v>38419</v>
      </c>
      <c r="B11444">
        <v>1.4995000000000001</v>
      </c>
      <c r="C11444" t="str">
        <f t="shared" si="183"/>
        <v>2005 q1</v>
      </c>
    </row>
    <row r="11445" spans="1:3">
      <c r="A11445" s="61">
        <v>38420</v>
      </c>
      <c r="B11445">
        <v>1.5035000000000001</v>
      </c>
      <c r="C11445" t="str">
        <f t="shared" si="183"/>
        <v>2005 q1</v>
      </c>
    </row>
    <row r="11446" spans="1:3">
      <c r="A11446" s="61">
        <v>38421</v>
      </c>
      <c r="B11446">
        <v>1.496</v>
      </c>
      <c r="C11446" t="str">
        <f t="shared" si="183"/>
        <v>2005 q1</v>
      </c>
    </row>
    <row r="11447" spans="1:3">
      <c r="A11447" s="61">
        <v>38422</v>
      </c>
      <c r="B11447">
        <v>1.4790000000000001</v>
      </c>
      <c r="C11447" t="str">
        <f t="shared" si="183"/>
        <v>2005 q1</v>
      </c>
    </row>
    <row r="11448" spans="1:3">
      <c r="A11448" s="61">
        <v>38425</v>
      </c>
      <c r="B11448">
        <v>1.4704999999999999</v>
      </c>
      <c r="C11448" t="str">
        <f t="shared" si="183"/>
        <v>2005 q1</v>
      </c>
    </row>
    <row r="11449" spans="1:3">
      <c r="A11449" s="61">
        <v>38426</v>
      </c>
      <c r="B11449">
        <v>1.4904999999999999</v>
      </c>
      <c r="C11449" t="str">
        <f t="shared" si="183"/>
        <v>2005 q1</v>
      </c>
    </row>
    <row r="11450" spans="1:3">
      <c r="A11450" s="61">
        <v>38427</v>
      </c>
      <c r="B11450">
        <v>1.506</v>
      </c>
      <c r="C11450" t="str">
        <f t="shared" si="183"/>
        <v>2005 q1</v>
      </c>
    </row>
    <row r="11451" spans="1:3">
      <c r="A11451" s="61">
        <v>38428</v>
      </c>
      <c r="B11451">
        <v>1.5044999999999999</v>
      </c>
      <c r="C11451" t="str">
        <f t="shared" si="183"/>
        <v>2005 q1</v>
      </c>
    </row>
    <row r="11452" spans="1:3">
      <c r="A11452" s="61">
        <v>38429</v>
      </c>
      <c r="B11452">
        <v>1.5069999999999999</v>
      </c>
      <c r="C11452" t="str">
        <f t="shared" si="183"/>
        <v>2005 q1</v>
      </c>
    </row>
    <row r="11453" spans="1:3">
      <c r="A11453" s="61">
        <v>38432</v>
      </c>
      <c r="B11453">
        <v>1.4890000000000001</v>
      </c>
      <c r="C11453" t="str">
        <f t="shared" si="183"/>
        <v>2005 q1</v>
      </c>
    </row>
    <row r="11454" spans="1:3">
      <c r="A11454" s="61">
        <v>38433</v>
      </c>
      <c r="B11454">
        <v>1.4975000000000001</v>
      </c>
      <c r="C11454" t="str">
        <f t="shared" si="183"/>
        <v>2005 q1</v>
      </c>
    </row>
    <row r="11455" spans="1:3">
      <c r="A11455" s="61">
        <v>38434</v>
      </c>
      <c r="B11455">
        <v>1.4444999999999999</v>
      </c>
      <c r="C11455" t="str">
        <f t="shared" si="183"/>
        <v>2005 q1</v>
      </c>
    </row>
    <row r="11456" spans="1:3">
      <c r="A11456" s="61">
        <v>38435</v>
      </c>
      <c r="B11456">
        <v>1.4535</v>
      </c>
      <c r="C11456" t="str">
        <f t="shared" si="183"/>
        <v>2005 q1</v>
      </c>
    </row>
    <row r="11457" spans="1:3">
      <c r="A11457" s="61">
        <v>38439</v>
      </c>
      <c r="B11457">
        <v>1.4544999999999999</v>
      </c>
      <c r="C11457" t="str">
        <f t="shared" si="183"/>
        <v>2005 q1</v>
      </c>
    </row>
    <row r="11458" spans="1:3">
      <c r="A11458" s="61">
        <v>38440</v>
      </c>
      <c r="B11458">
        <v>1.4704999999999999</v>
      </c>
      <c r="C11458" t="str">
        <f t="shared" si="183"/>
        <v>2005 q1</v>
      </c>
    </row>
    <row r="11459" spans="1:3">
      <c r="A11459" s="61">
        <v>38441</v>
      </c>
      <c r="B11459">
        <v>1.492</v>
      </c>
      <c r="C11459" t="str">
        <f t="shared" si="183"/>
        <v>2005 q1</v>
      </c>
    </row>
    <row r="11460" spans="1:3">
      <c r="A11460" s="61">
        <v>38442</v>
      </c>
      <c r="B11460">
        <v>1.5024999999999999</v>
      </c>
      <c r="C11460" t="str">
        <f t="shared" si="183"/>
        <v>2005 q1</v>
      </c>
    </row>
    <row r="11461" spans="1:3">
      <c r="A11461" s="61">
        <v>38443</v>
      </c>
      <c r="B11461">
        <v>1.4844999999999999</v>
      </c>
      <c r="C11461" t="str">
        <f t="shared" si="183"/>
        <v>2005 q2</v>
      </c>
    </row>
    <row r="11462" spans="1:3">
      <c r="A11462" s="61">
        <v>38446</v>
      </c>
      <c r="B11462">
        <v>1.4950000000000001</v>
      </c>
      <c r="C11462" t="str">
        <f t="shared" si="183"/>
        <v>2005 q2</v>
      </c>
    </row>
    <row r="11463" spans="1:3">
      <c r="A11463" s="61">
        <v>38447</v>
      </c>
      <c r="B11463">
        <v>1.4844999999999999</v>
      </c>
      <c r="C11463" t="str">
        <f t="shared" si="183"/>
        <v>2005 q2</v>
      </c>
    </row>
    <row r="11464" spans="1:3">
      <c r="A11464" s="61">
        <v>38448</v>
      </c>
      <c r="B11464">
        <v>1.5085</v>
      </c>
      <c r="C11464" t="str">
        <f t="shared" si="183"/>
        <v>2005 q2</v>
      </c>
    </row>
    <row r="11465" spans="1:3">
      <c r="A11465" s="61">
        <v>38449</v>
      </c>
      <c r="B11465">
        <v>1.5065</v>
      </c>
      <c r="C11465" t="str">
        <f t="shared" si="183"/>
        <v>2005 q2</v>
      </c>
    </row>
    <row r="11466" spans="1:3">
      <c r="A11466" s="61">
        <v>38450</v>
      </c>
      <c r="B11466">
        <v>1.5075000000000001</v>
      </c>
      <c r="C11466" t="str">
        <f t="shared" si="183"/>
        <v>2005 q2</v>
      </c>
    </row>
    <row r="11467" spans="1:3">
      <c r="A11467" s="61">
        <v>38453</v>
      </c>
      <c r="B11467">
        <v>1.5249999999999999</v>
      </c>
      <c r="C11467" t="str">
        <f t="shared" si="183"/>
        <v>2005 q2</v>
      </c>
    </row>
    <row r="11468" spans="1:3">
      <c r="A11468" s="61">
        <v>38454</v>
      </c>
      <c r="B11468">
        <v>1.496</v>
      </c>
      <c r="C11468" t="str">
        <f t="shared" si="183"/>
        <v>2005 q2</v>
      </c>
    </row>
    <row r="11469" spans="1:3">
      <c r="A11469" s="61">
        <v>38455</v>
      </c>
      <c r="B11469">
        <v>1.4595</v>
      </c>
      <c r="C11469" t="str">
        <f t="shared" si="183"/>
        <v>2005 q2</v>
      </c>
    </row>
    <row r="11470" spans="1:3">
      <c r="A11470" s="61">
        <v>38456</v>
      </c>
      <c r="B11470">
        <v>1.4285000000000001</v>
      </c>
      <c r="C11470" t="str">
        <f t="shared" si="183"/>
        <v>2005 q2</v>
      </c>
    </row>
    <row r="11471" spans="1:3">
      <c r="A11471" s="61">
        <v>38457</v>
      </c>
      <c r="B11471">
        <v>1.4450000000000001</v>
      </c>
      <c r="C11471" t="str">
        <f t="shared" si="183"/>
        <v>2005 q2</v>
      </c>
    </row>
    <row r="11472" spans="1:3">
      <c r="A11472" s="61">
        <v>38460</v>
      </c>
      <c r="B11472">
        <v>1.4450000000000001</v>
      </c>
      <c r="C11472" t="str">
        <f t="shared" si="183"/>
        <v>2005 q2</v>
      </c>
    </row>
    <row r="11473" spans="1:3">
      <c r="A11473" s="61">
        <v>38461</v>
      </c>
      <c r="B11473">
        <v>1.4715</v>
      </c>
      <c r="C11473" t="str">
        <f t="shared" si="183"/>
        <v>2005 q2</v>
      </c>
    </row>
    <row r="11474" spans="1:3">
      <c r="A11474" s="61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61">
        <v>38463</v>
      </c>
      <c r="B11475">
        <v>1.4835</v>
      </c>
      <c r="C11475" t="str">
        <f t="shared" si="184"/>
        <v>2005 q2</v>
      </c>
    </row>
    <row r="11476" spans="1:3">
      <c r="A11476" s="61">
        <v>38464</v>
      </c>
      <c r="B11476">
        <v>1.488</v>
      </c>
      <c r="C11476" t="str">
        <f t="shared" si="184"/>
        <v>2005 q2</v>
      </c>
    </row>
    <row r="11477" spans="1:3">
      <c r="A11477" s="61">
        <v>38467</v>
      </c>
      <c r="B11477">
        <v>1.4895</v>
      </c>
      <c r="C11477" t="str">
        <f t="shared" si="184"/>
        <v>2005 q2</v>
      </c>
    </row>
    <row r="11478" spans="1:3">
      <c r="A11478" s="61">
        <v>38468</v>
      </c>
      <c r="B11478">
        <v>1.4652000000000001</v>
      </c>
      <c r="C11478" t="str">
        <f t="shared" si="184"/>
        <v>2005 q2</v>
      </c>
    </row>
    <row r="11479" spans="1:3">
      <c r="A11479" s="61">
        <v>38469</v>
      </c>
      <c r="B11479">
        <v>1.452</v>
      </c>
      <c r="C11479" t="str">
        <f t="shared" si="184"/>
        <v>2005 q2</v>
      </c>
    </row>
    <row r="11480" spans="1:3">
      <c r="A11480" s="61">
        <v>38470</v>
      </c>
      <c r="B11480">
        <v>1.4481999999999999</v>
      </c>
      <c r="C11480" t="str">
        <f t="shared" si="184"/>
        <v>2005 q2</v>
      </c>
    </row>
    <row r="11481" spans="1:3">
      <c r="A11481" s="61">
        <v>38471</v>
      </c>
      <c r="B11481">
        <v>1.4698</v>
      </c>
      <c r="C11481" t="str">
        <f t="shared" si="184"/>
        <v>2005 q2</v>
      </c>
    </row>
    <row r="11482" spans="1:3">
      <c r="A11482" s="61">
        <v>38474</v>
      </c>
      <c r="B11482">
        <v>1.4550000000000001</v>
      </c>
      <c r="C11482" t="str">
        <f t="shared" si="184"/>
        <v>2005 q2</v>
      </c>
    </row>
    <row r="11483" spans="1:3">
      <c r="A11483" s="61">
        <v>38475</v>
      </c>
      <c r="B11483">
        <v>1.4435</v>
      </c>
      <c r="C11483" t="str">
        <f t="shared" si="184"/>
        <v>2005 q2</v>
      </c>
    </row>
    <row r="11484" spans="1:3">
      <c r="A11484" s="61">
        <v>38476</v>
      </c>
      <c r="B11484">
        <v>1.429</v>
      </c>
      <c r="C11484" t="str">
        <f t="shared" si="184"/>
        <v>2005 q2</v>
      </c>
    </row>
    <row r="11485" spans="1:3">
      <c r="A11485" s="61">
        <v>38477</v>
      </c>
      <c r="B11485">
        <v>1.43</v>
      </c>
      <c r="C11485" t="str">
        <f t="shared" si="184"/>
        <v>2005 q2</v>
      </c>
    </row>
    <row r="11486" spans="1:3">
      <c r="A11486" s="61">
        <v>38478</v>
      </c>
      <c r="B11486">
        <v>1.4410000000000001</v>
      </c>
      <c r="C11486" t="str">
        <f t="shared" si="184"/>
        <v>2005 q2</v>
      </c>
    </row>
    <row r="11487" spans="1:3">
      <c r="A11487" s="61">
        <v>38481</v>
      </c>
      <c r="B11487">
        <v>1.4464999999999999</v>
      </c>
      <c r="C11487" t="str">
        <f t="shared" si="184"/>
        <v>2005 q2</v>
      </c>
    </row>
    <row r="11488" spans="1:3">
      <c r="A11488" s="61">
        <v>38482</v>
      </c>
      <c r="B11488">
        <v>1.4570000000000001</v>
      </c>
      <c r="C11488" t="str">
        <f t="shared" si="184"/>
        <v>2005 q2</v>
      </c>
    </row>
    <row r="11489" spans="1:3">
      <c r="A11489" s="61">
        <v>38483</v>
      </c>
      <c r="B11489">
        <v>1.4424999999999999</v>
      </c>
      <c r="C11489" t="str">
        <f t="shared" si="184"/>
        <v>2005 q2</v>
      </c>
    </row>
    <row r="11490" spans="1:3">
      <c r="A11490" s="61">
        <v>38484</v>
      </c>
      <c r="B11490">
        <v>1.3759999999999999</v>
      </c>
      <c r="C11490" t="str">
        <f t="shared" si="184"/>
        <v>2005 q2</v>
      </c>
    </row>
    <row r="11491" spans="1:3">
      <c r="A11491" s="61">
        <v>38485</v>
      </c>
      <c r="B11491">
        <v>1.3525</v>
      </c>
      <c r="C11491" t="str">
        <f t="shared" si="184"/>
        <v>2005 q2</v>
      </c>
    </row>
    <row r="11492" spans="1:3">
      <c r="A11492" s="61">
        <v>38488</v>
      </c>
      <c r="B11492">
        <v>1.3460000000000001</v>
      </c>
      <c r="C11492" t="str">
        <f t="shared" si="184"/>
        <v>2005 q2</v>
      </c>
    </row>
    <row r="11493" spans="1:3">
      <c r="A11493" s="61">
        <v>38489</v>
      </c>
      <c r="B11493">
        <v>1.3485</v>
      </c>
      <c r="C11493" t="str">
        <f t="shared" si="184"/>
        <v>2005 q2</v>
      </c>
    </row>
    <row r="11494" spans="1:3">
      <c r="A11494" s="61">
        <v>38490</v>
      </c>
      <c r="B11494">
        <v>1.3759999999999999</v>
      </c>
      <c r="C11494" t="str">
        <f t="shared" si="184"/>
        <v>2005 q2</v>
      </c>
    </row>
    <row r="11495" spans="1:3">
      <c r="A11495" s="61">
        <v>38491</v>
      </c>
      <c r="B11495">
        <v>1.363</v>
      </c>
      <c r="C11495" t="str">
        <f t="shared" si="184"/>
        <v>2005 q2</v>
      </c>
    </row>
    <row r="11496" spans="1:3">
      <c r="A11496" s="61">
        <v>38492</v>
      </c>
      <c r="B11496">
        <v>1.375</v>
      </c>
      <c r="C11496" t="str">
        <f t="shared" si="184"/>
        <v>2005 q2</v>
      </c>
    </row>
    <row r="11497" spans="1:3">
      <c r="A11497" s="61">
        <v>38495</v>
      </c>
      <c r="B11497">
        <v>1.3885000000000001</v>
      </c>
      <c r="C11497" t="str">
        <f t="shared" si="184"/>
        <v>2005 q2</v>
      </c>
    </row>
    <row r="11498" spans="1:3">
      <c r="A11498" s="61">
        <v>38496</v>
      </c>
      <c r="B11498">
        <v>1.405</v>
      </c>
      <c r="C11498" t="str">
        <f t="shared" si="184"/>
        <v>2005 q2</v>
      </c>
    </row>
    <row r="11499" spans="1:3">
      <c r="A11499" s="61">
        <v>38497</v>
      </c>
      <c r="B11499">
        <v>1.4195</v>
      </c>
      <c r="C11499" t="str">
        <f t="shared" si="184"/>
        <v>2005 q2</v>
      </c>
    </row>
    <row r="11500" spans="1:3">
      <c r="A11500" s="61">
        <v>38498</v>
      </c>
      <c r="B11500">
        <v>1.4495</v>
      </c>
      <c r="C11500" t="str">
        <f t="shared" si="184"/>
        <v>2005 q2</v>
      </c>
    </row>
    <row r="11501" spans="1:3">
      <c r="A11501" s="61">
        <v>38499</v>
      </c>
      <c r="B11501">
        <v>1.4510000000000001</v>
      </c>
      <c r="C11501" t="str">
        <f t="shared" si="184"/>
        <v>2005 q2</v>
      </c>
    </row>
    <row r="11502" spans="1:3">
      <c r="A11502" s="61">
        <v>38503</v>
      </c>
      <c r="B11502">
        <v>1.4564999999999999</v>
      </c>
      <c r="C11502" t="str">
        <f t="shared" si="184"/>
        <v>2005 q2</v>
      </c>
    </row>
    <row r="11503" spans="1:3">
      <c r="A11503" s="61">
        <v>38504</v>
      </c>
      <c r="B11503">
        <v>1.4855</v>
      </c>
      <c r="C11503" t="str">
        <f t="shared" si="184"/>
        <v>2005 q2</v>
      </c>
    </row>
    <row r="11504" spans="1:3">
      <c r="A11504" s="61">
        <v>38505</v>
      </c>
      <c r="B11504">
        <v>1.5165</v>
      </c>
      <c r="C11504" t="str">
        <f t="shared" si="184"/>
        <v>2005 q2</v>
      </c>
    </row>
    <row r="11505" spans="1:3">
      <c r="A11505" s="61">
        <v>38506</v>
      </c>
      <c r="B11505">
        <v>1.5575000000000001</v>
      </c>
      <c r="C11505" t="str">
        <f t="shared" si="184"/>
        <v>2005 q2</v>
      </c>
    </row>
    <row r="11506" spans="1:3">
      <c r="A11506" s="61">
        <v>38509</v>
      </c>
      <c r="B11506">
        <v>1.5640000000000001</v>
      </c>
      <c r="C11506" t="str">
        <f t="shared" si="184"/>
        <v>2005 q2</v>
      </c>
    </row>
    <row r="11507" spans="1:3">
      <c r="A11507" s="61">
        <v>38510</v>
      </c>
      <c r="B11507">
        <v>1.5429999999999999</v>
      </c>
      <c r="C11507" t="str">
        <f t="shared" si="184"/>
        <v>2005 q2</v>
      </c>
    </row>
    <row r="11508" spans="1:3">
      <c r="A11508" s="61">
        <v>38511</v>
      </c>
      <c r="B11508">
        <v>1.546</v>
      </c>
      <c r="C11508" t="str">
        <f t="shared" si="184"/>
        <v>2005 q2</v>
      </c>
    </row>
    <row r="11509" spans="1:3">
      <c r="A11509" s="61">
        <v>38512</v>
      </c>
      <c r="B11509">
        <v>1.5469999999999999</v>
      </c>
      <c r="C11509" t="str">
        <f t="shared" si="184"/>
        <v>2005 q2</v>
      </c>
    </row>
    <row r="11510" spans="1:3">
      <c r="A11510" s="61">
        <v>38513</v>
      </c>
      <c r="B11510">
        <v>1.5625</v>
      </c>
      <c r="C11510" t="str">
        <f t="shared" si="184"/>
        <v>2005 q2</v>
      </c>
    </row>
    <row r="11511" spans="1:3">
      <c r="A11511" s="61">
        <v>38516</v>
      </c>
      <c r="B11511">
        <v>1.5395000000000001</v>
      </c>
      <c r="C11511" t="str">
        <f t="shared" si="184"/>
        <v>2005 q2</v>
      </c>
    </row>
    <row r="11512" spans="1:3">
      <c r="A11512" s="61">
        <v>38517</v>
      </c>
      <c r="B11512">
        <v>1.5265</v>
      </c>
      <c r="C11512" t="str">
        <f t="shared" si="184"/>
        <v>2005 q2</v>
      </c>
    </row>
    <row r="11513" spans="1:3">
      <c r="A11513" s="61">
        <v>38518</v>
      </c>
      <c r="B11513">
        <v>1.5489999999999999</v>
      </c>
      <c r="C11513" t="str">
        <f t="shared" si="184"/>
        <v>2005 q2</v>
      </c>
    </row>
    <row r="11514" spans="1:3">
      <c r="A11514" s="61">
        <v>38519</v>
      </c>
      <c r="B11514">
        <v>1.5694999999999999</v>
      </c>
      <c r="C11514" t="str">
        <f t="shared" si="184"/>
        <v>2005 q2</v>
      </c>
    </row>
    <row r="11515" spans="1:3">
      <c r="A11515" s="61">
        <v>38520</v>
      </c>
      <c r="B11515">
        <v>1.6040000000000001</v>
      </c>
      <c r="C11515" t="str">
        <f t="shared" si="184"/>
        <v>2005 q2</v>
      </c>
    </row>
    <row r="11516" spans="1:3">
      <c r="A11516" s="61">
        <v>38523</v>
      </c>
      <c r="B11516">
        <v>1.5874999999999999</v>
      </c>
      <c r="C11516" t="str">
        <f t="shared" si="184"/>
        <v>2005 q2</v>
      </c>
    </row>
    <row r="11517" spans="1:3">
      <c r="A11517" s="61">
        <v>38524</v>
      </c>
      <c r="B11517">
        <v>1.5925</v>
      </c>
      <c r="C11517" t="str">
        <f t="shared" si="184"/>
        <v>2005 q2</v>
      </c>
    </row>
    <row r="11518" spans="1:3">
      <c r="A11518" s="61">
        <v>38525</v>
      </c>
      <c r="B11518">
        <v>1.5845</v>
      </c>
      <c r="C11518" t="str">
        <f t="shared" si="184"/>
        <v>2005 q2</v>
      </c>
    </row>
    <row r="11519" spans="1:3">
      <c r="A11519" s="61">
        <v>38526</v>
      </c>
      <c r="B11519">
        <v>1.5825</v>
      </c>
      <c r="C11519" t="str">
        <f t="shared" si="184"/>
        <v>2005 q2</v>
      </c>
    </row>
    <row r="11520" spans="1:3">
      <c r="A11520" s="61">
        <v>38527</v>
      </c>
      <c r="B11520">
        <v>1.593</v>
      </c>
      <c r="C11520" t="str">
        <f t="shared" si="184"/>
        <v>2005 q2</v>
      </c>
    </row>
    <row r="11521" spans="1:3">
      <c r="A11521" s="61">
        <v>38530</v>
      </c>
      <c r="B11521">
        <v>1.591</v>
      </c>
      <c r="C11521" t="str">
        <f t="shared" si="184"/>
        <v>2005 q2</v>
      </c>
    </row>
    <row r="11522" spans="1:3">
      <c r="A11522" s="61">
        <v>38531</v>
      </c>
      <c r="B11522">
        <v>1.575</v>
      </c>
      <c r="C11522" t="str">
        <f t="shared" si="184"/>
        <v>2005 q2</v>
      </c>
    </row>
    <row r="11523" spans="1:3">
      <c r="A11523" s="61">
        <v>38532</v>
      </c>
      <c r="B11523">
        <v>1.5762</v>
      </c>
      <c r="C11523" t="str">
        <f t="shared" si="184"/>
        <v>2005 q2</v>
      </c>
    </row>
    <row r="11524" spans="1:3">
      <c r="A11524" s="61">
        <v>38533</v>
      </c>
      <c r="B11524">
        <v>1.5186999999999999</v>
      </c>
      <c r="C11524" t="str">
        <f t="shared" si="184"/>
        <v>2005 q2</v>
      </c>
    </row>
    <row r="11525" spans="1:3">
      <c r="A11525" s="61">
        <v>38534</v>
      </c>
      <c r="B11525">
        <v>1.4735</v>
      </c>
      <c r="C11525" t="str">
        <f t="shared" si="184"/>
        <v>2005 q3</v>
      </c>
    </row>
    <row r="11526" spans="1:3">
      <c r="A11526" s="61">
        <v>38538</v>
      </c>
      <c r="B11526">
        <v>1.5089999999999999</v>
      </c>
      <c r="C11526" t="str">
        <f t="shared" si="184"/>
        <v>2005 q3</v>
      </c>
    </row>
    <row r="11527" spans="1:3">
      <c r="A11527" s="61">
        <v>38539</v>
      </c>
      <c r="B11527">
        <v>1.53</v>
      </c>
      <c r="C11527" t="str">
        <f t="shared" si="184"/>
        <v>2005 q3</v>
      </c>
    </row>
    <row r="11528" spans="1:3">
      <c r="A11528" s="61">
        <v>38540</v>
      </c>
      <c r="B11528">
        <v>1.5355000000000001</v>
      </c>
      <c r="C11528" t="str">
        <f t="shared" si="184"/>
        <v>2005 q3</v>
      </c>
    </row>
    <row r="11529" spans="1:3">
      <c r="A11529" s="61">
        <v>38541</v>
      </c>
      <c r="B11529">
        <v>1.556</v>
      </c>
      <c r="C11529" t="str">
        <f t="shared" si="184"/>
        <v>2005 q3</v>
      </c>
    </row>
    <row r="11530" spans="1:3">
      <c r="A11530" s="61">
        <v>38544</v>
      </c>
      <c r="B11530">
        <v>1.5609999999999999</v>
      </c>
      <c r="C11530" t="str">
        <f t="shared" si="184"/>
        <v>2005 q3</v>
      </c>
    </row>
    <row r="11531" spans="1:3">
      <c r="A11531" s="61">
        <v>38545</v>
      </c>
      <c r="B11531">
        <v>1.5389999999999999</v>
      </c>
      <c r="C11531" t="str">
        <f t="shared" si="184"/>
        <v>2005 q3</v>
      </c>
    </row>
    <row r="11532" spans="1:3">
      <c r="A11532" s="61">
        <v>38546</v>
      </c>
      <c r="B11532">
        <v>1.5495000000000001</v>
      </c>
      <c r="C11532" t="str">
        <f t="shared" si="184"/>
        <v>2005 q3</v>
      </c>
    </row>
    <row r="11533" spans="1:3">
      <c r="A11533" s="61">
        <v>38547</v>
      </c>
      <c r="B11533">
        <v>1.5469999999999999</v>
      </c>
      <c r="C11533" t="str">
        <f t="shared" si="184"/>
        <v>2005 q3</v>
      </c>
    </row>
    <row r="11534" spans="1:3">
      <c r="A11534" s="61">
        <v>38548</v>
      </c>
      <c r="B11534">
        <v>1.5620000000000001</v>
      </c>
      <c r="C11534" t="str">
        <f t="shared" si="184"/>
        <v>2005 q3</v>
      </c>
    </row>
    <row r="11535" spans="1:3">
      <c r="A11535" s="61">
        <v>38551</v>
      </c>
      <c r="B11535">
        <v>1.5665</v>
      </c>
      <c r="C11535" t="str">
        <f t="shared" si="184"/>
        <v>2005 q3</v>
      </c>
    </row>
    <row r="11536" spans="1:3">
      <c r="A11536" s="61">
        <v>38552</v>
      </c>
      <c r="B11536">
        <v>1.5865</v>
      </c>
      <c r="C11536" t="str">
        <f t="shared" si="184"/>
        <v>2005 q3</v>
      </c>
    </row>
    <row r="11537" spans="1:3">
      <c r="A11537" s="61">
        <v>38553</v>
      </c>
      <c r="B11537">
        <v>1.5914999999999999</v>
      </c>
      <c r="C11537" t="str">
        <f t="shared" si="184"/>
        <v>2005 q3</v>
      </c>
    </row>
    <row r="11538" spans="1:3">
      <c r="A11538" s="61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61">
        <v>38555</v>
      </c>
      <c r="B11539">
        <v>1.6034999999999999</v>
      </c>
      <c r="C11539" t="str">
        <f t="shared" si="185"/>
        <v>2005 q3</v>
      </c>
    </row>
    <row r="11540" spans="1:3">
      <c r="A11540" s="61">
        <v>38558</v>
      </c>
      <c r="B11540">
        <v>1.6180000000000001</v>
      </c>
      <c r="C11540" t="str">
        <f t="shared" si="185"/>
        <v>2005 q3</v>
      </c>
    </row>
    <row r="11541" spans="1:3">
      <c r="A11541" s="61">
        <v>38559</v>
      </c>
      <c r="B11541">
        <v>1.6060000000000001</v>
      </c>
      <c r="C11541" t="str">
        <f t="shared" si="185"/>
        <v>2005 q3</v>
      </c>
    </row>
    <row r="11542" spans="1:3">
      <c r="A11542" s="61">
        <v>38560</v>
      </c>
      <c r="B11542">
        <v>1.627</v>
      </c>
      <c r="C11542" t="str">
        <f t="shared" si="185"/>
        <v>2005 q3</v>
      </c>
    </row>
    <row r="11543" spans="1:3">
      <c r="A11543" s="61">
        <v>38561</v>
      </c>
      <c r="B11543">
        <v>1.649</v>
      </c>
      <c r="C11543" t="str">
        <f t="shared" si="185"/>
        <v>2005 q3</v>
      </c>
    </row>
    <row r="11544" spans="1:3">
      <c r="A11544" s="61">
        <v>38562</v>
      </c>
      <c r="B11544">
        <v>1.6445000000000001</v>
      </c>
      <c r="C11544" t="str">
        <f t="shared" si="185"/>
        <v>2005 q3</v>
      </c>
    </row>
    <row r="11545" spans="1:3">
      <c r="A11545" s="61">
        <v>38565</v>
      </c>
      <c r="B11545">
        <v>1.663</v>
      </c>
      <c r="C11545" t="str">
        <f t="shared" si="185"/>
        <v>2005 q3</v>
      </c>
    </row>
    <row r="11546" spans="1:3">
      <c r="A11546" s="61">
        <v>38566</v>
      </c>
      <c r="B11546">
        <v>1.6625000000000001</v>
      </c>
      <c r="C11546" t="str">
        <f t="shared" si="185"/>
        <v>2005 q3</v>
      </c>
    </row>
    <row r="11547" spans="1:3">
      <c r="A11547" s="61">
        <v>38567</v>
      </c>
      <c r="B11547">
        <v>1.6715</v>
      </c>
      <c r="C11547" t="str">
        <f t="shared" si="185"/>
        <v>2005 q3</v>
      </c>
    </row>
    <row r="11548" spans="1:3">
      <c r="A11548" s="61">
        <v>38568</v>
      </c>
      <c r="B11548">
        <v>1.6545000000000001</v>
      </c>
      <c r="C11548" t="str">
        <f t="shared" si="185"/>
        <v>2005 q3</v>
      </c>
    </row>
    <row r="11549" spans="1:3">
      <c r="A11549" s="61">
        <v>38569</v>
      </c>
      <c r="B11549">
        <v>1.649</v>
      </c>
      <c r="C11549" t="str">
        <f t="shared" si="185"/>
        <v>2005 q3</v>
      </c>
    </row>
    <row r="11550" spans="1:3">
      <c r="A11550" s="61">
        <v>38572</v>
      </c>
      <c r="B11550">
        <v>1.6465000000000001</v>
      </c>
      <c r="C11550" t="str">
        <f t="shared" si="185"/>
        <v>2005 q3</v>
      </c>
    </row>
    <row r="11551" spans="1:3">
      <c r="A11551" s="61">
        <v>38573</v>
      </c>
      <c r="B11551">
        <v>1.6074999999999999</v>
      </c>
      <c r="C11551" t="str">
        <f t="shared" si="185"/>
        <v>2005 q3</v>
      </c>
    </row>
    <row r="11552" spans="1:3">
      <c r="A11552" s="61">
        <v>38574</v>
      </c>
      <c r="B11552">
        <v>1.6345000000000001</v>
      </c>
      <c r="C11552" t="str">
        <f t="shared" si="185"/>
        <v>2005 q3</v>
      </c>
    </row>
    <row r="11553" spans="1:3">
      <c r="A11553" s="61">
        <v>38575</v>
      </c>
      <c r="B11553">
        <v>1.647</v>
      </c>
      <c r="C11553" t="str">
        <f t="shared" si="185"/>
        <v>2005 q3</v>
      </c>
    </row>
    <row r="11554" spans="1:3">
      <c r="A11554" s="61">
        <v>38576</v>
      </c>
      <c r="B11554">
        <v>1.6759999999999999</v>
      </c>
      <c r="C11554" t="str">
        <f t="shared" si="185"/>
        <v>2005 q3</v>
      </c>
    </row>
    <row r="11555" spans="1:3">
      <c r="A11555" s="61">
        <v>38579</v>
      </c>
      <c r="B11555">
        <v>1.7075</v>
      </c>
      <c r="C11555" t="str">
        <f t="shared" si="185"/>
        <v>2005 q3</v>
      </c>
    </row>
    <row r="11556" spans="1:3">
      <c r="A11556" s="61">
        <v>38580</v>
      </c>
      <c r="B11556">
        <v>1.7144999999999999</v>
      </c>
      <c r="C11556" t="str">
        <f t="shared" si="185"/>
        <v>2005 q3</v>
      </c>
    </row>
    <row r="11557" spans="1:3">
      <c r="A11557" s="61">
        <v>38581</v>
      </c>
      <c r="B11557">
        <v>1.657</v>
      </c>
      <c r="C11557" t="str">
        <f t="shared" si="185"/>
        <v>2005 q3</v>
      </c>
    </row>
    <row r="11558" spans="1:3">
      <c r="A11558" s="61">
        <v>38582</v>
      </c>
      <c r="B11558">
        <v>1.659</v>
      </c>
      <c r="C11558" t="str">
        <f t="shared" si="185"/>
        <v>2005 q3</v>
      </c>
    </row>
    <row r="11559" spans="1:3">
      <c r="A11559" s="61">
        <v>38583</v>
      </c>
      <c r="B11559">
        <v>1.659</v>
      </c>
      <c r="C11559" t="str">
        <f t="shared" si="185"/>
        <v>2005 q3</v>
      </c>
    </row>
    <row r="11560" spans="1:3">
      <c r="A11560" s="61">
        <v>38586</v>
      </c>
      <c r="B11560">
        <v>1.6850000000000001</v>
      </c>
      <c r="C11560" t="str">
        <f t="shared" si="185"/>
        <v>2005 q3</v>
      </c>
    </row>
    <row r="11561" spans="1:3">
      <c r="A11561" s="61">
        <v>38587</v>
      </c>
      <c r="B11561">
        <v>1.6919999999999999</v>
      </c>
      <c r="C11561" t="str">
        <f t="shared" si="185"/>
        <v>2005 q3</v>
      </c>
    </row>
    <row r="11562" spans="1:3">
      <c r="A11562" s="61">
        <v>38588</v>
      </c>
      <c r="B11562">
        <v>1.667</v>
      </c>
      <c r="C11562" t="str">
        <f t="shared" si="185"/>
        <v>2005 q3</v>
      </c>
    </row>
    <row r="11563" spans="1:3">
      <c r="A11563" s="61">
        <v>38589</v>
      </c>
      <c r="B11563">
        <v>1.649</v>
      </c>
      <c r="C11563" t="str">
        <f t="shared" si="185"/>
        <v>2005 q3</v>
      </c>
    </row>
    <row r="11564" spans="1:3">
      <c r="A11564" s="61">
        <v>38590</v>
      </c>
      <c r="B11564">
        <v>1.6830000000000001</v>
      </c>
      <c r="C11564" t="str">
        <f t="shared" si="185"/>
        <v>2005 q3</v>
      </c>
    </row>
    <row r="11565" spans="1:3">
      <c r="A11565" s="61">
        <v>38593</v>
      </c>
      <c r="B11565">
        <v>1.6545000000000001</v>
      </c>
      <c r="C11565" t="str">
        <f t="shared" si="185"/>
        <v>2005 q3</v>
      </c>
    </row>
    <row r="11566" spans="1:3">
      <c r="A11566" s="61">
        <v>38594</v>
      </c>
      <c r="B11566">
        <v>1.6719999999999999</v>
      </c>
      <c r="C11566" t="str">
        <f t="shared" si="185"/>
        <v>2005 q3</v>
      </c>
    </row>
    <row r="11567" spans="1:3">
      <c r="A11567" s="61">
        <v>38595</v>
      </c>
      <c r="B11567">
        <v>1.6346000000000001</v>
      </c>
      <c r="C11567" t="str">
        <f t="shared" si="185"/>
        <v>2005 q3</v>
      </c>
    </row>
    <row r="11568" spans="1:3">
      <c r="A11568" s="61">
        <v>38596</v>
      </c>
      <c r="B11568">
        <v>1.6479999999999999</v>
      </c>
      <c r="C11568" t="str">
        <f t="shared" si="185"/>
        <v>2005 q3</v>
      </c>
    </row>
    <row r="11569" spans="1:3">
      <c r="A11569" s="61">
        <v>38597</v>
      </c>
      <c r="B11569">
        <v>1.6735</v>
      </c>
      <c r="C11569" t="str">
        <f t="shared" si="185"/>
        <v>2005 q3</v>
      </c>
    </row>
    <row r="11570" spans="1:3">
      <c r="A11570" s="61">
        <v>38601</v>
      </c>
      <c r="B11570">
        <v>1.661</v>
      </c>
      <c r="C11570" t="str">
        <f t="shared" si="185"/>
        <v>2005 q3</v>
      </c>
    </row>
    <row r="11571" spans="1:3">
      <c r="A11571" s="61">
        <v>38602</v>
      </c>
      <c r="B11571">
        <v>1.647</v>
      </c>
      <c r="C11571" t="str">
        <f t="shared" si="185"/>
        <v>2005 q3</v>
      </c>
    </row>
    <row r="11572" spans="1:3">
      <c r="A11572" s="61">
        <v>38603</v>
      </c>
      <c r="B11572">
        <v>1.6185</v>
      </c>
      <c r="C11572" t="str">
        <f t="shared" si="185"/>
        <v>2005 q3</v>
      </c>
    </row>
    <row r="11573" spans="1:3">
      <c r="A11573" s="61">
        <v>38604</v>
      </c>
      <c r="B11573">
        <v>1.6040000000000001</v>
      </c>
      <c r="C11573" t="str">
        <f t="shared" si="185"/>
        <v>2005 q3</v>
      </c>
    </row>
    <row r="11574" spans="1:3">
      <c r="A11574" s="61">
        <v>38607</v>
      </c>
      <c r="B11574">
        <v>1.6439999999999999</v>
      </c>
      <c r="C11574" t="str">
        <f t="shared" si="185"/>
        <v>2005 q3</v>
      </c>
    </row>
    <row r="11575" spans="1:3">
      <c r="A11575" s="61">
        <v>38608</v>
      </c>
      <c r="B11575">
        <v>1.6254999999999999</v>
      </c>
      <c r="C11575" t="str">
        <f t="shared" si="185"/>
        <v>2005 q3</v>
      </c>
    </row>
    <row r="11576" spans="1:3">
      <c r="A11576" s="61">
        <v>38609</v>
      </c>
      <c r="B11576">
        <v>1.611</v>
      </c>
      <c r="C11576" t="str">
        <f t="shared" si="185"/>
        <v>2005 q3</v>
      </c>
    </row>
    <row r="11577" spans="1:3">
      <c r="A11577" s="61">
        <v>38610</v>
      </c>
      <c r="B11577">
        <v>1.6045</v>
      </c>
      <c r="C11577" t="str">
        <f t="shared" si="185"/>
        <v>2005 q3</v>
      </c>
    </row>
    <row r="11578" spans="1:3">
      <c r="A11578" s="61">
        <v>38611</v>
      </c>
      <c r="B11578">
        <v>1.593</v>
      </c>
      <c r="C11578" t="str">
        <f t="shared" si="185"/>
        <v>2005 q3</v>
      </c>
    </row>
    <row r="11579" spans="1:3">
      <c r="A11579" s="61">
        <v>38614</v>
      </c>
      <c r="B11579">
        <v>1.6545000000000001</v>
      </c>
      <c r="C11579" t="str">
        <f t="shared" si="185"/>
        <v>2005 q3</v>
      </c>
    </row>
    <row r="11580" spans="1:3">
      <c r="A11580" s="61">
        <v>38615</v>
      </c>
      <c r="B11580">
        <v>1.6659999999999999</v>
      </c>
      <c r="C11580" t="str">
        <f t="shared" si="185"/>
        <v>2005 q3</v>
      </c>
    </row>
    <row r="11581" spans="1:3">
      <c r="A11581" s="61">
        <v>38616</v>
      </c>
      <c r="B11581">
        <v>1.7064999999999999</v>
      </c>
      <c r="C11581" t="str">
        <f t="shared" si="185"/>
        <v>2005 q3</v>
      </c>
    </row>
    <row r="11582" spans="1:3">
      <c r="A11582" s="61">
        <v>38617</v>
      </c>
      <c r="B11582">
        <v>1.71</v>
      </c>
      <c r="C11582" t="str">
        <f t="shared" si="185"/>
        <v>2005 q3</v>
      </c>
    </row>
    <row r="11583" spans="1:3">
      <c r="A11583" s="61">
        <v>38618</v>
      </c>
      <c r="B11583">
        <v>1.6984999999999999</v>
      </c>
      <c r="C11583" t="str">
        <f t="shared" si="185"/>
        <v>2005 q3</v>
      </c>
    </row>
    <row r="11584" spans="1:3">
      <c r="A11584" s="61">
        <v>38621</v>
      </c>
      <c r="B11584">
        <v>1.7364999999999999</v>
      </c>
      <c r="C11584" t="str">
        <f t="shared" si="185"/>
        <v>2005 q3</v>
      </c>
    </row>
    <row r="11585" spans="1:3">
      <c r="A11585" s="61">
        <v>38622</v>
      </c>
      <c r="B11585">
        <v>1.728</v>
      </c>
      <c r="C11585" t="str">
        <f t="shared" si="185"/>
        <v>2005 q3</v>
      </c>
    </row>
    <row r="11586" spans="1:3">
      <c r="A11586" s="61">
        <v>38623</v>
      </c>
      <c r="B11586">
        <v>1.748</v>
      </c>
      <c r="C11586" t="str">
        <f t="shared" si="185"/>
        <v>2005 q3</v>
      </c>
    </row>
    <row r="11587" spans="1:3">
      <c r="A11587" s="61">
        <v>38624</v>
      </c>
      <c r="B11587">
        <v>1.7395</v>
      </c>
      <c r="C11587" t="str">
        <f t="shared" si="185"/>
        <v>2005 q3</v>
      </c>
    </row>
    <row r="11588" spans="1:3">
      <c r="A11588" s="61">
        <v>38625</v>
      </c>
      <c r="B11588">
        <v>1.7275</v>
      </c>
      <c r="C11588" t="str">
        <f t="shared" si="185"/>
        <v>2005 q3</v>
      </c>
    </row>
    <row r="11589" spans="1:3">
      <c r="A11589" s="61">
        <v>38628</v>
      </c>
      <c r="B11589">
        <v>1.7589999999999999</v>
      </c>
      <c r="C11589" t="str">
        <f t="shared" si="185"/>
        <v>2005 q4</v>
      </c>
    </row>
    <row r="11590" spans="1:3">
      <c r="A11590" s="61">
        <v>38629</v>
      </c>
      <c r="B11590">
        <v>1.766</v>
      </c>
      <c r="C11590" t="str">
        <f t="shared" si="185"/>
        <v>2005 q4</v>
      </c>
    </row>
    <row r="11591" spans="1:3">
      <c r="A11591" s="61">
        <v>38630</v>
      </c>
      <c r="B11591">
        <v>1.7865</v>
      </c>
      <c r="C11591" t="str">
        <f t="shared" si="185"/>
        <v>2005 q4</v>
      </c>
    </row>
    <row r="11592" spans="1:3">
      <c r="A11592" s="61">
        <v>38631</v>
      </c>
      <c r="B11592">
        <v>1.7829999999999999</v>
      </c>
      <c r="C11592" t="str">
        <f t="shared" si="185"/>
        <v>2005 q4</v>
      </c>
    </row>
    <row r="11593" spans="1:3">
      <c r="A11593" s="61">
        <v>38632</v>
      </c>
      <c r="B11593">
        <v>1.8085</v>
      </c>
      <c r="C11593" t="str">
        <f t="shared" si="185"/>
        <v>2005 q4</v>
      </c>
    </row>
    <row r="11594" spans="1:3">
      <c r="A11594" s="61">
        <v>38635</v>
      </c>
      <c r="B11594">
        <v>1.806</v>
      </c>
      <c r="C11594" t="str">
        <f t="shared" si="185"/>
        <v>2005 q4</v>
      </c>
    </row>
    <row r="11595" spans="1:3">
      <c r="A11595" s="61">
        <v>38636</v>
      </c>
      <c r="B11595">
        <v>1.835</v>
      </c>
      <c r="C11595" t="str">
        <f t="shared" si="185"/>
        <v>2005 q4</v>
      </c>
    </row>
    <row r="11596" spans="1:3">
      <c r="A11596" s="61">
        <v>38637</v>
      </c>
      <c r="B11596">
        <v>1.7935000000000001</v>
      </c>
      <c r="C11596" t="str">
        <f t="shared" si="185"/>
        <v>2005 q4</v>
      </c>
    </row>
    <row r="11597" spans="1:3">
      <c r="A11597" s="61">
        <v>38638</v>
      </c>
      <c r="B11597">
        <v>1.7649999999999999</v>
      </c>
      <c r="C11597" t="str">
        <f t="shared" si="185"/>
        <v>2005 q4</v>
      </c>
    </row>
    <row r="11598" spans="1:3">
      <c r="A11598" s="61">
        <v>38639</v>
      </c>
      <c r="B11598">
        <v>1.7565</v>
      </c>
      <c r="C11598" t="str">
        <f t="shared" si="185"/>
        <v>2005 q4</v>
      </c>
    </row>
    <row r="11599" spans="1:3">
      <c r="A11599" s="61">
        <v>38642</v>
      </c>
      <c r="B11599">
        <v>1.821</v>
      </c>
      <c r="C11599" t="str">
        <f t="shared" si="185"/>
        <v>2005 q4</v>
      </c>
    </row>
    <row r="11600" spans="1:3">
      <c r="A11600" s="61">
        <v>38643</v>
      </c>
      <c r="B11600">
        <v>1.8254999999999999</v>
      </c>
      <c r="C11600" t="str">
        <f t="shared" si="185"/>
        <v>2005 q4</v>
      </c>
    </row>
    <row r="11601" spans="1:3">
      <c r="A11601" s="61">
        <v>38644</v>
      </c>
      <c r="B11601">
        <v>1.806</v>
      </c>
      <c r="C11601" t="str">
        <f t="shared" si="185"/>
        <v>2005 q4</v>
      </c>
    </row>
    <row r="11602" spans="1:3">
      <c r="A11602" s="61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61">
        <v>38646</v>
      </c>
      <c r="B11603">
        <v>1.7929999999999999</v>
      </c>
      <c r="C11603" t="str">
        <f t="shared" si="186"/>
        <v>2005 q4</v>
      </c>
    </row>
    <row r="11604" spans="1:3">
      <c r="A11604" s="61">
        <v>38649</v>
      </c>
      <c r="B11604">
        <v>1.7845</v>
      </c>
      <c r="C11604" t="str">
        <f t="shared" si="186"/>
        <v>2005 q4</v>
      </c>
    </row>
    <row r="11605" spans="1:3">
      <c r="A11605" s="61">
        <v>38650</v>
      </c>
      <c r="B11605">
        <v>1.8245</v>
      </c>
      <c r="C11605" t="str">
        <f t="shared" si="186"/>
        <v>2005 q4</v>
      </c>
    </row>
    <row r="11606" spans="1:3">
      <c r="A11606" s="61">
        <v>38651</v>
      </c>
      <c r="B11606">
        <v>1.8180000000000001</v>
      </c>
      <c r="C11606" t="str">
        <f t="shared" si="186"/>
        <v>2005 q4</v>
      </c>
    </row>
    <row r="11607" spans="1:3">
      <c r="A11607" s="61">
        <v>38652</v>
      </c>
      <c r="B11607">
        <v>1.804</v>
      </c>
      <c r="C11607" t="str">
        <f t="shared" si="186"/>
        <v>2005 q4</v>
      </c>
    </row>
    <row r="11608" spans="1:3">
      <c r="A11608" s="61">
        <v>38653</v>
      </c>
      <c r="B11608">
        <v>1.82</v>
      </c>
      <c r="C11608" t="str">
        <f t="shared" si="186"/>
        <v>2005 q4</v>
      </c>
    </row>
    <row r="11609" spans="1:3">
      <c r="A11609" s="61">
        <v>38656</v>
      </c>
      <c r="B11609">
        <v>1.8109999999999999</v>
      </c>
      <c r="C11609" t="str">
        <f t="shared" si="186"/>
        <v>2005 q4</v>
      </c>
    </row>
    <row r="11610" spans="1:3">
      <c r="A11610" s="61">
        <v>38657</v>
      </c>
      <c r="B11610">
        <v>1.8160000000000001</v>
      </c>
      <c r="C11610" t="str">
        <f t="shared" si="186"/>
        <v>2005 q4</v>
      </c>
    </row>
    <row r="11611" spans="1:3">
      <c r="A11611" s="61">
        <v>38658</v>
      </c>
      <c r="B11611">
        <v>1.8305</v>
      </c>
      <c r="C11611" t="str">
        <f t="shared" si="186"/>
        <v>2005 q4</v>
      </c>
    </row>
    <row r="11612" spans="1:3">
      <c r="A11612" s="61">
        <v>38659</v>
      </c>
      <c r="B11612">
        <v>1.827</v>
      </c>
      <c r="C11612" t="str">
        <f t="shared" si="186"/>
        <v>2005 q4</v>
      </c>
    </row>
    <row r="11613" spans="1:3">
      <c r="A11613" s="61">
        <v>38660</v>
      </c>
      <c r="B11613">
        <v>1.8460000000000001</v>
      </c>
      <c r="C11613" t="str">
        <f t="shared" si="186"/>
        <v>2005 q4</v>
      </c>
    </row>
    <row r="11614" spans="1:3">
      <c r="A11614" s="61">
        <v>38663</v>
      </c>
      <c r="B11614">
        <v>1.8474999999999999</v>
      </c>
      <c r="C11614" t="str">
        <f t="shared" si="186"/>
        <v>2005 q4</v>
      </c>
    </row>
    <row r="11615" spans="1:3">
      <c r="A11615" s="61">
        <v>38664</v>
      </c>
      <c r="B11615">
        <v>1.8380000000000001</v>
      </c>
      <c r="C11615" t="str">
        <f t="shared" si="186"/>
        <v>2005 q4</v>
      </c>
    </row>
    <row r="11616" spans="1:3">
      <c r="A11616" s="61">
        <v>38665</v>
      </c>
      <c r="B11616">
        <v>1.8314999999999999</v>
      </c>
      <c r="C11616" t="str">
        <f t="shared" si="186"/>
        <v>2005 q4</v>
      </c>
    </row>
    <row r="11617" spans="1:3">
      <c r="A11617" s="61">
        <v>38666</v>
      </c>
      <c r="B11617">
        <v>1.8714999999999999</v>
      </c>
      <c r="C11617" t="str">
        <f t="shared" si="186"/>
        <v>2005 q4</v>
      </c>
    </row>
    <row r="11618" spans="1:3">
      <c r="A11618" s="61">
        <v>38667</v>
      </c>
      <c r="B11618">
        <v>1.9055</v>
      </c>
      <c r="C11618" t="str">
        <f t="shared" si="186"/>
        <v>2005 q4</v>
      </c>
    </row>
    <row r="11619" spans="1:3">
      <c r="A11619" s="61">
        <v>38670</v>
      </c>
      <c r="B11619">
        <v>1.9135</v>
      </c>
      <c r="C11619" t="str">
        <f t="shared" si="186"/>
        <v>2005 q4</v>
      </c>
    </row>
    <row r="11620" spans="1:3">
      <c r="A11620" s="61">
        <v>38671</v>
      </c>
      <c r="B11620">
        <v>1.9319999999999999</v>
      </c>
      <c r="C11620" t="str">
        <f t="shared" si="186"/>
        <v>2005 q4</v>
      </c>
    </row>
    <row r="11621" spans="1:3">
      <c r="A11621" s="61">
        <v>38672</v>
      </c>
      <c r="B11621">
        <v>1.9350000000000001</v>
      </c>
      <c r="C11621" t="str">
        <f t="shared" si="186"/>
        <v>2005 q4</v>
      </c>
    </row>
    <row r="11622" spans="1:3">
      <c r="A11622" s="61">
        <v>38673</v>
      </c>
      <c r="B11622">
        <v>1.946</v>
      </c>
      <c r="C11622" t="str">
        <f t="shared" si="186"/>
        <v>2005 q4</v>
      </c>
    </row>
    <row r="11623" spans="1:3">
      <c r="A11623" s="61">
        <v>38674</v>
      </c>
      <c r="B11623">
        <v>1.978</v>
      </c>
      <c r="C11623" t="str">
        <f t="shared" si="186"/>
        <v>2005 q4</v>
      </c>
    </row>
    <row r="11624" spans="1:3">
      <c r="A11624" s="61">
        <v>38677</v>
      </c>
      <c r="B11624">
        <v>1.9735</v>
      </c>
      <c r="C11624" t="str">
        <f t="shared" si="186"/>
        <v>2005 q4</v>
      </c>
    </row>
    <row r="11625" spans="1:3">
      <c r="A11625" s="61">
        <v>38678</v>
      </c>
      <c r="B11625">
        <v>1.9175</v>
      </c>
      <c r="C11625" t="str">
        <f t="shared" si="186"/>
        <v>2005 q4</v>
      </c>
    </row>
    <row r="11626" spans="1:3">
      <c r="A11626" s="61">
        <v>38679</v>
      </c>
      <c r="B11626">
        <v>1.9605999999999999</v>
      </c>
      <c r="C11626" t="str">
        <f t="shared" si="186"/>
        <v>2005 q4</v>
      </c>
    </row>
    <row r="11627" spans="1:3">
      <c r="A11627" s="61">
        <v>38684</v>
      </c>
      <c r="B11627">
        <v>2.0028000000000001</v>
      </c>
      <c r="C11627" t="str">
        <f t="shared" si="186"/>
        <v>2005 q4</v>
      </c>
    </row>
    <row r="11628" spans="1:3">
      <c r="A11628" s="61">
        <v>38685</v>
      </c>
      <c r="B11628">
        <v>2.0093000000000001</v>
      </c>
      <c r="C11628" t="str">
        <f t="shared" si="186"/>
        <v>2005 q4</v>
      </c>
    </row>
    <row r="11629" spans="1:3">
      <c r="A11629" s="61">
        <v>38686</v>
      </c>
      <c r="B11629">
        <v>2.0190000000000001</v>
      </c>
      <c r="C11629" t="str">
        <f t="shared" si="186"/>
        <v>2005 q4</v>
      </c>
    </row>
    <row r="11630" spans="1:3">
      <c r="A11630" s="61">
        <v>38687</v>
      </c>
      <c r="B11630">
        <v>2.0834999999999999</v>
      </c>
      <c r="C11630" t="str">
        <f t="shared" si="186"/>
        <v>2005 q4</v>
      </c>
    </row>
    <row r="11631" spans="1:3">
      <c r="A11631" s="61">
        <v>38688</v>
      </c>
      <c r="B11631">
        <v>2.0659999999999998</v>
      </c>
      <c r="C11631" t="str">
        <f t="shared" si="186"/>
        <v>2005 q4</v>
      </c>
    </row>
    <row r="11632" spans="1:3">
      <c r="A11632" s="61">
        <v>38691</v>
      </c>
      <c r="B11632">
        <v>2.089</v>
      </c>
      <c r="C11632" t="str">
        <f t="shared" si="186"/>
        <v>2005 q4</v>
      </c>
    </row>
    <row r="11633" spans="1:3">
      <c r="A11633" s="61">
        <v>38692</v>
      </c>
      <c r="B11633">
        <v>2.0619999999999998</v>
      </c>
      <c r="C11633" t="str">
        <f t="shared" si="186"/>
        <v>2005 q4</v>
      </c>
    </row>
    <row r="11634" spans="1:3">
      <c r="A11634" s="61">
        <v>38693</v>
      </c>
      <c r="B11634">
        <v>2.1095000000000002</v>
      </c>
      <c r="C11634" t="str">
        <f t="shared" si="186"/>
        <v>2005 q4</v>
      </c>
    </row>
    <row r="11635" spans="1:3">
      <c r="A11635" s="61">
        <v>38694</v>
      </c>
      <c r="B11635">
        <v>2.1059999999999999</v>
      </c>
      <c r="C11635" t="str">
        <f t="shared" si="186"/>
        <v>2005 q4</v>
      </c>
    </row>
    <row r="11636" spans="1:3">
      <c r="A11636" s="61">
        <v>38695</v>
      </c>
      <c r="B11636">
        <v>2.11</v>
      </c>
      <c r="C11636" t="str">
        <f t="shared" si="186"/>
        <v>2005 q4</v>
      </c>
    </row>
    <row r="11637" spans="1:3">
      <c r="A11637" s="61">
        <v>38698</v>
      </c>
      <c r="B11637">
        <v>2.0670000000000002</v>
      </c>
      <c r="C11637" t="str">
        <f t="shared" si="186"/>
        <v>2005 q4</v>
      </c>
    </row>
    <row r="11638" spans="1:3">
      <c r="A11638" s="61">
        <v>38699</v>
      </c>
      <c r="B11638">
        <v>2.1065</v>
      </c>
      <c r="C11638" t="str">
        <f t="shared" si="186"/>
        <v>2005 q4</v>
      </c>
    </row>
    <row r="11639" spans="1:3">
      <c r="A11639" s="61">
        <v>38700</v>
      </c>
      <c r="B11639">
        <v>2.0495000000000001</v>
      </c>
      <c r="C11639" t="str">
        <f t="shared" si="186"/>
        <v>2005 q4</v>
      </c>
    </row>
    <row r="11640" spans="1:3">
      <c r="A11640" s="61">
        <v>38701</v>
      </c>
      <c r="B11640">
        <v>2.081</v>
      </c>
      <c r="C11640" t="str">
        <f t="shared" si="186"/>
        <v>2005 q4</v>
      </c>
    </row>
    <row r="11641" spans="1:3">
      <c r="A11641" s="61">
        <v>38702</v>
      </c>
      <c r="B11641">
        <v>2.1095000000000002</v>
      </c>
      <c r="C11641" t="str">
        <f t="shared" si="186"/>
        <v>2005 q4</v>
      </c>
    </row>
    <row r="11642" spans="1:3">
      <c r="A11642" s="61">
        <v>38705</v>
      </c>
      <c r="B11642">
        <v>2.097</v>
      </c>
      <c r="C11642" t="str">
        <f t="shared" si="186"/>
        <v>2005 q4</v>
      </c>
    </row>
    <row r="11643" spans="1:3">
      <c r="A11643" s="61">
        <v>38706</v>
      </c>
      <c r="B11643">
        <v>2.1</v>
      </c>
      <c r="C11643" t="str">
        <f t="shared" si="186"/>
        <v>2005 q4</v>
      </c>
    </row>
    <row r="11644" spans="1:3">
      <c r="A11644" s="61">
        <v>38707</v>
      </c>
      <c r="B11644">
        <v>2.1025</v>
      </c>
      <c r="C11644" t="str">
        <f t="shared" si="186"/>
        <v>2005 q4</v>
      </c>
    </row>
    <row r="11645" spans="1:3">
      <c r="A11645" s="61">
        <v>38708</v>
      </c>
      <c r="B11645">
        <v>2.1185</v>
      </c>
      <c r="C11645" t="str">
        <f t="shared" si="186"/>
        <v>2005 q4</v>
      </c>
    </row>
    <row r="11646" spans="1:3">
      <c r="A11646" s="61">
        <v>38709</v>
      </c>
      <c r="B11646">
        <v>2.1595</v>
      </c>
      <c r="C11646" t="str">
        <f t="shared" si="186"/>
        <v>2005 q4</v>
      </c>
    </row>
    <row r="11647" spans="1:3">
      <c r="A11647" s="61">
        <v>38713</v>
      </c>
      <c r="B11647">
        <v>2.1678999999999999</v>
      </c>
      <c r="C11647" t="str">
        <f t="shared" si="186"/>
        <v>2005 q4</v>
      </c>
    </row>
    <row r="11648" spans="1:3">
      <c r="A11648" s="61">
        <v>38714</v>
      </c>
      <c r="B11648">
        <v>2.1440000000000001</v>
      </c>
      <c r="C11648" t="str">
        <f t="shared" si="186"/>
        <v>2005 q4</v>
      </c>
    </row>
    <row r="11649" spans="1:3">
      <c r="A11649" s="61">
        <v>38715</v>
      </c>
      <c r="B11649">
        <v>2.0931000000000002</v>
      </c>
      <c r="C11649" t="str">
        <f t="shared" si="186"/>
        <v>2005 q4</v>
      </c>
    </row>
    <row r="11650" spans="1:3">
      <c r="A11650" s="61">
        <v>38716</v>
      </c>
      <c r="B11650">
        <v>2.0659000000000001</v>
      </c>
      <c r="C11650" t="str">
        <f t="shared" si="186"/>
        <v>2005 q4</v>
      </c>
    </row>
    <row r="11651" spans="1:3">
      <c r="A11651" s="61">
        <v>38720</v>
      </c>
      <c r="B11651">
        <v>2.0485000000000002</v>
      </c>
      <c r="C11651" t="str">
        <f t="shared" si="186"/>
        <v>2006 q1</v>
      </c>
    </row>
    <row r="11652" spans="1:3">
      <c r="A11652" s="61">
        <v>38721</v>
      </c>
      <c r="B11652">
        <v>2.0975000000000001</v>
      </c>
      <c r="C11652" t="str">
        <f t="shared" si="186"/>
        <v>2006 q1</v>
      </c>
    </row>
    <row r="11653" spans="1:3">
      <c r="A11653" s="61">
        <v>38722</v>
      </c>
      <c r="B11653">
        <v>2.0605000000000002</v>
      </c>
      <c r="C11653" t="str">
        <f t="shared" si="186"/>
        <v>2006 q1</v>
      </c>
    </row>
    <row r="11654" spans="1:3">
      <c r="A11654" s="61">
        <v>38723</v>
      </c>
      <c r="B11654">
        <v>2.0859999999999999</v>
      </c>
      <c r="C11654" t="str">
        <f t="shared" si="186"/>
        <v>2006 q1</v>
      </c>
    </row>
    <row r="11655" spans="1:3">
      <c r="A11655" s="61">
        <v>38726</v>
      </c>
      <c r="B11655">
        <v>2.097</v>
      </c>
      <c r="C11655" t="str">
        <f t="shared" si="186"/>
        <v>2006 q1</v>
      </c>
    </row>
    <row r="11656" spans="1:3">
      <c r="A11656" s="61">
        <v>38727</v>
      </c>
      <c r="B11656">
        <v>2.1070000000000002</v>
      </c>
      <c r="C11656" t="str">
        <f t="shared" si="186"/>
        <v>2006 q1</v>
      </c>
    </row>
    <row r="11657" spans="1:3">
      <c r="A11657" s="61">
        <v>38728</v>
      </c>
      <c r="B11657">
        <v>2.0950000000000002</v>
      </c>
      <c r="C11657" t="str">
        <f t="shared" si="186"/>
        <v>2006 q1</v>
      </c>
    </row>
    <row r="11658" spans="1:3">
      <c r="A11658" s="61">
        <v>38729</v>
      </c>
      <c r="B11658">
        <v>2.0874999999999999</v>
      </c>
      <c r="C11658" t="str">
        <f t="shared" si="186"/>
        <v>2006 q1</v>
      </c>
    </row>
    <row r="11659" spans="1:3">
      <c r="A11659" s="61">
        <v>38730</v>
      </c>
      <c r="B11659">
        <v>2.1124999999999998</v>
      </c>
      <c r="C11659" t="str">
        <f t="shared" si="186"/>
        <v>2006 q1</v>
      </c>
    </row>
    <row r="11660" spans="1:3">
      <c r="A11660" s="61">
        <v>38734</v>
      </c>
      <c r="B11660">
        <v>2.1110000000000002</v>
      </c>
      <c r="C11660" t="str">
        <f t="shared" si="186"/>
        <v>2006 q1</v>
      </c>
    </row>
    <row r="11661" spans="1:3">
      <c r="A11661" s="61">
        <v>38735</v>
      </c>
      <c r="B11661">
        <v>2.12</v>
      </c>
      <c r="C11661" t="str">
        <f t="shared" si="186"/>
        <v>2006 q1</v>
      </c>
    </row>
    <row r="11662" spans="1:3">
      <c r="A11662" s="61">
        <v>38736</v>
      </c>
      <c r="B11662">
        <v>2.1110000000000002</v>
      </c>
      <c r="C11662" t="str">
        <f t="shared" si="186"/>
        <v>2006 q1</v>
      </c>
    </row>
    <row r="11663" spans="1:3">
      <c r="A11663" s="61">
        <v>38737</v>
      </c>
      <c r="B11663">
        <v>2.09</v>
      </c>
      <c r="C11663" t="str">
        <f t="shared" si="186"/>
        <v>2006 q1</v>
      </c>
    </row>
    <row r="11664" spans="1:3">
      <c r="A11664" s="61">
        <v>38740</v>
      </c>
      <c r="B11664">
        <v>2.1194999999999999</v>
      </c>
      <c r="C11664" t="str">
        <f t="shared" si="186"/>
        <v>2006 q1</v>
      </c>
    </row>
    <row r="11665" spans="1:3">
      <c r="A11665" s="61">
        <v>38741</v>
      </c>
      <c r="B11665">
        <v>2.1524999999999999</v>
      </c>
      <c r="C11665" t="str">
        <f t="shared" si="186"/>
        <v>2006 q1</v>
      </c>
    </row>
    <row r="11666" spans="1:3">
      <c r="A11666" s="61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61">
        <v>38743</v>
      </c>
      <c r="B11667">
        <v>2.2014999999999998</v>
      </c>
      <c r="C11667" t="str">
        <f t="shared" si="187"/>
        <v>2006 q1</v>
      </c>
    </row>
    <row r="11668" spans="1:3">
      <c r="A11668" s="61">
        <v>38744</v>
      </c>
      <c r="B11668">
        <v>2.2330000000000001</v>
      </c>
      <c r="C11668" t="str">
        <f t="shared" si="187"/>
        <v>2006 q1</v>
      </c>
    </row>
    <row r="11669" spans="1:3">
      <c r="A11669" s="61">
        <v>38747</v>
      </c>
      <c r="B11669">
        <v>2.2294999999999998</v>
      </c>
      <c r="C11669" t="str">
        <f t="shared" si="187"/>
        <v>2006 q1</v>
      </c>
    </row>
    <row r="11670" spans="1:3">
      <c r="A11670" s="61">
        <v>38748</v>
      </c>
      <c r="B11670">
        <v>2.2284999999999999</v>
      </c>
      <c r="C11670" t="str">
        <f t="shared" si="187"/>
        <v>2006 q1</v>
      </c>
    </row>
    <row r="11671" spans="1:3">
      <c r="A11671" s="61">
        <v>38749</v>
      </c>
      <c r="B11671">
        <v>2.2490000000000001</v>
      </c>
      <c r="C11671" t="str">
        <f t="shared" si="187"/>
        <v>2006 q1</v>
      </c>
    </row>
    <row r="11672" spans="1:3">
      <c r="A11672" s="61">
        <v>38750</v>
      </c>
      <c r="B11672">
        <v>2.3090000000000002</v>
      </c>
      <c r="C11672" t="str">
        <f t="shared" si="187"/>
        <v>2006 q1</v>
      </c>
    </row>
    <row r="11673" spans="1:3">
      <c r="A11673" s="61">
        <v>38751</v>
      </c>
      <c r="B11673">
        <v>2.3079999999999998</v>
      </c>
      <c r="C11673" t="str">
        <f t="shared" si="187"/>
        <v>2006 q1</v>
      </c>
    </row>
    <row r="11674" spans="1:3">
      <c r="A11674" s="61">
        <v>38754</v>
      </c>
      <c r="B11674">
        <v>2.33</v>
      </c>
      <c r="C11674" t="str">
        <f t="shared" si="187"/>
        <v>2006 q1</v>
      </c>
    </row>
    <row r="11675" spans="1:3">
      <c r="A11675" s="61">
        <v>38755</v>
      </c>
      <c r="B11675">
        <v>2.278</v>
      </c>
      <c r="C11675" t="str">
        <f t="shared" si="187"/>
        <v>2006 q1</v>
      </c>
    </row>
    <row r="11676" spans="1:3">
      <c r="A11676" s="61">
        <v>38756</v>
      </c>
      <c r="B11676">
        <v>2.2745000000000002</v>
      </c>
      <c r="C11676" t="str">
        <f t="shared" si="187"/>
        <v>2006 q1</v>
      </c>
    </row>
    <row r="11677" spans="1:3">
      <c r="A11677" s="61">
        <v>38757</v>
      </c>
      <c r="B11677">
        <v>2.3050000000000002</v>
      </c>
      <c r="C11677" t="str">
        <f t="shared" si="187"/>
        <v>2006 q1</v>
      </c>
    </row>
    <row r="11678" spans="1:3">
      <c r="A11678" s="61">
        <v>38758</v>
      </c>
      <c r="B11678">
        <v>2.2244999999999999</v>
      </c>
      <c r="C11678" t="str">
        <f t="shared" si="187"/>
        <v>2006 q1</v>
      </c>
    </row>
    <row r="11679" spans="1:3">
      <c r="A11679" s="61">
        <v>38761</v>
      </c>
      <c r="B11679">
        <v>2.234</v>
      </c>
      <c r="C11679" t="str">
        <f t="shared" si="187"/>
        <v>2006 q1</v>
      </c>
    </row>
    <row r="11680" spans="1:3">
      <c r="A11680" s="61">
        <v>38762</v>
      </c>
      <c r="B11680">
        <v>2.2665000000000002</v>
      </c>
      <c r="C11680" t="str">
        <f t="shared" si="187"/>
        <v>2006 q1</v>
      </c>
    </row>
    <row r="11681" spans="1:3">
      <c r="A11681" s="61">
        <v>38763</v>
      </c>
      <c r="B11681">
        <v>2.1909999999999998</v>
      </c>
      <c r="C11681" t="str">
        <f t="shared" si="187"/>
        <v>2006 q1</v>
      </c>
    </row>
    <row r="11682" spans="1:3">
      <c r="A11682" s="61">
        <v>38764</v>
      </c>
      <c r="B11682">
        <v>2.2225000000000001</v>
      </c>
      <c r="C11682" t="str">
        <f t="shared" si="187"/>
        <v>2006 q1</v>
      </c>
    </row>
    <row r="11683" spans="1:3">
      <c r="A11683" s="61">
        <v>38765</v>
      </c>
      <c r="B11683">
        <v>2.2010000000000001</v>
      </c>
      <c r="C11683" t="str">
        <f t="shared" si="187"/>
        <v>2006 q1</v>
      </c>
    </row>
    <row r="11684" spans="1:3">
      <c r="A11684" s="61">
        <v>38769</v>
      </c>
      <c r="B11684">
        <v>2.2734999999999999</v>
      </c>
      <c r="C11684" t="str">
        <f t="shared" si="187"/>
        <v>2006 q1</v>
      </c>
    </row>
    <row r="11685" spans="1:3">
      <c r="A11685" s="61">
        <v>38770</v>
      </c>
      <c r="B11685">
        <v>2.2645</v>
      </c>
      <c r="C11685" t="str">
        <f t="shared" si="187"/>
        <v>2006 q1</v>
      </c>
    </row>
    <row r="11686" spans="1:3">
      <c r="A11686" s="61">
        <v>38771</v>
      </c>
      <c r="B11686">
        <v>2.2039</v>
      </c>
      <c r="C11686" t="str">
        <f t="shared" si="187"/>
        <v>2006 q1</v>
      </c>
    </row>
    <row r="11687" spans="1:3">
      <c r="A11687" s="61">
        <v>38772</v>
      </c>
      <c r="B11687">
        <v>2.2073</v>
      </c>
      <c r="C11687" t="str">
        <f t="shared" si="187"/>
        <v>2006 q1</v>
      </c>
    </row>
    <row r="11688" spans="1:3">
      <c r="A11688" s="61">
        <v>38775</v>
      </c>
      <c r="B11688">
        <v>2.1345000000000001</v>
      </c>
      <c r="C11688" t="str">
        <f t="shared" si="187"/>
        <v>2006 q1</v>
      </c>
    </row>
    <row r="11689" spans="1:3">
      <c r="A11689" s="61">
        <v>38776</v>
      </c>
      <c r="B11689">
        <v>2.1798999999999999</v>
      </c>
      <c r="C11689" t="str">
        <f t="shared" si="187"/>
        <v>2006 q1</v>
      </c>
    </row>
    <row r="11690" spans="1:3">
      <c r="A11690" s="61">
        <v>38777</v>
      </c>
      <c r="B11690">
        <v>2.2355</v>
      </c>
      <c r="C11690" t="str">
        <f t="shared" si="187"/>
        <v>2006 q1</v>
      </c>
    </row>
    <row r="11691" spans="1:3">
      <c r="A11691" s="61">
        <v>38778</v>
      </c>
      <c r="B11691">
        <v>2.2675000000000001</v>
      </c>
      <c r="C11691" t="str">
        <f t="shared" si="187"/>
        <v>2006 q1</v>
      </c>
    </row>
    <row r="11692" spans="1:3">
      <c r="A11692" s="61">
        <v>38779</v>
      </c>
      <c r="B11692">
        <v>2.2639999999999998</v>
      </c>
      <c r="C11692" t="str">
        <f t="shared" si="187"/>
        <v>2006 q1</v>
      </c>
    </row>
    <row r="11693" spans="1:3">
      <c r="A11693" s="61">
        <v>38782</v>
      </c>
      <c r="B11693">
        <v>2.1964999999999999</v>
      </c>
      <c r="C11693" t="str">
        <f t="shared" si="187"/>
        <v>2006 q1</v>
      </c>
    </row>
    <row r="11694" spans="1:3">
      <c r="A11694" s="61">
        <v>38783</v>
      </c>
      <c r="B11694">
        <v>2.177</v>
      </c>
      <c r="C11694" t="str">
        <f t="shared" si="187"/>
        <v>2006 q1</v>
      </c>
    </row>
    <row r="11695" spans="1:3">
      <c r="A11695" s="61">
        <v>38784</v>
      </c>
      <c r="B11695">
        <v>2.1635</v>
      </c>
      <c r="C11695" t="str">
        <f t="shared" si="187"/>
        <v>2006 q1</v>
      </c>
    </row>
    <row r="11696" spans="1:3">
      <c r="A11696" s="61">
        <v>38785</v>
      </c>
      <c r="B11696">
        <v>2.1955</v>
      </c>
      <c r="C11696" t="str">
        <f t="shared" si="187"/>
        <v>2006 q1</v>
      </c>
    </row>
    <row r="11697" spans="1:3">
      <c r="A11697" s="61">
        <v>38786</v>
      </c>
      <c r="B11697">
        <v>2.21</v>
      </c>
      <c r="C11697" t="str">
        <f t="shared" si="187"/>
        <v>2006 q1</v>
      </c>
    </row>
    <row r="11698" spans="1:3">
      <c r="A11698" s="61">
        <v>38789</v>
      </c>
      <c r="B11698">
        <v>2.2454999999999998</v>
      </c>
      <c r="C11698" t="str">
        <f t="shared" si="187"/>
        <v>2006 q1</v>
      </c>
    </row>
    <row r="11699" spans="1:3">
      <c r="A11699" s="61">
        <v>38790</v>
      </c>
      <c r="B11699">
        <v>2.254</v>
      </c>
      <c r="C11699" t="str">
        <f t="shared" si="187"/>
        <v>2006 q1</v>
      </c>
    </row>
    <row r="11700" spans="1:3">
      <c r="A11700" s="61">
        <v>38791</v>
      </c>
      <c r="B11700">
        <v>2.2505000000000002</v>
      </c>
      <c r="C11700" t="str">
        <f t="shared" si="187"/>
        <v>2006 q1</v>
      </c>
    </row>
    <row r="11701" spans="1:3">
      <c r="A11701" s="61">
        <v>38792</v>
      </c>
      <c r="B11701">
        <v>2.2654999999999998</v>
      </c>
      <c r="C11701" t="str">
        <f t="shared" si="187"/>
        <v>2006 q1</v>
      </c>
    </row>
    <row r="11702" spans="1:3">
      <c r="A11702" s="61">
        <v>38793</v>
      </c>
      <c r="B11702">
        <v>2.36</v>
      </c>
      <c r="C11702" t="str">
        <f t="shared" si="187"/>
        <v>2006 q1</v>
      </c>
    </row>
    <row r="11703" spans="1:3">
      <c r="A11703" s="61">
        <v>38796</v>
      </c>
      <c r="B11703">
        <v>2.3340000000000001</v>
      </c>
      <c r="C11703" t="str">
        <f t="shared" si="187"/>
        <v>2006 q1</v>
      </c>
    </row>
    <row r="11704" spans="1:3">
      <c r="A11704" s="61">
        <v>38797</v>
      </c>
      <c r="B11704">
        <v>2.3239999999999998</v>
      </c>
      <c r="C11704" t="str">
        <f t="shared" si="187"/>
        <v>2006 q1</v>
      </c>
    </row>
    <row r="11705" spans="1:3">
      <c r="A11705" s="61">
        <v>38798</v>
      </c>
      <c r="B11705">
        <v>2.339</v>
      </c>
      <c r="C11705" t="str">
        <f t="shared" si="187"/>
        <v>2006 q1</v>
      </c>
    </row>
    <row r="11706" spans="1:3">
      <c r="A11706" s="61">
        <v>38799</v>
      </c>
      <c r="B11706">
        <v>2.3980000000000001</v>
      </c>
      <c r="C11706" t="str">
        <f t="shared" si="187"/>
        <v>2006 q1</v>
      </c>
    </row>
    <row r="11707" spans="1:3">
      <c r="A11707" s="61">
        <v>38800</v>
      </c>
      <c r="B11707">
        <v>2.3944999999999999</v>
      </c>
      <c r="C11707" t="str">
        <f t="shared" si="187"/>
        <v>2006 q1</v>
      </c>
    </row>
    <row r="11708" spans="1:3">
      <c r="A11708" s="61">
        <v>38803</v>
      </c>
      <c r="B11708">
        <v>2.4300000000000002</v>
      </c>
      <c r="C11708" t="str">
        <f t="shared" si="187"/>
        <v>2006 q1</v>
      </c>
    </row>
    <row r="11709" spans="1:3">
      <c r="A11709" s="61">
        <v>38804</v>
      </c>
      <c r="B11709">
        <v>2.4285000000000001</v>
      </c>
      <c r="C11709" t="str">
        <f t="shared" si="187"/>
        <v>2006 q1</v>
      </c>
    </row>
    <row r="11710" spans="1:3">
      <c r="A11710" s="61">
        <v>38805</v>
      </c>
      <c r="B11710">
        <v>2.4384999999999999</v>
      </c>
      <c r="C11710" t="str">
        <f t="shared" si="187"/>
        <v>2006 q1</v>
      </c>
    </row>
    <row r="11711" spans="1:3">
      <c r="A11711" s="61">
        <v>38806</v>
      </c>
      <c r="B11711">
        <v>2.4845000000000002</v>
      </c>
      <c r="C11711" t="str">
        <f t="shared" si="187"/>
        <v>2006 q1</v>
      </c>
    </row>
    <row r="11712" spans="1:3">
      <c r="A11712" s="61">
        <v>38807</v>
      </c>
      <c r="B11712">
        <v>2.4630000000000001</v>
      </c>
      <c r="C11712" t="str">
        <f t="shared" si="187"/>
        <v>2006 q1</v>
      </c>
    </row>
    <row r="11713" spans="1:3">
      <c r="A11713" s="61">
        <v>38810</v>
      </c>
      <c r="B11713">
        <v>2.5474999999999999</v>
      </c>
      <c r="C11713" t="str">
        <f t="shared" si="187"/>
        <v>2006 q2</v>
      </c>
    </row>
    <row r="11714" spans="1:3">
      <c r="A11714" s="61">
        <v>38811</v>
      </c>
      <c r="B11714">
        <v>2.5354999999999999</v>
      </c>
      <c r="C11714" t="str">
        <f t="shared" si="187"/>
        <v>2006 q2</v>
      </c>
    </row>
    <row r="11715" spans="1:3">
      <c r="A11715" s="61">
        <v>38812</v>
      </c>
      <c r="B11715">
        <v>2.5960000000000001</v>
      </c>
      <c r="C11715" t="str">
        <f t="shared" si="187"/>
        <v>2006 q2</v>
      </c>
    </row>
    <row r="11716" spans="1:3">
      <c r="A11716" s="61">
        <v>38813</v>
      </c>
      <c r="B11716">
        <v>2.6465000000000001</v>
      </c>
      <c r="C11716" t="str">
        <f t="shared" si="187"/>
        <v>2006 q2</v>
      </c>
    </row>
    <row r="11717" spans="1:3">
      <c r="A11717" s="61">
        <v>38814</v>
      </c>
      <c r="B11717">
        <v>2.6404999999999998</v>
      </c>
      <c r="C11717" t="str">
        <f t="shared" si="187"/>
        <v>2006 q2</v>
      </c>
    </row>
    <row r="11718" spans="1:3">
      <c r="A11718" s="61">
        <v>38817</v>
      </c>
      <c r="B11718">
        <v>2.7090000000000001</v>
      </c>
      <c r="C11718" t="str">
        <f t="shared" si="187"/>
        <v>2006 q2</v>
      </c>
    </row>
    <row r="11719" spans="1:3">
      <c r="A11719" s="61">
        <v>38818</v>
      </c>
      <c r="B11719">
        <v>2.7214999999999998</v>
      </c>
      <c r="C11719" t="str">
        <f t="shared" si="187"/>
        <v>2006 q2</v>
      </c>
    </row>
    <row r="11720" spans="1:3">
      <c r="A11720" s="61">
        <v>38819</v>
      </c>
      <c r="B11720">
        <v>2.7715000000000001</v>
      </c>
      <c r="C11720" t="str">
        <f t="shared" si="187"/>
        <v>2006 q2</v>
      </c>
    </row>
    <row r="11721" spans="1:3">
      <c r="A11721" s="61">
        <v>38824</v>
      </c>
      <c r="B11721">
        <v>2.895</v>
      </c>
      <c r="C11721" t="str">
        <f t="shared" si="187"/>
        <v>2006 q2</v>
      </c>
    </row>
    <row r="11722" spans="1:3">
      <c r="A11722" s="61">
        <v>38825</v>
      </c>
      <c r="B11722">
        <v>2.9710000000000001</v>
      </c>
      <c r="C11722" t="str">
        <f t="shared" si="187"/>
        <v>2006 q2</v>
      </c>
    </row>
    <row r="11723" spans="1:3">
      <c r="A11723" s="61">
        <v>38826</v>
      </c>
      <c r="B11723">
        <v>2.9594999999999998</v>
      </c>
      <c r="C11723" t="str">
        <f t="shared" si="187"/>
        <v>2006 q2</v>
      </c>
    </row>
    <row r="11724" spans="1:3">
      <c r="A11724" s="61">
        <v>38827</v>
      </c>
      <c r="B11724">
        <v>2.9620000000000002</v>
      </c>
      <c r="C11724" t="str">
        <f t="shared" si="187"/>
        <v>2006 q2</v>
      </c>
    </row>
    <row r="11725" spans="1:3">
      <c r="A11725" s="61">
        <v>38828</v>
      </c>
      <c r="B11725">
        <v>3.1404999999999998</v>
      </c>
      <c r="C11725" t="str">
        <f t="shared" si="187"/>
        <v>2006 q2</v>
      </c>
    </row>
    <row r="11726" spans="1:3">
      <c r="A11726" s="61">
        <v>38831</v>
      </c>
      <c r="B11726">
        <v>3.1110000000000002</v>
      </c>
      <c r="C11726" t="str">
        <f t="shared" si="187"/>
        <v>2006 q2</v>
      </c>
    </row>
    <row r="11727" spans="1:3">
      <c r="A11727" s="61">
        <v>38832</v>
      </c>
      <c r="B11727">
        <v>3.3109000000000002</v>
      </c>
      <c r="C11727" t="str">
        <f t="shared" si="187"/>
        <v>2006 q2</v>
      </c>
    </row>
    <row r="11728" spans="1:3">
      <c r="A11728" s="61">
        <v>38833</v>
      </c>
      <c r="B11728">
        <v>3.3626</v>
      </c>
      <c r="C11728" t="str">
        <f t="shared" si="187"/>
        <v>2006 q2</v>
      </c>
    </row>
    <row r="11729" spans="1:3">
      <c r="A11729" s="61">
        <v>38834</v>
      </c>
      <c r="B11729">
        <v>3.2126000000000001</v>
      </c>
      <c r="C11729" t="str">
        <f t="shared" si="187"/>
        <v>2006 q2</v>
      </c>
    </row>
    <row r="11730" spans="1:3">
      <c r="A11730" s="61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61">
        <v>38838</v>
      </c>
      <c r="B11731">
        <v>3.3205</v>
      </c>
      <c r="C11731" t="str">
        <f t="shared" si="188"/>
        <v>2006 q2</v>
      </c>
    </row>
    <row r="11732" spans="1:3">
      <c r="A11732" s="61">
        <v>38839</v>
      </c>
      <c r="B11732">
        <v>3.2765</v>
      </c>
      <c r="C11732" t="str">
        <f t="shared" si="188"/>
        <v>2006 q2</v>
      </c>
    </row>
    <row r="11733" spans="1:3">
      <c r="A11733" s="61">
        <v>38840</v>
      </c>
      <c r="B11733">
        <v>3.3050000000000002</v>
      </c>
      <c r="C11733" t="str">
        <f t="shared" si="188"/>
        <v>2006 q2</v>
      </c>
    </row>
    <row r="11734" spans="1:3">
      <c r="A11734" s="61">
        <v>38841</v>
      </c>
      <c r="B11734">
        <v>3.4794999999999998</v>
      </c>
      <c r="C11734" t="str">
        <f t="shared" si="188"/>
        <v>2006 q2</v>
      </c>
    </row>
    <row r="11735" spans="1:3">
      <c r="A11735" s="61">
        <v>38842</v>
      </c>
      <c r="B11735">
        <v>3.4935</v>
      </c>
      <c r="C11735" t="str">
        <f t="shared" si="188"/>
        <v>2006 q2</v>
      </c>
    </row>
    <row r="11736" spans="1:3">
      <c r="A11736" s="61">
        <v>38845</v>
      </c>
      <c r="B11736">
        <v>3.5015000000000001</v>
      </c>
      <c r="C11736" t="str">
        <f t="shared" si="188"/>
        <v>2006 q2</v>
      </c>
    </row>
    <row r="11737" spans="1:3">
      <c r="A11737" s="61">
        <v>38846</v>
      </c>
      <c r="B11737">
        <v>3.5960000000000001</v>
      </c>
      <c r="C11737" t="str">
        <f t="shared" si="188"/>
        <v>2006 q2</v>
      </c>
    </row>
    <row r="11738" spans="1:3">
      <c r="A11738" s="61">
        <v>38847</v>
      </c>
      <c r="B11738">
        <v>3.6880000000000002</v>
      </c>
      <c r="C11738" t="str">
        <f t="shared" si="188"/>
        <v>2006 q2</v>
      </c>
    </row>
    <row r="11739" spans="1:3">
      <c r="A11739" s="61">
        <v>38848</v>
      </c>
      <c r="B11739">
        <v>3.923</v>
      </c>
      <c r="C11739" t="str">
        <f t="shared" si="188"/>
        <v>2006 q2</v>
      </c>
    </row>
    <row r="11740" spans="1:3">
      <c r="A11740" s="61">
        <v>38849</v>
      </c>
      <c r="B11740">
        <v>3.8639999999999999</v>
      </c>
      <c r="C11740" t="str">
        <f t="shared" si="188"/>
        <v>2006 q2</v>
      </c>
    </row>
    <row r="11741" spans="1:3">
      <c r="A11741" s="61">
        <v>38852</v>
      </c>
      <c r="B11741">
        <v>3.7465000000000002</v>
      </c>
      <c r="C11741" t="str">
        <f t="shared" si="188"/>
        <v>2006 q2</v>
      </c>
    </row>
    <row r="11742" spans="1:3">
      <c r="A11742" s="61">
        <v>38853</v>
      </c>
      <c r="B11742">
        <v>3.8420000000000001</v>
      </c>
      <c r="C11742" t="str">
        <f t="shared" si="188"/>
        <v>2006 q2</v>
      </c>
    </row>
    <row r="11743" spans="1:3">
      <c r="A11743" s="61">
        <v>38854</v>
      </c>
      <c r="B11743">
        <v>3.6715</v>
      </c>
      <c r="C11743" t="str">
        <f t="shared" si="188"/>
        <v>2006 q2</v>
      </c>
    </row>
    <row r="11744" spans="1:3">
      <c r="A11744" s="61">
        <v>38855</v>
      </c>
      <c r="B11744">
        <v>3.7109999999999999</v>
      </c>
      <c r="C11744" t="str">
        <f t="shared" si="188"/>
        <v>2006 q2</v>
      </c>
    </row>
    <row r="11745" spans="1:3">
      <c r="A11745" s="61">
        <v>38856</v>
      </c>
      <c r="B11745">
        <v>3.4689999999999999</v>
      </c>
      <c r="C11745" t="str">
        <f t="shared" si="188"/>
        <v>2006 q2</v>
      </c>
    </row>
    <row r="11746" spans="1:3">
      <c r="A11746" s="61">
        <v>38859</v>
      </c>
      <c r="B11746">
        <v>3.4615</v>
      </c>
      <c r="C11746" t="str">
        <f t="shared" si="188"/>
        <v>2006 q2</v>
      </c>
    </row>
    <row r="11747" spans="1:3">
      <c r="A11747" s="61">
        <v>38860</v>
      </c>
      <c r="B11747">
        <v>3.8855</v>
      </c>
      <c r="C11747" t="str">
        <f t="shared" si="188"/>
        <v>2006 q2</v>
      </c>
    </row>
    <row r="11748" spans="1:3">
      <c r="A11748" s="61">
        <v>38861</v>
      </c>
      <c r="B11748">
        <v>3.6389999999999998</v>
      </c>
      <c r="C11748" t="str">
        <f t="shared" si="188"/>
        <v>2006 q2</v>
      </c>
    </row>
    <row r="11749" spans="1:3">
      <c r="A11749" s="61">
        <v>38862</v>
      </c>
      <c r="B11749">
        <v>3.7075</v>
      </c>
      <c r="C11749" t="str">
        <f t="shared" si="188"/>
        <v>2006 q2</v>
      </c>
    </row>
    <row r="11750" spans="1:3">
      <c r="A11750" s="61">
        <v>38863</v>
      </c>
      <c r="B11750">
        <v>3.8149999999999999</v>
      </c>
      <c r="C11750" t="str">
        <f t="shared" si="188"/>
        <v>2006 q2</v>
      </c>
    </row>
    <row r="11751" spans="1:3">
      <c r="A11751" s="61">
        <v>38867</v>
      </c>
      <c r="B11751">
        <v>3.6739999999999999</v>
      </c>
      <c r="C11751" t="str">
        <f t="shared" si="188"/>
        <v>2006 q2</v>
      </c>
    </row>
    <row r="11752" spans="1:3">
      <c r="A11752" s="61">
        <v>38868</v>
      </c>
      <c r="B11752">
        <v>3.6240000000000001</v>
      </c>
      <c r="C11752" t="str">
        <f t="shared" si="188"/>
        <v>2006 q2</v>
      </c>
    </row>
    <row r="11753" spans="1:3">
      <c r="A11753" s="61">
        <v>38869</v>
      </c>
      <c r="B11753">
        <v>3.4710000000000001</v>
      </c>
      <c r="C11753" t="str">
        <f t="shared" si="188"/>
        <v>2006 q2</v>
      </c>
    </row>
    <row r="11754" spans="1:3">
      <c r="A11754" s="61">
        <v>38870</v>
      </c>
      <c r="B11754">
        <v>3.5865</v>
      </c>
      <c r="C11754" t="str">
        <f t="shared" si="188"/>
        <v>2006 q2</v>
      </c>
    </row>
    <row r="11755" spans="1:3">
      <c r="A11755" s="61">
        <v>38873</v>
      </c>
      <c r="B11755">
        <v>3.601</v>
      </c>
      <c r="C11755" t="str">
        <f t="shared" si="188"/>
        <v>2006 q2</v>
      </c>
    </row>
    <row r="11756" spans="1:3">
      <c r="A11756" s="61">
        <v>38874</v>
      </c>
      <c r="B11756">
        <v>3.4895</v>
      </c>
      <c r="C11756" t="str">
        <f t="shared" si="188"/>
        <v>2006 q2</v>
      </c>
    </row>
    <row r="11757" spans="1:3">
      <c r="A11757" s="61">
        <v>38875</v>
      </c>
      <c r="B11757">
        <v>3.5840000000000001</v>
      </c>
      <c r="C11757" t="str">
        <f t="shared" si="188"/>
        <v>2006 q2</v>
      </c>
    </row>
    <row r="11758" spans="1:3">
      <c r="A11758" s="61">
        <v>38876</v>
      </c>
      <c r="B11758">
        <v>3.3570000000000002</v>
      </c>
      <c r="C11758" t="str">
        <f t="shared" si="188"/>
        <v>2006 q2</v>
      </c>
    </row>
    <row r="11759" spans="1:3">
      <c r="A11759" s="61">
        <v>38877</v>
      </c>
      <c r="B11759">
        <v>3.2675000000000001</v>
      </c>
      <c r="C11759" t="str">
        <f t="shared" si="188"/>
        <v>2006 q2</v>
      </c>
    </row>
    <row r="11760" spans="1:3">
      <c r="A11760" s="61">
        <v>38880</v>
      </c>
      <c r="B11760">
        <v>3.2284999999999999</v>
      </c>
      <c r="C11760" t="str">
        <f t="shared" si="188"/>
        <v>2006 q2</v>
      </c>
    </row>
    <row r="11761" spans="1:3">
      <c r="A11761" s="61">
        <v>38881</v>
      </c>
      <c r="B11761">
        <v>3.0105</v>
      </c>
      <c r="C11761" t="str">
        <f t="shared" si="188"/>
        <v>2006 q2</v>
      </c>
    </row>
    <row r="11762" spans="1:3">
      <c r="A11762" s="61">
        <v>38882</v>
      </c>
      <c r="B11762">
        <v>3.056</v>
      </c>
      <c r="C11762" t="str">
        <f t="shared" si="188"/>
        <v>2006 q2</v>
      </c>
    </row>
    <row r="11763" spans="1:3">
      <c r="A11763" s="61">
        <v>38883</v>
      </c>
      <c r="B11763">
        <v>3.2149999999999999</v>
      </c>
      <c r="C11763" t="str">
        <f t="shared" si="188"/>
        <v>2006 q2</v>
      </c>
    </row>
    <row r="11764" spans="1:3">
      <c r="A11764" s="61">
        <v>38884</v>
      </c>
      <c r="B11764">
        <v>3.2915000000000001</v>
      </c>
      <c r="C11764" t="str">
        <f t="shared" si="188"/>
        <v>2006 q2</v>
      </c>
    </row>
    <row r="11765" spans="1:3">
      <c r="A11765" s="61">
        <v>38887</v>
      </c>
      <c r="B11765">
        <v>3.1524999999999999</v>
      </c>
      <c r="C11765" t="str">
        <f t="shared" si="188"/>
        <v>2006 q2</v>
      </c>
    </row>
    <row r="11766" spans="1:3">
      <c r="A11766" s="61">
        <v>38888</v>
      </c>
      <c r="B11766">
        <v>3.1715</v>
      </c>
      <c r="C11766" t="str">
        <f t="shared" si="188"/>
        <v>2006 q2</v>
      </c>
    </row>
    <row r="11767" spans="1:3">
      <c r="A11767" s="61">
        <v>38889</v>
      </c>
      <c r="B11767">
        <v>3.1905000000000001</v>
      </c>
      <c r="C11767" t="str">
        <f t="shared" si="188"/>
        <v>2006 q2</v>
      </c>
    </row>
    <row r="11768" spans="1:3">
      <c r="A11768" s="61">
        <v>38890</v>
      </c>
      <c r="B11768">
        <v>3.1355</v>
      </c>
      <c r="C11768" t="str">
        <f t="shared" si="188"/>
        <v>2006 q2</v>
      </c>
    </row>
    <row r="11769" spans="1:3">
      <c r="A11769" s="61">
        <v>38891</v>
      </c>
      <c r="B11769">
        <v>3.2404999999999999</v>
      </c>
      <c r="C11769" t="str">
        <f t="shared" si="188"/>
        <v>2006 q2</v>
      </c>
    </row>
    <row r="11770" spans="1:3">
      <c r="A11770" s="61">
        <v>38894</v>
      </c>
      <c r="B11770">
        <v>3.3239999999999998</v>
      </c>
      <c r="C11770" t="str">
        <f t="shared" si="188"/>
        <v>2006 q2</v>
      </c>
    </row>
    <row r="11771" spans="1:3">
      <c r="A11771" s="61">
        <v>38895</v>
      </c>
      <c r="B11771">
        <v>3.1667999999999998</v>
      </c>
      <c r="C11771" t="str">
        <f t="shared" si="188"/>
        <v>2006 q2</v>
      </c>
    </row>
    <row r="11772" spans="1:3">
      <c r="A11772" s="61">
        <v>38896</v>
      </c>
      <c r="B11772">
        <v>3.2505999999999999</v>
      </c>
      <c r="C11772" t="str">
        <f t="shared" si="188"/>
        <v>2006 q2</v>
      </c>
    </row>
    <row r="11773" spans="1:3">
      <c r="A11773" s="61">
        <v>38897</v>
      </c>
      <c r="B11773">
        <v>3.3618000000000001</v>
      </c>
      <c r="C11773" t="str">
        <f t="shared" si="188"/>
        <v>2006 q2</v>
      </c>
    </row>
    <row r="11774" spans="1:3">
      <c r="A11774" s="61">
        <v>38898</v>
      </c>
      <c r="B11774">
        <v>3.3765000000000001</v>
      </c>
      <c r="C11774" t="str">
        <f t="shared" si="188"/>
        <v>2006 q2</v>
      </c>
    </row>
    <row r="11775" spans="1:3">
      <c r="A11775" s="61">
        <v>38903</v>
      </c>
      <c r="B11775">
        <v>3.4039999999999999</v>
      </c>
      <c r="C11775" t="str">
        <f t="shared" si="188"/>
        <v>2006 q3</v>
      </c>
    </row>
    <row r="11776" spans="1:3">
      <c r="A11776" s="61">
        <v>38904</v>
      </c>
      <c r="B11776">
        <v>3.617</v>
      </c>
      <c r="C11776" t="str">
        <f t="shared" si="188"/>
        <v>2006 q3</v>
      </c>
    </row>
    <row r="11777" spans="1:3">
      <c r="A11777" s="61">
        <v>38905</v>
      </c>
      <c r="B11777">
        <v>3.5474999999999999</v>
      </c>
      <c r="C11777" t="str">
        <f t="shared" si="188"/>
        <v>2006 q3</v>
      </c>
    </row>
    <row r="11778" spans="1:3">
      <c r="A11778" s="61">
        <v>38908</v>
      </c>
      <c r="B11778">
        <v>3.5825</v>
      </c>
      <c r="C11778" t="str">
        <f t="shared" si="188"/>
        <v>2006 q3</v>
      </c>
    </row>
    <row r="11779" spans="1:3">
      <c r="A11779" s="61">
        <v>38909</v>
      </c>
      <c r="B11779">
        <v>3.6349999999999998</v>
      </c>
      <c r="C11779" t="str">
        <f t="shared" si="188"/>
        <v>2006 q3</v>
      </c>
    </row>
    <row r="11780" spans="1:3">
      <c r="A11780" s="61">
        <v>38910</v>
      </c>
      <c r="B11780">
        <v>3.665</v>
      </c>
      <c r="C11780" t="str">
        <f t="shared" si="188"/>
        <v>2006 q3</v>
      </c>
    </row>
    <row r="11781" spans="1:3">
      <c r="A11781" s="61">
        <v>38911</v>
      </c>
      <c r="B11781">
        <v>3.6764999999999999</v>
      </c>
      <c r="C11781" t="str">
        <f t="shared" si="188"/>
        <v>2006 q3</v>
      </c>
    </row>
    <row r="11782" spans="1:3">
      <c r="A11782" s="61">
        <v>38912</v>
      </c>
      <c r="B11782">
        <v>3.7124999999999999</v>
      </c>
      <c r="C11782" t="str">
        <f t="shared" si="188"/>
        <v>2006 q3</v>
      </c>
    </row>
    <row r="11783" spans="1:3">
      <c r="A11783" s="61">
        <v>38915</v>
      </c>
      <c r="B11783">
        <v>3.5994999999999999</v>
      </c>
      <c r="C11783" t="str">
        <f t="shared" si="188"/>
        <v>2006 q3</v>
      </c>
    </row>
    <row r="11784" spans="1:3">
      <c r="A11784" s="61">
        <v>38916</v>
      </c>
      <c r="B11784">
        <v>3.5745</v>
      </c>
      <c r="C11784" t="str">
        <f t="shared" si="188"/>
        <v>2006 q3</v>
      </c>
    </row>
    <row r="11785" spans="1:3">
      <c r="A11785" s="61">
        <v>38917</v>
      </c>
      <c r="B11785">
        <v>3.5935000000000001</v>
      </c>
      <c r="C11785" t="str">
        <f t="shared" si="188"/>
        <v>2006 q3</v>
      </c>
    </row>
    <row r="11786" spans="1:3">
      <c r="A11786" s="61">
        <v>38918</v>
      </c>
      <c r="B11786">
        <v>3.4095</v>
      </c>
      <c r="C11786" t="str">
        <f t="shared" si="188"/>
        <v>2006 q3</v>
      </c>
    </row>
    <row r="11787" spans="1:3">
      <c r="A11787" s="61">
        <v>38919</v>
      </c>
      <c r="B11787">
        <v>3.323</v>
      </c>
      <c r="C11787" t="str">
        <f t="shared" si="188"/>
        <v>2006 q3</v>
      </c>
    </row>
    <row r="11788" spans="1:3">
      <c r="A11788" s="61">
        <v>38922</v>
      </c>
      <c r="B11788">
        <v>3.3820000000000001</v>
      </c>
      <c r="C11788" t="str">
        <f t="shared" si="188"/>
        <v>2006 q3</v>
      </c>
    </row>
    <row r="11789" spans="1:3">
      <c r="A11789" s="61">
        <v>38923</v>
      </c>
      <c r="B11789">
        <v>3.4609999999999999</v>
      </c>
      <c r="C11789" t="str">
        <f t="shared" si="188"/>
        <v>2006 q3</v>
      </c>
    </row>
    <row r="11790" spans="1:3">
      <c r="A11790" s="61">
        <v>38924</v>
      </c>
      <c r="B11790">
        <v>3.4495</v>
      </c>
      <c r="C11790" t="str">
        <f t="shared" si="188"/>
        <v>2006 q3</v>
      </c>
    </row>
    <row r="11791" spans="1:3">
      <c r="A11791" s="61">
        <v>38925</v>
      </c>
      <c r="B11791">
        <v>3.4784999999999999</v>
      </c>
      <c r="C11791" t="str">
        <f t="shared" si="188"/>
        <v>2006 q3</v>
      </c>
    </row>
    <row r="11792" spans="1:3">
      <c r="A11792" s="61">
        <v>38926</v>
      </c>
      <c r="B11792">
        <v>3.5489999999999999</v>
      </c>
      <c r="C11792" t="str">
        <f t="shared" si="188"/>
        <v>2006 q3</v>
      </c>
    </row>
    <row r="11793" spans="1:3">
      <c r="A11793" s="61">
        <v>38929</v>
      </c>
      <c r="B11793">
        <v>3.57</v>
      </c>
      <c r="C11793" t="str">
        <f t="shared" si="188"/>
        <v>2006 q3</v>
      </c>
    </row>
    <row r="11794" spans="1:3">
      <c r="A11794" s="61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61">
        <v>38931</v>
      </c>
      <c r="B11795">
        <v>3.5910000000000002</v>
      </c>
      <c r="C11795" t="str">
        <f t="shared" si="189"/>
        <v>2006 q3</v>
      </c>
    </row>
    <row r="11796" spans="1:3">
      <c r="A11796" s="61">
        <v>38932</v>
      </c>
      <c r="B11796">
        <v>3.4895</v>
      </c>
      <c r="C11796" t="str">
        <f t="shared" si="189"/>
        <v>2006 q3</v>
      </c>
    </row>
    <row r="11797" spans="1:3">
      <c r="A11797" s="61">
        <v>38933</v>
      </c>
      <c r="B11797">
        <v>3.6324999999999998</v>
      </c>
      <c r="C11797" t="str">
        <f t="shared" si="189"/>
        <v>2006 q3</v>
      </c>
    </row>
    <row r="11798" spans="1:3">
      <c r="A11798" s="61">
        <v>38936</v>
      </c>
      <c r="B11798">
        <v>3.6105</v>
      </c>
      <c r="C11798" t="str">
        <f t="shared" si="189"/>
        <v>2006 q3</v>
      </c>
    </row>
    <row r="11799" spans="1:3">
      <c r="A11799" s="61">
        <v>38937</v>
      </c>
      <c r="B11799">
        <v>3.6019999999999999</v>
      </c>
      <c r="C11799" t="str">
        <f t="shared" si="189"/>
        <v>2006 q3</v>
      </c>
    </row>
    <row r="11800" spans="1:3">
      <c r="A11800" s="61">
        <v>38938</v>
      </c>
      <c r="B11800">
        <v>3.71</v>
      </c>
      <c r="C11800" t="str">
        <f t="shared" si="189"/>
        <v>2006 q3</v>
      </c>
    </row>
    <row r="11801" spans="1:3">
      <c r="A11801" s="61">
        <v>38939</v>
      </c>
      <c r="B11801">
        <v>3.6244999999999998</v>
      </c>
      <c r="C11801" t="str">
        <f t="shared" si="189"/>
        <v>2006 q3</v>
      </c>
    </row>
    <row r="11802" spans="1:3">
      <c r="A11802" s="61">
        <v>38940</v>
      </c>
      <c r="B11802">
        <v>3.4765000000000001</v>
      </c>
      <c r="C11802" t="str">
        <f t="shared" si="189"/>
        <v>2006 q3</v>
      </c>
    </row>
    <row r="11803" spans="1:3">
      <c r="A11803" s="61">
        <v>38943</v>
      </c>
      <c r="B11803">
        <v>3.5369999999999999</v>
      </c>
      <c r="C11803" t="str">
        <f t="shared" si="189"/>
        <v>2006 q3</v>
      </c>
    </row>
    <row r="11804" spans="1:3">
      <c r="A11804" s="61">
        <v>38944</v>
      </c>
      <c r="B11804">
        <v>3.5274999999999999</v>
      </c>
      <c r="C11804" t="str">
        <f t="shared" si="189"/>
        <v>2006 q3</v>
      </c>
    </row>
    <row r="11805" spans="1:3">
      <c r="A11805" s="61">
        <v>38945</v>
      </c>
      <c r="B11805">
        <v>3.47</v>
      </c>
      <c r="C11805" t="str">
        <f t="shared" si="189"/>
        <v>2006 q3</v>
      </c>
    </row>
    <row r="11806" spans="1:3">
      <c r="A11806" s="61">
        <v>38946</v>
      </c>
      <c r="B11806">
        <v>3.3574999999999999</v>
      </c>
      <c r="C11806" t="str">
        <f t="shared" si="189"/>
        <v>2006 q3</v>
      </c>
    </row>
    <row r="11807" spans="1:3">
      <c r="A11807" s="61">
        <v>38947</v>
      </c>
      <c r="B11807">
        <v>3.4344999999999999</v>
      </c>
      <c r="C11807" t="str">
        <f t="shared" si="189"/>
        <v>2006 q3</v>
      </c>
    </row>
    <row r="11808" spans="1:3">
      <c r="A11808" s="61">
        <v>38950</v>
      </c>
      <c r="B11808">
        <v>3.5194999999999999</v>
      </c>
      <c r="C11808" t="str">
        <f t="shared" si="189"/>
        <v>2006 q3</v>
      </c>
    </row>
    <row r="11809" spans="1:3">
      <c r="A11809" s="61">
        <v>38951</v>
      </c>
      <c r="B11809">
        <v>3.4929999999999999</v>
      </c>
      <c r="C11809" t="str">
        <f t="shared" si="189"/>
        <v>2006 q3</v>
      </c>
    </row>
    <row r="11810" spans="1:3">
      <c r="A11810" s="61">
        <v>38952</v>
      </c>
      <c r="B11810">
        <v>3.4649999999999999</v>
      </c>
      <c r="C11810" t="str">
        <f t="shared" si="189"/>
        <v>2006 q3</v>
      </c>
    </row>
    <row r="11811" spans="1:3">
      <c r="A11811" s="61">
        <v>38953</v>
      </c>
      <c r="B11811">
        <v>3.4285000000000001</v>
      </c>
      <c r="C11811" t="str">
        <f t="shared" si="189"/>
        <v>2006 q3</v>
      </c>
    </row>
    <row r="11812" spans="1:3">
      <c r="A11812" s="61">
        <v>38954</v>
      </c>
      <c r="B11812">
        <v>3.4424999999999999</v>
      </c>
      <c r="C11812" t="str">
        <f t="shared" si="189"/>
        <v>2006 q3</v>
      </c>
    </row>
    <row r="11813" spans="1:3">
      <c r="A11813" s="61">
        <v>38957</v>
      </c>
      <c r="B11813">
        <v>3.4537</v>
      </c>
      <c r="C11813" t="str">
        <f t="shared" si="189"/>
        <v>2006 q3</v>
      </c>
    </row>
    <row r="11814" spans="1:3">
      <c r="A11814" s="61">
        <v>38958</v>
      </c>
      <c r="B11814">
        <v>3.3879000000000001</v>
      </c>
      <c r="C11814" t="str">
        <f t="shared" si="189"/>
        <v>2006 q3</v>
      </c>
    </row>
    <row r="11815" spans="1:3">
      <c r="A11815" s="61">
        <v>38959</v>
      </c>
      <c r="B11815">
        <v>3.3574999999999999</v>
      </c>
      <c r="C11815" t="str">
        <f t="shared" si="189"/>
        <v>2006 q3</v>
      </c>
    </row>
    <row r="11816" spans="1:3">
      <c r="A11816" s="61">
        <v>38960</v>
      </c>
      <c r="B11816">
        <v>3.4586000000000001</v>
      </c>
      <c r="C11816" t="str">
        <f t="shared" si="189"/>
        <v>2006 q3</v>
      </c>
    </row>
    <row r="11817" spans="1:3">
      <c r="A11817" s="61">
        <v>38961</v>
      </c>
      <c r="B11817">
        <v>3.4609999999999999</v>
      </c>
      <c r="C11817" t="str">
        <f t="shared" si="189"/>
        <v>2006 q3</v>
      </c>
    </row>
    <row r="11818" spans="1:3">
      <c r="A11818" s="61">
        <v>38965</v>
      </c>
      <c r="B11818">
        <v>3.6244999999999998</v>
      </c>
      <c r="C11818" t="str">
        <f t="shared" si="189"/>
        <v>2006 q3</v>
      </c>
    </row>
    <row r="11819" spans="1:3">
      <c r="A11819" s="61">
        <v>38966</v>
      </c>
      <c r="B11819">
        <v>3.6795</v>
      </c>
      <c r="C11819" t="str">
        <f t="shared" si="189"/>
        <v>2006 q3</v>
      </c>
    </row>
    <row r="11820" spans="1:3">
      <c r="A11820" s="61">
        <v>38967</v>
      </c>
      <c r="B11820">
        <v>3.6480000000000001</v>
      </c>
      <c r="C11820" t="str">
        <f t="shared" si="189"/>
        <v>2006 q3</v>
      </c>
    </row>
    <row r="11821" spans="1:3">
      <c r="A11821" s="61">
        <v>38968</v>
      </c>
      <c r="B11821">
        <v>3.5680000000000001</v>
      </c>
      <c r="C11821" t="str">
        <f t="shared" si="189"/>
        <v>2006 q3</v>
      </c>
    </row>
    <row r="11822" spans="1:3">
      <c r="A11822" s="61">
        <v>38971</v>
      </c>
      <c r="B11822">
        <v>3.4175</v>
      </c>
      <c r="C11822" t="str">
        <f t="shared" si="189"/>
        <v>2006 q3</v>
      </c>
    </row>
    <row r="11823" spans="1:3">
      <c r="A11823" s="61">
        <v>38972</v>
      </c>
      <c r="B11823">
        <v>3.3730000000000002</v>
      </c>
      <c r="C11823" t="str">
        <f t="shared" si="189"/>
        <v>2006 q3</v>
      </c>
    </row>
    <row r="11824" spans="1:3">
      <c r="A11824" s="61">
        <v>38973</v>
      </c>
      <c r="B11824">
        <v>3.3849999999999998</v>
      </c>
      <c r="C11824" t="str">
        <f t="shared" si="189"/>
        <v>2006 q3</v>
      </c>
    </row>
    <row r="11825" spans="1:3">
      <c r="A11825" s="61">
        <v>38974</v>
      </c>
      <c r="B11825">
        <v>3.3744999999999998</v>
      </c>
      <c r="C11825" t="str">
        <f t="shared" si="189"/>
        <v>2006 q3</v>
      </c>
    </row>
    <row r="11826" spans="1:3">
      <c r="A11826" s="61">
        <v>38975</v>
      </c>
      <c r="B11826">
        <v>3.3115000000000001</v>
      </c>
      <c r="C11826" t="str">
        <f t="shared" si="189"/>
        <v>2006 q3</v>
      </c>
    </row>
    <row r="11827" spans="1:3">
      <c r="A11827" s="61">
        <v>38978</v>
      </c>
      <c r="B11827">
        <v>3.4144999999999999</v>
      </c>
      <c r="C11827" t="str">
        <f t="shared" si="189"/>
        <v>2006 q3</v>
      </c>
    </row>
    <row r="11828" spans="1:3">
      <c r="A11828" s="61">
        <v>38979</v>
      </c>
      <c r="B11828">
        <v>3.3755000000000002</v>
      </c>
      <c r="C11828" t="str">
        <f t="shared" si="189"/>
        <v>2006 q3</v>
      </c>
    </row>
    <row r="11829" spans="1:3">
      <c r="A11829" s="61">
        <v>38980</v>
      </c>
      <c r="B11829">
        <v>3.3759999999999999</v>
      </c>
      <c r="C11829" t="str">
        <f t="shared" si="189"/>
        <v>2006 q3</v>
      </c>
    </row>
    <row r="11830" spans="1:3">
      <c r="A11830" s="61">
        <v>38981</v>
      </c>
      <c r="B11830">
        <v>3.4315000000000002</v>
      </c>
      <c r="C11830" t="str">
        <f t="shared" si="189"/>
        <v>2006 q3</v>
      </c>
    </row>
    <row r="11831" spans="1:3">
      <c r="A11831" s="61">
        <v>38982</v>
      </c>
      <c r="B11831">
        <v>3.4434999999999998</v>
      </c>
      <c r="C11831" t="str">
        <f t="shared" si="189"/>
        <v>2006 q3</v>
      </c>
    </row>
    <row r="11832" spans="1:3">
      <c r="A11832" s="61">
        <v>38985</v>
      </c>
      <c r="B11832">
        <v>3.4474999999999998</v>
      </c>
      <c r="C11832" t="str">
        <f t="shared" si="189"/>
        <v>2006 q3</v>
      </c>
    </row>
    <row r="11833" spans="1:3">
      <c r="A11833" s="61">
        <v>38986</v>
      </c>
      <c r="B11833">
        <v>3.4660000000000002</v>
      </c>
      <c r="C11833" t="str">
        <f t="shared" si="189"/>
        <v>2006 q3</v>
      </c>
    </row>
    <row r="11834" spans="1:3">
      <c r="A11834" s="61">
        <v>38987</v>
      </c>
      <c r="B11834">
        <v>3.4870000000000001</v>
      </c>
      <c r="C11834" t="str">
        <f t="shared" si="189"/>
        <v>2006 q3</v>
      </c>
    </row>
    <row r="11835" spans="1:3">
      <c r="A11835" s="61">
        <v>38988</v>
      </c>
      <c r="B11835">
        <v>3.4279999999999999</v>
      </c>
      <c r="C11835" t="str">
        <f t="shared" si="189"/>
        <v>2006 q3</v>
      </c>
    </row>
    <row r="11836" spans="1:3">
      <c r="A11836" s="61">
        <v>38989</v>
      </c>
      <c r="B11836">
        <v>3.4605000000000001</v>
      </c>
      <c r="C11836" t="str">
        <f t="shared" si="189"/>
        <v>2006 q3</v>
      </c>
    </row>
    <row r="11837" spans="1:3">
      <c r="A11837" s="61">
        <v>38992</v>
      </c>
      <c r="B11837">
        <v>3.4295</v>
      </c>
      <c r="C11837" t="str">
        <f t="shared" si="189"/>
        <v>2006 q4</v>
      </c>
    </row>
    <row r="11838" spans="1:3">
      <c r="A11838" s="61">
        <v>38993</v>
      </c>
      <c r="B11838">
        <v>3.2825000000000002</v>
      </c>
      <c r="C11838" t="str">
        <f t="shared" si="189"/>
        <v>2006 q4</v>
      </c>
    </row>
    <row r="11839" spans="1:3">
      <c r="A11839" s="61">
        <v>38994</v>
      </c>
      <c r="B11839">
        <v>3.2054999999999998</v>
      </c>
      <c r="C11839" t="str">
        <f t="shared" si="189"/>
        <v>2006 q4</v>
      </c>
    </row>
    <row r="11840" spans="1:3">
      <c r="A11840" s="61">
        <v>38995</v>
      </c>
      <c r="B11840">
        <v>3.3</v>
      </c>
      <c r="C11840" t="str">
        <f t="shared" si="189"/>
        <v>2006 q4</v>
      </c>
    </row>
    <row r="11841" spans="1:3">
      <c r="A11841" s="61">
        <v>38996</v>
      </c>
      <c r="B11841">
        <v>3.3885000000000001</v>
      </c>
      <c r="C11841" t="str">
        <f t="shared" si="189"/>
        <v>2006 q4</v>
      </c>
    </row>
    <row r="11842" spans="1:3">
      <c r="A11842" s="61">
        <v>38999</v>
      </c>
      <c r="B11842">
        <v>3.4129999999999998</v>
      </c>
      <c r="C11842" t="str">
        <f t="shared" si="189"/>
        <v>2006 q4</v>
      </c>
    </row>
    <row r="11843" spans="1:3">
      <c r="A11843" s="61">
        <v>39000</v>
      </c>
      <c r="B11843">
        <v>3.3780000000000001</v>
      </c>
      <c r="C11843" t="str">
        <f t="shared" si="189"/>
        <v>2006 q4</v>
      </c>
    </row>
    <row r="11844" spans="1:3">
      <c r="A11844" s="61">
        <v>39001</v>
      </c>
      <c r="B11844">
        <v>3.41</v>
      </c>
      <c r="C11844" t="str">
        <f t="shared" si="189"/>
        <v>2006 q4</v>
      </c>
    </row>
    <row r="11845" spans="1:3">
      <c r="A11845" s="61">
        <v>39002</v>
      </c>
      <c r="B11845">
        <v>3.3864999999999998</v>
      </c>
      <c r="C11845" t="str">
        <f t="shared" si="189"/>
        <v>2006 q4</v>
      </c>
    </row>
    <row r="11846" spans="1:3">
      <c r="A11846" s="61">
        <v>39003</v>
      </c>
      <c r="B11846">
        <v>3.4135</v>
      </c>
      <c r="C11846" t="str">
        <f t="shared" si="189"/>
        <v>2006 q4</v>
      </c>
    </row>
    <row r="11847" spans="1:3">
      <c r="A11847" s="61">
        <v>39006</v>
      </c>
      <c r="B11847">
        <v>3.581</v>
      </c>
      <c r="C11847" t="str">
        <f t="shared" si="189"/>
        <v>2006 q4</v>
      </c>
    </row>
    <row r="11848" spans="1:3">
      <c r="A11848" s="61">
        <v>39007</v>
      </c>
      <c r="B11848">
        <v>3.496</v>
      </c>
      <c r="C11848" t="str">
        <f t="shared" si="189"/>
        <v>2006 q4</v>
      </c>
    </row>
    <row r="11849" spans="1:3">
      <c r="A11849" s="61">
        <v>39008</v>
      </c>
      <c r="B11849">
        <v>3.496</v>
      </c>
      <c r="C11849" t="str">
        <f t="shared" si="189"/>
        <v>2006 q4</v>
      </c>
    </row>
    <row r="11850" spans="1:3">
      <c r="A11850" s="61">
        <v>39009</v>
      </c>
      <c r="B11850">
        <v>3.5095000000000001</v>
      </c>
      <c r="C11850" t="str">
        <f t="shared" si="189"/>
        <v>2006 q4</v>
      </c>
    </row>
    <row r="11851" spans="1:3">
      <c r="A11851" s="61">
        <v>39010</v>
      </c>
      <c r="B11851">
        <v>3.4620000000000002</v>
      </c>
      <c r="C11851" t="str">
        <f t="shared" si="189"/>
        <v>2006 q4</v>
      </c>
    </row>
    <row r="11852" spans="1:3">
      <c r="A11852" s="61">
        <v>39013</v>
      </c>
      <c r="B11852">
        <v>3.4510000000000001</v>
      </c>
      <c r="C11852" t="str">
        <f t="shared" si="189"/>
        <v>2006 q4</v>
      </c>
    </row>
    <row r="11853" spans="1:3">
      <c r="A11853" s="61">
        <v>39014</v>
      </c>
      <c r="B11853">
        <v>3.4180000000000001</v>
      </c>
      <c r="C11853" t="str">
        <f t="shared" si="189"/>
        <v>2006 q4</v>
      </c>
    </row>
    <row r="11854" spans="1:3">
      <c r="A11854" s="61">
        <v>39015</v>
      </c>
      <c r="B11854">
        <v>3.4045000000000001</v>
      </c>
      <c r="C11854" t="str">
        <f t="shared" si="189"/>
        <v>2006 q4</v>
      </c>
    </row>
    <row r="11855" spans="1:3">
      <c r="A11855" s="61">
        <v>39016</v>
      </c>
      <c r="B11855">
        <v>3.4</v>
      </c>
      <c r="C11855" t="str">
        <f t="shared" si="189"/>
        <v>2006 q4</v>
      </c>
    </row>
    <row r="11856" spans="1:3">
      <c r="A11856" s="61">
        <v>39017</v>
      </c>
      <c r="B11856">
        <v>3.4049999999999998</v>
      </c>
      <c r="C11856" t="str">
        <f t="shared" si="189"/>
        <v>2006 q4</v>
      </c>
    </row>
    <row r="11857" spans="1:3">
      <c r="A11857" s="61">
        <v>39020</v>
      </c>
      <c r="B11857">
        <v>3.3584999999999998</v>
      </c>
      <c r="C11857" t="str">
        <f t="shared" si="189"/>
        <v>2006 q4</v>
      </c>
    </row>
    <row r="11858" spans="1:3">
      <c r="A11858" s="61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61">
        <v>39022</v>
      </c>
      <c r="B11859">
        <v>3.2410000000000001</v>
      </c>
      <c r="C11859" t="str">
        <f t="shared" si="190"/>
        <v>2006 q4</v>
      </c>
    </row>
    <row r="11860" spans="1:3">
      <c r="A11860" s="61">
        <v>39023</v>
      </c>
      <c r="B11860">
        <v>3.2915000000000001</v>
      </c>
      <c r="C11860" t="str">
        <f t="shared" si="190"/>
        <v>2006 q4</v>
      </c>
    </row>
    <row r="11861" spans="1:3">
      <c r="A11861" s="61">
        <v>39024</v>
      </c>
      <c r="B11861">
        <v>3.3224999999999998</v>
      </c>
      <c r="C11861" t="str">
        <f t="shared" si="190"/>
        <v>2006 q4</v>
      </c>
    </row>
    <row r="11862" spans="1:3">
      <c r="A11862" s="61">
        <v>39027</v>
      </c>
      <c r="B11862">
        <v>3.3370000000000002</v>
      </c>
      <c r="C11862" t="str">
        <f t="shared" si="190"/>
        <v>2006 q4</v>
      </c>
    </row>
    <row r="11863" spans="1:3">
      <c r="A11863" s="61">
        <v>39028</v>
      </c>
      <c r="B11863">
        <v>3.3654999999999999</v>
      </c>
      <c r="C11863" t="str">
        <f t="shared" si="190"/>
        <v>2006 q4</v>
      </c>
    </row>
    <row r="11864" spans="1:3">
      <c r="A11864" s="61">
        <v>39029</v>
      </c>
      <c r="B11864">
        <v>3.2444999999999999</v>
      </c>
      <c r="C11864" t="str">
        <f t="shared" si="190"/>
        <v>2006 q4</v>
      </c>
    </row>
    <row r="11865" spans="1:3">
      <c r="A11865" s="61">
        <v>39030</v>
      </c>
      <c r="B11865">
        <v>3.3090000000000002</v>
      </c>
      <c r="C11865" t="str">
        <f t="shared" si="190"/>
        <v>2006 q4</v>
      </c>
    </row>
    <row r="11866" spans="1:3">
      <c r="A11866" s="61">
        <v>39031</v>
      </c>
      <c r="B11866">
        <v>3.0884999999999998</v>
      </c>
      <c r="C11866" t="str">
        <f t="shared" si="190"/>
        <v>2006 q4</v>
      </c>
    </row>
    <row r="11867" spans="1:3">
      <c r="A11867" s="61">
        <v>39034</v>
      </c>
      <c r="B11867">
        <v>3.0750000000000002</v>
      </c>
      <c r="C11867" t="str">
        <f t="shared" si="190"/>
        <v>2006 q4</v>
      </c>
    </row>
    <row r="11868" spans="1:3">
      <c r="A11868" s="61">
        <v>39035</v>
      </c>
      <c r="B11868">
        <v>3.089</v>
      </c>
      <c r="C11868" t="str">
        <f t="shared" si="190"/>
        <v>2006 q4</v>
      </c>
    </row>
    <row r="11869" spans="1:3">
      <c r="A11869" s="61">
        <v>39036</v>
      </c>
      <c r="B11869">
        <v>3.0945</v>
      </c>
      <c r="C11869" t="str">
        <f t="shared" si="190"/>
        <v>2006 q4</v>
      </c>
    </row>
    <row r="11870" spans="1:3">
      <c r="A11870" s="61">
        <v>39037</v>
      </c>
      <c r="B11870">
        <v>3.0409999999999999</v>
      </c>
      <c r="C11870" t="str">
        <f t="shared" si="190"/>
        <v>2006 q4</v>
      </c>
    </row>
    <row r="11871" spans="1:3">
      <c r="A11871" s="61">
        <v>39038</v>
      </c>
      <c r="B11871">
        <v>3.0575000000000001</v>
      </c>
      <c r="C11871" t="str">
        <f t="shared" si="190"/>
        <v>2006 q4</v>
      </c>
    </row>
    <row r="11872" spans="1:3">
      <c r="A11872" s="61">
        <v>39041</v>
      </c>
      <c r="B11872">
        <v>3.0415000000000001</v>
      </c>
      <c r="C11872" t="str">
        <f t="shared" si="190"/>
        <v>2006 q4</v>
      </c>
    </row>
    <row r="11873" spans="1:3">
      <c r="A11873" s="61">
        <v>39042</v>
      </c>
      <c r="B11873">
        <v>3.1154999999999999</v>
      </c>
      <c r="C11873" t="str">
        <f t="shared" si="190"/>
        <v>2006 q4</v>
      </c>
    </row>
    <row r="11874" spans="1:3">
      <c r="A11874" s="61">
        <v>39043</v>
      </c>
      <c r="B11874">
        <v>3.1110000000000002</v>
      </c>
      <c r="C11874" t="str">
        <f t="shared" si="190"/>
        <v>2006 q4</v>
      </c>
    </row>
    <row r="11875" spans="1:3">
      <c r="A11875" s="61">
        <v>39048</v>
      </c>
      <c r="B11875">
        <v>3.1899000000000002</v>
      </c>
      <c r="C11875" t="str">
        <f t="shared" si="190"/>
        <v>2006 q4</v>
      </c>
    </row>
    <row r="11876" spans="1:3">
      <c r="A11876" s="61">
        <v>39049</v>
      </c>
      <c r="B11876">
        <v>3.1429999999999998</v>
      </c>
      <c r="C11876" t="str">
        <f t="shared" si="190"/>
        <v>2006 q4</v>
      </c>
    </row>
    <row r="11877" spans="1:3">
      <c r="A11877" s="61">
        <v>39050</v>
      </c>
      <c r="B11877">
        <v>3.1345999999999998</v>
      </c>
      <c r="C11877" t="str">
        <f t="shared" si="190"/>
        <v>2006 q4</v>
      </c>
    </row>
    <row r="11878" spans="1:3">
      <c r="A11878" s="61">
        <v>39051</v>
      </c>
      <c r="B11878">
        <v>3.1775000000000002</v>
      </c>
      <c r="C11878" t="str">
        <f t="shared" si="190"/>
        <v>2006 q4</v>
      </c>
    </row>
    <row r="11879" spans="1:3">
      <c r="A11879" s="61">
        <v>39052</v>
      </c>
      <c r="B11879">
        <v>3.1555</v>
      </c>
      <c r="C11879" t="str">
        <f t="shared" si="190"/>
        <v>2006 q4</v>
      </c>
    </row>
    <row r="11880" spans="1:3">
      <c r="A11880" s="61">
        <v>39055</v>
      </c>
      <c r="B11880">
        <v>3.1595</v>
      </c>
      <c r="C11880" t="str">
        <f t="shared" si="190"/>
        <v>2006 q4</v>
      </c>
    </row>
    <row r="11881" spans="1:3">
      <c r="A11881" s="61">
        <v>39056</v>
      </c>
      <c r="B11881">
        <v>3.2345000000000002</v>
      </c>
      <c r="C11881" t="str">
        <f t="shared" si="190"/>
        <v>2006 q4</v>
      </c>
    </row>
    <row r="11882" spans="1:3">
      <c r="A11882" s="61">
        <v>39057</v>
      </c>
      <c r="B11882">
        <v>3.149</v>
      </c>
      <c r="C11882" t="str">
        <f t="shared" si="190"/>
        <v>2006 q4</v>
      </c>
    </row>
    <row r="11883" spans="1:3">
      <c r="A11883" s="61">
        <v>39058</v>
      </c>
      <c r="B11883">
        <v>3.1019999999999999</v>
      </c>
      <c r="C11883" t="str">
        <f t="shared" si="190"/>
        <v>2006 q4</v>
      </c>
    </row>
    <row r="11884" spans="1:3">
      <c r="A11884" s="61">
        <v>39059</v>
      </c>
      <c r="B11884">
        <v>3.1120000000000001</v>
      </c>
      <c r="C11884" t="str">
        <f t="shared" si="190"/>
        <v>2006 q4</v>
      </c>
    </row>
    <row r="11885" spans="1:3">
      <c r="A11885" s="61">
        <v>39062</v>
      </c>
      <c r="B11885">
        <v>3.1234999999999999</v>
      </c>
      <c r="C11885" t="str">
        <f t="shared" si="190"/>
        <v>2006 q4</v>
      </c>
    </row>
    <row r="11886" spans="1:3">
      <c r="A11886" s="61">
        <v>39063</v>
      </c>
      <c r="B11886">
        <v>3.0870000000000002</v>
      </c>
      <c r="C11886" t="str">
        <f t="shared" si="190"/>
        <v>2006 q4</v>
      </c>
    </row>
    <row r="11887" spans="1:3">
      <c r="A11887" s="61">
        <v>39064</v>
      </c>
      <c r="B11887">
        <v>3.0245000000000002</v>
      </c>
      <c r="C11887" t="str">
        <f t="shared" si="190"/>
        <v>2006 q4</v>
      </c>
    </row>
    <row r="11888" spans="1:3">
      <c r="A11888" s="61">
        <v>39065</v>
      </c>
      <c r="B11888">
        <v>3.0474999999999999</v>
      </c>
      <c r="C11888" t="str">
        <f t="shared" si="190"/>
        <v>2006 q4</v>
      </c>
    </row>
    <row r="11889" spans="1:3">
      <c r="A11889" s="61">
        <v>39066</v>
      </c>
      <c r="B11889">
        <v>3.008</v>
      </c>
      <c r="C11889" t="str">
        <f t="shared" si="190"/>
        <v>2006 q4</v>
      </c>
    </row>
    <row r="11890" spans="1:3">
      <c r="A11890" s="61">
        <v>39069</v>
      </c>
      <c r="B11890">
        <v>3.0209999999999999</v>
      </c>
      <c r="C11890" t="str">
        <f t="shared" si="190"/>
        <v>2006 q4</v>
      </c>
    </row>
    <row r="11891" spans="1:3">
      <c r="A11891" s="61">
        <v>39070</v>
      </c>
      <c r="B11891">
        <v>3.0049999999999999</v>
      </c>
      <c r="C11891" t="str">
        <f t="shared" si="190"/>
        <v>2006 q4</v>
      </c>
    </row>
    <row r="11892" spans="1:3">
      <c r="A11892" s="61">
        <v>39071</v>
      </c>
      <c r="B11892">
        <v>2.9445000000000001</v>
      </c>
      <c r="C11892" t="str">
        <f t="shared" si="190"/>
        <v>2006 q4</v>
      </c>
    </row>
    <row r="11893" spans="1:3">
      <c r="A11893" s="61">
        <v>39072</v>
      </c>
      <c r="B11893">
        <v>2.8679999999999999</v>
      </c>
      <c r="C11893" t="str">
        <f t="shared" si="190"/>
        <v>2006 q4</v>
      </c>
    </row>
    <row r="11894" spans="1:3">
      <c r="A11894" s="61">
        <v>39073</v>
      </c>
      <c r="B11894">
        <v>2.843</v>
      </c>
      <c r="C11894" t="str">
        <f t="shared" si="190"/>
        <v>2006 q4</v>
      </c>
    </row>
    <row r="11895" spans="1:3">
      <c r="A11895" s="61">
        <v>39077</v>
      </c>
      <c r="B11895">
        <v>2.8639999999999999</v>
      </c>
      <c r="C11895" t="str">
        <f t="shared" si="190"/>
        <v>2006 q4</v>
      </c>
    </row>
    <row r="11896" spans="1:3">
      <c r="A11896" s="61">
        <v>39078</v>
      </c>
      <c r="B11896">
        <v>2.9007999999999998</v>
      </c>
      <c r="C11896" t="str">
        <f t="shared" si="190"/>
        <v>2006 q4</v>
      </c>
    </row>
    <row r="11897" spans="1:3">
      <c r="A11897" s="61">
        <v>39079</v>
      </c>
      <c r="B11897">
        <v>2.8889999999999998</v>
      </c>
      <c r="C11897" t="str">
        <f t="shared" si="190"/>
        <v>2006 q4</v>
      </c>
    </row>
    <row r="11898" spans="1:3">
      <c r="A11898" s="61">
        <v>39080</v>
      </c>
      <c r="B11898">
        <v>2.8675999999999999</v>
      </c>
      <c r="C11898" t="str">
        <f t="shared" si="190"/>
        <v>2006 q4</v>
      </c>
    </row>
    <row r="11899" spans="1:3">
      <c r="A11899" s="61">
        <v>39085</v>
      </c>
      <c r="B11899">
        <v>2.649</v>
      </c>
      <c r="C11899" t="str">
        <f t="shared" si="190"/>
        <v>2007 q1</v>
      </c>
    </row>
    <row r="11900" spans="1:3">
      <c r="A11900" s="61">
        <v>39086</v>
      </c>
      <c r="B11900">
        <v>2.6019999999999999</v>
      </c>
      <c r="C11900" t="str">
        <f t="shared" si="190"/>
        <v>2007 q1</v>
      </c>
    </row>
    <row r="11901" spans="1:3">
      <c r="A11901" s="61">
        <v>39087</v>
      </c>
      <c r="B11901">
        <v>2.5350000000000001</v>
      </c>
      <c r="C11901" t="str">
        <f t="shared" si="190"/>
        <v>2007 q1</v>
      </c>
    </row>
    <row r="11902" spans="1:3">
      <c r="A11902" s="61">
        <v>39090</v>
      </c>
      <c r="B11902">
        <v>2.528</v>
      </c>
      <c r="C11902" t="str">
        <f t="shared" si="190"/>
        <v>2007 q1</v>
      </c>
    </row>
    <row r="11903" spans="1:3">
      <c r="A11903" s="61">
        <v>39091</v>
      </c>
      <c r="B11903">
        <v>2.556</v>
      </c>
      <c r="C11903" t="str">
        <f t="shared" si="190"/>
        <v>2007 q1</v>
      </c>
    </row>
    <row r="11904" spans="1:3">
      <c r="A11904" s="61">
        <v>39092</v>
      </c>
      <c r="B11904">
        <v>2.6640000000000001</v>
      </c>
      <c r="C11904" t="str">
        <f t="shared" si="190"/>
        <v>2007 q1</v>
      </c>
    </row>
    <row r="11905" spans="1:3">
      <c r="A11905" s="61">
        <v>39093</v>
      </c>
      <c r="B11905">
        <v>2.6589999999999998</v>
      </c>
      <c r="C11905" t="str">
        <f t="shared" si="190"/>
        <v>2007 q1</v>
      </c>
    </row>
    <row r="11906" spans="1:3">
      <c r="A11906" s="61">
        <v>39094</v>
      </c>
      <c r="B11906">
        <v>2.6030000000000002</v>
      </c>
      <c r="C11906" t="str">
        <f t="shared" si="190"/>
        <v>2007 q1</v>
      </c>
    </row>
    <row r="11907" spans="1:3">
      <c r="A11907" s="61">
        <v>39098</v>
      </c>
      <c r="B11907">
        <v>2.5775000000000001</v>
      </c>
      <c r="C11907" t="str">
        <f t="shared" si="190"/>
        <v>2007 q1</v>
      </c>
    </row>
    <row r="11908" spans="1:3">
      <c r="A11908" s="61">
        <v>39099</v>
      </c>
      <c r="B11908">
        <v>2.5695000000000001</v>
      </c>
      <c r="C11908" t="str">
        <f t="shared" si="190"/>
        <v>2007 q1</v>
      </c>
    </row>
    <row r="11909" spans="1:3">
      <c r="A11909" s="61">
        <v>39100</v>
      </c>
      <c r="B11909">
        <v>2.492</v>
      </c>
      <c r="C11909" t="str">
        <f t="shared" si="190"/>
        <v>2007 q1</v>
      </c>
    </row>
    <row r="11910" spans="1:3">
      <c r="A11910" s="61">
        <v>39101</v>
      </c>
      <c r="B11910">
        <v>2.5169999999999999</v>
      </c>
      <c r="C11910" t="str">
        <f t="shared" si="190"/>
        <v>2007 q1</v>
      </c>
    </row>
    <row r="11911" spans="1:3">
      <c r="A11911" s="61">
        <v>39104</v>
      </c>
      <c r="B11911">
        <v>2.5295000000000001</v>
      </c>
      <c r="C11911" t="str">
        <f t="shared" si="190"/>
        <v>2007 q1</v>
      </c>
    </row>
    <row r="11912" spans="1:3">
      <c r="A11912" s="61">
        <v>39105</v>
      </c>
      <c r="B11912">
        <v>2.5794999999999999</v>
      </c>
      <c r="C11912" t="str">
        <f t="shared" si="190"/>
        <v>2007 q1</v>
      </c>
    </row>
    <row r="11913" spans="1:3">
      <c r="A11913" s="61">
        <v>39106</v>
      </c>
      <c r="B11913">
        <v>2.6015000000000001</v>
      </c>
      <c r="C11913" t="str">
        <f t="shared" si="190"/>
        <v>2007 q1</v>
      </c>
    </row>
    <row r="11914" spans="1:3">
      <c r="A11914" s="61">
        <v>39107</v>
      </c>
      <c r="B11914">
        <v>2.6545000000000001</v>
      </c>
      <c r="C11914" t="str">
        <f t="shared" si="190"/>
        <v>2007 q1</v>
      </c>
    </row>
    <row r="11915" spans="1:3">
      <c r="A11915" s="61">
        <v>39108</v>
      </c>
      <c r="B11915">
        <v>2.637</v>
      </c>
      <c r="C11915" t="str">
        <f t="shared" si="190"/>
        <v>2007 q1</v>
      </c>
    </row>
    <row r="11916" spans="1:3">
      <c r="A11916" s="61">
        <v>39111</v>
      </c>
      <c r="B11916">
        <v>2.5419999999999998</v>
      </c>
      <c r="C11916" t="str">
        <f t="shared" si="190"/>
        <v>2007 q1</v>
      </c>
    </row>
    <row r="11917" spans="1:3">
      <c r="A11917" s="61">
        <v>39112</v>
      </c>
      <c r="B11917">
        <v>2.5615000000000001</v>
      </c>
      <c r="C11917" t="str">
        <f t="shared" si="190"/>
        <v>2007 q1</v>
      </c>
    </row>
    <row r="11918" spans="1:3">
      <c r="A11918" s="61">
        <v>39113</v>
      </c>
      <c r="B11918">
        <v>2.5945</v>
      </c>
      <c r="C11918" t="str">
        <f t="shared" si="190"/>
        <v>2007 q1</v>
      </c>
    </row>
    <row r="11919" spans="1:3">
      <c r="A11919" s="61">
        <v>39114</v>
      </c>
      <c r="B11919">
        <v>2.5305</v>
      </c>
      <c r="C11919" t="str">
        <f t="shared" si="190"/>
        <v>2007 q1</v>
      </c>
    </row>
    <row r="11920" spans="1:3">
      <c r="A11920" s="61">
        <v>39115</v>
      </c>
      <c r="B11920">
        <v>2.423</v>
      </c>
      <c r="C11920" t="str">
        <f t="shared" si="190"/>
        <v>2007 q1</v>
      </c>
    </row>
    <row r="11921" spans="1:3">
      <c r="A11921" s="61">
        <v>39118</v>
      </c>
      <c r="B11921">
        <v>2.4165000000000001</v>
      </c>
      <c r="C11921" t="str">
        <f t="shared" si="190"/>
        <v>2007 q1</v>
      </c>
    </row>
    <row r="11922" spans="1:3">
      <c r="A11922" s="61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61">
        <v>39120</v>
      </c>
      <c r="B11923">
        <v>2.4550000000000001</v>
      </c>
      <c r="C11923" t="str">
        <f t="shared" si="191"/>
        <v>2007 q1</v>
      </c>
    </row>
    <row r="11924" spans="1:3">
      <c r="A11924" s="61">
        <v>39121</v>
      </c>
      <c r="B11924">
        <v>2.4504999999999999</v>
      </c>
      <c r="C11924" t="str">
        <f t="shared" si="191"/>
        <v>2007 q1</v>
      </c>
    </row>
    <row r="11925" spans="1:3">
      <c r="A11925" s="61">
        <v>39122</v>
      </c>
      <c r="B11925">
        <v>2.5175000000000001</v>
      </c>
      <c r="C11925" t="str">
        <f t="shared" si="191"/>
        <v>2007 q1</v>
      </c>
    </row>
    <row r="11926" spans="1:3">
      <c r="A11926" s="61">
        <v>39125</v>
      </c>
      <c r="B11926">
        <v>2.4775</v>
      </c>
      <c r="C11926" t="str">
        <f t="shared" si="191"/>
        <v>2007 q1</v>
      </c>
    </row>
    <row r="11927" spans="1:3">
      <c r="A11927" s="61">
        <v>39126</v>
      </c>
      <c r="B11927">
        <v>2.5844999999999998</v>
      </c>
      <c r="C11927" t="str">
        <f t="shared" si="191"/>
        <v>2007 q1</v>
      </c>
    </row>
    <row r="11928" spans="1:3">
      <c r="A11928" s="61">
        <v>39127</v>
      </c>
      <c r="B11928">
        <v>2.577</v>
      </c>
      <c r="C11928" t="str">
        <f t="shared" si="191"/>
        <v>2007 q1</v>
      </c>
    </row>
    <row r="11929" spans="1:3">
      <c r="A11929" s="61">
        <v>39128</v>
      </c>
      <c r="B11929">
        <v>2.6640000000000001</v>
      </c>
      <c r="C11929" t="str">
        <f t="shared" si="191"/>
        <v>2007 q1</v>
      </c>
    </row>
    <row r="11930" spans="1:3">
      <c r="A11930" s="61">
        <v>39129</v>
      </c>
      <c r="B11930">
        <v>2.6444999999999999</v>
      </c>
      <c r="C11930" t="str">
        <f t="shared" si="191"/>
        <v>2007 q1</v>
      </c>
    </row>
    <row r="11931" spans="1:3">
      <c r="A11931" s="61">
        <v>39133</v>
      </c>
      <c r="B11931">
        <v>2.5859999999999999</v>
      </c>
      <c r="C11931" t="str">
        <f t="shared" si="191"/>
        <v>2007 q1</v>
      </c>
    </row>
    <row r="11932" spans="1:3">
      <c r="A11932" s="61">
        <v>39134</v>
      </c>
      <c r="B11932">
        <v>2.6545000000000001</v>
      </c>
      <c r="C11932" t="str">
        <f t="shared" si="191"/>
        <v>2007 q1</v>
      </c>
    </row>
    <row r="11933" spans="1:3">
      <c r="A11933" s="61">
        <v>39135</v>
      </c>
      <c r="B11933">
        <v>2.766</v>
      </c>
      <c r="C11933" t="str">
        <f t="shared" si="191"/>
        <v>2007 q1</v>
      </c>
    </row>
    <row r="11934" spans="1:3">
      <c r="A11934" s="61">
        <v>39136</v>
      </c>
      <c r="B11934">
        <v>2.8426</v>
      </c>
      <c r="C11934" t="str">
        <f t="shared" si="191"/>
        <v>2007 q1</v>
      </c>
    </row>
    <row r="11935" spans="1:3">
      <c r="A11935" s="61">
        <v>39139</v>
      </c>
      <c r="B11935">
        <v>2.8613</v>
      </c>
      <c r="C11935" t="str">
        <f t="shared" si="191"/>
        <v>2007 q1</v>
      </c>
    </row>
    <row r="11936" spans="1:3">
      <c r="A11936" s="61">
        <v>39140</v>
      </c>
      <c r="B11936">
        <v>2.8170000000000002</v>
      </c>
      <c r="C11936" t="str">
        <f t="shared" si="191"/>
        <v>2007 q1</v>
      </c>
    </row>
    <row r="11937" spans="1:3">
      <c r="A11937" s="61">
        <v>39141</v>
      </c>
      <c r="B11937">
        <v>2.7482000000000002</v>
      </c>
      <c r="C11937" t="str">
        <f t="shared" si="191"/>
        <v>2007 q1</v>
      </c>
    </row>
    <row r="11938" spans="1:3">
      <c r="A11938" s="61">
        <v>39142</v>
      </c>
      <c r="B11938">
        <v>2.7545000000000002</v>
      </c>
      <c r="C11938" t="str">
        <f t="shared" si="191"/>
        <v>2007 q1</v>
      </c>
    </row>
    <row r="11939" spans="1:3">
      <c r="A11939" s="61">
        <v>39143</v>
      </c>
      <c r="B11939">
        <v>2.7069999999999999</v>
      </c>
      <c r="C11939" t="str">
        <f t="shared" si="191"/>
        <v>2007 q1</v>
      </c>
    </row>
    <row r="11940" spans="1:3">
      <c r="A11940" s="61">
        <v>39146</v>
      </c>
      <c r="B11940">
        <v>2.6705000000000001</v>
      </c>
      <c r="C11940" t="str">
        <f t="shared" si="191"/>
        <v>2007 q1</v>
      </c>
    </row>
    <row r="11941" spans="1:3">
      <c r="A11941" s="61">
        <v>39147</v>
      </c>
      <c r="B11941">
        <v>2.7134999999999998</v>
      </c>
      <c r="C11941" t="str">
        <f t="shared" si="191"/>
        <v>2007 q1</v>
      </c>
    </row>
    <row r="11942" spans="1:3">
      <c r="A11942" s="61">
        <v>39148</v>
      </c>
      <c r="B11942">
        <v>2.782</v>
      </c>
      <c r="C11942" t="str">
        <f t="shared" si="191"/>
        <v>2007 q1</v>
      </c>
    </row>
    <row r="11943" spans="1:3">
      <c r="A11943" s="61">
        <v>39149</v>
      </c>
      <c r="B11943">
        <v>2.8334999999999999</v>
      </c>
      <c r="C11943" t="str">
        <f t="shared" si="191"/>
        <v>2007 q1</v>
      </c>
    </row>
    <row r="11944" spans="1:3">
      <c r="A11944" s="61">
        <v>39150</v>
      </c>
      <c r="B11944">
        <v>2.7839999999999998</v>
      </c>
      <c r="C11944" t="str">
        <f t="shared" si="191"/>
        <v>2007 q1</v>
      </c>
    </row>
    <row r="11945" spans="1:3">
      <c r="A11945" s="61">
        <v>39153</v>
      </c>
      <c r="B11945">
        <v>2.8490000000000002</v>
      </c>
      <c r="C11945" t="str">
        <f t="shared" si="191"/>
        <v>2007 q1</v>
      </c>
    </row>
    <row r="11946" spans="1:3">
      <c r="A11946" s="61">
        <v>39154</v>
      </c>
      <c r="B11946">
        <v>2.8245</v>
      </c>
      <c r="C11946" t="str">
        <f t="shared" si="191"/>
        <v>2007 q1</v>
      </c>
    </row>
    <row r="11947" spans="1:3">
      <c r="A11947" s="61">
        <v>39155</v>
      </c>
      <c r="B11947">
        <v>2.8260000000000001</v>
      </c>
      <c r="C11947" t="str">
        <f t="shared" si="191"/>
        <v>2007 q1</v>
      </c>
    </row>
    <row r="11948" spans="1:3">
      <c r="A11948" s="61">
        <v>39156</v>
      </c>
      <c r="B11948">
        <v>2.988</v>
      </c>
      <c r="C11948" t="str">
        <f t="shared" si="191"/>
        <v>2007 q1</v>
      </c>
    </row>
    <row r="11949" spans="1:3">
      <c r="A11949" s="61">
        <v>39157</v>
      </c>
      <c r="B11949">
        <v>3.0110000000000001</v>
      </c>
      <c r="C11949" t="str">
        <f t="shared" si="191"/>
        <v>2007 q1</v>
      </c>
    </row>
    <row r="11950" spans="1:3">
      <c r="A11950" s="61">
        <v>39160</v>
      </c>
      <c r="B11950">
        <v>3.0215000000000001</v>
      </c>
      <c r="C11950" t="str">
        <f t="shared" si="191"/>
        <v>2007 q1</v>
      </c>
    </row>
    <row r="11951" spans="1:3">
      <c r="A11951" s="61">
        <v>39161</v>
      </c>
      <c r="B11951">
        <v>3.0339999999999998</v>
      </c>
      <c r="C11951" t="str">
        <f t="shared" si="191"/>
        <v>2007 q1</v>
      </c>
    </row>
    <row r="11952" spans="1:3">
      <c r="A11952" s="61">
        <v>39162</v>
      </c>
      <c r="B11952">
        <v>3.0190000000000001</v>
      </c>
      <c r="C11952" t="str">
        <f t="shared" si="191"/>
        <v>2007 q1</v>
      </c>
    </row>
    <row r="11953" spans="1:3">
      <c r="A11953" s="61">
        <v>39163</v>
      </c>
      <c r="B11953">
        <v>3.073</v>
      </c>
      <c r="C11953" t="str">
        <f t="shared" si="191"/>
        <v>2007 q1</v>
      </c>
    </row>
    <row r="11954" spans="1:3">
      <c r="A11954" s="61">
        <v>39164</v>
      </c>
      <c r="B11954">
        <v>3.069</v>
      </c>
      <c r="C11954" t="str">
        <f t="shared" si="191"/>
        <v>2007 q1</v>
      </c>
    </row>
    <row r="11955" spans="1:3">
      <c r="A11955" s="61">
        <v>39167</v>
      </c>
      <c r="B11955">
        <v>3.1385000000000001</v>
      </c>
      <c r="C11955" t="str">
        <f t="shared" si="191"/>
        <v>2007 q1</v>
      </c>
    </row>
    <row r="11956" spans="1:3">
      <c r="A11956" s="61">
        <v>39168</v>
      </c>
      <c r="B11956">
        <v>3.0575000000000001</v>
      </c>
      <c r="C11956" t="str">
        <f t="shared" si="191"/>
        <v>2007 q1</v>
      </c>
    </row>
    <row r="11957" spans="1:3">
      <c r="A11957" s="61">
        <v>39169</v>
      </c>
      <c r="B11957">
        <v>3.0625</v>
      </c>
      <c r="C11957" t="str">
        <f t="shared" si="191"/>
        <v>2007 q1</v>
      </c>
    </row>
    <row r="11958" spans="1:3">
      <c r="A11958" s="61">
        <v>39170</v>
      </c>
      <c r="B11958">
        <v>3.0865</v>
      </c>
      <c r="C11958" t="str">
        <f t="shared" si="191"/>
        <v>2007 q1</v>
      </c>
    </row>
    <row r="11959" spans="1:3">
      <c r="A11959" s="61">
        <v>39171</v>
      </c>
      <c r="B11959">
        <v>3.1459999999999999</v>
      </c>
      <c r="C11959" t="str">
        <f t="shared" si="191"/>
        <v>2007 q1</v>
      </c>
    </row>
    <row r="11960" spans="1:3">
      <c r="A11960" s="61">
        <v>39174</v>
      </c>
      <c r="B11960">
        <v>3.1789999999999998</v>
      </c>
      <c r="C11960" t="str">
        <f t="shared" si="191"/>
        <v>2007 q2</v>
      </c>
    </row>
    <row r="11961" spans="1:3">
      <c r="A11961" s="61">
        <v>39175</v>
      </c>
      <c r="B11961">
        <v>3.3144999999999998</v>
      </c>
      <c r="C11961" t="str">
        <f t="shared" si="191"/>
        <v>2007 q2</v>
      </c>
    </row>
    <row r="11962" spans="1:3">
      <c r="A11962" s="61">
        <v>39176</v>
      </c>
      <c r="B11962">
        <v>3.3875000000000002</v>
      </c>
      <c r="C11962" t="str">
        <f t="shared" si="191"/>
        <v>2007 q2</v>
      </c>
    </row>
    <row r="11963" spans="1:3">
      <c r="A11963" s="61">
        <v>39177</v>
      </c>
      <c r="B11963">
        <v>3.3769999999999998</v>
      </c>
      <c r="C11963" t="str">
        <f t="shared" si="191"/>
        <v>2007 q2</v>
      </c>
    </row>
    <row r="11964" spans="1:3">
      <c r="A11964" s="61">
        <v>39181</v>
      </c>
      <c r="B11964">
        <v>3.5059999999999998</v>
      </c>
      <c r="C11964" t="str">
        <f t="shared" si="191"/>
        <v>2007 q2</v>
      </c>
    </row>
    <row r="11965" spans="1:3">
      <c r="A11965" s="61">
        <v>39182</v>
      </c>
      <c r="B11965">
        <v>3.5259999999999998</v>
      </c>
      <c r="C11965" t="str">
        <f t="shared" si="191"/>
        <v>2007 q2</v>
      </c>
    </row>
    <row r="11966" spans="1:3">
      <c r="A11966" s="61">
        <v>39183</v>
      </c>
      <c r="B11966">
        <v>3.5825</v>
      </c>
      <c r="C11966" t="str">
        <f t="shared" si="191"/>
        <v>2007 q2</v>
      </c>
    </row>
    <row r="11967" spans="1:3">
      <c r="A11967" s="61">
        <v>39184</v>
      </c>
      <c r="B11967">
        <v>3.5019999999999998</v>
      </c>
      <c r="C11967" t="str">
        <f t="shared" si="191"/>
        <v>2007 q2</v>
      </c>
    </row>
    <row r="11968" spans="1:3">
      <c r="A11968" s="61">
        <v>39185</v>
      </c>
      <c r="B11968">
        <v>3.532</v>
      </c>
      <c r="C11968" t="str">
        <f t="shared" si="191"/>
        <v>2007 q2</v>
      </c>
    </row>
    <row r="11969" spans="1:3">
      <c r="A11969" s="61">
        <v>39188</v>
      </c>
      <c r="B11969">
        <v>3.5394999999999999</v>
      </c>
      <c r="C11969" t="str">
        <f t="shared" si="191"/>
        <v>2007 q2</v>
      </c>
    </row>
    <row r="11970" spans="1:3">
      <c r="A11970" s="61">
        <v>39189</v>
      </c>
      <c r="B11970">
        <v>3.677</v>
      </c>
      <c r="C11970" t="str">
        <f t="shared" si="191"/>
        <v>2007 q2</v>
      </c>
    </row>
    <row r="11971" spans="1:3">
      <c r="A11971" s="61">
        <v>39190</v>
      </c>
      <c r="B11971">
        <v>3.6190000000000002</v>
      </c>
      <c r="C11971" t="str">
        <f t="shared" si="191"/>
        <v>2007 q2</v>
      </c>
    </row>
    <row r="11972" spans="1:3">
      <c r="A11972" s="61">
        <v>39191</v>
      </c>
      <c r="B11972">
        <v>3.5865</v>
      </c>
      <c r="C11972" t="str">
        <f t="shared" si="191"/>
        <v>2007 q2</v>
      </c>
    </row>
    <row r="11973" spans="1:3">
      <c r="A11973" s="61">
        <v>39192</v>
      </c>
      <c r="B11973">
        <v>3.6105</v>
      </c>
      <c r="C11973" t="str">
        <f t="shared" si="191"/>
        <v>2007 q2</v>
      </c>
    </row>
    <row r="11974" spans="1:3">
      <c r="A11974" s="61">
        <v>39195</v>
      </c>
      <c r="B11974">
        <v>3.6324999999999998</v>
      </c>
      <c r="C11974" t="str">
        <f t="shared" si="191"/>
        <v>2007 q2</v>
      </c>
    </row>
    <row r="11975" spans="1:3">
      <c r="A11975" s="61">
        <v>39196</v>
      </c>
      <c r="B11975">
        <v>3.5525000000000002</v>
      </c>
      <c r="C11975" t="str">
        <f t="shared" si="191"/>
        <v>2007 q2</v>
      </c>
    </row>
    <row r="11976" spans="1:3">
      <c r="A11976" s="61">
        <v>39197</v>
      </c>
      <c r="B11976">
        <v>3.5899000000000001</v>
      </c>
      <c r="C11976" t="str">
        <f t="shared" si="191"/>
        <v>2007 q2</v>
      </c>
    </row>
    <row r="11977" spans="1:3">
      <c r="A11977" s="61">
        <v>39198</v>
      </c>
      <c r="B11977">
        <v>3.4964</v>
      </c>
      <c r="C11977" t="str">
        <f t="shared" si="191"/>
        <v>2007 q2</v>
      </c>
    </row>
    <row r="11978" spans="1:3">
      <c r="A11978" s="61">
        <v>39199</v>
      </c>
      <c r="B11978">
        <v>3.5253000000000001</v>
      </c>
      <c r="C11978" t="str">
        <f t="shared" si="191"/>
        <v>2007 q2</v>
      </c>
    </row>
    <row r="11979" spans="1:3">
      <c r="A11979" s="61">
        <v>39202</v>
      </c>
      <c r="B11979">
        <v>3.5535000000000001</v>
      </c>
      <c r="C11979" t="str">
        <f t="shared" si="191"/>
        <v>2007 q2</v>
      </c>
    </row>
    <row r="11980" spans="1:3">
      <c r="A11980" s="61">
        <v>39203</v>
      </c>
      <c r="B11980">
        <v>3.6345000000000001</v>
      </c>
      <c r="C11980" t="str">
        <f t="shared" si="191"/>
        <v>2007 q2</v>
      </c>
    </row>
    <row r="11981" spans="1:3">
      <c r="A11981" s="61">
        <v>39204</v>
      </c>
      <c r="B11981">
        <v>3.6444999999999999</v>
      </c>
      <c r="C11981" t="str">
        <f t="shared" si="191"/>
        <v>2007 q2</v>
      </c>
    </row>
    <row r="11982" spans="1:3">
      <c r="A11982" s="61">
        <v>39205</v>
      </c>
      <c r="B11982">
        <v>3.7265000000000001</v>
      </c>
      <c r="C11982" t="str">
        <f t="shared" si="191"/>
        <v>2007 q2</v>
      </c>
    </row>
    <row r="11983" spans="1:3">
      <c r="A11983" s="61">
        <v>39206</v>
      </c>
      <c r="B11983">
        <v>3.7585000000000002</v>
      </c>
      <c r="C11983" t="str">
        <f t="shared" si="191"/>
        <v>2007 q2</v>
      </c>
    </row>
    <row r="11984" spans="1:3">
      <c r="A11984" s="61">
        <v>39209</v>
      </c>
      <c r="B11984">
        <v>3.7155</v>
      </c>
      <c r="C11984" t="str">
        <f t="shared" si="191"/>
        <v>2007 q2</v>
      </c>
    </row>
    <row r="11985" spans="1:3">
      <c r="A11985" s="61">
        <v>39210</v>
      </c>
      <c r="B11985">
        <v>3.7225000000000001</v>
      </c>
      <c r="C11985" t="str">
        <f t="shared" si="191"/>
        <v>2007 q2</v>
      </c>
    </row>
    <row r="11986" spans="1:3">
      <c r="A11986" s="61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61">
        <v>39212</v>
      </c>
      <c r="B11987">
        <v>3.5665</v>
      </c>
      <c r="C11987" t="str">
        <f t="shared" si="192"/>
        <v>2007 q2</v>
      </c>
    </row>
    <row r="11988" spans="1:3">
      <c r="A11988" s="61">
        <v>39213</v>
      </c>
      <c r="B11988">
        <v>3.6040000000000001</v>
      </c>
      <c r="C11988" t="str">
        <f t="shared" si="192"/>
        <v>2007 q2</v>
      </c>
    </row>
    <row r="11989" spans="1:3">
      <c r="A11989" s="61">
        <v>39216</v>
      </c>
      <c r="B11989">
        <v>3.4969999999999999</v>
      </c>
      <c r="C11989" t="str">
        <f t="shared" si="192"/>
        <v>2007 q2</v>
      </c>
    </row>
    <row r="11990" spans="1:3">
      <c r="A11990" s="61">
        <v>39217</v>
      </c>
      <c r="B11990">
        <v>3.5375000000000001</v>
      </c>
      <c r="C11990" t="str">
        <f t="shared" si="192"/>
        <v>2007 q2</v>
      </c>
    </row>
    <row r="11991" spans="1:3">
      <c r="A11991" s="61">
        <v>39218</v>
      </c>
      <c r="B11991">
        <v>3.4224999999999999</v>
      </c>
      <c r="C11991" t="str">
        <f t="shared" si="192"/>
        <v>2007 q2</v>
      </c>
    </row>
    <row r="11992" spans="1:3">
      <c r="A11992" s="61">
        <v>39219</v>
      </c>
      <c r="B11992">
        <v>3.3065000000000002</v>
      </c>
      <c r="C11992" t="str">
        <f t="shared" si="192"/>
        <v>2007 q2</v>
      </c>
    </row>
    <row r="11993" spans="1:3">
      <c r="A11993" s="61">
        <v>39220</v>
      </c>
      <c r="B11993">
        <v>3.3235000000000001</v>
      </c>
      <c r="C11993" t="str">
        <f t="shared" si="192"/>
        <v>2007 q2</v>
      </c>
    </row>
    <row r="11994" spans="1:3">
      <c r="A11994" s="61">
        <v>39223</v>
      </c>
      <c r="B11994">
        <v>3.4005000000000001</v>
      </c>
      <c r="C11994" t="str">
        <f t="shared" si="192"/>
        <v>2007 q2</v>
      </c>
    </row>
    <row r="11995" spans="1:3">
      <c r="A11995" s="61">
        <v>39224</v>
      </c>
      <c r="B11995">
        <v>3.3025000000000002</v>
      </c>
      <c r="C11995" t="str">
        <f t="shared" si="192"/>
        <v>2007 q2</v>
      </c>
    </row>
    <row r="11996" spans="1:3">
      <c r="A11996" s="61">
        <v>39225</v>
      </c>
      <c r="B11996">
        <v>3.3005</v>
      </c>
      <c r="C11996" t="str">
        <f t="shared" si="192"/>
        <v>2007 q2</v>
      </c>
    </row>
    <row r="11997" spans="1:3">
      <c r="A11997" s="61">
        <v>39226</v>
      </c>
      <c r="B11997">
        <v>3.1804999999999999</v>
      </c>
      <c r="C11997" t="str">
        <f t="shared" si="192"/>
        <v>2007 q2</v>
      </c>
    </row>
    <row r="11998" spans="1:3">
      <c r="A11998" s="61">
        <v>39227</v>
      </c>
      <c r="B11998">
        <v>3.3205</v>
      </c>
      <c r="C11998" t="str">
        <f t="shared" si="192"/>
        <v>2007 q2</v>
      </c>
    </row>
    <row r="11999" spans="1:3">
      <c r="A11999" s="61">
        <v>39231</v>
      </c>
      <c r="B11999">
        <v>3.32</v>
      </c>
      <c r="C11999" t="str">
        <f t="shared" si="192"/>
        <v>2007 q2</v>
      </c>
    </row>
    <row r="12000" spans="1:3">
      <c r="A12000" s="61">
        <v>39232</v>
      </c>
      <c r="B12000">
        <v>3.3035000000000001</v>
      </c>
      <c r="C12000" t="str">
        <f t="shared" si="192"/>
        <v>2007 q2</v>
      </c>
    </row>
    <row r="12001" spans="1:3">
      <c r="A12001" s="61">
        <v>39233</v>
      </c>
      <c r="B12001">
        <v>3.3955000000000002</v>
      </c>
      <c r="C12001" t="str">
        <f t="shared" si="192"/>
        <v>2007 q2</v>
      </c>
    </row>
    <row r="12002" spans="1:3">
      <c r="A12002" s="61">
        <v>39234</v>
      </c>
      <c r="B12002">
        <v>3.4049999999999998</v>
      </c>
      <c r="C12002" t="str">
        <f t="shared" si="192"/>
        <v>2007 q2</v>
      </c>
    </row>
    <row r="12003" spans="1:3">
      <c r="A12003" s="61">
        <v>39237</v>
      </c>
      <c r="B12003">
        <v>3.468</v>
      </c>
      <c r="C12003" t="str">
        <f t="shared" si="192"/>
        <v>2007 q2</v>
      </c>
    </row>
    <row r="12004" spans="1:3">
      <c r="A12004" s="61">
        <v>39238</v>
      </c>
      <c r="B12004">
        <v>3.4415</v>
      </c>
      <c r="C12004" t="str">
        <f t="shared" si="192"/>
        <v>2007 q2</v>
      </c>
    </row>
    <row r="12005" spans="1:3">
      <c r="A12005" s="61">
        <v>39239</v>
      </c>
      <c r="B12005">
        <v>3.4039999999999999</v>
      </c>
      <c r="C12005" t="str">
        <f t="shared" si="192"/>
        <v>2007 q2</v>
      </c>
    </row>
    <row r="12006" spans="1:3">
      <c r="A12006" s="61">
        <v>39240</v>
      </c>
      <c r="B12006">
        <v>3.3769999999999998</v>
      </c>
      <c r="C12006" t="str">
        <f t="shared" si="192"/>
        <v>2007 q2</v>
      </c>
    </row>
    <row r="12007" spans="1:3">
      <c r="A12007" s="61">
        <v>39241</v>
      </c>
      <c r="B12007">
        <v>3.2574999999999998</v>
      </c>
      <c r="C12007" t="str">
        <f t="shared" si="192"/>
        <v>2007 q2</v>
      </c>
    </row>
    <row r="12008" spans="1:3">
      <c r="A12008" s="61">
        <v>39244</v>
      </c>
      <c r="B12008">
        <v>3.3559999999999999</v>
      </c>
      <c r="C12008" t="str">
        <f t="shared" si="192"/>
        <v>2007 q2</v>
      </c>
    </row>
    <row r="12009" spans="1:3">
      <c r="A12009" s="61">
        <v>39245</v>
      </c>
      <c r="B12009">
        <v>3.2869999999999999</v>
      </c>
      <c r="C12009" t="str">
        <f t="shared" si="192"/>
        <v>2007 q2</v>
      </c>
    </row>
    <row r="12010" spans="1:3">
      <c r="A12010" s="61">
        <v>39246</v>
      </c>
      <c r="B12010">
        <v>3.3130000000000002</v>
      </c>
      <c r="C12010" t="str">
        <f t="shared" si="192"/>
        <v>2007 q2</v>
      </c>
    </row>
    <row r="12011" spans="1:3">
      <c r="A12011" s="61">
        <v>39247</v>
      </c>
      <c r="B12011">
        <v>3.3925000000000001</v>
      </c>
      <c r="C12011" t="str">
        <f t="shared" si="192"/>
        <v>2007 q2</v>
      </c>
    </row>
    <row r="12012" spans="1:3">
      <c r="A12012" s="61">
        <v>39248</v>
      </c>
      <c r="B12012">
        <v>3.4220000000000002</v>
      </c>
      <c r="C12012" t="str">
        <f t="shared" si="192"/>
        <v>2007 q2</v>
      </c>
    </row>
    <row r="12013" spans="1:3">
      <c r="A12013" s="61">
        <v>39251</v>
      </c>
      <c r="B12013">
        <v>3.4180000000000001</v>
      </c>
      <c r="C12013" t="str">
        <f t="shared" si="192"/>
        <v>2007 q2</v>
      </c>
    </row>
    <row r="12014" spans="1:3">
      <c r="A12014" s="61">
        <v>39252</v>
      </c>
      <c r="B12014">
        <v>3.3944999999999999</v>
      </c>
      <c r="C12014" t="str">
        <f t="shared" si="192"/>
        <v>2007 q2</v>
      </c>
    </row>
    <row r="12015" spans="1:3">
      <c r="A12015" s="61">
        <v>39253</v>
      </c>
      <c r="B12015">
        <v>3.4424999999999999</v>
      </c>
      <c r="C12015" t="str">
        <f t="shared" si="192"/>
        <v>2007 q2</v>
      </c>
    </row>
    <row r="12016" spans="1:3">
      <c r="A12016" s="61">
        <v>39254</v>
      </c>
      <c r="B12016">
        <v>3.403</v>
      </c>
      <c r="C12016" t="str">
        <f t="shared" si="192"/>
        <v>2007 q2</v>
      </c>
    </row>
    <row r="12017" spans="1:3">
      <c r="A12017" s="61">
        <v>39255</v>
      </c>
      <c r="B12017">
        <v>3.3820000000000001</v>
      </c>
      <c r="C12017" t="str">
        <f t="shared" si="192"/>
        <v>2007 q2</v>
      </c>
    </row>
    <row r="12018" spans="1:3">
      <c r="A12018" s="61">
        <v>39258</v>
      </c>
      <c r="B12018">
        <v>3.3969999999999998</v>
      </c>
      <c r="C12018" t="str">
        <f t="shared" si="192"/>
        <v>2007 q2</v>
      </c>
    </row>
    <row r="12019" spans="1:3">
      <c r="A12019" s="61">
        <v>39259</v>
      </c>
      <c r="B12019">
        <v>3.3140999999999998</v>
      </c>
      <c r="C12019" t="str">
        <f t="shared" si="192"/>
        <v>2007 q2</v>
      </c>
    </row>
    <row r="12020" spans="1:3">
      <c r="A12020" s="61">
        <v>39260</v>
      </c>
      <c r="B12020">
        <v>3.3553999999999999</v>
      </c>
      <c r="C12020" t="str">
        <f t="shared" si="192"/>
        <v>2007 q2</v>
      </c>
    </row>
    <row r="12021" spans="1:3">
      <c r="A12021" s="61">
        <v>39261</v>
      </c>
      <c r="B12021">
        <v>3.4283000000000001</v>
      </c>
      <c r="C12021" t="str">
        <f t="shared" si="192"/>
        <v>2007 q2</v>
      </c>
    </row>
    <row r="12022" spans="1:3">
      <c r="A12022" s="61">
        <v>39262</v>
      </c>
      <c r="B12022">
        <v>3.4510999999999998</v>
      </c>
      <c r="C12022" t="str">
        <f t="shared" si="192"/>
        <v>2007 q2</v>
      </c>
    </row>
    <row r="12023" spans="1:3">
      <c r="A12023" s="61">
        <v>39265</v>
      </c>
      <c r="B12023">
        <v>3.5270000000000001</v>
      </c>
      <c r="C12023" t="str">
        <f t="shared" si="192"/>
        <v>2007 q3</v>
      </c>
    </row>
    <row r="12024" spans="1:3">
      <c r="A12024" s="61">
        <v>39266</v>
      </c>
      <c r="B12024">
        <v>3.5449999999999999</v>
      </c>
      <c r="C12024" t="str">
        <f t="shared" si="192"/>
        <v>2007 q3</v>
      </c>
    </row>
    <row r="12025" spans="1:3">
      <c r="A12025" s="61">
        <v>39268</v>
      </c>
      <c r="B12025">
        <v>3.5935000000000001</v>
      </c>
      <c r="C12025" t="str">
        <f t="shared" si="192"/>
        <v>2007 q3</v>
      </c>
    </row>
    <row r="12026" spans="1:3">
      <c r="A12026" s="61">
        <v>39269</v>
      </c>
      <c r="B12026">
        <v>3.5945</v>
      </c>
      <c r="C12026" t="str">
        <f t="shared" si="192"/>
        <v>2007 q3</v>
      </c>
    </row>
    <row r="12027" spans="1:3">
      <c r="A12027" s="61">
        <v>39272</v>
      </c>
      <c r="B12027">
        <v>3.6295000000000002</v>
      </c>
      <c r="C12027" t="str">
        <f t="shared" si="192"/>
        <v>2007 q3</v>
      </c>
    </row>
    <row r="12028" spans="1:3">
      <c r="A12028" s="61">
        <v>39273</v>
      </c>
      <c r="B12028">
        <v>3.61</v>
      </c>
      <c r="C12028" t="str">
        <f t="shared" si="192"/>
        <v>2007 q3</v>
      </c>
    </row>
    <row r="12029" spans="1:3">
      <c r="A12029" s="61">
        <v>39274</v>
      </c>
      <c r="B12029">
        <v>3.6215000000000002</v>
      </c>
      <c r="C12029" t="str">
        <f t="shared" si="192"/>
        <v>2007 q3</v>
      </c>
    </row>
    <row r="12030" spans="1:3">
      <c r="A12030" s="61">
        <v>39275</v>
      </c>
      <c r="B12030">
        <v>3.581</v>
      </c>
      <c r="C12030" t="str">
        <f t="shared" si="192"/>
        <v>2007 q3</v>
      </c>
    </row>
    <row r="12031" spans="1:3">
      <c r="A12031" s="61">
        <v>39276</v>
      </c>
      <c r="B12031">
        <v>3.593</v>
      </c>
      <c r="C12031" t="str">
        <f t="shared" si="192"/>
        <v>2007 q3</v>
      </c>
    </row>
    <row r="12032" spans="1:3">
      <c r="A12032" s="61">
        <v>39279</v>
      </c>
      <c r="B12032">
        <v>3.5619999999999998</v>
      </c>
      <c r="C12032" t="str">
        <f t="shared" si="192"/>
        <v>2007 q3</v>
      </c>
    </row>
    <row r="12033" spans="1:3">
      <c r="A12033" s="61">
        <v>39280</v>
      </c>
      <c r="B12033">
        <v>3.5525000000000002</v>
      </c>
      <c r="C12033" t="str">
        <f t="shared" si="192"/>
        <v>2007 q3</v>
      </c>
    </row>
    <row r="12034" spans="1:3">
      <c r="A12034" s="61">
        <v>39281</v>
      </c>
      <c r="B12034">
        <v>3.5630000000000002</v>
      </c>
      <c r="C12034" t="str">
        <f t="shared" si="192"/>
        <v>2007 q3</v>
      </c>
    </row>
    <row r="12035" spans="1:3">
      <c r="A12035" s="61">
        <v>39282</v>
      </c>
      <c r="B12035">
        <v>3.6619999999999999</v>
      </c>
      <c r="C12035" t="str">
        <f t="shared" si="192"/>
        <v>2007 q3</v>
      </c>
    </row>
    <row r="12036" spans="1:3">
      <c r="A12036" s="61">
        <v>39283</v>
      </c>
      <c r="B12036">
        <v>3.7054999999999998</v>
      </c>
      <c r="C12036" t="str">
        <f t="shared" si="192"/>
        <v>2007 q3</v>
      </c>
    </row>
    <row r="12037" spans="1:3">
      <c r="A12037" s="61">
        <v>39286</v>
      </c>
      <c r="B12037">
        <v>3.6564999999999999</v>
      </c>
      <c r="C12037" t="str">
        <f t="shared" si="192"/>
        <v>2007 q3</v>
      </c>
    </row>
    <row r="12038" spans="1:3">
      <c r="A12038" s="61">
        <v>39287</v>
      </c>
      <c r="B12038">
        <v>3.6194999999999999</v>
      </c>
      <c r="C12038" t="str">
        <f t="shared" si="192"/>
        <v>2007 q3</v>
      </c>
    </row>
    <row r="12039" spans="1:3">
      <c r="A12039" s="61">
        <v>39288</v>
      </c>
      <c r="B12039">
        <v>3.5554999999999999</v>
      </c>
      <c r="C12039" t="str">
        <f t="shared" si="192"/>
        <v>2007 q3</v>
      </c>
    </row>
    <row r="12040" spans="1:3">
      <c r="A12040" s="61">
        <v>39289</v>
      </c>
      <c r="B12040">
        <v>3.5225</v>
      </c>
      <c r="C12040" t="str">
        <f t="shared" si="192"/>
        <v>2007 q3</v>
      </c>
    </row>
    <row r="12041" spans="1:3">
      <c r="A12041" s="61">
        <v>39290</v>
      </c>
      <c r="B12041">
        <v>3.5470000000000002</v>
      </c>
      <c r="C12041" t="str">
        <f t="shared" si="192"/>
        <v>2007 q3</v>
      </c>
    </row>
    <row r="12042" spans="1:3">
      <c r="A12042" s="61">
        <v>39293</v>
      </c>
      <c r="B12042">
        <v>3.5884999999999998</v>
      </c>
      <c r="C12042" t="str">
        <f t="shared" si="192"/>
        <v>2007 q3</v>
      </c>
    </row>
    <row r="12043" spans="1:3">
      <c r="A12043" s="61">
        <v>39294</v>
      </c>
      <c r="B12043">
        <v>3.6484999999999999</v>
      </c>
      <c r="C12043" t="str">
        <f t="shared" si="192"/>
        <v>2007 q3</v>
      </c>
    </row>
    <row r="12044" spans="1:3">
      <c r="A12044" s="61">
        <v>39295</v>
      </c>
      <c r="B12044">
        <v>3.585</v>
      </c>
      <c r="C12044" t="str">
        <f t="shared" si="192"/>
        <v>2007 q3</v>
      </c>
    </row>
    <row r="12045" spans="1:3">
      <c r="A12045" s="61">
        <v>39296</v>
      </c>
      <c r="B12045">
        <v>3.573</v>
      </c>
      <c r="C12045" t="str">
        <f t="shared" si="192"/>
        <v>2007 q3</v>
      </c>
    </row>
    <row r="12046" spans="1:3">
      <c r="A12046" s="61">
        <v>39297</v>
      </c>
      <c r="B12046">
        <v>3.4790000000000001</v>
      </c>
      <c r="C12046" t="str">
        <f t="shared" si="192"/>
        <v>2007 q3</v>
      </c>
    </row>
    <row r="12047" spans="1:3">
      <c r="A12047" s="61">
        <v>39300</v>
      </c>
      <c r="B12047">
        <v>3.4735</v>
      </c>
      <c r="C12047" t="str">
        <f t="shared" si="192"/>
        <v>2007 q3</v>
      </c>
    </row>
    <row r="12048" spans="1:3">
      <c r="A12048" s="61">
        <v>39301</v>
      </c>
      <c r="B12048">
        <v>3.5065</v>
      </c>
      <c r="C12048" t="str">
        <f t="shared" si="192"/>
        <v>2007 q3</v>
      </c>
    </row>
    <row r="12049" spans="1:3">
      <c r="A12049" s="61">
        <v>39302</v>
      </c>
      <c r="B12049">
        <v>3.4390000000000001</v>
      </c>
      <c r="C12049" t="str">
        <f t="shared" si="192"/>
        <v>2007 q3</v>
      </c>
    </row>
    <row r="12050" spans="1:3">
      <c r="A12050" s="61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61">
        <v>39304</v>
      </c>
      <c r="B12051">
        <v>3.3595000000000002</v>
      </c>
      <c r="C12051" t="str">
        <f t="shared" si="193"/>
        <v>2007 q3</v>
      </c>
    </row>
    <row r="12052" spans="1:3">
      <c r="A12052" s="61">
        <v>39307</v>
      </c>
      <c r="B12052">
        <v>3.4409999999999998</v>
      </c>
      <c r="C12052" t="str">
        <f t="shared" si="193"/>
        <v>2007 q3</v>
      </c>
    </row>
    <row r="12053" spans="1:3">
      <c r="A12053" s="61">
        <v>39308</v>
      </c>
      <c r="B12053">
        <v>3.37</v>
      </c>
      <c r="C12053" t="str">
        <f t="shared" si="193"/>
        <v>2007 q3</v>
      </c>
    </row>
    <row r="12054" spans="1:3">
      <c r="A12054" s="61">
        <v>39309</v>
      </c>
      <c r="B12054">
        <v>3.3319999999999999</v>
      </c>
      <c r="C12054" t="str">
        <f t="shared" si="193"/>
        <v>2007 q3</v>
      </c>
    </row>
    <row r="12055" spans="1:3">
      <c r="A12055" s="61">
        <v>39310</v>
      </c>
      <c r="B12055">
        <v>3.09</v>
      </c>
      <c r="C12055" t="str">
        <f t="shared" si="193"/>
        <v>2007 q3</v>
      </c>
    </row>
    <row r="12056" spans="1:3">
      <c r="A12056" s="61">
        <v>39311</v>
      </c>
      <c r="B12056">
        <v>3.1465000000000001</v>
      </c>
      <c r="C12056" t="str">
        <f t="shared" si="193"/>
        <v>2007 q3</v>
      </c>
    </row>
    <row r="12057" spans="1:3">
      <c r="A12057" s="61">
        <v>39314</v>
      </c>
      <c r="B12057">
        <v>3.1595</v>
      </c>
      <c r="C12057" t="str">
        <f t="shared" si="193"/>
        <v>2007 q3</v>
      </c>
    </row>
    <row r="12058" spans="1:3">
      <c r="A12058" s="61">
        <v>39315</v>
      </c>
      <c r="B12058">
        <v>3.15</v>
      </c>
      <c r="C12058" t="str">
        <f t="shared" si="193"/>
        <v>2007 q3</v>
      </c>
    </row>
    <row r="12059" spans="1:3">
      <c r="A12059" s="61">
        <v>39316</v>
      </c>
      <c r="B12059">
        <v>3.2120000000000002</v>
      </c>
      <c r="C12059" t="str">
        <f t="shared" si="193"/>
        <v>2007 q3</v>
      </c>
    </row>
    <row r="12060" spans="1:3">
      <c r="A12060" s="61">
        <v>39317</v>
      </c>
      <c r="B12060">
        <v>3.2629999999999999</v>
      </c>
      <c r="C12060" t="str">
        <f t="shared" si="193"/>
        <v>2007 q3</v>
      </c>
    </row>
    <row r="12061" spans="1:3">
      <c r="A12061" s="61">
        <v>39318</v>
      </c>
      <c r="B12061">
        <v>3.3374999999999999</v>
      </c>
      <c r="C12061" t="str">
        <f t="shared" si="193"/>
        <v>2007 q3</v>
      </c>
    </row>
    <row r="12062" spans="1:3">
      <c r="A12062" s="61">
        <v>39321</v>
      </c>
      <c r="B12062">
        <v>3.3494999999999999</v>
      </c>
      <c r="C12062" t="str">
        <f t="shared" si="193"/>
        <v>2007 q3</v>
      </c>
    </row>
    <row r="12063" spans="1:3">
      <c r="A12063" s="61">
        <v>39322</v>
      </c>
      <c r="B12063">
        <v>3.3117000000000001</v>
      </c>
      <c r="C12063" t="str">
        <f t="shared" si="193"/>
        <v>2007 q3</v>
      </c>
    </row>
    <row r="12064" spans="1:3">
      <c r="A12064" s="61">
        <v>39323</v>
      </c>
      <c r="B12064">
        <v>3.3475999999999999</v>
      </c>
      <c r="C12064" t="str">
        <f t="shared" si="193"/>
        <v>2007 q3</v>
      </c>
    </row>
    <row r="12065" spans="1:3">
      <c r="A12065" s="61">
        <v>39324</v>
      </c>
      <c r="B12065">
        <v>3.3502000000000001</v>
      </c>
      <c r="C12065" t="str">
        <f t="shared" si="193"/>
        <v>2007 q3</v>
      </c>
    </row>
    <row r="12066" spans="1:3">
      <c r="A12066" s="61">
        <v>39325</v>
      </c>
      <c r="B12066">
        <v>3.3997999999999999</v>
      </c>
      <c r="C12066" t="str">
        <f t="shared" si="193"/>
        <v>2007 q3</v>
      </c>
    </row>
    <row r="12067" spans="1:3">
      <c r="A12067" s="61">
        <v>39329</v>
      </c>
      <c r="B12067">
        <v>3.306</v>
      </c>
      <c r="C12067" t="str">
        <f t="shared" si="193"/>
        <v>2007 q3</v>
      </c>
    </row>
    <row r="12068" spans="1:3">
      <c r="A12068" s="61">
        <v>39330</v>
      </c>
      <c r="B12068">
        <v>3.2629999999999999</v>
      </c>
      <c r="C12068" t="str">
        <f t="shared" si="193"/>
        <v>2007 q3</v>
      </c>
    </row>
    <row r="12069" spans="1:3">
      <c r="A12069" s="61">
        <v>39331</v>
      </c>
      <c r="B12069">
        <v>3.3025000000000002</v>
      </c>
      <c r="C12069" t="str">
        <f t="shared" si="193"/>
        <v>2007 q3</v>
      </c>
    </row>
    <row r="12070" spans="1:3">
      <c r="A12070" s="61">
        <v>39332</v>
      </c>
      <c r="B12070">
        <v>3.2515000000000001</v>
      </c>
      <c r="C12070" t="str">
        <f t="shared" si="193"/>
        <v>2007 q3</v>
      </c>
    </row>
    <row r="12071" spans="1:3">
      <c r="A12071" s="61">
        <v>39335</v>
      </c>
      <c r="B12071">
        <v>3.2559999999999998</v>
      </c>
      <c r="C12071" t="str">
        <f t="shared" si="193"/>
        <v>2007 q3</v>
      </c>
    </row>
    <row r="12072" spans="1:3">
      <c r="A12072" s="61">
        <v>39336</v>
      </c>
      <c r="B12072">
        <v>3.3875000000000002</v>
      </c>
      <c r="C12072" t="str">
        <f t="shared" si="193"/>
        <v>2007 q3</v>
      </c>
    </row>
    <row r="12073" spans="1:3">
      <c r="A12073" s="61">
        <v>39337</v>
      </c>
      <c r="B12073">
        <v>3.3595000000000002</v>
      </c>
      <c r="C12073" t="str">
        <f t="shared" si="193"/>
        <v>2007 q3</v>
      </c>
    </row>
    <row r="12074" spans="1:3">
      <c r="A12074" s="61">
        <v>39338</v>
      </c>
      <c r="B12074">
        <v>3.3965000000000001</v>
      </c>
      <c r="C12074" t="str">
        <f t="shared" si="193"/>
        <v>2007 q3</v>
      </c>
    </row>
    <row r="12075" spans="1:3">
      <c r="A12075" s="61">
        <v>39339</v>
      </c>
      <c r="B12075">
        <v>3.3925000000000001</v>
      </c>
      <c r="C12075" t="str">
        <f t="shared" si="193"/>
        <v>2007 q3</v>
      </c>
    </row>
    <row r="12076" spans="1:3">
      <c r="A12076" s="61">
        <v>39342</v>
      </c>
      <c r="B12076">
        <v>3.42</v>
      </c>
      <c r="C12076" t="str">
        <f t="shared" si="193"/>
        <v>2007 q3</v>
      </c>
    </row>
    <row r="12077" spans="1:3">
      <c r="A12077" s="61">
        <v>39343</v>
      </c>
      <c r="B12077">
        <v>3.448</v>
      </c>
      <c r="C12077" t="str">
        <f t="shared" si="193"/>
        <v>2007 q3</v>
      </c>
    </row>
    <row r="12078" spans="1:3">
      <c r="A12078" s="61">
        <v>39344</v>
      </c>
      <c r="B12078">
        <v>3.5754999999999999</v>
      </c>
      <c r="C12078" t="str">
        <f t="shared" si="193"/>
        <v>2007 q3</v>
      </c>
    </row>
    <row r="12079" spans="1:3">
      <c r="A12079" s="61">
        <v>39345</v>
      </c>
      <c r="B12079">
        <v>3.5945</v>
      </c>
      <c r="C12079" t="str">
        <f t="shared" si="193"/>
        <v>2007 q3</v>
      </c>
    </row>
    <row r="12080" spans="1:3">
      <c r="A12080" s="61">
        <v>39346</v>
      </c>
      <c r="B12080">
        <v>3.5924999999999998</v>
      </c>
      <c r="C12080" t="str">
        <f t="shared" si="193"/>
        <v>2007 q3</v>
      </c>
    </row>
    <row r="12081" spans="1:3">
      <c r="A12081" s="61">
        <v>39349</v>
      </c>
      <c r="B12081">
        <v>3.645</v>
      </c>
      <c r="C12081" t="str">
        <f t="shared" si="193"/>
        <v>2007 q3</v>
      </c>
    </row>
    <row r="12082" spans="1:3">
      <c r="A12082" s="61">
        <v>39350</v>
      </c>
      <c r="B12082">
        <v>3.629</v>
      </c>
      <c r="C12082" t="str">
        <f t="shared" si="193"/>
        <v>2007 q3</v>
      </c>
    </row>
    <row r="12083" spans="1:3">
      <c r="A12083" s="61">
        <v>39351</v>
      </c>
      <c r="B12083">
        <v>3.6139999999999999</v>
      </c>
      <c r="C12083" t="str">
        <f t="shared" si="193"/>
        <v>2007 q3</v>
      </c>
    </row>
    <row r="12084" spans="1:3">
      <c r="A12084" s="61">
        <v>39352</v>
      </c>
      <c r="B12084">
        <v>3.6480000000000001</v>
      </c>
      <c r="C12084" t="str">
        <f t="shared" si="193"/>
        <v>2007 q3</v>
      </c>
    </row>
    <row r="12085" spans="1:3">
      <c r="A12085" s="61">
        <v>39353</v>
      </c>
      <c r="B12085">
        <v>3.64</v>
      </c>
      <c r="C12085" t="str">
        <f t="shared" si="193"/>
        <v>2007 q3</v>
      </c>
    </row>
    <row r="12086" spans="1:3">
      <c r="A12086" s="61">
        <v>39356</v>
      </c>
      <c r="B12086">
        <v>3.6915</v>
      </c>
      <c r="C12086" t="str">
        <f t="shared" si="193"/>
        <v>2007 q4</v>
      </c>
    </row>
    <row r="12087" spans="1:3">
      <c r="A12087" s="61">
        <v>39357</v>
      </c>
      <c r="B12087">
        <v>3.7109999999999999</v>
      </c>
      <c r="C12087" t="str">
        <f t="shared" si="193"/>
        <v>2007 q4</v>
      </c>
    </row>
    <row r="12088" spans="1:3">
      <c r="A12088" s="61">
        <v>39358</v>
      </c>
      <c r="B12088">
        <v>3.7635000000000001</v>
      </c>
      <c r="C12088" t="str">
        <f t="shared" si="193"/>
        <v>2007 q4</v>
      </c>
    </row>
    <row r="12089" spans="1:3">
      <c r="A12089" s="61">
        <v>39359</v>
      </c>
      <c r="B12089">
        <v>3.738</v>
      </c>
      <c r="C12089" t="str">
        <f t="shared" si="193"/>
        <v>2007 q4</v>
      </c>
    </row>
    <row r="12090" spans="1:3">
      <c r="A12090" s="61">
        <v>39360</v>
      </c>
      <c r="B12090">
        <v>3.7254999999999998</v>
      </c>
      <c r="C12090" t="str">
        <f t="shared" si="193"/>
        <v>2007 q4</v>
      </c>
    </row>
    <row r="12091" spans="1:3">
      <c r="A12091" s="61">
        <v>39363</v>
      </c>
      <c r="B12091">
        <v>3.613</v>
      </c>
      <c r="C12091" t="str">
        <f t="shared" si="193"/>
        <v>2007 q4</v>
      </c>
    </row>
    <row r="12092" spans="1:3">
      <c r="A12092" s="61">
        <v>39364</v>
      </c>
      <c r="B12092">
        <v>3.6175000000000002</v>
      </c>
      <c r="C12092" t="str">
        <f t="shared" si="193"/>
        <v>2007 q4</v>
      </c>
    </row>
    <row r="12093" spans="1:3">
      <c r="A12093" s="61">
        <v>39365</v>
      </c>
      <c r="B12093">
        <v>3.694</v>
      </c>
      <c r="C12093" t="str">
        <f t="shared" si="193"/>
        <v>2007 q4</v>
      </c>
    </row>
    <row r="12094" spans="1:3">
      <c r="A12094" s="61">
        <v>39366</v>
      </c>
      <c r="B12094">
        <v>3.669</v>
      </c>
      <c r="C12094" t="str">
        <f t="shared" si="193"/>
        <v>2007 q4</v>
      </c>
    </row>
    <row r="12095" spans="1:3">
      <c r="A12095" s="61">
        <v>39367</v>
      </c>
      <c r="B12095">
        <v>3.6524999999999999</v>
      </c>
      <c r="C12095" t="str">
        <f t="shared" si="193"/>
        <v>2007 q4</v>
      </c>
    </row>
    <row r="12096" spans="1:3">
      <c r="A12096" s="61">
        <v>39370</v>
      </c>
      <c r="B12096">
        <v>3.6859999999999999</v>
      </c>
      <c r="C12096" t="str">
        <f t="shared" si="193"/>
        <v>2007 q4</v>
      </c>
    </row>
    <row r="12097" spans="1:3">
      <c r="A12097" s="61">
        <v>39371</v>
      </c>
      <c r="B12097">
        <v>3.641</v>
      </c>
      <c r="C12097" t="str">
        <f t="shared" si="193"/>
        <v>2007 q4</v>
      </c>
    </row>
    <row r="12098" spans="1:3">
      <c r="A12098" s="61">
        <v>39372</v>
      </c>
      <c r="B12098">
        <v>3.5960000000000001</v>
      </c>
      <c r="C12098" t="str">
        <f t="shared" si="193"/>
        <v>2007 q4</v>
      </c>
    </row>
    <row r="12099" spans="1:3">
      <c r="A12099" s="61">
        <v>39373</v>
      </c>
      <c r="B12099">
        <v>3.5415000000000001</v>
      </c>
      <c r="C12099" t="str">
        <f t="shared" si="193"/>
        <v>2007 q4</v>
      </c>
    </row>
    <row r="12100" spans="1:3">
      <c r="A12100" s="61">
        <v>39374</v>
      </c>
      <c r="B12100">
        <v>3.5514999999999999</v>
      </c>
      <c r="C12100" t="str">
        <f t="shared" si="193"/>
        <v>2007 q4</v>
      </c>
    </row>
    <row r="12101" spans="1:3">
      <c r="A12101" s="61">
        <v>39377</v>
      </c>
      <c r="B12101">
        <v>3.4864999999999999</v>
      </c>
      <c r="C12101" t="str">
        <f t="shared" si="193"/>
        <v>2007 q4</v>
      </c>
    </row>
    <row r="12102" spans="1:3">
      <c r="A12102" s="61">
        <v>39378</v>
      </c>
      <c r="B12102">
        <v>3.5135000000000001</v>
      </c>
      <c r="C12102" t="str">
        <f t="shared" si="193"/>
        <v>2007 q4</v>
      </c>
    </row>
    <row r="12103" spans="1:3">
      <c r="A12103" s="61">
        <v>39379</v>
      </c>
      <c r="B12103">
        <v>3.4525000000000001</v>
      </c>
      <c r="C12103" t="str">
        <f t="shared" si="193"/>
        <v>2007 q4</v>
      </c>
    </row>
    <row r="12104" spans="1:3">
      <c r="A12104" s="61">
        <v>39380</v>
      </c>
      <c r="B12104">
        <v>3.4860000000000002</v>
      </c>
      <c r="C12104" t="str">
        <f t="shared" si="193"/>
        <v>2007 q4</v>
      </c>
    </row>
    <row r="12105" spans="1:3">
      <c r="A12105" s="61">
        <v>39381</v>
      </c>
      <c r="B12105">
        <v>3.5375000000000001</v>
      </c>
      <c r="C12105" t="str">
        <f t="shared" si="193"/>
        <v>2007 q4</v>
      </c>
    </row>
    <row r="12106" spans="1:3">
      <c r="A12106" s="61">
        <v>39384</v>
      </c>
      <c r="B12106">
        <v>3.5209999999999999</v>
      </c>
      <c r="C12106" t="str">
        <f t="shared" si="193"/>
        <v>2007 q4</v>
      </c>
    </row>
    <row r="12107" spans="1:3">
      <c r="A12107" s="61">
        <v>39385</v>
      </c>
      <c r="B12107">
        <v>3.4815</v>
      </c>
      <c r="C12107" t="str">
        <f t="shared" si="193"/>
        <v>2007 q4</v>
      </c>
    </row>
    <row r="12108" spans="1:3">
      <c r="A12108" s="61">
        <v>39386</v>
      </c>
      <c r="B12108">
        <v>3.4729999999999999</v>
      </c>
      <c r="C12108" t="str">
        <f t="shared" si="193"/>
        <v>2007 q4</v>
      </c>
    </row>
    <row r="12109" spans="1:3">
      <c r="A12109" s="61">
        <v>39387</v>
      </c>
      <c r="B12109">
        <v>3.3624999999999998</v>
      </c>
      <c r="C12109" t="str">
        <f t="shared" si="193"/>
        <v>2007 q4</v>
      </c>
    </row>
    <row r="12110" spans="1:3">
      <c r="A12110" s="61">
        <v>39388</v>
      </c>
      <c r="B12110">
        <v>3.3250000000000002</v>
      </c>
      <c r="C12110" t="str">
        <f t="shared" si="193"/>
        <v>2007 q4</v>
      </c>
    </row>
    <row r="12111" spans="1:3">
      <c r="A12111" s="61">
        <v>39391</v>
      </c>
      <c r="B12111">
        <v>3.302</v>
      </c>
      <c r="C12111" t="str">
        <f t="shared" si="193"/>
        <v>2007 q4</v>
      </c>
    </row>
    <row r="12112" spans="1:3">
      <c r="A12112" s="61">
        <v>39392</v>
      </c>
      <c r="B12112">
        <v>3.3414999999999999</v>
      </c>
      <c r="C12112" t="str">
        <f t="shared" si="193"/>
        <v>2007 q4</v>
      </c>
    </row>
    <row r="12113" spans="1:3">
      <c r="A12113" s="61">
        <v>39393</v>
      </c>
      <c r="B12113">
        <v>3.2589999999999999</v>
      </c>
      <c r="C12113" t="str">
        <f t="shared" si="193"/>
        <v>2007 q4</v>
      </c>
    </row>
    <row r="12114" spans="1:3">
      <c r="A12114" s="61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61">
        <v>39395</v>
      </c>
      <c r="B12115">
        <v>3.1455000000000002</v>
      </c>
      <c r="C12115" t="str">
        <f t="shared" si="194"/>
        <v>2007 q4</v>
      </c>
    </row>
    <row r="12116" spans="1:3">
      <c r="A12116" s="61">
        <v>39398</v>
      </c>
      <c r="B12116">
        <v>3.109</v>
      </c>
      <c r="C12116" t="str">
        <f t="shared" si="194"/>
        <v>2007 q4</v>
      </c>
    </row>
    <row r="12117" spans="1:3">
      <c r="A12117" s="61">
        <v>39399</v>
      </c>
      <c r="B12117">
        <v>3.1070000000000002</v>
      </c>
      <c r="C12117" t="str">
        <f t="shared" si="194"/>
        <v>2007 q4</v>
      </c>
    </row>
    <row r="12118" spans="1:3">
      <c r="A12118" s="61">
        <v>39400</v>
      </c>
      <c r="B12118">
        <v>3.2965</v>
      </c>
      <c r="C12118" t="str">
        <f t="shared" si="194"/>
        <v>2007 q4</v>
      </c>
    </row>
    <row r="12119" spans="1:3">
      <c r="A12119" s="61">
        <v>39401</v>
      </c>
      <c r="B12119">
        <v>3.081</v>
      </c>
      <c r="C12119" t="str">
        <f t="shared" si="194"/>
        <v>2007 q4</v>
      </c>
    </row>
    <row r="12120" spans="1:3">
      <c r="A12120" s="61">
        <v>39402</v>
      </c>
      <c r="B12120">
        <v>3.1615000000000002</v>
      </c>
      <c r="C12120" t="str">
        <f t="shared" si="194"/>
        <v>2007 q4</v>
      </c>
    </row>
    <row r="12121" spans="1:3">
      <c r="A12121" s="61">
        <v>39405</v>
      </c>
      <c r="B12121">
        <v>2.9834999999999998</v>
      </c>
      <c r="C12121" t="str">
        <f t="shared" si="194"/>
        <v>2007 q4</v>
      </c>
    </row>
    <row r="12122" spans="1:3">
      <c r="A12122" s="61">
        <v>39406</v>
      </c>
      <c r="B12122">
        <v>3.0270000000000001</v>
      </c>
      <c r="C12122" t="str">
        <f t="shared" si="194"/>
        <v>2007 q4</v>
      </c>
    </row>
    <row r="12123" spans="1:3">
      <c r="A12123" s="61">
        <v>39407</v>
      </c>
      <c r="B12123">
        <v>2.8879999999999999</v>
      </c>
      <c r="C12123" t="str">
        <f t="shared" si="194"/>
        <v>2007 q4</v>
      </c>
    </row>
    <row r="12124" spans="1:3">
      <c r="A12124" s="61">
        <v>39409</v>
      </c>
      <c r="B12124">
        <v>2.9910000000000001</v>
      </c>
      <c r="C12124" t="str">
        <f t="shared" si="194"/>
        <v>2007 q4</v>
      </c>
    </row>
    <row r="12125" spans="1:3">
      <c r="A12125" s="61">
        <v>39412</v>
      </c>
      <c r="B12125">
        <v>3.0230000000000001</v>
      </c>
      <c r="C12125" t="str">
        <f t="shared" si="194"/>
        <v>2007 q4</v>
      </c>
    </row>
    <row r="12126" spans="1:3">
      <c r="A12126" s="61">
        <v>39413</v>
      </c>
      <c r="B12126">
        <v>2.9655</v>
      </c>
      <c r="C12126" t="str">
        <f t="shared" si="194"/>
        <v>2007 q4</v>
      </c>
    </row>
    <row r="12127" spans="1:3">
      <c r="A12127" s="61">
        <v>39414</v>
      </c>
      <c r="B12127">
        <v>3.0104000000000002</v>
      </c>
      <c r="C12127" t="str">
        <f t="shared" si="194"/>
        <v>2007 q4</v>
      </c>
    </row>
    <row r="12128" spans="1:3">
      <c r="A12128" s="61">
        <v>39415</v>
      </c>
      <c r="B12128">
        <v>3.0712999999999999</v>
      </c>
      <c r="C12128" t="str">
        <f t="shared" si="194"/>
        <v>2007 q4</v>
      </c>
    </row>
    <row r="12129" spans="1:3">
      <c r="A12129" s="61">
        <v>39416</v>
      </c>
      <c r="B12129">
        <v>3.1661999999999999</v>
      </c>
      <c r="C12129" t="str">
        <f t="shared" si="194"/>
        <v>2007 q4</v>
      </c>
    </row>
    <row r="12130" spans="1:3">
      <c r="A12130" s="61">
        <v>39419</v>
      </c>
      <c r="B12130">
        <v>3.07</v>
      </c>
      <c r="C12130" t="str">
        <f t="shared" si="194"/>
        <v>2007 q4</v>
      </c>
    </row>
    <row r="12131" spans="1:3">
      <c r="A12131" s="61">
        <v>39420</v>
      </c>
      <c r="B12131">
        <v>3.0110000000000001</v>
      </c>
      <c r="C12131" t="str">
        <f t="shared" si="194"/>
        <v>2007 q4</v>
      </c>
    </row>
    <row r="12132" spans="1:3">
      <c r="A12132" s="61">
        <v>39421</v>
      </c>
      <c r="B12132">
        <v>3.0289999999999999</v>
      </c>
      <c r="C12132" t="str">
        <f t="shared" si="194"/>
        <v>2007 q4</v>
      </c>
    </row>
    <row r="12133" spans="1:3">
      <c r="A12133" s="61">
        <v>39422</v>
      </c>
      <c r="B12133">
        <v>3.0325000000000002</v>
      </c>
      <c r="C12133" t="str">
        <f t="shared" si="194"/>
        <v>2007 q4</v>
      </c>
    </row>
    <row r="12134" spans="1:3">
      <c r="A12134" s="61">
        <v>39423</v>
      </c>
      <c r="B12134">
        <v>3.1074999999999999</v>
      </c>
      <c r="C12134" t="str">
        <f t="shared" si="194"/>
        <v>2007 q4</v>
      </c>
    </row>
    <row r="12135" spans="1:3">
      <c r="A12135" s="61">
        <v>39426</v>
      </c>
      <c r="B12135">
        <v>3.0735000000000001</v>
      </c>
      <c r="C12135" t="str">
        <f t="shared" si="194"/>
        <v>2007 q4</v>
      </c>
    </row>
    <row r="12136" spans="1:3">
      <c r="A12136" s="61">
        <v>39427</v>
      </c>
      <c r="B12136">
        <v>3.0684999999999998</v>
      </c>
      <c r="C12136" t="str">
        <f t="shared" si="194"/>
        <v>2007 q4</v>
      </c>
    </row>
    <row r="12137" spans="1:3">
      <c r="A12137" s="61">
        <v>39428</v>
      </c>
      <c r="B12137">
        <v>3.0209999999999999</v>
      </c>
      <c r="C12137" t="str">
        <f t="shared" si="194"/>
        <v>2007 q4</v>
      </c>
    </row>
    <row r="12138" spans="1:3">
      <c r="A12138" s="61">
        <v>39429</v>
      </c>
      <c r="B12138">
        <v>2.9470000000000001</v>
      </c>
      <c r="C12138" t="str">
        <f t="shared" si="194"/>
        <v>2007 q4</v>
      </c>
    </row>
    <row r="12139" spans="1:3">
      <c r="A12139" s="61">
        <v>39430</v>
      </c>
      <c r="B12139">
        <v>2.944</v>
      </c>
      <c r="C12139" t="str">
        <f t="shared" si="194"/>
        <v>2007 q4</v>
      </c>
    </row>
    <row r="12140" spans="1:3">
      <c r="A12140" s="61">
        <v>39433</v>
      </c>
      <c r="B12140">
        <v>2.879</v>
      </c>
      <c r="C12140" t="str">
        <f t="shared" si="194"/>
        <v>2007 q4</v>
      </c>
    </row>
    <row r="12141" spans="1:3">
      <c r="A12141" s="61">
        <v>39434</v>
      </c>
      <c r="B12141">
        <v>2.8730000000000002</v>
      </c>
      <c r="C12141" t="str">
        <f t="shared" si="194"/>
        <v>2007 q4</v>
      </c>
    </row>
    <row r="12142" spans="1:3">
      <c r="A12142" s="61">
        <v>39435</v>
      </c>
      <c r="B12142">
        <v>2.9464999999999999</v>
      </c>
      <c r="C12142" t="str">
        <f t="shared" si="194"/>
        <v>2007 q4</v>
      </c>
    </row>
    <row r="12143" spans="1:3">
      <c r="A12143" s="61">
        <v>39436</v>
      </c>
      <c r="B12143">
        <v>2.9630000000000001</v>
      </c>
      <c r="C12143" t="str">
        <f t="shared" si="194"/>
        <v>2007 q4</v>
      </c>
    </row>
    <row r="12144" spans="1:3">
      <c r="A12144" s="61">
        <v>39437</v>
      </c>
      <c r="B12144">
        <v>3.0954999999999999</v>
      </c>
      <c r="C12144" t="str">
        <f t="shared" si="194"/>
        <v>2007 q4</v>
      </c>
    </row>
    <row r="12145" spans="1:3">
      <c r="A12145" s="61">
        <v>39440</v>
      </c>
      <c r="B12145">
        <v>3.1480000000000001</v>
      </c>
      <c r="C12145" t="str">
        <f t="shared" si="194"/>
        <v>2007 q4</v>
      </c>
    </row>
    <row r="12146" spans="1:3">
      <c r="A12146" s="61">
        <v>39442</v>
      </c>
      <c r="B12146">
        <v>3.1616</v>
      </c>
      <c r="C12146" t="str">
        <f t="shared" si="194"/>
        <v>2007 q4</v>
      </c>
    </row>
    <row r="12147" spans="1:3">
      <c r="A12147" s="61">
        <v>39443</v>
      </c>
      <c r="B12147">
        <v>3.1173000000000002</v>
      </c>
      <c r="C12147" t="str">
        <f t="shared" si="194"/>
        <v>2007 q4</v>
      </c>
    </row>
    <row r="12148" spans="1:3">
      <c r="A12148" s="61">
        <v>39444</v>
      </c>
      <c r="B12148">
        <v>3.0661999999999998</v>
      </c>
      <c r="C12148" t="str">
        <f t="shared" si="194"/>
        <v>2007 q4</v>
      </c>
    </row>
    <row r="12149" spans="1:3">
      <c r="A12149" s="61">
        <v>39447</v>
      </c>
      <c r="B12149">
        <v>3.0388999999999999</v>
      </c>
      <c r="C12149" t="str">
        <f t="shared" si="194"/>
        <v>2007 q4</v>
      </c>
    </row>
    <row r="12150" spans="1:3">
      <c r="A12150" s="61">
        <v>39449</v>
      </c>
      <c r="B12150">
        <v>3.0640000000000001</v>
      </c>
      <c r="C12150" t="str">
        <f t="shared" si="194"/>
        <v>2008 q1</v>
      </c>
    </row>
    <row r="12151" spans="1:3">
      <c r="A12151" s="61">
        <v>39450</v>
      </c>
      <c r="B12151">
        <v>3.1880000000000002</v>
      </c>
      <c r="C12151" t="str">
        <f t="shared" si="194"/>
        <v>2008 q1</v>
      </c>
    </row>
    <row r="12152" spans="1:3">
      <c r="A12152" s="61">
        <v>39451</v>
      </c>
      <c r="B12152">
        <v>3.1575000000000002</v>
      </c>
      <c r="C12152" t="str">
        <f t="shared" si="194"/>
        <v>2008 q1</v>
      </c>
    </row>
    <row r="12153" spans="1:3">
      <c r="A12153" s="61">
        <v>39454</v>
      </c>
      <c r="B12153">
        <v>3.141</v>
      </c>
      <c r="C12153" t="str">
        <f t="shared" si="194"/>
        <v>2008 q1</v>
      </c>
    </row>
    <row r="12154" spans="1:3">
      <c r="A12154" s="61">
        <v>39455</v>
      </c>
      <c r="B12154">
        <v>3.2985000000000002</v>
      </c>
      <c r="C12154" t="str">
        <f t="shared" si="194"/>
        <v>2008 q1</v>
      </c>
    </row>
    <row r="12155" spans="1:3">
      <c r="A12155" s="61">
        <v>39456</v>
      </c>
      <c r="B12155">
        <v>3.2835000000000001</v>
      </c>
      <c r="C12155" t="str">
        <f t="shared" si="194"/>
        <v>2008 q1</v>
      </c>
    </row>
    <row r="12156" spans="1:3">
      <c r="A12156" s="61">
        <v>39457</v>
      </c>
      <c r="B12156">
        <v>3.2814999999999999</v>
      </c>
      <c r="C12156" t="str">
        <f t="shared" si="194"/>
        <v>2008 q1</v>
      </c>
    </row>
    <row r="12157" spans="1:3">
      <c r="A12157" s="61">
        <v>39458</v>
      </c>
      <c r="B12157">
        <v>3.3039999999999998</v>
      </c>
      <c r="C12157" t="str">
        <f t="shared" si="194"/>
        <v>2008 q1</v>
      </c>
    </row>
    <row r="12158" spans="1:3">
      <c r="A12158" s="61">
        <v>39461</v>
      </c>
      <c r="B12158">
        <v>3.339</v>
      </c>
      <c r="C12158" t="str">
        <f t="shared" si="194"/>
        <v>2008 q1</v>
      </c>
    </row>
    <row r="12159" spans="1:3">
      <c r="A12159" s="61">
        <v>39462</v>
      </c>
      <c r="B12159">
        <v>3.2414999999999998</v>
      </c>
      <c r="C12159" t="str">
        <f t="shared" si="194"/>
        <v>2008 q1</v>
      </c>
    </row>
    <row r="12160" spans="1:3">
      <c r="A12160" s="61">
        <v>39463</v>
      </c>
      <c r="B12160">
        <v>3.1724999999999999</v>
      </c>
      <c r="C12160" t="str">
        <f t="shared" si="194"/>
        <v>2008 q1</v>
      </c>
    </row>
    <row r="12161" spans="1:3">
      <c r="A12161" s="61">
        <v>39464</v>
      </c>
      <c r="B12161">
        <v>3.1819999999999999</v>
      </c>
      <c r="C12161" t="str">
        <f t="shared" si="194"/>
        <v>2008 q1</v>
      </c>
    </row>
    <row r="12162" spans="1:3">
      <c r="A12162" s="61">
        <v>39465</v>
      </c>
      <c r="B12162">
        <v>3.2345000000000002</v>
      </c>
      <c r="C12162" t="str">
        <f t="shared" si="194"/>
        <v>2008 q1</v>
      </c>
    </row>
    <row r="12163" spans="1:3">
      <c r="A12163" s="61">
        <v>39469</v>
      </c>
      <c r="B12163">
        <v>3.1964999999999999</v>
      </c>
      <c r="C12163" t="str">
        <f t="shared" si="194"/>
        <v>2008 q1</v>
      </c>
    </row>
    <row r="12164" spans="1:3">
      <c r="A12164" s="61">
        <v>39470</v>
      </c>
      <c r="B12164">
        <v>3.0720000000000001</v>
      </c>
      <c r="C12164" t="str">
        <f t="shared" si="194"/>
        <v>2008 q1</v>
      </c>
    </row>
    <row r="12165" spans="1:3">
      <c r="A12165" s="61">
        <v>39471</v>
      </c>
      <c r="B12165">
        <v>3.1715</v>
      </c>
      <c r="C12165" t="str">
        <f t="shared" si="194"/>
        <v>2008 q1</v>
      </c>
    </row>
    <row r="12166" spans="1:3">
      <c r="A12166" s="61">
        <v>39472</v>
      </c>
      <c r="B12166">
        <v>3.1840000000000002</v>
      </c>
      <c r="C12166" t="str">
        <f t="shared" si="194"/>
        <v>2008 q1</v>
      </c>
    </row>
    <row r="12167" spans="1:3">
      <c r="A12167" s="61">
        <v>39475</v>
      </c>
      <c r="B12167">
        <v>3.1894999999999998</v>
      </c>
      <c r="C12167" t="str">
        <f t="shared" si="194"/>
        <v>2008 q1</v>
      </c>
    </row>
    <row r="12168" spans="1:3">
      <c r="A12168" s="61">
        <v>39476</v>
      </c>
      <c r="B12168">
        <v>3.2989999999999999</v>
      </c>
      <c r="C12168" t="str">
        <f t="shared" si="194"/>
        <v>2008 q1</v>
      </c>
    </row>
    <row r="12169" spans="1:3">
      <c r="A12169" s="61">
        <v>39477</v>
      </c>
      <c r="B12169">
        <v>3.2265000000000001</v>
      </c>
      <c r="C12169" t="str">
        <f t="shared" si="194"/>
        <v>2008 q1</v>
      </c>
    </row>
    <row r="12170" spans="1:3">
      <c r="A12170" s="61">
        <v>39478</v>
      </c>
      <c r="B12170">
        <v>3.298</v>
      </c>
      <c r="C12170" t="str">
        <f t="shared" si="194"/>
        <v>2008 q1</v>
      </c>
    </row>
    <row r="12171" spans="1:3">
      <c r="A12171" s="61">
        <v>39479</v>
      </c>
      <c r="B12171">
        <v>3.2730000000000001</v>
      </c>
      <c r="C12171" t="str">
        <f t="shared" si="194"/>
        <v>2008 q1</v>
      </c>
    </row>
    <row r="12172" spans="1:3">
      <c r="A12172" s="61">
        <v>39482</v>
      </c>
      <c r="B12172">
        <v>3.2985000000000002</v>
      </c>
      <c r="C12172" t="str">
        <f t="shared" si="194"/>
        <v>2008 q1</v>
      </c>
    </row>
    <row r="12173" spans="1:3">
      <c r="A12173" s="61">
        <v>39483</v>
      </c>
      <c r="B12173">
        <v>3.2120000000000002</v>
      </c>
      <c r="C12173" t="str">
        <f t="shared" si="194"/>
        <v>2008 q1</v>
      </c>
    </row>
    <row r="12174" spans="1:3">
      <c r="A12174" s="61">
        <v>39484</v>
      </c>
      <c r="B12174">
        <v>3.3090000000000002</v>
      </c>
      <c r="C12174" t="str">
        <f t="shared" si="194"/>
        <v>2008 q1</v>
      </c>
    </row>
    <row r="12175" spans="1:3">
      <c r="A12175" s="61">
        <v>39485</v>
      </c>
      <c r="B12175">
        <v>3.4540000000000002</v>
      </c>
      <c r="C12175" t="str">
        <f t="shared" si="194"/>
        <v>2008 q1</v>
      </c>
    </row>
    <row r="12176" spans="1:3">
      <c r="A12176" s="61">
        <v>39486</v>
      </c>
      <c r="B12176">
        <v>3.5394999999999999</v>
      </c>
      <c r="C12176" t="str">
        <f t="shared" si="194"/>
        <v>2008 q1</v>
      </c>
    </row>
    <row r="12177" spans="1:3">
      <c r="A12177" s="61">
        <v>39489</v>
      </c>
      <c r="B12177">
        <v>3.5585</v>
      </c>
      <c r="C12177" t="str">
        <f t="shared" si="194"/>
        <v>2008 q1</v>
      </c>
    </row>
    <row r="12178" spans="1:3">
      <c r="A12178" s="61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61">
        <v>39491</v>
      </c>
      <c r="B12179">
        <v>3.5305</v>
      </c>
      <c r="C12179" t="str">
        <f t="shared" si="195"/>
        <v>2008 q1</v>
      </c>
    </row>
    <row r="12180" spans="1:3">
      <c r="A12180" s="61">
        <v>39492</v>
      </c>
      <c r="B12180">
        <v>3.488</v>
      </c>
      <c r="C12180" t="str">
        <f t="shared" si="195"/>
        <v>2008 q1</v>
      </c>
    </row>
    <row r="12181" spans="1:3">
      <c r="A12181" s="61">
        <v>39493</v>
      </c>
      <c r="B12181">
        <v>3.5230000000000001</v>
      </c>
      <c r="C12181" t="str">
        <f t="shared" si="195"/>
        <v>2008 q1</v>
      </c>
    </row>
    <row r="12182" spans="1:3">
      <c r="A12182" s="61">
        <v>39497</v>
      </c>
      <c r="B12182">
        <v>3.7235</v>
      </c>
      <c r="C12182" t="str">
        <f t="shared" si="195"/>
        <v>2008 q1</v>
      </c>
    </row>
    <row r="12183" spans="1:3">
      <c r="A12183" s="61">
        <v>39498</v>
      </c>
      <c r="B12183">
        <v>3.7084999999999999</v>
      </c>
      <c r="C12183" t="str">
        <f t="shared" si="195"/>
        <v>2008 q1</v>
      </c>
    </row>
    <row r="12184" spans="1:3">
      <c r="A12184" s="61">
        <v>39499</v>
      </c>
      <c r="B12184">
        <v>3.8105000000000002</v>
      </c>
      <c r="C12184" t="str">
        <f t="shared" si="195"/>
        <v>2008 q1</v>
      </c>
    </row>
    <row r="12185" spans="1:3">
      <c r="A12185" s="61">
        <v>39500</v>
      </c>
      <c r="B12185">
        <v>3.7894999999999999</v>
      </c>
      <c r="C12185" t="str">
        <f t="shared" si="195"/>
        <v>2008 q1</v>
      </c>
    </row>
    <row r="12186" spans="1:3">
      <c r="A12186" s="61">
        <v>39503</v>
      </c>
      <c r="B12186">
        <v>3.7395</v>
      </c>
      <c r="C12186" t="str">
        <f t="shared" si="195"/>
        <v>2008 q1</v>
      </c>
    </row>
    <row r="12187" spans="1:3">
      <c r="A12187" s="61">
        <v>39504</v>
      </c>
      <c r="B12187">
        <v>3.7816999999999998</v>
      </c>
      <c r="C12187" t="str">
        <f t="shared" si="195"/>
        <v>2008 q1</v>
      </c>
    </row>
    <row r="12188" spans="1:3">
      <c r="A12188" s="61">
        <v>39505</v>
      </c>
      <c r="B12188">
        <v>3.843</v>
      </c>
      <c r="C12188" t="str">
        <f t="shared" si="195"/>
        <v>2008 q1</v>
      </c>
    </row>
    <row r="12189" spans="1:3">
      <c r="A12189" s="61">
        <v>39506</v>
      </c>
      <c r="B12189">
        <v>3.8721999999999999</v>
      </c>
      <c r="C12189" t="str">
        <f t="shared" si="195"/>
        <v>2008 q1</v>
      </c>
    </row>
    <row r="12190" spans="1:3">
      <c r="A12190" s="61">
        <v>39507</v>
      </c>
      <c r="B12190">
        <v>3.8544</v>
      </c>
      <c r="C12190" t="str">
        <f t="shared" si="195"/>
        <v>2008 q1</v>
      </c>
    </row>
    <row r="12191" spans="1:3">
      <c r="A12191" s="61">
        <v>39510</v>
      </c>
      <c r="B12191">
        <v>3.9285000000000001</v>
      </c>
      <c r="C12191" t="str">
        <f t="shared" si="195"/>
        <v>2008 q1</v>
      </c>
    </row>
    <row r="12192" spans="1:3">
      <c r="A12192" s="61">
        <v>39512</v>
      </c>
      <c r="B12192">
        <v>3.9820000000000002</v>
      </c>
      <c r="C12192" t="str">
        <f t="shared" si="195"/>
        <v>2008 q1</v>
      </c>
    </row>
    <row r="12193" spans="1:3">
      <c r="A12193" s="61">
        <v>39513</v>
      </c>
      <c r="B12193">
        <v>3.9035000000000002</v>
      </c>
      <c r="C12193" t="str">
        <f t="shared" si="195"/>
        <v>2008 q1</v>
      </c>
    </row>
    <row r="12194" spans="1:3">
      <c r="A12194" s="61">
        <v>39514</v>
      </c>
      <c r="B12194">
        <v>3.9215</v>
      </c>
      <c r="C12194" t="str">
        <f t="shared" si="195"/>
        <v>2008 q1</v>
      </c>
    </row>
    <row r="12195" spans="1:3">
      <c r="A12195" s="61">
        <v>39517</v>
      </c>
      <c r="B12195">
        <v>3.7949999999999999</v>
      </c>
      <c r="C12195" t="str">
        <f t="shared" si="195"/>
        <v>2008 q1</v>
      </c>
    </row>
    <row r="12196" spans="1:3">
      <c r="A12196" s="61">
        <v>39518</v>
      </c>
      <c r="B12196">
        <v>3.7854999999999999</v>
      </c>
      <c r="C12196" t="str">
        <f t="shared" si="195"/>
        <v>2008 q1</v>
      </c>
    </row>
    <row r="12197" spans="1:3">
      <c r="A12197" s="61">
        <v>39519</v>
      </c>
      <c r="B12197">
        <v>3.8370000000000002</v>
      </c>
      <c r="C12197" t="str">
        <f t="shared" si="195"/>
        <v>2008 q1</v>
      </c>
    </row>
    <row r="12198" spans="1:3">
      <c r="A12198" s="61">
        <v>39520</v>
      </c>
      <c r="B12198">
        <v>3.8250000000000002</v>
      </c>
      <c r="C12198" t="str">
        <f t="shared" si="195"/>
        <v>2008 q1</v>
      </c>
    </row>
    <row r="12199" spans="1:3">
      <c r="A12199" s="61">
        <v>39521</v>
      </c>
      <c r="B12199">
        <v>3.8279999999999998</v>
      </c>
      <c r="C12199" t="str">
        <f t="shared" si="195"/>
        <v>2008 q1</v>
      </c>
    </row>
    <row r="12200" spans="1:3">
      <c r="A12200" s="61">
        <v>39524</v>
      </c>
      <c r="B12200">
        <v>3.6850000000000001</v>
      </c>
      <c r="C12200" t="str">
        <f t="shared" si="195"/>
        <v>2008 q1</v>
      </c>
    </row>
    <row r="12201" spans="1:3">
      <c r="A12201" s="61">
        <v>39525</v>
      </c>
      <c r="B12201">
        <v>3.7465000000000002</v>
      </c>
      <c r="C12201" t="str">
        <f t="shared" si="195"/>
        <v>2008 q1</v>
      </c>
    </row>
    <row r="12202" spans="1:3">
      <c r="A12202" s="61">
        <v>39526</v>
      </c>
      <c r="B12202">
        <v>3.6335000000000002</v>
      </c>
      <c r="C12202" t="str">
        <f t="shared" si="195"/>
        <v>2008 q1</v>
      </c>
    </row>
    <row r="12203" spans="1:3">
      <c r="A12203" s="61">
        <v>39527</v>
      </c>
      <c r="B12203">
        <v>3.5735000000000001</v>
      </c>
      <c r="C12203" t="str">
        <f t="shared" si="195"/>
        <v>2008 q1</v>
      </c>
    </row>
    <row r="12204" spans="1:3">
      <c r="A12204" s="61">
        <v>39531</v>
      </c>
      <c r="B12204">
        <v>3.6225000000000001</v>
      </c>
      <c r="C12204" t="str">
        <f t="shared" si="195"/>
        <v>2008 q1</v>
      </c>
    </row>
    <row r="12205" spans="1:3">
      <c r="A12205" s="61">
        <v>39532</v>
      </c>
      <c r="B12205">
        <v>3.6785000000000001</v>
      </c>
      <c r="C12205" t="str">
        <f t="shared" si="195"/>
        <v>2008 q1</v>
      </c>
    </row>
    <row r="12206" spans="1:3">
      <c r="A12206" s="61">
        <v>39533</v>
      </c>
      <c r="B12206">
        <v>3.7250000000000001</v>
      </c>
      <c r="C12206" t="str">
        <f t="shared" si="195"/>
        <v>2008 q1</v>
      </c>
    </row>
    <row r="12207" spans="1:3">
      <c r="A12207" s="61">
        <v>39534</v>
      </c>
      <c r="B12207">
        <v>3.8730000000000002</v>
      </c>
      <c r="C12207" t="str">
        <f t="shared" si="195"/>
        <v>2008 q1</v>
      </c>
    </row>
    <row r="12208" spans="1:3">
      <c r="A12208" s="61">
        <v>39535</v>
      </c>
      <c r="B12208">
        <v>3.8315000000000001</v>
      </c>
      <c r="C12208" t="str">
        <f t="shared" si="195"/>
        <v>2008 q1</v>
      </c>
    </row>
    <row r="12209" spans="1:3">
      <c r="A12209" s="61">
        <v>39538</v>
      </c>
      <c r="B12209">
        <v>3.831</v>
      </c>
      <c r="C12209" t="str">
        <f t="shared" si="195"/>
        <v>2008 q1</v>
      </c>
    </row>
    <row r="12210" spans="1:3">
      <c r="A12210" s="61">
        <v>39539</v>
      </c>
      <c r="B12210">
        <v>3.8065000000000002</v>
      </c>
      <c r="C12210" t="str">
        <f t="shared" si="195"/>
        <v>2008 q2</v>
      </c>
    </row>
    <row r="12211" spans="1:3">
      <c r="A12211" s="61">
        <v>39540</v>
      </c>
      <c r="B12211">
        <v>3.8774999999999999</v>
      </c>
      <c r="C12211" t="str">
        <f t="shared" si="195"/>
        <v>2008 q2</v>
      </c>
    </row>
    <row r="12212" spans="1:3">
      <c r="A12212" s="61">
        <v>39541</v>
      </c>
      <c r="B12212">
        <v>3.9015</v>
      </c>
      <c r="C12212" t="str">
        <f t="shared" si="195"/>
        <v>2008 q2</v>
      </c>
    </row>
    <row r="12213" spans="1:3">
      <c r="A12213" s="61">
        <v>39542</v>
      </c>
      <c r="B12213">
        <v>3.9544999999999999</v>
      </c>
      <c r="C12213" t="str">
        <f t="shared" si="195"/>
        <v>2008 q2</v>
      </c>
    </row>
    <row r="12214" spans="1:3">
      <c r="A12214" s="61">
        <v>39545</v>
      </c>
      <c r="B12214">
        <v>3.9794999999999998</v>
      </c>
      <c r="C12214" t="str">
        <f t="shared" si="195"/>
        <v>2008 q2</v>
      </c>
    </row>
    <row r="12215" spans="1:3">
      <c r="A12215" s="61">
        <v>39546</v>
      </c>
      <c r="B12215">
        <v>3.8904999999999998</v>
      </c>
      <c r="C12215" t="str">
        <f t="shared" si="195"/>
        <v>2008 q2</v>
      </c>
    </row>
    <row r="12216" spans="1:3">
      <c r="A12216" s="61">
        <v>39547</v>
      </c>
      <c r="B12216">
        <v>4</v>
      </c>
      <c r="C12216" t="str">
        <f t="shared" si="195"/>
        <v>2008 q2</v>
      </c>
    </row>
    <row r="12217" spans="1:3">
      <c r="A12217" s="61">
        <v>39548</v>
      </c>
      <c r="B12217">
        <v>3.9239999999999999</v>
      </c>
      <c r="C12217" t="str">
        <f t="shared" si="195"/>
        <v>2008 q2</v>
      </c>
    </row>
    <row r="12218" spans="1:3">
      <c r="A12218" s="61">
        <v>39549</v>
      </c>
      <c r="B12218">
        <v>3.9445000000000001</v>
      </c>
      <c r="C12218" t="str">
        <f t="shared" si="195"/>
        <v>2008 q2</v>
      </c>
    </row>
    <row r="12219" spans="1:3">
      <c r="A12219" s="61">
        <v>39552</v>
      </c>
      <c r="B12219">
        <v>3.8965000000000001</v>
      </c>
      <c r="C12219" t="str">
        <f t="shared" si="195"/>
        <v>2008 q2</v>
      </c>
    </row>
    <row r="12220" spans="1:3">
      <c r="A12220" s="61">
        <v>39553</v>
      </c>
      <c r="B12220">
        <v>3.859</v>
      </c>
      <c r="C12220" t="str">
        <f t="shared" si="195"/>
        <v>2008 q2</v>
      </c>
    </row>
    <row r="12221" spans="1:3">
      <c r="A12221" s="61">
        <v>39554</v>
      </c>
      <c r="B12221">
        <v>3.9580000000000002</v>
      </c>
      <c r="C12221" t="str">
        <f t="shared" si="195"/>
        <v>2008 q2</v>
      </c>
    </row>
    <row r="12222" spans="1:3">
      <c r="A12222" s="61">
        <v>39555</v>
      </c>
      <c r="B12222">
        <v>3.9119999999999999</v>
      </c>
      <c r="C12222" t="str">
        <f t="shared" si="195"/>
        <v>2008 q2</v>
      </c>
    </row>
    <row r="12223" spans="1:3">
      <c r="A12223" s="61">
        <v>39556</v>
      </c>
      <c r="B12223">
        <v>3.8879999999999999</v>
      </c>
      <c r="C12223" t="str">
        <f t="shared" si="195"/>
        <v>2008 q2</v>
      </c>
    </row>
    <row r="12224" spans="1:3">
      <c r="A12224" s="61">
        <v>39559</v>
      </c>
      <c r="B12224">
        <v>3.8660000000000001</v>
      </c>
      <c r="C12224" t="str">
        <f t="shared" si="195"/>
        <v>2008 q2</v>
      </c>
    </row>
    <row r="12225" spans="1:3">
      <c r="A12225" s="61">
        <v>39560</v>
      </c>
      <c r="B12225">
        <v>3.9655</v>
      </c>
      <c r="C12225" t="str">
        <f t="shared" si="195"/>
        <v>2008 q2</v>
      </c>
    </row>
    <row r="12226" spans="1:3">
      <c r="A12226" s="61">
        <v>39561</v>
      </c>
      <c r="B12226">
        <v>3.9039999999999999</v>
      </c>
      <c r="C12226" t="str">
        <f t="shared" si="195"/>
        <v>2008 q2</v>
      </c>
    </row>
    <row r="12227" spans="1:3">
      <c r="A12227" s="61">
        <v>39562</v>
      </c>
      <c r="B12227">
        <v>3.875</v>
      </c>
      <c r="C12227" t="str">
        <f t="shared" si="195"/>
        <v>2008 q2</v>
      </c>
    </row>
    <row r="12228" spans="1:3">
      <c r="A12228" s="61">
        <v>39563</v>
      </c>
      <c r="B12228">
        <v>3.9146000000000001</v>
      </c>
      <c r="C12228" t="str">
        <f t="shared" si="195"/>
        <v>2008 q2</v>
      </c>
    </row>
    <row r="12229" spans="1:3">
      <c r="A12229" s="61">
        <v>39566</v>
      </c>
      <c r="B12229">
        <v>3.9329000000000001</v>
      </c>
      <c r="C12229" t="str">
        <f t="shared" si="195"/>
        <v>2008 q2</v>
      </c>
    </row>
    <row r="12230" spans="1:3">
      <c r="A12230" s="61">
        <v>39567</v>
      </c>
      <c r="B12230">
        <v>3.8883999999999999</v>
      </c>
      <c r="C12230" t="str">
        <f t="shared" si="195"/>
        <v>2008 q2</v>
      </c>
    </row>
    <row r="12231" spans="1:3">
      <c r="A12231" s="61">
        <v>39568</v>
      </c>
      <c r="B12231">
        <v>3.9104000000000001</v>
      </c>
      <c r="C12231" t="str">
        <f t="shared" si="195"/>
        <v>2008 q2</v>
      </c>
    </row>
    <row r="12232" spans="1:3">
      <c r="A12232" s="61">
        <v>39570</v>
      </c>
      <c r="B12232">
        <v>3.8205</v>
      </c>
      <c r="C12232" t="str">
        <f t="shared" si="195"/>
        <v>2008 q2</v>
      </c>
    </row>
    <row r="12233" spans="1:3">
      <c r="A12233" s="61">
        <v>39573</v>
      </c>
      <c r="B12233">
        <v>3.9474999999999998</v>
      </c>
      <c r="C12233" t="str">
        <f t="shared" si="195"/>
        <v>2008 q2</v>
      </c>
    </row>
    <row r="12234" spans="1:3">
      <c r="A12234" s="61">
        <v>39574</v>
      </c>
      <c r="B12234">
        <v>3.8784999999999998</v>
      </c>
      <c r="C12234" t="str">
        <f t="shared" si="195"/>
        <v>2008 q2</v>
      </c>
    </row>
    <row r="12235" spans="1:3">
      <c r="A12235" s="61">
        <v>39575</v>
      </c>
      <c r="B12235">
        <v>3.8340000000000001</v>
      </c>
      <c r="C12235" t="str">
        <f t="shared" si="195"/>
        <v>2008 q2</v>
      </c>
    </row>
    <row r="12236" spans="1:3">
      <c r="A12236" s="61">
        <v>39576</v>
      </c>
      <c r="B12236">
        <v>3.7875000000000001</v>
      </c>
      <c r="C12236" t="str">
        <f t="shared" si="195"/>
        <v>2008 q2</v>
      </c>
    </row>
    <row r="12237" spans="1:3">
      <c r="A12237" s="61">
        <v>39577</v>
      </c>
      <c r="B12237">
        <v>3.7164999999999999</v>
      </c>
      <c r="C12237" t="str">
        <f t="shared" si="195"/>
        <v>2008 q2</v>
      </c>
    </row>
    <row r="12238" spans="1:3">
      <c r="A12238" s="61">
        <v>39580</v>
      </c>
      <c r="B12238">
        <v>3.7494999999999998</v>
      </c>
      <c r="C12238" t="str">
        <f t="shared" si="195"/>
        <v>2008 q2</v>
      </c>
    </row>
    <row r="12239" spans="1:3">
      <c r="A12239" s="61">
        <v>39581</v>
      </c>
      <c r="B12239">
        <v>3.7315</v>
      </c>
      <c r="C12239" t="str">
        <f t="shared" si="195"/>
        <v>2008 q2</v>
      </c>
    </row>
    <row r="12240" spans="1:3">
      <c r="A12240" s="61">
        <v>39582</v>
      </c>
      <c r="B12240">
        <v>3.681</v>
      </c>
      <c r="C12240" t="str">
        <f t="shared" si="195"/>
        <v>2008 q2</v>
      </c>
    </row>
    <row r="12241" spans="1:3">
      <c r="A12241" s="61">
        <v>39583</v>
      </c>
      <c r="B12241">
        <v>3.7385000000000002</v>
      </c>
      <c r="C12241" t="str">
        <f t="shared" si="195"/>
        <v>2008 q2</v>
      </c>
    </row>
    <row r="12242" spans="1:3">
      <c r="A12242" s="61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61">
        <v>39587</v>
      </c>
      <c r="B12243">
        <v>3.7755000000000001</v>
      </c>
      <c r="C12243" t="str">
        <f t="shared" si="196"/>
        <v>2008 q2</v>
      </c>
    </row>
    <row r="12244" spans="1:3">
      <c r="A12244" s="61">
        <v>39588</v>
      </c>
      <c r="B12244">
        <v>3.7765</v>
      </c>
      <c r="C12244" t="str">
        <f t="shared" si="196"/>
        <v>2008 q2</v>
      </c>
    </row>
    <row r="12245" spans="1:3">
      <c r="A12245" s="61">
        <v>39589</v>
      </c>
      <c r="B12245">
        <v>3.7444999999999999</v>
      </c>
      <c r="C12245" t="str">
        <f t="shared" si="196"/>
        <v>2008 q2</v>
      </c>
    </row>
    <row r="12246" spans="1:3">
      <c r="A12246" s="61">
        <v>39590</v>
      </c>
      <c r="B12246">
        <v>3.7124999999999999</v>
      </c>
      <c r="C12246" t="str">
        <f t="shared" si="196"/>
        <v>2008 q2</v>
      </c>
    </row>
    <row r="12247" spans="1:3">
      <c r="A12247" s="61">
        <v>39591</v>
      </c>
      <c r="B12247">
        <v>3.7360000000000002</v>
      </c>
      <c r="C12247" t="str">
        <f t="shared" si="196"/>
        <v>2008 q2</v>
      </c>
    </row>
    <row r="12248" spans="1:3">
      <c r="A12248" s="61">
        <v>39595</v>
      </c>
      <c r="B12248">
        <v>3.7160000000000002</v>
      </c>
      <c r="C12248" t="str">
        <f t="shared" si="196"/>
        <v>2008 q2</v>
      </c>
    </row>
    <row r="12249" spans="1:3">
      <c r="A12249" s="61">
        <v>39596</v>
      </c>
      <c r="B12249">
        <v>3.6949999999999998</v>
      </c>
      <c r="C12249" t="str">
        <f t="shared" si="196"/>
        <v>2008 q2</v>
      </c>
    </row>
    <row r="12250" spans="1:3">
      <c r="A12250" s="61">
        <v>39597</v>
      </c>
      <c r="B12250">
        <v>3.5585</v>
      </c>
      <c r="C12250" t="str">
        <f t="shared" si="196"/>
        <v>2008 q2</v>
      </c>
    </row>
    <row r="12251" spans="1:3">
      <c r="A12251" s="61">
        <v>39598</v>
      </c>
      <c r="B12251">
        <v>3.6059999999999999</v>
      </c>
      <c r="C12251" t="str">
        <f t="shared" si="196"/>
        <v>2008 q2</v>
      </c>
    </row>
    <row r="12252" spans="1:3">
      <c r="A12252" s="61">
        <v>39601</v>
      </c>
      <c r="B12252">
        <v>3.5964999999999998</v>
      </c>
      <c r="C12252" t="str">
        <f t="shared" si="196"/>
        <v>2008 q2</v>
      </c>
    </row>
    <row r="12253" spans="1:3">
      <c r="A12253" s="61">
        <v>39602</v>
      </c>
      <c r="B12253">
        <v>3.5779999999999998</v>
      </c>
      <c r="C12253" t="str">
        <f t="shared" si="196"/>
        <v>2008 q2</v>
      </c>
    </row>
    <row r="12254" spans="1:3">
      <c r="A12254" s="61">
        <v>39603</v>
      </c>
      <c r="B12254">
        <v>3.5449999999999999</v>
      </c>
      <c r="C12254" t="str">
        <f t="shared" si="196"/>
        <v>2008 q2</v>
      </c>
    </row>
    <row r="12255" spans="1:3">
      <c r="A12255" s="61">
        <v>39604</v>
      </c>
      <c r="B12255">
        <v>3.5430000000000001</v>
      </c>
      <c r="C12255" t="str">
        <f t="shared" si="196"/>
        <v>2008 q2</v>
      </c>
    </row>
    <row r="12256" spans="1:3">
      <c r="A12256" s="61">
        <v>39605</v>
      </c>
      <c r="B12256">
        <v>3.6230000000000002</v>
      </c>
      <c r="C12256" t="str">
        <f t="shared" si="196"/>
        <v>2008 q2</v>
      </c>
    </row>
    <row r="12257" spans="1:3">
      <c r="A12257" s="61">
        <v>39608</v>
      </c>
      <c r="B12257">
        <v>3.613</v>
      </c>
      <c r="C12257" t="str">
        <f t="shared" si="196"/>
        <v>2008 q2</v>
      </c>
    </row>
    <row r="12258" spans="1:3">
      <c r="A12258" s="61">
        <v>39609</v>
      </c>
      <c r="B12258">
        <v>3.56</v>
      </c>
      <c r="C12258" t="str">
        <f t="shared" si="196"/>
        <v>2008 q2</v>
      </c>
    </row>
    <row r="12259" spans="1:3">
      <c r="A12259" s="61">
        <v>39610</v>
      </c>
      <c r="B12259">
        <v>3.5794999999999999</v>
      </c>
      <c r="C12259" t="str">
        <f t="shared" si="196"/>
        <v>2008 q2</v>
      </c>
    </row>
    <row r="12260" spans="1:3">
      <c r="A12260" s="61">
        <v>39611</v>
      </c>
      <c r="B12260">
        <v>3.5379999999999998</v>
      </c>
      <c r="C12260" t="str">
        <f t="shared" si="196"/>
        <v>2008 q2</v>
      </c>
    </row>
    <row r="12261" spans="1:3">
      <c r="A12261" s="61">
        <v>39612</v>
      </c>
      <c r="B12261">
        <v>3.589</v>
      </c>
      <c r="C12261" t="str">
        <f t="shared" si="196"/>
        <v>2008 q2</v>
      </c>
    </row>
    <row r="12262" spans="1:3">
      <c r="A12262" s="61">
        <v>39616</v>
      </c>
      <c r="B12262">
        <v>3.6495000000000002</v>
      </c>
      <c r="C12262" t="str">
        <f t="shared" si="196"/>
        <v>2008 q2</v>
      </c>
    </row>
    <row r="12263" spans="1:3">
      <c r="A12263" s="61">
        <v>39617</v>
      </c>
      <c r="B12263">
        <v>3.7475000000000001</v>
      </c>
      <c r="C12263" t="str">
        <f t="shared" si="196"/>
        <v>2008 q2</v>
      </c>
    </row>
    <row r="12264" spans="1:3">
      <c r="A12264" s="61">
        <v>39618</v>
      </c>
      <c r="B12264">
        <v>3.7795000000000001</v>
      </c>
      <c r="C12264" t="str">
        <f t="shared" si="196"/>
        <v>2008 q2</v>
      </c>
    </row>
    <row r="12265" spans="1:3">
      <c r="A12265" s="61">
        <v>39619</v>
      </c>
      <c r="B12265">
        <v>3.8319999999999999</v>
      </c>
      <c r="C12265" t="str">
        <f t="shared" si="196"/>
        <v>2008 q2</v>
      </c>
    </row>
    <row r="12266" spans="1:3">
      <c r="A12266" s="61">
        <v>39622</v>
      </c>
      <c r="B12266">
        <v>3.8094999999999999</v>
      </c>
      <c r="C12266" t="str">
        <f t="shared" si="196"/>
        <v>2008 q2</v>
      </c>
    </row>
    <row r="12267" spans="1:3">
      <c r="A12267" s="61">
        <v>39623</v>
      </c>
      <c r="B12267">
        <v>3.7879999999999998</v>
      </c>
      <c r="C12267" t="str">
        <f t="shared" si="196"/>
        <v>2008 q2</v>
      </c>
    </row>
    <row r="12268" spans="1:3">
      <c r="A12268" s="61">
        <v>39624</v>
      </c>
      <c r="B12268">
        <v>3.7761999999999998</v>
      </c>
      <c r="C12268" t="str">
        <f t="shared" si="196"/>
        <v>2008 q2</v>
      </c>
    </row>
    <row r="12269" spans="1:3">
      <c r="A12269" s="61">
        <v>39625</v>
      </c>
      <c r="B12269">
        <v>3.8279999999999998</v>
      </c>
      <c r="C12269" t="str">
        <f t="shared" si="196"/>
        <v>2008 q2</v>
      </c>
    </row>
    <row r="12270" spans="1:3">
      <c r="A12270" s="61">
        <v>39626</v>
      </c>
      <c r="B12270">
        <v>3.8803999999999998</v>
      </c>
      <c r="C12270" t="str">
        <f t="shared" si="196"/>
        <v>2008 q2</v>
      </c>
    </row>
    <row r="12271" spans="1:3">
      <c r="A12271" s="61">
        <v>39629</v>
      </c>
      <c r="B12271">
        <v>3.8851</v>
      </c>
      <c r="C12271" t="str">
        <f t="shared" si="196"/>
        <v>2008 q2</v>
      </c>
    </row>
    <row r="12272" spans="1:3">
      <c r="A12272" s="61">
        <v>39630</v>
      </c>
      <c r="B12272">
        <v>3.9104999999999999</v>
      </c>
      <c r="C12272" t="str">
        <f t="shared" si="196"/>
        <v>2008 q3</v>
      </c>
    </row>
    <row r="12273" spans="1:3">
      <c r="A12273" s="61">
        <v>39631</v>
      </c>
      <c r="B12273">
        <v>4.0635000000000003</v>
      </c>
      <c r="C12273" t="str">
        <f t="shared" si="196"/>
        <v>2008 q3</v>
      </c>
    </row>
    <row r="12274" spans="1:3">
      <c r="A12274" s="61">
        <v>39632</v>
      </c>
      <c r="B12274">
        <v>3.9489999999999998</v>
      </c>
      <c r="C12274" t="str">
        <f t="shared" si="196"/>
        <v>2008 q3</v>
      </c>
    </row>
    <row r="12275" spans="1:3">
      <c r="A12275" s="61">
        <v>39636</v>
      </c>
      <c r="B12275">
        <v>3.8490000000000002</v>
      </c>
      <c r="C12275" t="str">
        <f t="shared" si="196"/>
        <v>2008 q3</v>
      </c>
    </row>
    <row r="12276" spans="1:3">
      <c r="A12276" s="61">
        <v>39637</v>
      </c>
      <c r="B12276">
        <v>3.6964999999999999</v>
      </c>
      <c r="C12276" t="str">
        <f t="shared" si="196"/>
        <v>2008 q3</v>
      </c>
    </row>
    <row r="12277" spans="1:3">
      <c r="A12277" s="61">
        <v>39638</v>
      </c>
      <c r="B12277">
        <v>3.7389999999999999</v>
      </c>
      <c r="C12277" t="str">
        <f t="shared" si="196"/>
        <v>2008 q3</v>
      </c>
    </row>
    <row r="12278" spans="1:3">
      <c r="A12278" s="61">
        <v>39639</v>
      </c>
      <c r="B12278">
        <v>3.7185000000000001</v>
      </c>
      <c r="C12278" t="str">
        <f t="shared" si="196"/>
        <v>2008 q3</v>
      </c>
    </row>
    <row r="12279" spans="1:3">
      <c r="A12279" s="61">
        <v>39640</v>
      </c>
      <c r="B12279">
        <v>3.74</v>
      </c>
      <c r="C12279" t="str">
        <f t="shared" si="196"/>
        <v>2008 q3</v>
      </c>
    </row>
    <row r="12280" spans="1:3">
      <c r="A12280" s="61">
        <v>39644</v>
      </c>
      <c r="B12280">
        <v>3.7</v>
      </c>
      <c r="C12280" t="str">
        <f t="shared" si="196"/>
        <v>2008 q3</v>
      </c>
    </row>
    <row r="12281" spans="1:3">
      <c r="A12281" s="61">
        <v>39645</v>
      </c>
      <c r="B12281">
        <v>3.6505000000000001</v>
      </c>
      <c r="C12281" t="str">
        <f t="shared" si="196"/>
        <v>2008 q3</v>
      </c>
    </row>
    <row r="12282" spans="1:3">
      <c r="A12282" s="61">
        <v>39646</v>
      </c>
      <c r="B12282">
        <v>3.7149999999999999</v>
      </c>
      <c r="C12282" t="str">
        <f t="shared" si="196"/>
        <v>2008 q3</v>
      </c>
    </row>
    <row r="12283" spans="1:3">
      <c r="A12283" s="61">
        <v>39647</v>
      </c>
      <c r="B12283">
        <v>3.669</v>
      </c>
      <c r="C12283" t="str">
        <f t="shared" si="196"/>
        <v>2008 q3</v>
      </c>
    </row>
    <row r="12284" spans="1:3">
      <c r="A12284" s="61">
        <v>39650</v>
      </c>
      <c r="B12284">
        <v>3.681</v>
      </c>
      <c r="C12284" t="str">
        <f t="shared" si="196"/>
        <v>2008 q3</v>
      </c>
    </row>
    <row r="12285" spans="1:3">
      <c r="A12285" s="61">
        <v>39651</v>
      </c>
      <c r="B12285">
        <v>3.6905000000000001</v>
      </c>
      <c r="C12285" t="str">
        <f t="shared" si="196"/>
        <v>2008 q3</v>
      </c>
    </row>
    <row r="12286" spans="1:3">
      <c r="A12286" s="61">
        <v>39652</v>
      </c>
      <c r="B12286">
        <v>3.6575000000000002</v>
      </c>
      <c r="C12286" t="str">
        <f t="shared" si="196"/>
        <v>2008 q3</v>
      </c>
    </row>
    <row r="12287" spans="1:3">
      <c r="A12287" s="61">
        <v>39653</v>
      </c>
      <c r="B12287">
        <v>3.577</v>
      </c>
      <c r="C12287" t="str">
        <f t="shared" si="196"/>
        <v>2008 q3</v>
      </c>
    </row>
    <row r="12288" spans="1:3">
      <c r="A12288" s="61">
        <v>39654</v>
      </c>
      <c r="B12288">
        <v>3.605</v>
      </c>
      <c r="C12288" t="str">
        <f t="shared" si="196"/>
        <v>2008 q3</v>
      </c>
    </row>
    <row r="12289" spans="1:3">
      <c r="A12289" s="61">
        <v>39657</v>
      </c>
      <c r="B12289">
        <v>3.6120000000000001</v>
      </c>
      <c r="C12289" t="str">
        <f t="shared" si="196"/>
        <v>2008 q3</v>
      </c>
    </row>
    <row r="12290" spans="1:3">
      <c r="A12290" s="61">
        <v>39658</v>
      </c>
      <c r="B12290">
        <v>3.5905</v>
      </c>
      <c r="C12290" t="str">
        <f t="shared" si="196"/>
        <v>2008 q3</v>
      </c>
    </row>
    <row r="12291" spans="1:3">
      <c r="A12291" s="61">
        <v>39659</v>
      </c>
      <c r="B12291">
        <v>3.6459999999999999</v>
      </c>
      <c r="C12291" t="str">
        <f t="shared" si="196"/>
        <v>2008 q3</v>
      </c>
    </row>
    <row r="12292" spans="1:3">
      <c r="A12292" s="61">
        <v>39660</v>
      </c>
      <c r="B12292">
        <v>3.6615000000000002</v>
      </c>
      <c r="C12292" t="str">
        <f t="shared" si="196"/>
        <v>2008 q3</v>
      </c>
    </row>
    <row r="12293" spans="1:3">
      <c r="A12293" s="61">
        <v>39661</v>
      </c>
      <c r="B12293">
        <v>3.5785</v>
      </c>
      <c r="C12293" t="str">
        <f t="shared" si="196"/>
        <v>2008 q3</v>
      </c>
    </row>
    <row r="12294" spans="1:3">
      <c r="A12294" s="61">
        <v>39664</v>
      </c>
      <c r="B12294">
        <v>3.44</v>
      </c>
      <c r="C12294" t="str">
        <f t="shared" si="196"/>
        <v>2008 q3</v>
      </c>
    </row>
    <row r="12295" spans="1:3">
      <c r="A12295" s="61">
        <v>39665</v>
      </c>
      <c r="B12295">
        <v>3.4169999999999998</v>
      </c>
      <c r="C12295" t="str">
        <f t="shared" si="196"/>
        <v>2008 q3</v>
      </c>
    </row>
    <row r="12296" spans="1:3">
      <c r="A12296" s="61">
        <v>39666</v>
      </c>
      <c r="B12296">
        <v>3.4235000000000002</v>
      </c>
      <c r="C12296" t="str">
        <f t="shared" si="196"/>
        <v>2008 q3</v>
      </c>
    </row>
    <row r="12297" spans="1:3">
      <c r="A12297" s="61">
        <v>39667</v>
      </c>
      <c r="B12297">
        <v>3.4180000000000001</v>
      </c>
      <c r="C12297" t="str">
        <f t="shared" si="196"/>
        <v>2008 q3</v>
      </c>
    </row>
    <row r="12298" spans="1:3">
      <c r="A12298" s="61">
        <v>39668</v>
      </c>
      <c r="B12298">
        <v>3.3330000000000002</v>
      </c>
      <c r="C12298" t="str">
        <f t="shared" si="196"/>
        <v>2008 q3</v>
      </c>
    </row>
    <row r="12299" spans="1:3">
      <c r="A12299" s="61">
        <v>39671</v>
      </c>
      <c r="B12299">
        <v>3.2915000000000001</v>
      </c>
      <c r="C12299" t="str">
        <f t="shared" si="196"/>
        <v>2008 q3</v>
      </c>
    </row>
    <row r="12300" spans="1:3">
      <c r="A12300" s="61">
        <v>39672</v>
      </c>
      <c r="B12300">
        <v>3.2275</v>
      </c>
      <c r="C12300" t="str">
        <f t="shared" si="196"/>
        <v>2008 q3</v>
      </c>
    </row>
    <row r="12301" spans="1:3">
      <c r="A12301" s="61">
        <v>39673</v>
      </c>
      <c r="B12301">
        <v>3.3519999999999999</v>
      </c>
      <c r="C12301" t="str">
        <f t="shared" si="196"/>
        <v>2008 q3</v>
      </c>
    </row>
    <row r="12302" spans="1:3">
      <c r="A12302" s="61">
        <v>39674</v>
      </c>
      <c r="B12302">
        <v>3.3050000000000002</v>
      </c>
      <c r="C12302" t="str">
        <f t="shared" si="196"/>
        <v>2008 q3</v>
      </c>
    </row>
    <row r="12303" spans="1:3">
      <c r="A12303" s="61">
        <v>39675</v>
      </c>
      <c r="B12303">
        <v>3.3224999999999998</v>
      </c>
      <c r="C12303" t="str">
        <f t="shared" si="196"/>
        <v>2008 q3</v>
      </c>
    </row>
    <row r="12304" spans="1:3">
      <c r="A12304" s="61">
        <v>39678</v>
      </c>
      <c r="B12304">
        <v>3.3149999999999999</v>
      </c>
      <c r="C12304" t="str">
        <f t="shared" si="196"/>
        <v>2008 q3</v>
      </c>
    </row>
    <row r="12305" spans="1:3">
      <c r="A12305" s="61">
        <v>39679</v>
      </c>
      <c r="B12305">
        <v>3.4285000000000001</v>
      </c>
      <c r="C12305" t="str">
        <f t="shared" si="196"/>
        <v>2008 q3</v>
      </c>
    </row>
    <row r="12306" spans="1:3">
      <c r="A12306" s="61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61">
        <v>39681</v>
      </c>
      <c r="B12307">
        <v>3.5459999999999998</v>
      </c>
      <c r="C12307" t="str">
        <f t="shared" si="197"/>
        <v>2008 q3</v>
      </c>
    </row>
    <row r="12308" spans="1:3">
      <c r="A12308" s="61">
        <v>39682</v>
      </c>
      <c r="B12308">
        <v>3.4725000000000001</v>
      </c>
      <c r="C12308" t="str">
        <f t="shared" si="197"/>
        <v>2008 q3</v>
      </c>
    </row>
    <row r="12309" spans="1:3">
      <c r="A12309" s="61">
        <v>39685</v>
      </c>
      <c r="B12309">
        <v>3.4815</v>
      </c>
      <c r="C12309" t="str">
        <f t="shared" si="197"/>
        <v>2008 q3</v>
      </c>
    </row>
    <row r="12310" spans="1:3">
      <c r="A12310" s="61">
        <v>39686</v>
      </c>
      <c r="B12310">
        <v>3.4340999999999999</v>
      </c>
      <c r="C12310" t="str">
        <f t="shared" si="197"/>
        <v>2008 q3</v>
      </c>
    </row>
    <row r="12311" spans="1:3">
      <c r="A12311" s="61">
        <v>39687</v>
      </c>
      <c r="B12311">
        <v>3.4609000000000001</v>
      </c>
      <c r="C12311" t="str">
        <f t="shared" si="197"/>
        <v>2008 q3</v>
      </c>
    </row>
    <row r="12312" spans="1:3">
      <c r="A12312" s="61">
        <v>39688</v>
      </c>
      <c r="B12312">
        <v>3.4110999999999998</v>
      </c>
      <c r="C12312" t="str">
        <f t="shared" si="197"/>
        <v>2008 q3</v>
      </c>
    </row>
    <row r="12313" spans="1:3">
      <c r="A12313" s="61">
        <v>39689</v>
      </c>
      <c r="B12313">
        <v>3.3955000000000002</v>
      </c>
      <c r="C12313" t="str">
        <f t="shared" si="197"/>
        <v>2008 q3</v>
      </c>
    </row>
    <row r="12314" spans="1:3">
      <c r="A12314" s="61">
        <v>39693</v>
      </c>
      <c r="B12314">
        <v>3.2730000000000001</v>
      </c>
      <c r="C12314" t="str">
        <f t="shared" si="197"/>
        <v>2008 q3</v>
      </c>
    </row>
    <row r="12315" spans="1:3">
      <c r="A12315" s="61">
        <v>39694</v>
      </c>
      <c r="B12315">
        <v>3.3119999999999998</v>
      </c>
      <c r="C12315" t="str">
        <f t="shared" si="197"/>
        <v>2008 q3</v>
      </c>
    </row>
    <row r="12316" spans="1:3">
      <c r="A12316" s="61">
        <v>39695</v>
      </c>
      <c r="B12316">
        <v>3.266</v>
      </c>
      <c r="C12316" t="str">
        <f t="shared" si="197"/>
        <v>2008 q3</v>
      </c>
    </row>
    <row r="12317" spans="1:3">
      <c r="A12317" s="61">
        <v>39696</v>
      </c>
      <c r="B12317">
        <v>3.0985</v>
      </c>
      <c r="C12317" t="str">
        <f t="shared" si="197"/>
        <v>2008 q3</v>
      </c>
    </row>
    <row r="12318" spans="1:3">
      <c r="A12318" s="61">
        <v>39699</v>
      </c>
      <c r="B12318">
        <v>3.093</v>
      </c>
      <c r="C12318" t="str">
        <f t="shared" si="197"/>
        <v>2008 q3</v>
      </c>
    </row>
    <row r="12319" spans="1:3">
      <c r="A12319" s="61">
        <v>39700</v>
      </c>
      <c r="B12319">
        <v>3.0870000000000002</v>
      </c>
      <c r="C12319" t="str">
        <f t="shared" si="197"/>
        <v>2008 q3</v>
      </c>
    </row>
    <row r="12320" spans="1:3">
      <c r="A12320" s="61">
        <v>39701</v>
      </c>
      <c r="B12320">
        <v>3.1139999999999999</v>
      </c>
      <c r="C12320" t="str">
        <f t="shared" si="197"/>
        <v>2008 q3</v>
      </c>
    </row>
    <row r="12321" spans="1:3">
      <c r="A12321" s="61">
        <v>39702</v>
      </c>
      <c r="B12321">
        <v>3.1225000000000001</v>
      </c>
      <c r="C12321" t="str">
        <f t="shared" si="197"/>
        <v>2008 q3</v>
      </c>
    </row>
    <row r="12322" spans="1:3">
      <c r="A12322" s="61">
        <v>39703</v>
      </c>
      <c r="B12322">
        <v>3.194</v>
      </c>
      <c r="C12322" t="str">
        <f t="shared" si="197"/>
        <v>2008 q3</v>
      </c>
    </row>
    <row r="12323" spans="1:3">
      <c r="A12323" s="61">
        <v>39706</v>
      </c>
      <c r="B12323">
        <v>3.1364999999999998</v>
      </c>
      <c r="C12323" t="str">
        <f t="shared" si="197"/>
        <v>2008 q3</v>
      </c>
    </row>
    <row r="12324" spans="1:3">
      <c r="A12324" s="61">
        <v>39707</v>
      </c>
      <c r="B12324">
        <v>3.089</v>
      </c>
      <c r="C12324" t="str">
        <f t="shared" si="197"/>
        <v>2008 q3</v>
      </c>
    </row>
    <row r="12325" spans="1:3">
      <c r="A12325" s="61">
        <v>39708</v>
      </c>
      <c r="B12325">
        <v>3.0425</v>
      </c>
      <c r="C12325" t="str">
        <f t="shared" si="197"/>
        <v>2008 q3</v>
      </c>
    </row>
    <row r="12326" spans="1:3">
      <c r="A12326" s="61">
        <v>39709</v>
      </c>
      <c r="B12326">
        <v>3.0659999999999998</v>
      </c>
      <c r="C12326" t="str">
        <f t="shared" si="197"/>
        <v>2008 q3</v>
      </c>
    </row>
    <row r="12327" spans="1:3">
      <c r="A12327" s="61">
        <v>39710</v>
      </c>
      <c r="B12327">
        <v>3.1764999999999999</v>
      </c>
      <c r="C12327" t="str">
        <f t="shared" si="197"/>
        <v>2008 q3</v>
      </c>
    </row>
    <row r="12328" spans="1:3">
      <c r="A12328" s="61">
        <v>39713</v>
      </c>
      <c r="B12328">
        <v>3.2549999999999999</v>
      </c>
      <c r="C12328" t="str">
        <f t="shared" si="197"/>
        <v>2008 q3</v>
      </c>
    </row>
    <row r="12329" spans="1:3">
      <c r="A12329" s="61">
        <v>39714</v>
      </c>
      <c r="B12329">
        <v>3.1520000000000001</v>
      </c>
      <c r="C12329" t="str">
        <f t="shared" si="197"/>
        <v>2008 q3</v>
      </c>
    </row>
    <row r="12330" spans="1:3">
      <c r="A12330" s="61">
        <v>39715</v>
      </c>
      <c r="B12330">
        <v>3.1065</v>
      </c>
      <c r="C12330" t="str">
        <f t="shared" si="197"/>
        <v>2008 q3</v>
      </c>
    </row>
    <row r="12331" spans="1:3">
      <c r="A12331" s="61">
        <v>39716</v>
      </c>
      <c r="B12331">
        <v>3.1345000000000001</v>
      </c>
      <c r="C12331" t="str">
        <f t="shared" si="197"/>
        <v>2008 q3</v>
      </c>
    </row>
    <row r="12332" spans="1:3">
      <c r="A12332" s="61">
        <v>39717</v>
      </c>
      <c r="B12332">
        <v>3.0745</v>
      </c>
      <c r="C12332" t="str">
        <f t="shared" si="197"/>
        <v>2008 q3</v>
      </c>
    </row>
    <row r="12333" spans="1:3">
      <c r="A12333" s="61">
        <v>39720</v>
      </c>
      <c r="B12333">
        <v>2.9064999999999999</v>
      </c>
      <c r="C12333" t="str">
        <f t="shared" si="197"/>
        <v>2008 q3</v>
      </c>
    </row>
    <row r="12334" spans="1:3">
      <c r="A12334" s="61">
        <v>39721</v>
      </c>
      <c r="B12334">
        <v>2.879</v>
      </c>
      <c r="C12334" t="str">
        <f t="shared" si="197"/>
        <v>2008 q3</v>
      </c>
    </row>
    <row r="12335" spans="1:3">
      <c r="A12335" s="61">
        <v>39722</v>
      </c>
      <c r="B12335">
        <v>2.7894999999999999</v>
      </c>
      <c r="C12335" t="str">
        <f t="shared" si="197"/>
        <v>2008 q4</v>
      </c>
    </row>
    <row r="12336" spans="1:3">
      <c r="A12336" s="61">
        <v>39723</v>
      </c>
      <c r="B12336">
        <v>2.6274999999999999</v>
      </c>
      <c r="C12336" t="str">
        <f t="shared" si="197"/>
        <v>2008 q4</v>
      </c>
    </row>
    <row r="12337" spans="1:3">
      <c r="A12337" s="61">
        <v>39724</v>
      </c>
      <c r="B12337">
        <v>2.69</v>
      </c>
      <c r="C12337" t="str">
        <f t="shared" si="197"/>
        <v>2008 q4</v>
      </c>
    </row>
    <row r="12338" spans="1:3">
      <c r="A12338" s="61">
        <v>39727</v>
      </c>
      <c r="B12338">
        <v>2.4929999999999999</v>
      </c>
      <c r="C12338" t="str">
        <f t="shared" si="197"/>
        <v>2008 q4</v>
      </c>
    </row>
    <row r="12339" spans="1:3">
      <c r="A12339" s="61">
        <v>39728</v>
      </c>
      <c r="B12339">
        <v>2.5345</v>
      </c>
      <c r="C12339" t="str">
        <f t="shared" si="197"/>
        <v>2008 q4</v>
      </c>
    </row>
    <row r="12340" spans="1:3">
      <c r="A12340" s="61">
        <v>39729</v>
      </c>
      <c r="B12340">
        <v>2.355</v>
      </c>
      <c r="C12340" t="str">
        <f t="shared" si="197"/>
        <v>2008 q4</v>
      </c>
    </row>
    <row r="12341" spans="1:3">
      <c r="A12341" s="61">
        <v>39730</v>
      </c>
      <c r="B12341">
        <v>2.4060000000000001</v>
      </c>
      <c r="C12341" t="str">
        <f t="shared" si="197"/>
        <v>2008 q4</v>
      </c>
    </row>
    <row r="12342" spans="1:3">
      <c r="A12342" s="61">
        <v>39731</v>
      </c>
      <c r="B12342">
        <v>2.1444999999999999</v>
      </c>
      <c r="C12342" t="str">
        <f t="shared" si="197"/>
        <v>2008 q4</v>
      </c>
    </row>
    <row r="12343" spans="1:3">
      <c r="A12343" s="61">
        <v>39734</v>
      </c>
      <c r="B12343">
        <v>2.3125</v>
      </c>
      <c r="C12343" t="str">
        <f t="shared" si="197"/>
        <v>2008 q4</v>
      </c>
    </row>
    <row r="12344" spans="1:3">
      <c r="A12344" s="61">
        <v>39735</v>
      </c>
      <c r="B12344">
        <v>2.3944999999999999</v>
      </c>
      <c r="C12344" t="str">
        <f t="shared" si="197"/>
        <v>2008 q4</v>
      </c>
    </row>
    <row r="12345" spans="1:3">
      <c r="A12345" s="61">
        <v>39736</v>
      </c>
      <c r="B12345">
        <v>2.2105000000000001</v>
      </c>
      <c r="C12345" t="str">
        <f t="shared" si="197"/>
        <v>2008 q4</v>
      </c>
    </row>
    <row r="12346" spans="1:3">
      <c r="A12346" s="61">
        <v>39737</v>
      </c>
      <c r="B12346">
        <v>2.0855000000000001</v>
      </c>
      <c r="C12346" t="str">
        <f t="shared" si="197"/>
        <v>2008 q4</v>
      </c>
    </row>
    <row r="12347" spans="1:3">
      <c r="A12347" s="61">
        <v>39738</v>
      </c>
      <c r="B12347">
        <v>2.1795</v>
      </c>
      <c r="C12347" t="str">
        <f t="shared" si="197"/>
        <v>2008 q4</v>
      </c>
    </row>
    <row r="12348" spans="1:3">
      <c r="A12348" s="61">
        <v>39741</v>
      </c>
      <c r="B12348">
        <v>2.1164999999999998</v>
      </c>
      <c r="C12348" t="str">
        <f t="shared" si="197"/>
        <v>2008 q4</v>
      </c>
    </row>
    <row r="12349" spans="1:3">
      <c r="A12349" s="61">
        <v>39742</v>
      </c>
      <c r="B12349">
        <v>2.0070000000000001</v>
      </c>
      <c r="C12349" t="str">
        <f t="shared" si="197"/>
        <v>2008 q4</v>
      </c>
    </row>
    <row r="12350" spans="1:3">
      <c r="A12350" s="61">
        <v>39743</v>
      </c>
      <c r="B12350">
        <v>1.8654999999999999</v>
      </c>
      <c r="C12350" t="str">
        <f t="shared" si="197"/>
        <v>2008 q4</v>
      </c>
    </row>
    <row r="12351" spans="1:3">
      <c r="A12351" s="61">
        <v>39744</v>
      </c>
      <c r="B12351">
        <v>1.8045</v>
      </c>
      <c r="C12351" t="str">
        <f t="shared" si="197"/>
        <v>2008 q4</v>
      </c>
    </row>
    <row r="12352" spans="1:3">
      <c r="A12352" s="61">
        <v>39745</v>
      </c>
      <c r="B12352">
        <v>1.6865000000000001</v>
      </c>
      <c r="C12352" t="str">
        <f t="shared" si="197"/>
        <v>2008 q4</v>
      </c>
    </row>
    <row r="12353" spans="1:3">
      <c r="A12353" s="61">
        <v>39748</v>
      </c>
      <c r="B12353">
        <v>1.8049999999999999</v>
      </c>
      <c r="C12353" t="str">
        <f t="shared" si="197"/>
        <v>2008 q4</v>
      </c>
    </row>
    <row r="12354" spans="1:3">
      <c r="A12354" s="61">
        <v>39749</v>
      </c>
      <c r="B12354">
        <v>1.8585</v>
      </c>
      <c r="C12354" t="str">
        <f t="shared" si="197"/>
        <v>2008 q4</v>
      </c>
    </row>
    <row r="12355" spans="1:3">
      <c r="A12355" s="61">
        <v>39751</v>
      </c>
      <c r="B12355">
        <v>1.8905000000000001</v>
      </c>
      <c r="C12355" t="str">
        <f t="shared" si="197"/>
        <v>2008 q4</v>
      </c>
    </row>
    <row r="12356" spans="1:3">
      <c r="A12356" s="61">
        <v>39752</v>
      </c>
      <c r="B12356">
        <v>1.829</v>
      </c>
      <c r="C12356" t="str">
        <f t="shared" si="197"/>
        <v>2008 q4</v>
      </c>
    </row>
    <row r="12357" spans="1:3">
      <c r="A12357" s="61">
        <v>39755</v>
      </c>
      <c r="B12357">
        <v>1.84</v>
      </c>
      <c r="C12357" t="str">
        <f t="shared" si="197"/>
        <v>2008 q4</v>
      </c>
    </row>
    <row r="12358" spans="1:3">
      <c r="A12358" s="61">
        <v>39756</v>
      </c>
      <c r="B12358">
        <v>1.958</v>
      </c>
      <c r="C12358" t="str">
        <f t="shared" si="197"/>
        <v>2008 q4</v>
      </c>
    </row>
    <row r="12359" spans="1:3">
      <c r="A12359" s="61">
        <v>39757</v>
      </c>
      <c r="B12359">
        <v>1.819</v>
      </c>
      <c r="C12359" t="str">
        <f t="shared" si="197"/>
        <v>2008 q4</v>
      </c>
    </row>
    <row r="12360" spans="1:3">
      <c r="A12360" s="61">
        <v>39758</v>
      </c>
      <c r="B12360">
        <v>1.7255</v>
      </c>
      <c r="C12360" t="str">
        <f t="shared" si="197"/>
        <v>2008 q4</v>
      </c>
    </row>
    <row r="12361" spans="1:3">
      <c r="A12361" s="61">
        <v>39759</v>
      </c>
      <c r="B12361">
        <v>1.6970000000000001</v>
      </c>
      <c r="C12361" t="str">
        <f t="shared" si="197"/>
        <v>2008 q4</v>
      </c>
    </row>
    <row r="12362" spans="1:3">
      <c r="A12362" s="61">
        <v>39762</v>
      </c>
      <c r="B12362">
        <v>1.752</v>
      </c>
      <c r="C12362" t="str">
        <f t="shared" si="197"/>
        <v>2008 q4</v>
      </c>
    </row>
    <row r="12363" spans="1:3">
      <c r="A12363" s="61">
        <v>39763</v>
      </c>
      <c r="B12363">
        <v>1.6479999999999999</v>
      </c>
      <c r="C12363" t="str">
        <f t="shared" si="197"/>
        <v>2008 q4</v>
      </c>
    </row>
    <row r="12364" spans="1:3">
      <c r="A12364" s="61">
        <v>39764</v>
      </c>
      <c r="B12364">
        <v>1.6555</v>
      </c>
      <c r="C12364" t="str">
        <f t="shared" si="197"/>
        <v>2008 q4</v>
      </c>
    </row>
    <row r="12365" spans="1:3">
      <c r="A12365" s="61">
        <v>39765</v>
      </c>
      <c r="B12365">
        <v>1.6240000000000001</v>
      </c>
      <c r="C12365" t="str">
        <f t="shared" si="197"/>
        <v>2008 q4</v>
      </c>
    </row>
    <row r="12366" spans="1:3">
      <c r="A12366" s="61">
        <v>39766</v>
      </c>
      <c r="B12366">
        <v>1.708</v>
      </c>
      <c r="C12366" t="str">
        <f t="shared" si="197"/>
        <v>2008 q4</v>
      </c>
    </row>
    <row r="12367" spans="1:3">
      <c r="A12367" s="61">
        <v>39769</v>
      </c>
      <c r="B12367">
        <v>1.6565000000000001</v>
      </c>
      <c r="C12367" t="str">
        <f t="shared" si="197"/>
        <v>2008 q4</v>
      </c>
    </row>
    <row r="12368" spans="1:3">
      <c r="A12368" s="61">
        <v>39770</v>
      </c>
      <c r="B12368">
        <v>1.6619999999999999</v>
      </c>
      <c r="C12368" t="str">
        <f t="shared" si="197"/>
        <v>2008 q4</v>
      </c>
    </row>
    <row r="12369" spans="1:3">
      <c r="A12369" s="61">
        <v>39771</v>
      </c>
      <c r="B12369">
        <v>1.6014999999999999</v>
      </c>
      <c r="C12369" t="str">
        <f t="shared" si="197"/>
        <v>2008 q4</v>
      </c>
    </row>
    <row r="12370" spans="1:3">
      <c r="A12370" s="61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61">
        <v>39773</v>
      </c>
      <c r="B12371">
        <v>1.579</v>
      </c>
      <c r="C12371" t="str">
        <f t="shared" si="198"/>
        <v>2008 q4</v>
      </c>
    </row>
    <row r="12372" spans="1:3">
      <c r="A12372" s="61">
        <v>39776</v>
      </c>
      <c r="B12372">
        <v>1.6733</v>
      </c>
      <c r="C12372" t="str">
        <f t="shared" si="198"/>
        <v>2008 q4</v>
      </c>
    </row>
    <row r="12373" spans="1:3">
      <c r="A12373" s="61">
        <v>39777</v>
      </c>
      <c r="B12373">
        <v>1.653</v>
      </c>
      <c r="C12373" t="str">
        <f t="shared" si="198"/>
        <v>2008 q4</v>
      </c>
    </row>
    <row r="12374" spans="1:3">
      <c r="A12374" s="61">
        <v>39778</v>
      </c>
      <c r="B12374">
        <v>1.6758</v>
      </c>
      <c r="C12374" t="str">
        <f t="shared" si="198"/>
        <v>2008 q4</v>
      </c>
    </row>
    <row r="12375" spans="1:3">
      <c r="A12375" s="61">
        <v>39780</v>
      </c>
      <c r="B12375">
        <v>1.6358999999999999</v>
      </c>
      <c r="C12375" t="str">
        <f t="shared" si="198"/>
        <v>2008 q4</v>
      </c>
    </row>
    <row r="12376" spans="1:3">
      <c r="A12376" s="61">
        <v>39783</v>
      </c>
      <c r="B12376">
        <v>1.6174999999999999</v>
      </c>
      <c r="C12376" t="str">
        <f t="shared" si="198"/>
        <v>2008 q4</v>
      </c>
    </row>
    <row r="12377" spans="1:3">
      <c r="A12377" s="61">
        <v>39784</v>
      </c>
      <c r="B12377">
        <v>1.59</v>
      </c>
      <c r="C12377" t="str">
        <f t="shared" si="198"/>
        <v>2008 q4</v>
      </c>
    </row>
    <row r="12378" spans="1:3">
      <c r="A12378" s="61">
        <v>39785</v>
      </c>
      <c r="B12378">
        <v>1.5455000000000001</v>
      </c>
      <c r="C12378" t="str">
        <f t="shared" si="198"/>
        <v>2008 q4</v>
      </c>
    </row>
    <row r="12379" spans="1:3">
      <c r="A12379" s="61">
        <v>39786</v>
      </c>
      <c r="B12379">
        <v>1.464</v>
      </c>
      <c r="C12379" t="str">
        <f t="shared" si="198"/>
        <v>2008 q4</v>
      </c>
    </row>
    <row r="12380" spans="1:3">
      <c r="A12380" s="61">
        <v>39787</v>
      </c>
      <c r="B12380">
        <v>1.3665</v>
      </c>
      <c r="C12380" t="str">
        <f t="shared" si="198"/>
        <v>2008 q4</v>
      </c>
    </row>
    <row r="12381" spans="1:3">
      <c r="A12381" s="61">
        <v>39790</v>
      </c>
      <c r="B12381">
        <v>1.4884999999999999</v>
      </c>
      <c r="C12381" t="str">
        <f t="shared" si="198"/>
        <v>2008 q4</v>
      </c>
    </row>
    <row r="12382" spans="1:3">
      <c r="A12382" s="61">
        <v>39791</v>
      </c>
      <c r="B12382">
        <v>1.4319999999999999</v>
      </c>
      <c r="C12382" t="str">
        <f t="shared" si="198"/>
        <v>2008 q4</v>
      </c>
    </row>
    <row r="12383" spans="1:3">
      <c r="A12383" s="61">
        <v>39792</v>
      </c>
      <c r="B12383">
        <v>1.4815</v>
      </c>
      <c r="C12383" t="str">
        <f t="shared" si="198"/>
        <v>2008 q4</v>
      </c>
    </row>
    <row r="12384" spans="1:3">
      <c r="A12384" s="61">
        <v>39793</v>
      </c>
      <c r="B12384">
        <v>1.4984999999999999</v>
      </c>
      <c r="C12384" t="str">
        <f t="shared" si="198"/>
        <v>2008 q4</v>
      </c>
    </row>
    <row r="12385" spans="1:3">
      <c r="A12385" s="61">
        <v>39794</v>
      </c>
      <c r="B12385">
        <v>1.4159999999999999</v>
      </c>
      <c r="C12385" t="str">
        <f t="shared" si="198"/>
        <v>2008 q4</v>
      </c>
    </row>
    <row r="12386" spans="1:3">
      <c r="A12386" s="61">
        <v>39797</v>
      </c>
      <c r="B12386">
        <v>1.3945000000000001</v>
      </c>
      <c r="C12386" t="str">
        <f t="shared" si="198"/>
        <v>2008 q4</v>
      </c>
    </row>
    <row r="12387" spans="1:3">
      <c r="A12387" s="61">
        <v>39798</v>
      </c>
      <c r="B12387">
        <v>1.365</v>
      </c>
      <c r="C12387" t="str">
        <f t="shared" si="198"/>
        <v>2008 q4</v>
      </c>
    </row>
    <row r="12388" spans="1:3">
      <c r="A12388" s="61">
        <v>39799</v>
      </c>
      <c r="B12388">
        <v>1.3580000000000001</v>
      </c>
      <c r="C12388" t="str">
        <f t="shared" si="198"/>
        <v>2008 q4</v>
      </c>
    </row>
    <row r="12389" spans="1:3">
      <c r="A12389" s="61">
        <v>39800</v>
      </c>
      <c r="B12389">
        <v>1.2855000000000001</v>
      </c>
      <c r="C12389" t="str">
        <f t="shared" si="198"/>
        <v>2008 q4</v>
      </c>
    </row>
    <row r="12390" spans="1:3">
      <c r="A12390" s="61">
        <v>39801</v>
      </c>
      <c r="B12390">
        <v>1.3149999999999999</v>
      </c>
      <c r="C12390" t="str">
        <f t="shared" si="198"/>
        <v>2008 q4</v>
      </c>
    </row>
    <row r="12391" spans="1:3">
      <c r="A12391" s="61">
        <v>39804</v>
      </c>
      <c r="B12391">
        <v>1.331</v>
      </c>
      <c r="C12391" t="str">
        <f t="shared" si="198"/>
        <v>2008 q4</v>
      </c>
    </row>
    <row r="12392" spans="1:3">
      <c r="A12392" s="61">
        <v>39805</v>
      </c>
      <c r="B12392">
        <v>1.2669999999999999</v>
      </c>
      <c r="C12392" t="str">
        <f t="shared" si="198"/>
        <v>2008 q4</v>
      </c>
    </row>
    <row r="12393" spans="1:3">
      <c r="A12393" s="61">
        <v>39806</v>
      </c>
      <c r="B12393">
        <v>1.2595000000000001</v>
      </c>
      <c r="C12393" t="str">
        <f t="shared" si="198"/>
        <v>2008 q4</v>
      </c>
    </row>
    <row r="12394" spans="1:3">
      <c r="A12394" s="61">
        <v>39808</v>
      </c>
      <c r="B12394">
        <v>1.2907</v>
      </c>
      <c r="C12394" t="str">
        <f t="shared" si="198"/>
        <v>2008 q4</v>
      </c>
    </row>
    <row r="12395" spans="1:3">
      <c r="A12395" s="61">
        <v>39811</v>
      </c>
      <c r="B12395">
        <v>1.304</v>
      </c>
      <c r="C12395" t="str">
        <f t="shared" si="198"/>
        <v>2008 q4</v>
      </c>
    </row>
    <row r="12396" spans="1:3">
      <c r="A12396" s="61">
        <v>39812</v>
      </c>
      <c r="B12396">
        <v>1.3150999999999999</v>
      </c>
      <c r="C12396" t="str">
        <f t="shared" si="198"/>
        <v>2008 q4</v>
      </c>
    </row>
    <row r="12397" spans="1:3">
      <c r="A12397" s="61">
        <v>39813</v>
      </c>
      <c r="B12397">
        <v>1.407</v>
      </c>
      <c r="C12397" t="str">
        <f t="shared" si="198"/>
        <v>2008 q4</v>
      </c>
    </row>
    <row r="12398" spans="1:3">
      <c r="A12398" s="61">
        <v>39815</v>
      </c>
      <c r="B12398">
        <v>1.4610000000000001</v>
      </c>
      <c r="C12398" t="str">
        <f t="shared" si="198"/>
        <v>2009 q1</v>
      </c>
    </row>
    <row r="12399" spans="1:3">
      <c r="A12399" s="61">
        <v>39818</v>
      </c>
      <c r="B12399">
        <v>1.4590000000000001</v>
      </c>
      <c r="C12399" t="str">
        <f t="shared" si="198"/>
        <v>2009 q1</v>
      </c>
    </row>
    <row r="12400" spans="1:3">
      <c r="A12400" s="61">
        <v>39819</v>
      </c>
      <c r="B12400">
        <v>1.583</v>
      </c>
      <c r="C12400" t="str">
        <f t="shared" si="198"/>
        <v>2009 q1</v>
      </c>
    </row>
    <row r="12401" spans="1:3">
      <c r="A12401" s="61">
        <v>39820</v>
      </c>
      <c r="B12401">
        <v>1.5115000000000001</v>
      </c>
      <c r="C12401" t="str">
        <f t="shared" si="198"/>
        <v>2009 q1</v>
      </c>
    </row>
    <row r="12402" spans="1:3">
      <c r="A12402" s="61">
        <v>39821</v>
      </c>
      <c r="B12402">
        <v>1.4790000000000001</v>
      </c>
      <c r="C12402" t="str">
        <f t="shared" si="198"/>
        <v>2009 q1</v>
      </c>
    </row>
    <row r="12403" spans="1:3">
      <c r="A12403" s="61">
        <v>39822</v>
      </c>
      <c r="B12403">
        <v>1.5595000000000001</v>
      </c>
      <c r="C12403" t="str">
        <f t="shared" si="198"/>
        <v>2009 q1</v>
      </c>
    </row>
    <row r="12404" spans="1:3">
      <c r="A12404" s="61">
        <v>39825</v>
      </c>
      <c r="B12404">
        <v>1.4884999999999999</v>
      </c>
      <c r="C12404" t="str">
        <f t="shared" si="198"/>
        <v>2009 q1</v>
      </c>
    </row>
    <row r="12405" spans="1:3">
      <c r="A12405" s="61">
        <v>39826</v>
      </c>
      <c r="B12405">
        <v>1.5469999999999999</v>
      </c>
      <c r="C12405" t="str">
        <f t="shared" si="198"/>
        <v>2009 q1</v>
      </c>
    </row>
    <row r="12406" spans="1:3">
      <c r="A12406" s="61">
        <v>39827</v>
      </c>
      <c r="B12406">
        <v>1.4875</v>
      </c>
      <c r="C12406" t="str">
        <f t="shared" si="198"/>
        <v>2009 q1</v>
      </c>
    </row>
    <row r="12407" spans="1:3">
      <c r="A12407" s="61">
        <v>39828</v>
      </c>
      <c r="B12407">
        <v>1.4535</v>
      </c>
      <c r="C12407" t="str">
        <f t="shared" si="198"/>
        <v>2009 q1</v>
      </c>
    </row>
    <row r="12408" spans="1:3">
      <c r="A12408" s="61">
        <v>39829</v>
      </c>
      <c r="B12408">
        <v>1.5275000000000001</v>
      </c>
      <c r="C12408" t="str">
        <f t="shared" si="198"/>
        <v>2009 q1</v>
      </c>
    </row>
    <row r="12409" spans="1:3">
      <c r="A12409" s="61">
        <v>39833</v>
      </c>
      <c r="B12409">
        <v>1.5044999999999999</v>
      </c>
      <c r="C12409" t="str">
        <f t="shared" si="198"/>
        <v>2009 q1</v>
      </c>
    </row>
    <row r="12410" spans="1:3">
      <c r="A12410" s="61">
        <v>39834</v>
      </c>
      <c r="B12410">
        <v>1.4335</v>
      </c>
      <c r="C12410" t="str">
        <f t="shared" si="198"/>
        <v>2009 q1</v>
      </c>
    </row>
    <row r="12411" spans="1:3">
      <c r="A12411" s="61">
        <v>39835</v>
      </c>
      <c r="B12411">
        <v>1.3959999999999999</v>
      </c>
      <c r="C12411" t="str">
        <f t="shared" si="198"/>
        <v>2009 q1</v>
      </c>
    </row>
    <row r="12412" spans="1:3">
      <c r="A12412" s="61">
        <v>39836</v>
      </c>
      <c r="B12412">
        <v>1.472</v>
      </c>
      <c r="C12412" t="str">
        <f t="shared" si="198"/>
        <v>2009 q1</v>
      </c>
    </row>
    <row r="12413" spans="1:3">
      <c r="A12413" s="61">
        <v>39839</v>
      </c>
      <c r="B12413">
        <v>1.5865</v>
      </c>
      <c r="C12413" t="str">
        <f t="shared" si="198"/>
        <v>2009 q1</v>
      </c>
    </row>
    <row r="12414" spans="1:3">
      <c r="A12414" s="61">
        <v>39840</v>
      </c>
      <c r="B12414">
        <v>1.4844999999999999</v>
      </c>
      <c r="C12414" t="str">
        <f t="shared" si="198"/>
        <v>2009 q1</v>
      </c>
    </row>
    <row r="12415" spans="1:3">
      <c r="A12415" s="61">
        <v>39841</v>
      </c>
      <c r="B12415">
        <v>1.496</v>
      </c>
      <c r="C12415" t="str">
        <f t="shared" si="198"/>
        <v>2009 q1</v>
      </c>
    </row>
    <row r="12416" spans="1:3">
      <c r="A12416" s="61">
        <v>39842</v>
      </c>
      <c r="B12416">
        <v>1.4575</v>
      </c>
      <c r="C12416" t="str">
        <f t="shared" si="198"/>
        <v>2009 q1</v>
      </c>
    </row>
    <row r="12417" spans="1:3">
      <c r="A12417" s="61">
        <v>39843</v>
      </c>
      <c r="B12417">
        <v>1.4684999999999999</v>
      </c>
      <c r="C12417" t="str">
        <f t="shared" si="198"/>
        <v>2009 q1</v>
      </c>
    </row>
    <row r="12418" spans="1:3">
      <c r="A12418" s="61">
        <v>39846</v>
      </c>
      <c r="B12418">
        <v>1.431</v>
      </c>
      <c r="C12418" t="str">
        <f t="shared" si="198"/>
        <v>2009 q1</v>
      </c>
    </row>
    <row r="12419" spans="1:3">
      <c r="A12419" s="61">
        <v>39847</v>
      </c>
      <c r="B12419">
        <v>1.522</v>
      </c>
      <c r="C12419" t="str">
        <f t="shared" si="198"/>
        <v>2009 q1</v>
      </c>
    </row>
    <row r="12420" spans="1:3">
      <c r="A12420" s="61">
        <v>39848</v>
      </c>
      <c r="B12420">
        <v>1.5309999999999999</v>
      </c>
      <c r="C12420" t="str">
        <f t="shared" si="198"/>
        <v>2009 q1</v>
      </c>
    </row>
    <row r="12421" spans="1:3">
      <c r="A12421" s="61">
        <v>39849</v>
      </c>
      <c r="B12421">
        <v>1.5</v>
      </c>
      <c r="C12421" t="str">
        <f t="shared" si="198"/>
        <v>2009 q1</v>
      </c>
    </row>
    <row r="12422" spans="1:3">
      <c r="A12422" s="61">
        <v>39850</v>
      </c>
      <c r="B12422">
        <v>1.6285000000000001</v>
      </c>
      <c r="C12422" t="str">
        <f t="shared" si="198"/>
        <v>2009 q1</v>
      </c>
    </row>
    <row r="12423" spans="1:3">
      <c r="A12423" s="61">
        <v>39853</v>
      </c>
      <c r="B12423">
        <v>1.613</v>
      </c>
      <c r="C12423" t="str">
        <f t="shared" si="198"/>
        <v>2009 q1</v>
      </c>
    </row>
    <row r="12424" spans="1:3">
      <c r="A12424" s="61">
        <v>39854</v>
      </c>
      <c r="B12424">
        <v>1.5760000000000001</v>
      </c>
      <c r="C12424" t="str">
        <f t="shared" si="198"/>
        <v>2009 q1</v>
      </c>
    </row>
    <row r="12425" spans="1:3">
      <c r="A12425" s="61">
        <v>39855</v>
      </c>
      <c r="B12425">
        <v>1.54</v>
      </c>
      <c r="C12425" t="str">
        <f t="shared" si="198"/>
        <v>2009 q1</v>
      </c>
    </row>
    <row r="12426" spans="1:3">
      <c r="A12426" s="61">
        <v>39856</v>
      </c>
      <c r="B12426">
        <v>1.5345</v>
      </c>
      <c r="C12426" t="str">
        <f t="shared" si="198"/>
        <v>2009 q1</v>
      </c>
    </row>
    <row r="12427" spans="1:3">
      <c r="A12427" s="61">
        <v>39857</v>
      </c>
      <c r="B12427">
        <v>1.5385</v>
      </c>
      <c r="C12427" t="str">
        <f t="shared" si="198"/>
        <v>2009 q1</v>
      </c>
    </row>
    <row r="12428" spans="1:3">
      <c r="A12428" s="61">
        <v>39861</v>
      </c>
      <c r="B12428">
        <v>1.423</v>
      </c>
      <c r="C12428" t="str">
        <f t="shared" si="198"/>
        <v>2009 q1</v>
      </c>
    </row>
    <row r="12429" spans="1:3">
      <c r="A12429" s="61">
        <v>39862</v>
      </c>
      <c r="B12429">
        <v>1.4359999999999999</v>
      </c>
      <c r="C12429" t="str">
        <f t="shared" si="198"/>
        <v>2009 q1</v>
      </c>
    </row>
    <row r="12430" spans="1:3">
      <c r="A12430" s="61">
        <v>39863</v>
      </c>
      <c r="B12430">
        <v>1.4710000000000001</v>
      </c>
      <c r="C12430" t="str">
        <f t="shared" si="198"/>
        <v>2009 q1</v>
      </c>
    </row>
    <row r="12431" spans="1:3">
      <c r="A12431" s="61">
        <v>39864</v>
      </c>
      <c r="B12431">
        <v>1.4159999999999999</v>
      </c>
      <c r="C12431" t="str">
        <f t="shared" si="198"/>
        <v>2009 q1</v>
      </c>
    </row>
    <row r="12432" spans="1:3">
      <c r="A12432" s="61">
        <v>39867</v>
      </c>
      <c r="B12432">
        <v>1.4398</v>
      </c>
      <c r="C12432" t="str">
        <f t="shared" si="198"/>
        <v>2009 q1</v>
      </c>
    </row>
    <row r="12433" spans="1:3">
      <c r="A12433" s="61">
        <v>39868</v>
      </c>
      <c r="B12433">
        <v>1.4922</v>
      </c>
      <c r="C12433" t="str">
        <f t="shared" si="198"/>
        <v>2009 q1</v>
      </c>
    </row>
    <row r="12434" spans="1:3">
      <c r="A12434" s="61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61">
        <v>39871</v>
      </c>
      <c r="B12435">
        <v>1.536</v>
      </c>
      <c r="C12435" t="str">
        <f t="shared" si="199"/>
        <v>2009 q1</v>
      </c>
    </row>
    <row r="12436" spans="1:3">
      <c r="A12436" s="61">
        <v>39874</v>
      </c>
      <c r="B12436">
        <v>1.516</v>
      </c>
      <c r="C12436" t="str">
        <f t="shared" si="199"/>
        <v>2009 q1</v>
      </c>
    </row>
    <row r="12437" spans="1:3">
      <c r="A12437" s="61">
        <v>39875</v>
      </c>
      <c r="B12437">
        <v>1.6045</v>
      </c>
      <c r="C12437" t="str">
        <f t="shared" si="199"/>
        <v>2009 q1</v>
      </c>
    </row>
    <row r="12438" spans="1:3">
      <c r="A12438" s="61">
        <v>39876</v>
      </c>
      <c r="B12438">
        <v>1.694</v>
      </c>
      <c r="C12438" t="str">
        <f t="shared" si="199"/>
        <v>2009 q1</v>
      </c>
    </row>
    <row r="12439" spans="1:3">
      <c r="A12439" s="61">
        <v>39877</v>
      </c>
      <c r="B12439">
        <v>1.6535</v>
      </c>
      <c r="C12439" t="str">
        <f t="shared" si="199"/>
        <v>2009 q1</v>
      </c>
    </row>
    <row r="12440" spans="1:3">
      <c r="A12440" s="61">
        <v>39878</v>
      </c>
      <c r="B12440">
        <v>1.6890000000000001</v>
      </c>
      <c r="C12440" t="str">
        <f t="shared" si="199"/>
        <v>2009 q1</v>
      </c>
    </row>
    <row r="12441" spans="1:3">
      <c r="A12441" s="61">
        <v>39881</v>
      </c>
      <c r="B12441">
        <v>1.6395</v>
      </c>
      <c r="C12441" t="str">
        <f t="shared" si="199"/>
        <v>2009 q1</v>
      </c>
    </row>
    <row r="12442" spans="1:3">
      <c r="A12442" s="61">
        <v>39882</v>
      </c>
      <c r="B12442">
        <v>1.6845000000000001</v>
      </c>
      <c r="C12442" t="str">
        <f t="shared" si="199"/>
        <v>2009 q1</v>
      </c>
    </row>
    <row r="12443" spans="1:3">
      <c r="A12443" s="61">
        <v>39883</v>
      </c>
      <c r="B12443">
        <v>1.6254999999999999</v>
      </c>
      <c r="C12443" t="str">
        <f t="shared" si="199"/>
        <v>2009 q1</v>
      </c>
    </row>
    <row r="12444" spans="1:3">
      <c r="A12444" s="61">
        <v>39884</v>
      </c>
      <c r="B12444">
        <v>1.6245000000000001</v>
      </c>
      <c r="C12444" t="str">
        <f t="shared" si="199"/>
        <v>2009 q1</v>
      </c>
    </row>
    <row r="12445" spans="1:3">
      <c r="A12445" s="61">
        <v>39885</v>
      </c>
      <c r="B12445">
        <v>1.6645000000000001</v>
      </c>
      <c r="C12445" t="str">
        <f t="shared" si="199"/>
        <v>2009 q1</v>
      </c>
    </row>
    <row r="12446" spans="1:3">
      <c r="A12446" s="61">
        <v>39888</v>
      </c>
      <c r="B12446">
        <v>1.7470000000000001</v>
      </c>
      <c r="C12446" t="str">
        <f t="shared" si="199"/>
        <v>2009 q1</v>
      </c>
    </row>
    <row r="12447" spans="1:3">
      <c r="A12447" s="61">
        <v>39889</v>
      </c>
      <c r="B12447">
        <v>1.724</v>
      </c>
      <c r="C12447" t="str">
        <f t="shared" si="199"/>
        <v>2009 q1</v>
      </c>
    </row>
    <row r="12448" spans="1:3">
      <c r="A12448" s="61">
        <v>39890</v>
      </c>
      <c r="B12448">
        <v>1.7164999999999999</v>
      </c>
      <c r="C12448" t="str">
        <f t="shared" si="199"/>
        <v>2009 q1</v>
      </c>
    </row>
    <row r="12449" spans="1:3">
      <c r="A12449" s="61">
        <v>39891</v>
      </c>
      <c r="B12449">
        <v>1.8075000000000001</v>
      </c>
      <c r="C12449" t="str">
        <f t="shared" si="199"/>
        <v>2009 q1</v>
      </c>
    </row>
    <row r="12450" spans="1:3">
      <c r="A12450" s="61">
        <v>39892</v>
      </c>
      <c r="B12450">
        <v>1.796</v>
      </c>
      <c r="C12450" t="str">
        <f t="shared" si="199"/>
        <v>2009 q1</v>
      </c>
    </row>
    <row r="12451" spans="1:3">
      <c r="A12451" s="61">
        <v>39895</v>
      </c>
      <c r="B12451">
        <v>1.841</v>
      </c>
      <c r="C12451" t="str">
        <f t="shared" si="199"/>
        <v>2009 q1</v>
      </c>
    </row>
    <row r="12452" spans="1:3">
      <c r="A12452" s="61">
        <v>39896</v>
      </c>
      <c r="B12452">
        <v>1.806</v>
      </c>
      <c r="C12452" t="str">
        <f t="shared" si="199"/>
        <v>2009 q1</v>
      </c>
    </row>
    <row r="12453" spans="1:3">
      <c r="A12453" s="61">
        <v>39897</v>
      </c>
      <c r="B12453">
        <v>1.8029999999999999</v>
      </c>
      <c r="C12453" t="str">
        <f t="shared" si="199"/>
        <v>2009 q1</v>
      </c>
    </row>
    <row r="12454" spans="1:3">
      <c r="A12454" s="61">
        <v>39898</v>
      </c>
      <c r="B12454">
        <v>1.855</v>
      </c>
      <c r="C12454" t="str">
        <f t="shared" si="199"/>
        <v>2009 q1</v>
      </c>
    </row>
    <row r="12455" spans="1:3">
      <c r="A12455" s="61">
        <v>39899</v>
      </c>
      <c r="B12455">
        <v>1.8360000000000001</v>
      </c>
      <c r="C12455" t="str">
        <f t="shared" si="199"/>
        <v>2009 q1</v>
      </c>
    </row>
    <row r="12456" spans="1:3">
      <c r="A12456" s="61">
        <v>39902</v>
      </c>
      <c r="B12456">
        <v>1.766</v>
      </c>
      <c r="C12456" t="str">
        <f t="shared" si="199"/>
        <v>2009 q1</v>
      </c>
    </row>
    <row r="12457" spans="1:3">
      <c r="A12457" s="61">
        <v>39903</v>
      </c>
      <c r="B12457">
        <v>1.8445</v>
      </c>
      <c r="C12457" t="str">
        <f t="shared" si="199"/>
        <v>2009 q1</v>
      </c>
    </row>
    <row r="12458" spans="1:3">
      <c r="A12458" s="61">
        <v>39904</v>
      </c>
      <c r="B12458">
        <v>1.849</v>
      </c>
      <c r="C12458" t="str">
        <f t="shared" si="199"/>
        <v>2009 q2</v>
      </c>
    </row>
    <row r="12459" spans="1:3">
      <c r="A12459" s="61">
        <v>39905</v>
      </c>
      <c r="B12459">
        <v>1.89</v>
      </c>
      <c r="C12459" t="str">
        <f t="shared" si="199"/>
        <v>2009 q2</v>
      </c>
    </row>
    <row r="12460" spans="1:3">
      <c r="A12460" s="61">
        <v>39906</v>
      </c>
      <c r="B12460">
        <v>2.0005000000000002</v>
      </c>
      <c r="C12460" t="str">
        <f t="shared" si="199"/>
        <v>2009 q2</v>
      </c>
    </row>
    <row r="12461" spans="1:3">
      <c r="A12461" s="61">
        <v>39909</v>
      </c>
      <c r="B12461">
        <v>1.9590000000000001</v>
      </c>
      <c r="C12461" t="str">
        <f t="shared" si="199"/>
        <v>2009 q2</v>
      </c>
    </row>
    <row r="12462" spans="1:3">
      <c r="A12462" s="61">
        <v>39910</v>
      </c>
      <c r="B12462">
        <v>1.99</v>
      </c>
      <c r="C12462" t="str">
        <f t="shared" si="199"/>
        <v>2009 q2</v>
      </c>
    </row>
    <row r="12463" spans="1:3">
      <c r="A12463" s="61">
        <v>39911</v>
      </c>
      <c r="B12463">
        <v>1.9984999999999999</v>
      </c>
      <c r="C12463" t="str">
        <f t="shared" si="199"/>
        <v>2009 q2</v>
      </c>
    </row>
    <row r="12464" spans="1:3">
      <c r="A12464" s="61">
        <v>39912</v>
      </c>
      <c r="B12464">
        <v>2.0710000000000002</v>
      </c>
      <c r="C12464" t="str">
        <f t="shared" si="199"/>
        <v>2009 q2</v>
      </c>
    </row>
    <row r="12465" spans="1:3">
      <c r="A12465" s="61">
        <v>39916</v>
      </c>
      <c r="B12465">
        <v>2.1255000000000002</v>
      </c>
      <c r="C12465" t="str">
        <f t="shared" si="199"/>
        <v>2009 q2</v>
      </c>
    </row>
    <row r="12466" spans="1:3">
      <c r="A12466" s="61">
        <v>39917</v>
      </c>
      <c r="B12466">
        <v>2.1150000000000002</v>
      </c>
      <c r="C12466" t="str">
        <f t="shared" si="199"/>
        <v>2009 q2</v>
      </c>
    </row>
    <row r="12467" spans="1:3">
      <c r="A12467" s="61">
        <v>39918</v>
      </c>
      <c r="B12467">
        <v>2.1989999999999998</v>
      </c>
      <c r="C12467" t="str">
        <f t="shared" si="199"/>
        <v>2009 q2</v>
      </c>
    </row>
    <row r="12468" spans="1:3">
      <c r="A12468" s="61">
        <v>39919</v>
      </c>
      <c r="B12468">
        <v>2.1695000000000002</v>
      </c>
      <c r="C12468" t="str">
        <f t="shared" si="199"/>
        <v>2009 q2</v>
      </c>
    </row>
    <row r="12469" spans="1:3">
      <c r="A12469" s="61">
        <v>39920</v>
      </c>
      <c r="B12469">
        <v>2.194</v>
      </c>
      <c r="C12469" t="str">
        <f t="shared" si="199"/>
        <v>2009 q2</v>
      </c>
    </row>
    <row r="12470" spans="1:3">
      <c r="A12470" s="61">
        <v>39923</v>
      </c>
      <c r="B12470">
        <v>2.1034999999999999</v>
      </c>
      <c r="C12470" t="str">
        <f t="shared" si="199"/>
        <v>2009 q2</v>
      </c>
    </row>
    <row r="12471" spans="1:3">
      <c r="A12471" s="61">
        <v>39924</v>
      </c>
      <c r="B12471">
        <v>2.0870000000000002</v>
      </c>
      <c r="C12471" t="str">
        <f t="shared" si="199"/>
        <v>2009 q2</v>
      </c>
    </row>
    <row r="12472" spans="1:3">
      <c r="A12472" s="61">
        <v>39925</v>
      </c>
      <c r="B12472">
        <v>2.0594999999999999</v>
      </c>
      <c r="C12472" t="str">
        <f t="shared" si="199"/>
        <v>2009 q2</v>
      </c>
    </row>
    <row r="12473" spans="1:3">
      <c r="A12473" s="61">
        <v>39926</v>
      </c>
      <c r="B12473">
        <v>1.992</v>
      </c>
      <c r="C12473" t="str">
        <f t="shared" si="199"/>
        <v>2009 q2</v>
      </c>
    </row>
    <row r="12474" spans="1:3">
      <c r="A12474" s="61">
        <v>39927</v>
      </c>
      <c r="B12474">
        <v>2.0505</v>
      </c>
      <c r="C12474" t="str">
        <f t="shared" si="199"/>
        <v>2009 q2</v>
      </c>
    </row>
    <row r="12475" spans="1:3">
      <c r="A12475" s="61">
        <v>39930</v>
      </c>
      <c r="B12475">
        <v>1.9863</v>
      </c>
      <c r="C12475" t="str">
        <f t="shared" si="199"/>
        <v>2009 q2</v>
      </c>
    </row>
    <row r="12476" spans="1:3">
      <c r="A12476" s="61">
        <v>39931</v>
      </c>
      <c r="B12476">
        <v>1.9161999999999999</v>
      </c>
      <c r="C12476" t="str">
        <f t="shared" si="199"/>
        <v>2009 q2</v>
      </c>
    </row>
    <row r="12477" spans="1:3">
      <c r="A12477" s="61">
        <v>39932</v>
      </c>
      <c r="B12477">
        <v>2.0070000000000001</v>
      </c>
      <c r="C12477" t="str">
        <f t="shared" si="199"/>
        <v>2009 q2</v>
      </c>
    </row>
    <row r="12478" spans="1:3">
      <c r="A12478" s="61">
        <v>39933</v>
      </c>
      <c r="B12478">
        <v>2.0486</v>
      </c>
      <c r="C12478" t="str">
        <f t="shared" si="199"/>
        <v>2009 q2</v>
      </c>
    </row>
    <row r="12479" spans="1:3">
      <c r="A12479" s="61">
        <v>39934</v>
      </c>
      <c r="B12479">
        <v>2.101</v>
      </c>
      <c r="C12479" t="str">
        <f t="shared" si="199"/>
        <v>2009 q2</v>
      </c>
    </row>
    <row r="12480" spans="1:3">
      <c r="A12480" s="61">
        <v>39937</v>
      </c>
      <c r="B12480">
        <v>2.1440000000000001</v>
      </c>
      <c r="C12480" t="str">
        <f t="shared" si="199"/>
        <v>2009 q2</v>
      </c>
    </row>
    <row r="12481" spans="1:3">
      <c r="A12481" s="61">
        <v>39938</v>
      </c>
      <c r="B12481">
        <v>2.0825</v>
      </c>
      <c r="C12481" t="str">
        <f t="shared" si="199"/>
        <v>2009 q2</v>
      </c>
    </row>
    <row r="12482" spans="1:3">
      <c r="A12482" s="61">
        <v>39939</v>
      </c>
      <c r="B12482">
        <v>2.1869999999999998</v>
      </c>
      <c r="C12482" t="str">
        <f t="shared" si="199"/>
        <v>2009 q2</v>
      </c>
    </row>
    <row r="12483" spans="1:3">
      <c r="A12483" s="61">
        <v>39940</v>
      </c>
      <c r="B12483">
        <v>2.1644999999999999</v>
      </c>
      <c r="C12483" t="str">
        <f t="shared" si="199"/>
        <v>2009 q2</v>
      </c>
    </row>
    <row r="12484" spans="1:3">
      <c r="A12484" s="61">
        <v>39941</v>
      </c>
      <c r="B12484">
        <v>2.1455000000000002</v>
      </c>
      <c r="C12484" t="str">
        <f t="shared" si="199"/>
        <v>2009 q2</v>
      </c>
    </row>
    <row r="12485" spans="1:3">
      <c r="A12485" s="61">
        <v>39944</v>
      </c>
      <c r="B12485">
        <v>2.0884999999999998</v>
      </c>
      <c r="C12485" t="str">
        <f t="shared" si="199"/>
        <v>2009 q2</v>
      </c>
    </row>
    <row r="12486" spans="1:3">
      <c r="A12486" s="61">
        <v>39945</v>
      </c>
      <c r="B12486">
        <v>2.0859999999999999</v>
      </c>
      <c r="C12486" t="str">
        <f t="shared" si="199"/>
        <v>2009 q2</v>
      </c>
    </row>
    <row r="12487" spans="1:3">
      <c r="A12487" s="61">
        <v>39946</v>
      </c>
      <c r="B12487">
        <v>2.0310000000000001</v>
      </c>
      <c r="C12487" t="str">
        <f t="shared" si="199"/>
        <v>2009 q2</v>
      </c>
    </row>
    <row r="12488" spans="1:3">
      <c r="A12488" s="61">
        <v>39947</v>
      </c>
      <c r="B12488">
        <v>2.0270000000000001</v>
      </c>
      <c r="C12488" t="str">
        <f t="shared" si="199"/>
        <v>2009 q2</v>
      </c>
    </row>
    <row r="12489" spans="1:3">
      <c r="A12489" s="61">
        <v>39948</v>
      </c>
      <c r="B12489">
        <v>2.0175000000000001</v>
      </c>
      <c r="C12489" t="str">
        <f t="shared" si="199"/>
        <v>2009 q2</v>
      </c>
    </row>
    <row r="12490" spans="1:3">
      <c r="A12490" s="61">
        <v>39951</v>
      </c>
      <c r="B12490">
        <v>2.0720000000000001</v>
      </c>
      <c r="C12490" t="str">
        <f t="shared" si="199"/>
        <v>2009 q2</v>
      </c>
    </row>
    <row r="12491" spans="1:3">
      <c r="A12491" s="61">
        <v>39952</v>
      </c>
      <c r="B12491">
        <v>2.0695000000000001</v>
      </c>
      <c r="C12491" t="str">
        <f t="shared" si="199"/>
        <v>2009 q2</v>
      </c>
    </row>
    <row r="12492" spans="1:3">
      <c r="A12492" s="61">
        <v>39953</v>
      </c>
      <c r="B12492">
        <v>2.1065</v>
      </c>
      <c r="C12492" t="str">
        <f t="shared" si="199"/>
        <v>2009 q2</v>
      </c>
    </row>
    <row r="12493" spans="1:3">
      <c r="A12493" s="61">
        <v>39954</v>
      </c>
      <c r="B12493">
        <v>2.0510000000000002</v>
      </c>
      <c r="C12493" t="str">
        <f t="shared" si="199"/>
        <v>2009 q2</v>
      </c>
    </row>
    <row r="12494" spans="1:3">
      <c r="A12494" s="61">
        <v>39955</v>
      </c>
      <c r="B12494">
        <v>2.0975000000000001</v>
      </c>
      <c r="C12494" t="str">
        <f t="shared" si="199"/>
        <v>2009 q2</v>
      </c>
    </row>
    <row r="12495" spans="1:3">
      <c r="A12495" s="61">
        <v>39959</v>
      </c>
      <c r="B12495">
        <v>2.141</v>
      </c>
      <c r="C12495" t="str">
        <f t="shared" si="199"/>
        <v>2009 q2</v>
      </c>
    </row>
    <row r="12496" spans="1:3">
      <c r="A12496" s="61">
        <v>39960</v>
      </c>
      <c r="B12496">
        <v>2.121</v>
      </c>
      <c r="C12496" t="str">
        <f t="shared" si="199"/>
        <v>2009 q2</v>
      </c>
    </row>
    <row r="12497" spans="1:3">
      <c r="A12497" s="61">
        <v>39961</v>
      </c>
      <c r="B12497">
        <v>2.137</v>
      </c>
      <c r="C12497" t="str">
        <f t="shared" si="199"/>
        <v>2009 q2</v>
      </c>
    </row>
    <row r="12498" spans="1:3">
      <c r="A12498" s="61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61">
        <v>39965</v>
      </c>
      <c r="B12499">
        <v>2.319</v>
      </c>
      <c r="C12499" t="str">
        <f t="shared" si="200"/>
        <v>2009 q2</v>
      </c>
    </row>
    <row r="12500" spans="1:3">
      <c r="A12500" s="61">
        <v>39966</v>
      </c>
      <c r="B12500">
        <v>2.2974999999999999</v>
      </c>
      <c r="C12500" t="str">
        <f t="shared" si="200"/>
        <v>2009 q2</v>
      </c>
    </row>
    <row r="12501" spans="1:3">
      <c r="A12501" s="61">
        <v>39967</v>
      </c>
      <c r="B12501">
        <v>2.2120000000000002</v>
      </c>
      <c r="C12501" t="str">
        <f t="shared" si="200"/>
        <v>2009 q2</v>
      </c>
    </row>
    <row r="12502" spans="1:3">
      <c r="A12502" s="61">
        <v>39968</v>
      </c>
      <c r="B12502">
        <v>2.3010000000000002</v>
      </c>
      <c r="C12502" t="str">
        <f t="shared" si="200"/>
        <v>2009 q2</v>
      </c>
    </row>
    <row r="12503" spans="1:3">
      <c r="A12503" s="61">
        <v>39969</v>
      </c>
      <c r="B12503">
        <v>2.2839999999999998</v>
      </c>
      <c r="C12503" t="str">
        <f t="shared" si="200"/>
        <v>2009 q2</v>
      </c>
    </row>
    <row r="12504" spans="1:3">
      <c r="A12504" s="61">
        <v>39972</v>
      </c>
      <c r="B12504">
        <v>2.2530000000000001</v>
      </c>
      <c r="C12504" t="str">
        <f t="shared" si="200"/>
        <v>2009 q2</v>
      </c>
    </row>
    <row r="12505" spans="1:3">
      <c r="A12505" s="61">
        <v>39973</v>
      </c>
      <c r="B12505">
        <v>2.3654999999999999</v>
      </c>
      <c r="C12505" t="str">
        <f t="shared" si="200"/>
        <v>2009 q2</v>
      </c>
    </row>
    <row r="12506" spans="1:3">
      <c r="A12506" s="61">
        <v>39974</v>
      </c>
      <c r="B12506">
        <v>2.367</v>
      </c>
      <c r="C12506" t="str">
        <f t="shared" si="200"/>
        <v>2009 q2</v>
      </c>
    </row>
    <row r="12507" spans="1:3">
      <c r="A12507" s="61">
        <v>39975</v>
      </c>
      <c r="B12507">
        <v>2.4449999999999998</v>
      </c>
      <c r="C12507" t="str">
        <f t="shared" si="200"/>
        <v>2009 q2</v>
      </c>
    </row>
    <row r="12508" spans="1:3">
      <c r="A12508" s="61">
        <v>39976</v>
      </c>
      <c r="B12508">
        <v>2.3734999999999999</v>
      </c>
      <c r="C12508" t="str">
        <f t="shared" si="200"/>
        <v>2009 q2</v>
      </c>
    </row>
    <row r="12509" spans="1:3">
      <c r="A12509" s="61">
        <v>39979</v>
      </c>
      <c r="B12509">
        <v>2.2850000000000001</v>
      </c>
      <c r="C12509" t="str">
        <f t="shared" si="200"/>
        <v>2009 q2</v>
      </c>
    </row>
    <row r="12510" spans="1:3">
      <c r="A12510" s="61">
        <v>39980</v>
      </c>
      <c r="B12510">
        <v>2.2555000000000001</v>
      </c>
      <c r="C12510" t="str">
        <f t="shared" si="200"/>
        <v>2009 q2</v>
      </c>
    </row>
    <row r="12511" spans="1:3">
      <c r="A12511" s="61">
        <v>39981</v>
      </c>
      <c r="B12511">
        <v>2.2595000000000001</v>
      </c>
      <c r="C12511" t="str">
        <f t="shared" si="200"/>
        <v>2009 q2</v>
      </c>
    </row>
    <row r="12512" spans="1:3">
      <c r="A12512" s="61">
        <v>39982</v>
      </c>
      <c r="B12512">
        <v>2.2719999999999998</v>
      </c>
      <c r="C12512" t="str">
        <f t="shared" si="200"/>
        <v>2009 q2</v>
      </c>
    </row>
    <row r="12513" spans="1:3">
      <c r="A12513" s="61">
        <v>39983</v>
      </c>
      <c r="B12513">
        <v>2.2505000000000002</v>
      </c>
      <c r="C12513" t="str">
        <f t="shared" si="200"/>
        <v>2009 q2</v>
      </c>
    </row>
    <row r="12514" spans="1:3">
      <c r="A12514" s="61">
        <v>39986</v>
      </c>
      <c r="B12514">
        <v>2.1320000000000001</v>
      </c>
      <c r="C12514" t="str">
        <f t="shared" si="200"/>
        <v>2009 q2</v>
      </c>
    </row>
    <row r="12515" spans="1:3">
      <c r="A12515" s="61">
        <v>39987</v>
      </c>
      <c r="B12515">
        <v>2.1985000000000001</v>
      </c>
      <c r="C12515" t="str">
        <f t="shared" si="200"/>
        <v>2009 q2</v>
      </c>
    </row>
    <row r="12516" spans="1:3">
      <c r="A12516" s="61">
        <v>39988</v>
      </c>
      <c r="B12516">
        <v>2.2675000000000001</v>
      </c>
      <c r="C12516" t="str">
        <f t="shared" si="200"/>
        <v>2009 q2</v>
      </c>
    </row>
    <row r="12517" spans="1:3">
      <c r="A12517" s="61">
        <v>39989</v>
      </c>
      <c r="B12517">
        <v>2.3043999999999998</v>
      </c>
      <c r="C12517" t="str">
        <f t="shared" si="200"/>
        <v>2009 q2</v>
      </c>
    </row>
    <row r="12518" spans="1:3">
      <c r="A12518" s="61">
        <v>39990</v>
      </c>
      <c r="B12518">
        <v>2.2997000000000001</v>
      </c>
      <c r="C12518" t="str">
        <f t="shared" si="200"/>
        <v>2009 q2</v>
      </c>
    </row>
    <row r="12519" spans="1:3">
      <c r="A12519" s="61">
        <v>39993</v>
      </c>
      <c r="B12519">
        <v>2.3206000000000002</v>
      </c>
      <c r="C12519" t="str">
        <f t="shared" si="200"/>
        <v>2009 q2</v>
      </c>
    </row>
    <row r="12520" spans="1:3">
      <c r="A12520" s="61">
        <v>39994</v>
      </c>
      <c r="B12520">
        <v>2.2692000000000001</v>
      </c>
      <c r="C12520" t="str">
        <f t="shared" si="200"/>
        <v>2009 q2</v>
      </c>
    </row>
    <row r="12521" spans="1:3">
      <c r="A12521" s="61">
        <v>39995</v>
      </c>
      <c r="B12521">
        <v>2.3304999999999998</v>
      </c>
      <c r="C12521" t="str">
        <f t="shared" si="200"/>
        <v>2009 q3</v>
      </c>
    </row>
    <row r="12522" spans="1:3">
      <c r="A12522" s="61">
        <v>39996</v>
      </c>
      <c r="B12522">
        <v>2.3054999999999999</v>
      </c>
      <c r="C12522" t="str">
        <f t="shared" si="200"/>
        <v>2009 q3</v>
      </c>
    </row>
    <row r="12523" spans="1:3">
      <c r="A12523" s="61">
        <v>40000</v>
      </c>
      <c r="B12523">
        <v>2.2625000000000002</v>
      </c>
      <c r="C12523" t="str">
        <f t="shared" si="200"/>
        <v>2009 q3</v>
      </c>
    </row>
    <row r="12524" spans="1:3">
      <c r="A12524" s="61">
        <v>40001</v>
      </c>
      <c r="B12524">
        <v>2.2254999999999998</v>
      </c>
      <c r="C12524" t="str">
        <f t="shared" si="200"/>
        <v>2009 q3</v>
      </c>
    </row>
    <row r="12525" spans="1:3">
      <c r="A12525" s="61">
        <v>40002</v>
      </c>
      <c r="B12525">
        <v>2.1589999999999998</v>
      </c>
      <c r="C12525" t="str">
        <f t="shared" si="200"/>
        <v>2009 q3</v>
      </c>
    </row>
    <row r="12526" spans="1:3">
      <c r="A12526" s="61">
        <v>40003</v>
      </c>
      <c r="B12526">
        <v>2.2374999999999998</v>
      </c>
      <c r="C12526" t="str">
        <f t="shared" si="200"/>
        <v>2009 q3</v>
      </c>
    </row>
    <row r="12527" spans="1:3">
      <c r="A12527" s="61">
        <v>40004</v>
      </c>
      <c r="B12527">
        <v>2.2115</v>
      </c>
      <c r="C12527" t="str">
        <f t="shared" si="200"/>
        <v>2009 q3</v>
      </c>
    </row>
    <row r="12528" spans="1:3">
      <c r="A12528" s="61">
        <v>40007</v>
      </c>
      <c r="B12528">
        <v>2.2229999999999999</v>
      </c>
      <c r="C12528" t="str">
        <f t="shared" si="200"/>
        <v>2009 q3</v>
      </c>
    </row>
    <row r="12529" spans="1:3">
      <c r="A12529" s="61">
        <v>40008</v>
      </c>
      <c r="B12529">
        <v>2.2989999999999999</v>
      </c>
      <c r="C12529" t="str">
        <f t="shared" si="200"/>
        <v>2009 q3</v>
      </c>
    </row>
    <row r="12530" spans="1:3">
      <c r="A12530" s="61">
        <v>40009</v>
      </c>
      <c r="B12530">
        <v>2.3919999999999999</v>
      </c>
      <c r="C12530" t="str">
        <f t="shared" si="200"/>
        <v>2009 q3</v>
      </c>
    </row>
    <row r="12531" spans="1:3">
      <c r="A12531" s="61">
        <v>40010</v>
      </c>
      <c r="B12531">
        <v>2.3895</v>
      </c>
      <c r="C12531" t="str">
        <f t="shared" si="200"/>
        <v>2009 q3</v>
      </c>
    </row>
    <row r="12532" spans="1:3">
      <c r="A12532" s="61">
        <v>40011</v>
      </c>
      <c r="B12532">
        <v>2.423</v>
      </c>
      <c r="C12532" t="str">
        <f t="shared" si="200"/>
        <v>2009 q3</v>
      </c>
    </row>
    <row r="12533" spans="1:3">
      <c r="A12533" s="61">
        <v>40014</v>
      </c>
      <c r="B12533">
        <v>2.4689999999999999</v>
      </c>
      <c r="C12533" t="str">
        <f t="shared" si="200"/>
        <v>2009 q3</v>
      </c>
    </row>
    <row r="12534" spans="1:3">
      <c r="A12534" s="61">
        <v>40015</v>
      </c>
      <c r="B12534">
        <v>2.4510000000000001</v>
      </c>
      <c r="C12534" t="str">
        <f t="shared" si="200"/>
        <v>2009 q3</v>
      </c>
    </row>
    <row r="12535" spans="1:3">
      <c r="A12535" s="61">
        <v>40016</v>
      </c>
      <c r="B12535">
        <v>2.5255000000000001</v>
      </c>
      <c r="C12535" t="str">
        <f t="shared" si="200"/>
        <v>2009 q3</v>
      </c>
    </row>
    <row r="12536" spans="1:3">
      <c r="A12536" s="61">
        <v>40017</v>
      </c>
      <c r="B12536">
        <v>2.524</v>
      </c>
      <c r="C12536" t="str">
        <f t="shared" si="200"/>
        <v>2009 q3</v>
      </c>
    </row>
    <row r="12537" spans="1:3">
      <c r="A12537" s="61">
        <v>40018</v>
      </c>
      <c r="B12537">
        <v>2.5219999999999998</v>
      </c>
      <c r="C12537" t="str">
        <f t="shared" si="200"/>
        <v>2009 q3</v>
      </c>
    </row>
    <row r="12538" spans="1:3">
      <c r="A12538" s="61">
        <v>40021</v>
      </c>
      <c r="B12538">
        <v>2.5449999999999999</v>
      </c>
      <c r="C12538" t="str">
        <f t="shared" si="200"/>
        <v>2009 q3</v>
      </c>
    </row>
    <row r="12539" spans="1:3">
      <c r="A12539" s="61">
        <v>40022</v>
      </c>
      <c r="B12539">
        <v>2.5205000000000002</v>
      </c>
      <c r="C12539" t="str">
        <f t="shared" si="200"/>
        <v>2009 q3</v>
      </c>
    </row>
    <row r="12540" spans="1:3">
      <c r="A12540" s="61">
        <v>40023</v>
      </c>
      <c r="B12540">
        <v>2.4775</v>
      </c>
      <c r="C12540" t="str">
        <f t="shared" si="200"/>
        <v>2009 q3</v>
      </c>
    </row>
    <row r="12541" spans="1:3">
      <c r="A12541" s="61">
        <v>40024</v>
      </c>
      <c r="B12541">
        <v>2.5640000000000001</v>
      </c>
      <c r="C12541" t="str">
        <f t="shared" si="200"/>
        <v>2009 q3</v>
      </c>
    </row>
    <row r="12542" spans="1:3">
      <c r="A12542" s="61">
        <v>40025</v>
      </c>
      <c r="B12542">
        <v>2.6234999999999999</v>
      </c>
      <c r="C12542" t="str">
        <f t="shared" si="200"/>
        <v>2009 q3</v>
      </c>
    </row>
    <row r="12543" spans="1:3">
      <c r="A12543" s="61">
        <v>40028</v>
      </c>
      <c r="B12543">
        <v>2.7385000000000002</v>
      </c>
      <c r="C12543" t="str">
        <f t="shared" si="200"/>
        <v>2009 q3</v>
      </c>
    </row>
    <row r="12544" spans="1:3">
      <c r="A12544" s="61">
        <v>40029</v>
      </c>
      <c r="B12544">
        <v>2.7955000000000001</v>
      </c>
      <c r="C12544" t="str">
        <f t="shared" si="200"/>
        <v>2009 q3</v>
      </c>
    </row>
    <row r="12545" spans="1:3">
      <c r="A12545" s="61">
        <v>40030</v>
      </c>
      <c r="B12545">
        <v>2.8119999999999998</v>
      </c>
      <c r="C12545" t="str">
        <f t="shared" si="200"/>
        <v>2009 q3</v>
      </c>
    </row>
    <row r="12546" spans="1:3">
      <c r="A12546" s="61">
        <v>40031</v>
      </c>
      <c r="B12546">
        <v>2.7519999999999998</v>
      </c>
      <c r="C12546" t="str">
        <f t="shared" si="200"/>
        <v>2009 q3</v>
      </c>
    </row>
    <row r="12547" spans="1:3">
      <c r="A12547" s="61">
        <v>40032</v>
      </c>
      <c r="B12547">
        <v>2.7854999999999999</v>
      </c>
      <c r="C12547" t="str">
        <f t="shared" si="200"/>
        <v>2009 q3</v>
      </c>
    </row>
    <row r="12548" spans="1:3">
      <c r="A12548" s="61">
        <v>40035</v>
      </c>
      <c r="B12548">
        <v>2.7705000000000002</v>
      </c>
      <c r="C12548" t="str">
        <f t="shared" si="200"/>
        <v>2009 q3</v>
      </c>
    </row>
    <row r="12549" spans="1:3">
      <c r="A12549" s="61">
        <v>40036</v>
      </c>
      <c r="B12549">
        <v>2.7364999999999999</v>
      </c>
      <c r="C12549" t="str">
        <f t="shared" si="200"/>
        <v>2009 q3</v>
      </c>
    </row>
    <row r="12550" spans="1:3">
      <c r="A12550" s="61">
        <v>40037</v>
      </c>
      <c r="B12550">
        <v>2.8235000000000001</v>
      </c>
      <c r="C12550" t="str">
        <f t="shared" si="200"/>
        <v>2009 q3</v>
      </c>
    </row>
    <row r="12551" spans="1:3">
      <c r="A12551" s="61">
        <v>40038</v>
      </c>
      <c r="B12551">
        <v>2.9140000000000001</v>
      </c>
      <c r="C12551" t="str">
        <f t="shared" si="200"/>
        <v>2009 q3</v>
      </c>
    </row>
    <row r="12552" spans="1:3">
      <c r="A12552" s="61">
        <v>40039</v>
      </c>
      <c r="B12552">
        <v>2.8359999999999999</v>
      </c>
      <c r="C12552" t="str">
        <f t="shared" si="200"/>
        <v>2009 q3</v>
      </c>
    </row>
    <row r="12553" spans="1:3">
      <c r="A12553" s="61">
        <v>40042</v>
      </c>
      <c r="B12553">
        <v>2.7705000000000002</v>
      </c>
      <c r="C12553" t="str">
        <f t="shared" si="200"/>
        <v>2009 q3</v>
      </c>
    </row>
    <row r="12554" spans="1:3">
      <c r="A12554" s="61">
        <v>40043</v>
      </c>
      <c r="B12554">
        <v>2.7614999999999998</v>
      </c>
      <c r="C12554" t="str">
        <f t="shared" si="200"/>
        <v>2009 q3</v>
      </c>
    </row>
    <row r="12555" spans="1:3">
      <c r="A12555" s="61">
        <v>40044</v>
      </c>
      <c r="B12555">
        <v>2.7605</v>
      </c>
      <c r="C12555" t="str">
        <f t="shared" si="200"/>
        <v>2009 q3</v>
      </c>
    </row>
    <row r="12556" spans="1:3">
      <c r="A12556" s="61">
        <v>40045</v>
      </c>
      <c r="B12556">
        <v>2.7414999999999998</v>
      </c>
      <c r="C12556" t="str">
        <f t="shared" si="200"/>
        <v>2009 q3</v>
      </c>
    </row>
    <row r="12557" spans="1:3">
      <c r="A12557" s="61">
        <v>40046</v>
      </c>
      <c r="B12557">
        <v>2.8805000000000001</v>
      </c>
      <c r="C12557" t="str">
        <f t="shared" si="200"/>
        <v>2009 q3</v>
      </c>
    </row>
    <row r="12558" spans="1:3">
      <c r="A12558" s="61">
        <v>40049</v>
      </c>
      <c r="B12558">
        <v>2.915</v>
      </c>
      <c r="C12558" t="str">
        <f t="shared" si="200"/>
        <v>2009 q3</v>
      </c>
    </row>
    <row r="12559" spans="1:3">
      <c r="A12559" s="61">
        <v>40050</v>
      </c>
      <c r="B12559">
        <v>2.8559999999999999</v>
      </c>
      <c r="C12559" t="str">
        <f t="shared" si="200"/>
        <v>2009 q3</v>
      </c>
    </row>
    <row r="12560" spans="1:3">
      <c r="A12560" s="61">
        <v>40051</v>
      </c>
      <c r="B12560">
        <v>2.8610000000000002</v>
      </c>
      <c r="C12560" t="str">
        <f t="shared" si="200"/>
        <v>2009 q3</v>
      </c>
    </row>
    <row r="12561" spans="1:3">
      <c r="A12561" s="61">
        <v>40052</v>
      </c>
      <c r="B12561">
        <v>2.8578999999999999</v>
      </c>
      <c r="C12561" t="str">
        <f t="shared" si="200"/>
        <v>2009 q3</v>
      </c>
    </row>
    <row r="12562" spans="1:3">
      <c r="A12562" s="61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61">
        <v>40056</v>
      </c>
      <c r="B12563">
        <v>2.8228</v>
      </c>
      <c r="C12563" t="str">
        <f t="shared" si="201"/>
        <v>2009 q3</v>
      </c>
    </row>
    <row r="12564" spans="1:3">
      <c r="A12564" s="61">
        <v>40057</v>
      </c>
      <c r="B12564">
        <v>2.8184999999999998</v>
      </c>
      <c r="C12564" t="str">
        <f t="shared" si="201"/>
        <v>2009 q3</v>
      </c>
    </row>
    <row r="12565" spans="1:3">
      <c r="A12565" s="61">
        <v>40058</v>
      </c>
      <c r="B12565">
        <v>2.8260000000000001</v>
      </c>
      <c r="C12565" t="str">
        <f t="shared" si="201"/>
        <v>2009 q3</v>
      </c>
    </row>
    <row r="12566" spans="1:3">
      <c r="A12566" s="61">
        <v>40059</v>
      </c>
      <c r="B12566">
        <v>2.8650000000000002</v>
      </c>
      <c r="C12566" t="str">
        <f t="shared" si="201"/>
        <v>2009 q3</v>
      </c>
    </row>
    <row r="12567" spans="1:3">
      <c r="A12567" s="61">
        <v>40060</v>
      </c>
      <c r="B12567">
        <v>2.8664999999999998</v>
      </c>
      <c r="C12567" t="str">
        <f t="shared" si="201"/>
        <v>2009 q3</v>
      </c>
    </row>
    <row r="12568" spans="1:3">
      <c r="A12568" s="61">
        <v>40064</v>
      </c>
      <c r="B12568">
        <v>2.956</v>
      </c>
      <c r="C12568" t="str">
        <f t="shared" si="201"/>
        <v>2009 q3</v>
      </c>
    </row>
    <row r="12569" spans="1:3">
      <c r="A12569" s="61">
        <v>40065</v>
      </c>
      <c r="B12569">
        <v>2.9239999999999999</v>
      </c>
      <c r="C12569" t="str">
        <f t="shared" si="201"/>
        <v>2009 q3</v>
      </c>
    </row>
    <row r="12570" spans="1:3">
      <c r="A12570" s="61">
        <v>40066</v>
      </c>
      <c r="B12570">
        <v>2.8765000000000001</v>
      </c>
      <c r="C12570" t="str">
        <f t="shared" si="201"/>
        <v>2009 q3</v>
      </c>
    </row>
    <row r="12571" spans="1:3">
      <c r="A12571" s="61">
        <v>40067</v>
      </c>
      <c r="B12571">
        <v>2.8464999999999998</v>
      </c>
      <c r="C12571" t="str">
        <f t="shared" si="201"/>
        <v>2009 q3</v>
      </c>
    </row>
    <row r="12572" spans="1:3">
      <c r="A12572" s="61">
        <v>40070</v>
      </c>
      <c r="B12572">
        <v>2.8045</v>
      </c>
      <c r="C12572" t="str">
        <f t="shared" si="201"/>
        <v>2009 q3</v>
      </c>
    </row>
    <row r="12573" spans="1:3">
      <c r="A12573" s="61">
        <v>40071</v>
      </c>
      <c r="B12573">
        <v>2.8450000000000002</v>
      </c>
      <c r="C12573" t="str">
        <f t="shared" si="201"/>
        <v>2009 q3</v>
      </c>
    </row>
    <row r="12574" spans="1:3">
      <c r="A12574" s="61">
        <v>40072</v>
      </c>
      <c r="B12574">
        <v>2.9365000000000001</v>
      </c>
      <c r="C12574" t="str">
        <f t="shared" si="201"/>
        <v>2009 q3</v>
      </c>
    </row>
    <row r="12575" spans="1:3">
      <c r="A12575" s="61">
        <v>40073</v>
      </c>
      <c r="B12575">
        <v>2.8959999999999999</v>
      </c>
      <c r="C12575" t="str">
        <f t="shared" si="201"/>
        <v>2009 q3</v>
      </c>
    </row>
    <row r="12576" spans="1:3">
      <c r="A12576" s="61">
        <v>40074</v>
      </c>
      <c r="B12576">
        <v>2.7850000000000001</v>
      </c>
      <c r="C12576" t="str">
        <f t="shared" si="201"/>
        <v>2009 q3</v>
      </c>
    </row>
    <row r="12577" spans="1:3">
      <c r="A12577" s="61">
        <v>40077</v>
      </c>
      <c r="B12577">
        <v>2.8054999999999999</v>
      </c>
      <c r="C12577" t="str">
        <f t="shared" si="201"/>
        <v>2009 q3</v>
      </c>
    </row>
    <row r="12578" spans="1:3">
      <c r="A12578" s="61">
        <v>40078</v>
      </c>
      <c r="B12578">
        <v>2.8645</v>
      </c>
      <c r="C12578" t="str">
        <f t="shared" si="201"/>
        <v>2009 q3</v>
      </c>
    </row>
    <row r="12579" spans="1:3">
      <c r="A12579" s="61">
        <v>40079</v>
      </c>
      <c r="B12579">
        <v>2.8079999999999998</v>
      </c>
      <c r="C12579" t="str">
        <f t="shared" si="201"/>
        <v>2009 q3</v>
      </c>
    </row>
    <row r="12580" spans="1:3">
      <c r="A12580" s="61">
        <v>40080</v>
      </c>
      <c r="B12580">
        <v>2.7094999999999998</v>
      </c>
      <c r="C12580" t="str">
        <f t="shared" si="201"/>
        <v>2009 q3</v>
      </c>
    </row>
    <row r="12581" spans="1:3">
      <c r="A12581" s="61">
        <v>40081</v>
      </c>
      <c r="B12581">
        <v>2.7404999999999999</v>
      </c>
      <c r="C12581" t="str">
        <f t="shared" si="201"/>
        <v>2009 q3</v>
      </c>
    </row>
    <row r="12582" spans="1:3">
      <c r="A12582" s="61">
        <v>40084</v>
      </c>
      <c r="B12582">
        <v>2.7269999999999999</v>
      </c>
      <c r="C12582" t="str">
        <f t="shared" si="201"/>
        <v>2009 q3</v>
      </c>
    </row>
    <row r="12583" spans="1:3">
      <c r="A12583" s="61">
        <v>40085</v>
      </c>
      <c r="B12583">
        <v>2.7290000000000001</v>
      </c>
      <c r="C12583" t="str">
        <f t="shared" si="201"/>
        <v>2009 q3</v>
      </c>
    </row>
    <row r="12584" spans="1:3">
      <c r="A12584" s="61">
        <v>40086</v>
      </c>
      <c r="B12584">
        <v>2.819</v>
      </c>
      <c r="C12584" t="str">
        <f t="shared" si="201"/>
        <v>2009 q3</v>
      </c>
    </row>
    <row r="12585" spans="1:3">
      <c r="A12585" s="61">
        <v>40087</v>
      </c>
      <c r="B12585">
        <v>2.7370000000000001</v>
      </c>
      <c r="C12585" t="str">
        <f t="shared" si="201"/>
        <v>2009 q4</v>
      </c>
    </row>
    <row r="12586" spans="1:3">
      <c r="A12586" s="61">
        <v>40088</v>
      </c>
      <c r="B12586">
        <v>2.6815000000000002</v>
      </c>
      <c r="C12586" t="str">
        <f t="shared" si="201"/>
        <v>2009 q4</v>
      </c>
    </row>
    <row r="12587" spans="1:3">
      <c r="A12587" s="61">
        <v>40091</v>
      </c>
      <c r="B12587">
        <v>2.7269999999999999</v>
      </c>
      <c r="C12587" t="str">
        <f t="shared" si="201"/>
        <v>2009 q4</v>
      </c>
    </row>
    <row r="12588" spans="1:3">
      <c r="A12588" s="61">
        <v>40092</v>
      </c>
      <c r="B12588">
        <v>2.7845</v>
      </c>
      <c r="C12588" t="str">
        <f t="shared" si="201"/>
        <v>2009 q4</v>
      </c>
    </row>
    <row r="12589" spans="1:3">
      <c r="A12589" s="61">
        <v>40093</v>
      </c>
      <c r="B12589">
        <v>2.7795000000000001</v>
      </c>
      <c r="C12589" t="str">
        <f t="shared" si="201"/>
        <v>2009 q4</v>
      </c>
    </row>
    <row r="12590" spans="1:3">
      <c r="A12590" s="61">
        <v>40094</v>
      </c>
      <c r="B12590">
        <v>2.8984999999999999</v>
      </c>
      <c r="C12590" t="str">
        <f t="shared" si="201"/>
        <v>2009 q4</v>
      </c>
    </row>
    <row r="12591" spans="1:3">
      <c r="A12591" s="61">
        <v>40095</v>
      </c>
      <c r="B12591">
        <v>2.8380000000000001</v>
      </c>
      <c r="C12591" t="str">
        <f t="shared" si="201"/>
        <v>2009 q4</v>
      </c>
    </row>
    <row r="12592" spans="1:3">
      <c r="A12592" s="61">
        <v>40098</v>
      </c>
      <c r="B12592">
        <v>2.8570000000000002</v>
      </c>
      <c r="C12592" t="str">
        <f t="shared" si="201"/>
        <v>2009 q4</v>
      </c>
    </row>
    <row r="12593" spans="1:3">
      <c r="A12593" s="61">
        <v>40099</v>
      </c>
      <c r="B12593">
        <v>2.7945000000000002</v>
      </c>
      <c r="C12593" t="str">
        <f t="shared" si="201"/>
        <v>2009 q4</v>
      </c>
    </row>
    <row r="12594" spans="1:3">
      <c r="A12594" s="61">
        <v>40100</v>
      </c>
      <c r="B12594">
        <v>2.8445</v>
      </c>
      <c r="C12594" t="str">
        <f t="shared" si="201"/>
        <v>2009 q4</v>
      </c>
    </row>
    <row r="12595" spans="1:3">
      <c r="A12595" s="61">
        <v>40101</v>
      </c>
      <c r="B12595">
        <v>2.859</v>
      </c>
      <c r="C12595" t="str">
        <f t="shared" si="201"/>
        <v>2009 q4</v>
      </c>
    </row>
    <row r="12596" spans="1:3">
      <c r="A12596" s="61">
        <v>40102</v>
      </c>
      <c r="B12596">
        <v>2.8454999999999999</v>
      </c>
      <c r="C12596" t="str">
        <f t="shared" si="201"/>
        <v>2009 q4</v>
      </c>
    </row>
    <row r="12597" spans="1:3">
      <c r="A12597" s="61">
        <v>40105</v>
      </c>
      <c r="B12597">
        <v>2.9664999999999999</v>
      </c>
      <c r="C12597" t="str">
        <f t="shared" si="201"/>
        <v>2009 q4</v>
      </c>
    </row>
    <row r="12598" spans="1:3">
      <c r="A12598" s="61">
        <v>40106</v>
      </c>
      <c r="B12598">
        <v>2.9319999999999999</v>
      </c>
      <c r="C12598" t="str">
        <f t="shared" si="201"/>
        <v>2009 q4</v>
      </c>
    </row>
    <row r="12599" spans="1:3">
      <c r="A12599" s="61">
        <v>40107</v>
      </c>
      <c r="B12599">
        <v>3.036</v>
      </c>
      <c r="C12599" t="str">
        <f t="shared" si="201"/>
        <v>2009 q4</v>
      </c>
    </row>
    <row r="12600" spans="1:3">
      <c r="A12600" s="61">
        <v>40108</v>
      </c>
      <c r="B12600">
        <v>2.9980000000000002</v>
      </c>
      <c r="C12600" t="str">
        <f t="shared" si="201"/>
        <v>2009 q4</v>
      </c>
    </row>
    <row r="12601" spans="1:3">
      <c r="A12601" s="61">
        <v>40112</v>
      </c>
      <c r="B12601">
        <v>3.0110000000000001</v>
      </c>
      <c r="C12601" t="str">
        <f t="shared" si="201"/>
        <v>2009 q4</v>
      </c>
    </row>
    <row r="12602" spans="1:3">
      <c r="A12602" s="61">
        <v>40113</v>
      </c>
      <c r="B12602">
        <v>2.9990000000000001</v>
      </c>
      <c r="C12602" t="str">
        <f t="shared" si="201"/>
        <v>2009 q4</v>
      </c>
    </row>
    <row r="12603" spans="1:3">
      <c r="A12603" s="61">
        <v>40114</v>
      </c>
      <c r="B12603">
        <v>2.9304999999999999</v>
      </c>
      <c r="C12603" t="str">
        <f t="shared" si="201"/>
        <v>2009 q4</v>
      </c>
    </row>
    <row r="12604" spans="1:3">
      <c r="A12604" s="61">
        <v>40115</v>
      </c>
      <c r="B12604">
        <v>3.0295000000000001</v>
      </c>
      <c r="C12604" t="str">
        <f t="shared" si="201"/>
        <v>2009 q4</v>
      </c>
    </row>
    <row r="12605" spans="1:3">
      <c r="A12605" s="61">
        <v>40116</v>
      </c>
      <c r="B12605">
        <v>2.9554999999999998</v>
      </c>
      <c r="C12605" t="str">
        <f t="shared" si="201"/>
        <v>2009 q4</v>
      </c>
    </row>
    <row r="12606" spans="1:3">
      <c r="A12606" s="61">
        <v>40119</v>
      </c>
      <c r="B12606">
        <v>2.9449999999999998</v>
      </c>
      <c r="C12606" t="str">
        <f t="shared" si="201"/>
        <v>2009 q4</v>
      </c>
    </row>
    <row r="12607" spans="1:3">
      <c r="A12607" s="61">
        <v>40120</v>
      </c>
      <c r="B12607">
        <v>2.956</v>
      </c>
      <c r="C12607" t="str">
        <f t="shared" si="201"/>
        <v>2009 q4</v>
      </c>
    </row>
    <row r="12608" spans="1:3">
      <c r="A12608" s="61">
        <v>40121</v>
      </c>
      <c r="B12608">
        <v>2.9929999999999999</v>
      </c>
      <c r="C12608" t="str">
        <f t="shared" si="201"/>
        <v>2009 q4</v>
      </c>
    </row>
    <row r="12609" spans="1:3">
      <c r="A12609" s="61">
        <v>40122</v>
      </c>
      <c r="B12609">
        <v>2.9569999999999999</v>
      </c>
      <c r="C12609" t="str">
        <f t="shared" si="201"/>
        <v>2009 q4</v>
      </c>
    </row>
    <row r="12610" spans="1:3">
      <c r="A12610" s="61">
        <v>40123</v>
      </c>
      <c r="B12610">
        <v>2.9525000000000001</v>
      </c>
      <c r="C12610" t="str">
        <f t="shared" si="201"/>
        <v>2009 q4</v>
      </c>
    </row>
    <row r="12611" spans="1:3">
      <c r="A12611" s="61">
        <v>40126</v>
      </c>
      <c r="B12611">
        <v>2.9674999999999998</v>
      </c>
      <c r="C12611" t="str">
        <f t="shared" si="201"/>
        <v>2009 q4</v>
      </c>
    </row>
    <row r="12612" spans="1:3">
      <c r="A12612" s="61">
        <v>40127</v>
      </c>
      <c r="B12612">
        <v>2.9615</v>
      </c>
      <c r="C12612" t="str">
        <f t="shared" si="201"/>
        <v>2009 q4</v>
      </c>
    </row>
    <row r="12613" spans="1:3">
      <c r="A12613" s="61">
        <v>40128</v>
      </c>
      <c r="B12613">
        <v>2.9660000000000002</v>
      </c>
      <c r="C12613" t="str">
        <f t="shared" si="201"/>
        <v>2009 q4</v>
      </c>
    </row>
    <row r="12614" spans="1:3">
      <c r="A12614" s="61">
        <v>40129</v>
      </c>
      <c r="B12614">
        <v>2.9474999999999998</v>
      </c>
      <c r="C12614" t="str">
        <f t="shared" si="201"/>
        <v>2009 q4</v>
      </c>
    </row>
    <row r="12615" spans="1:3">
      <c r="A12615" s="61">
        <v>40130</v>
      </c>
      <c r="B12615">
        <v>2.9725000000000001</v>
      </c>
      <c r="C12615" t="str">
        <f t="shared" si="201"/>
        <v>2009 q4</v>
      </c>
    </row>
    <row r="12616" spans="1:3">
      <c r="A12616" s="61">
        <v>40133</v>
      </c>
      <c r="B12616">
        <v>3.1034999999999999</v>
      </c>
      <c r="C12616" t="str">
        <f t="shared" si="201"/>
        <v>2009 q4</v>
      </c>
    </row>
    <row r="12617" spans="1:3">
      <c r="A12617" s="61">
        <v>40134</v>
      </c>
      <c r="B12617">
        <v>3.1084999999999998</v>
      </c>
      <c r="C12617" t="str">
        <f t="shared" si="201"/>
        <v>2009 q4</v>
      </c>
    </row>
    <row r="12618" spans="1:3">
      <c r="A12618" s="61">
        <v>40135</v>
      </c>
      <c r="B12618">
        <v>3.1105</v>
      </c>
      <c r="C12618" t="str">
        <f t="shared" si="201"/>
        <v>2009 q4</v>
      </c>
    </row>
    <row r="12619" spans="1:3">
      <c r="A12619" s="61">
        <v>40136</v>
      </c>
      <c r="B12619">
        <v>3.081</v>
      </c>
      <c r="C12619" t="str">
        <f t="shared" si="201"/>
        <v>2009 q4</v>
      </c>
    </row>
    <row r="12620" spans="1:3">
      <c r="A12620" s="61">
        <v>40137</v>
      </c>
      <c r="B12620">
        <v>3.1080000000000001</v>
      </c>
      <c r="C12620" t="str">
        <f t="shared" si="201"/>
        <v>2009 q4</v>
      </c>
    </row>
    <row r="12621" spans="1:3">
      <c r="A12621" s="61">
        <v>40140</v>
      </c>
      <c r="B12621">
        <v>3.1355</v>
      </c>
      <c r="C12621" t="str">
        <f t="shared" si="201"/>
        <v>2009 q4</v>
      </c>
    </row>
    <row r="12622" spans="1:3">
      <c r="A12622" s="61">
        <v>40141</v>
      </c>
      <c r="B12622">
        <v>3.1160999999999999</v>
      </c>
      <c r="C12622" t="str">
        <f t="shared" si="201"/>
        <v>2009 q4</v>
      </c>
    </row>
    <row r="12623" spans="1:3">
      <c r="A12623" s="61">
        <v>40142</v>
      </c>
      <c r="B12623">
        <v>3.1707999999999998</v>
      </c>
      <c r="C12623" t="str">
        <f t="shared" si="201"/>
        <v>2009 q4</v>
      </c>
    </row>
    <row r="12624" spans="1:3">
      <c r="A12624" s="61">
        <v>40144</v>
      </c>
      <c r="B12624">
        <v>3.1019000000000001</v>
      </c>
      <c r="C12624" t="str">
        <f t="shared" si="201"/>
        <v>2009 q4</v>
      </c>
    </row>
    <row r="12625" spans="1:3">
      <c r="A12625" s="61">
        <v>40147</v>
      </c>
      <c r="B12625">
        <v>3.1573000000000002</v>
      </c>
      <c r="C12625" t="str">
        <f t="shared" si="201"/>
        <v>2009 q4</v>
      </c>
    </row>
    <row r="12626" spans="1:3">
      <c r="A12626" s="61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61">
        <v>40149</v>
      </c>
      <c r="B12627">
        <v>3.24</v>
      </c>
      <c r="C12627" t="str">
        <f t="shared" si="202"/>
        <v>2009 q4</v>
      </c>
    </row>
    <row r="12628" spans="1:3">
      <c r="A12628" s="61">
        <v>40150</v>
      </c>
      <c r="B12628">
        <v>3.2275</v>
      </c>
      <c r="C12628" t="str">
        <f t="shared" si="202"/>
        <v>2009 q4</v>
      </c>
    </row>
    <row r="12629" spans="1:3">
      <c r="A12629" s="61">
        <v>40151</v>
      </c>
      <c r="B12629">
        <v>3.2195</v>
      </c>
      <c r="C12629" t="str">
        <f t="shared" si="202"/>
        <v>2009 q4</v>
      </c>
    </row>
    <row r="12630" spans="1:3">
      <c r="A12630" s="61">
        <v>40154</v>
      </c>
      <c r="B12630">
        <v>3.1909999999999998</v>
      </c>
      <c r="C12630" t="str">
        <f t="shared" si="202"/>
        <v>2009 q4</v>
      </c>
    </row>
    <row r="12631" spans="1:3">
      <c r="A12631" s="61">
        <v>40155</v>
      </c>
      <c r="B12631">
        <v>3.1459999999999999</v>
      </c>
      <c r="C12631" t="str">
        <f t="shared" si="202"/>
        <v>2009 q4</v>
      </c>
    </row>
    <row r="12632" spans="1:3">
      <c r="A12632" s="61">
        <v>40156</v>
      </c>
      <c r="B12632">
        <v>3.1040000000000001</v>
      </c>
      <c r="C12632" t="str">
        <f t="shared" si="202"/>
        <v>2009 q4</v>
      </c>
    </row>
    <row r="12633" spans="1:3">
      <c r="A12633" s="61">
        <v>40157</v>
      </c>
      <c r="B12633">
        <v>3.0844999999999998</v>
      </c>
      <c r="C12633" t="str">
        <f t="shared" si="202"/>
        <v>2009 q4</v>
      </c>
    </row>
    <row r="12634" spans="1:3">
      <c r="A12634" s="61">
        <v>40158</v>
      </c>
      <c r="B12634">
        <v>3.1150000000000002</v>
      </c>
      <c r="C12634" t="str">
        <f t="shared" si="202"/>
        <v>2009 q4</v>
      </c>
    </row>
    <row r="12635" spans="1:3">
      <c r="A12635" s="61">
        <v>40161</v>
      </c>
      <c r="B12635">
        <v>3.1345000000000001</v>
      </c>
      <c r="C12635" t="str">
        <f t="shared" si="202"/>
        <v>2009 q4</v>
      </c>
    </row>
    <row r="12636" spans="1:3">
      <c r="A12636" s="61">
        <v>40162</v>
      </c>
      <c r="B12636">
        <v>3.125</v>
      </c>
      <c r="C12636" t="str">
        <f t="shared" si="202"/>
        <v>2009 q4</v>
      </c>
    </row>
    <row r="12637" spans="1:3">
      <c r="A12637" s="61">
        <v>40163</v>
      </c>
      <c r="B12637">
        <v>3.1894999999999998</v>
      </c>
      <c r="C12637" t="str">
        <f t="shared" si="202"/>
        <v>2009 q4</v>
      </c>
    </row>
    <row r="12638" spans="1:3">
      <c r="A12638" s="61">
        <v>40164</v>
      </c>
      <c r="B12638">
        <v>3.113</v>
      </c>
      <c r="C12638" t="str">
        <f t="shared" si="202"/>
        <v>2009 q4</v>
      </c>
    </row>
    <row r="12639" spans="1:3">
      <c r="A12639" s="61">
        <v>40165</v>
      </c>
      <c r="B12639">
        <v>3.1230000000000002</v>
      </c>
      <c r="C12639" t="str">
        <f t="shared" si="202"/>
        <v>2009 q4</v>
      </c>
    </row>
    <row r="12640" spans="1:3">
      <c r="A12640" s="61">
        <v>40168</v>
      </c>
      <c r="B12640">
        <v>3.1425000000000001</v>
      </c>
      <c r="C12640" t="str">
        <f t="shared" si="202"/>
        <v>2009 q4</v>
      </c>
    </row>
    <row r="12641" spans="1:3">
      <c r="A12641" s="61">
        <v>40169</v>
      </c>
      <c r="B12641">
        <v>3.1215000000000002</v>
      </c>
      <c r="C12641" t="str">
        <f t="shared" si="202"/>
        <v>2009 q4</v>
      </c>
    </row>
    <row r="12642" spans="1:3">
      <c r="A12642" s="61">
        <v>40170</v>
      </c>
      <c r="B12642">
        <v>3.1869999999999998</v>
      </c>
      <c r="C12642" t="str">
        <f t="shared" si="202"/>
        <v>2009 q4</v>
      </c>
    </row>
    <row r="12643" spans="1:3">
      <c r="A12643" s="61">
        <v>40171</v>
      </c>
      <c r="B12643">
        <v>3.2725</v>
      </c>
      <c r="C12643" t="str">
        <f t="shared" si="202"/>
        <v>2009 q4</v>
      </c>
    </row>
    <row r="12644" spans="1:3">
      <c r="A12644" s="61">
        <v>40175</v>
      </c>
      <c r="B12644">
        <v>3.3212999999999999</v>
      </c>
      <c r="C12644" t="str">
        <f t="shared" si="202"/>
        <v>2009 q4</v>
      </c>
    </row>
    <row r="12645" spans="1:3">
      <c r="A12645" s="61">
        <v>40176</v>
      </c>
      <c r="B12645">
        <v>3.3029999999999999</v>
      </c>
      <c r="C12645" t="str">
        <f t="shared" si="202"/>
        <v>2009 q4</v>
      </c>
    </row>
    <row r="12646" spans="1:3">
      <c r="A12646" s="61">
        <v>40177</v>
      </c>
      <c r="B12646">
        <v>3.3372000000000002</v>
      </c>
      <c r="C12646" t="str">
        <f t="shared" si="202"/>
        <v>2009 q4</v>
      </c>
    </row>
    <row r="12647" spans="1:3">
      <c r="A12647" s="61">
        <v>40178</v>
      </c>
      <c r="B12647">
        <v>3.3426999999999998</v>
      </c>
      <c r="C12647" t="str">
        <f t="shared" si="202"/>
        <v>2009 q4</v>
      </c>
    </row>
    <row r="12648" spans="1:3">
      <c r="A12648" s="61">
        <v>40182</v>
      </c>
      <c r="B12648">
        <v>3.4060000000000001</v>
      </c>
      <c r="C12648" t="str">
        <f t="shared" si="202"/>
        <v>2010 q1</v>
      </c>
    </row>
    <row r="12649" spans="1:3">
      <c r="A12649" s="61">
        <v>40184</v>
      </c>
      <c r="B12649">
        <v>3.4944999999999999</v>
      </c>
      <c r="C12649" t="str">
        <f t="shared" si="202"/>
        <v>2010 q1</v>
      </c>
    </row>
    <row r="12650" spans="1:3">
      <c r="A12650" s="61">
        <v>40185</v>
      </c>
      <c r="B12650">
        <v>3.427</v>
      </c>
      <c r="C12650" t="str">
        <f t="shared" si="202"/>
        <v>2010 q1</v>
      </c>
    </row>
    <row r="12651" spans="1:3">
      <c r="A12651" s="61">
        <v>40186</v>
      </c>
      <c r="B12651">
        <v>3.4005000000000001</v>
      </c>
      <c r="C12651" t="str">
        <f t="shared" si="202"/>
        <v>2010 q1</v>
      </c>
    </row>
    <row r="12652" spans="1:3">
      <c r="A12652" s="61">
        <v>40189</v>
      </c>
      <c r="B12652">
        <v>3.4409999999999998</v>
      </c>
      <c r="C12652" t="str">
        <f t="shared" si="202"/>
        <v>2010 q1</v>
      </c>
    </row>
    <row r="12653" spans="1:3">
      <c r="A12653" s="61">
        <v>40190</v>
      </c>
      <c r="B12653">
        <v>3.3494999999999999</v>
      </c>
      <c r="C12653" t="str">
        <f t="shared" si="202"/>
        <v>2010 q1</v>
      </c>
    </row>
    <row r="12654" spans="1:3">
      <c r="A12654" s="61">
        <v>40191</v>
      </c>
      <c r="B12654">
        <v>3.4</v>
      </c>
      <c r="C12654" t="str">
        <f t="shared" si="202"/>
        <v>2010 q1</v>
      </c>
    </row>
    <row r="12655" spans="1:3">
      <c r="A12655" s="61">
        <v>40192</v>
      </c>
      <c r="B12655">
        <v>3.3875000000000002</v>
      </c>
      <c r="C12655" t="str">
        <f t="shared" si="202"/>
        <v>2010 q1</v>
      </c>
    </row>
    <row r="12656" spans="1:3">
      <c r="A12656" s="61">
        <v>40193</v>
      </c>
      <c r="B12656">
        <v>3.3660000000000001</v>
      </c>
      <c r="C12656" t="str">
        <f t="shared" si="202"/>
        <v>2010 q1</v>
      </c>
    </row>
    <row r="12657" spans="1:3">
      <c r="A12657" s="61">
        <v>40197</v>
      </c>
      <c r="B12657">
        <v>3.4470000000000001</v>
      </c>
      <c r="C12657" t="str">
        <f t="shared" si="202"/>
        <v>2010 q1</v>
      </c>
    </row>
    <row r="12658" spans="1:3">
      <c r="A12658" s="61">
        <v>40198</v>
      </c>
      <c r="B12658">
        <v>3.355</v>
      </c>
      <c r="C12658" t="str">
        <f t="shared" si="202"/>
        <v>2010 q1</v>
      </c>
    </row>
    <row r="12659" spans="1:3">
      <c r="A12659" s="61">
        <v>40199</v>
      </c>
      <c r="B12659">
        <v>3.2949999999999999</v>
      </c>
      <c r="C12659" t="str">
        <f t="shared" si="202"/>
        <v>2010 q1</v>
      </c>
    </row>
    <row r="12660" spans="1:3">
      <c r="A12660" s="61">
        <v>40200</v>
      </c>
      <c r="B12660">
        <v>3.347</v>
      </c>
      <c r="C12660" t="str">
        <f t="shared" si="202"/>
        <v>2010 q1</v>
      </c>
    </row>
    <row r="12661" spans="1:3">
      <c r="A12661" s="61">
        <v>40203</v>
      </c>
      <c r="B12661">
        <v>3.3929999999999998</v>
      </c>
      <c r="C12661" t="str">
        <f t="shared" si="202"/>
        <v>2010 q1</v>
      </c>
    </row>
    <row r="12662" spans="1:3">
      <c r="A12662" s="61">
        <v>40204</v>
      </c>
      <c r="B12662">
        <v>3.3395000000000001</v>
      </c>
      <c r="C12662" t="str">
        <f t="shared" si="202"/>
        <v>2010 q1</v>
      </c>
    </row>
    <row r="12663" spans="1:3">
      <c r="A12663" s="61">
        <v>40205</v>
      </c>
      <c r="B12663">
        <v>3.2225000000000001</v>
      </c>
      <c r="C12663" t="str">
        <f t="shared" si="202"/>
        <v>2010 q1</v>
      </c>
    </row>
    <row r="12664" spans="1:3">
      <c r="A12664" s="61">
        <v>40206</v>
      </c>
      <c r="B12664">
        <v>3.0979999999999999</v>
      </c>
      <c r="C12664" t="str">
        <f t="shared" si="202"/>
        <v>2010 q1</v>
      </c>
    </row>
    <row r="12665" spans="1:3">
      <c r="A12665" s="61">
        <v>40207</v>
      </c>
      <c r="B12665">
        <v>3.0525000000000002</v>
      </c>
      <c r="C12665" t="str">
        <f t="shared" si="202"/>
        <v>2010 q1</v>
      </c>
    </row>
    <row r="12666" spans="1:3">
      <c r="A12666" s="61">
        <v>40210</v>
      </c>
      <c r="B12666">
        <v>3.0834999999999999</v>
      </c>
      <c r="C12666" t="str">
        <f t="shared" si="202"/>
        <v>2010 q1</v>
      </c>
    </row>
    <row r="12667" spans="1:3">
      <c r="A12667" s="61">
        <v>40211</v>
      </c>
      <c r="B12667">
        <v>3.0895000000000001</v>
      </c>
      <c r="C12667" t="str">
        <f t="shared" si="202"/>
        <v>2010 q1</v>
      </c>
    </row>
    <row r="12668" spans="1:3">
      <c r="A12668" s="61">
        <v>40212</v>
      </c>
      <c r="B12668">
        <v>2.9735</v>
      </c>
      <c r="C12668" t="str">
        <f t="shared" si="202"/>
        <v>2010 q1</v>
      </c>
    </row>
    <row r="12669" spans="1:3">
      <c r="A12669" s="61">
        <v>40213</v>
      </c>
      <c r="B12669">
        <v>2.879</v>
      </c>
      <c r="C12669" t="str">
        <f t="shared" si="202"/>
        <v>2010 q1</v>
      </c>
    </row>
    <row r="12670" spans="1:3">
      <c r="A12670" s="61">
        <v>40214</v>
      </c>
      <c r="B12670">
        <v>2.8574999999999999</v>
      </c>
      <c r="C12670" t="str">
        <f t="shared" si="202"/>
        <v>2010 q1</v>
      </c>
    </row>
    <row r="12671" spans="1:3">
      <c r="A12671" s="61">
        <v>40217</v>
      </c>
      <c r="B12671">
        <v>2.9129999999999998</v>
      </c>
      <c r="C12671" t="str">
        <f t="shared" si="202"/>
        <v>2010 q1</v>
      </c>
    </row>
    <row r="12672" spans="1:3">
      <c r="A12672" s="61">
        <v>40218</v>
      </c>
      <c r="B12672">
        <v>2.9870000000000001</v>
      </c>
      <c r="C12672" t="str">
        <f t="shared" si="202"/>
        <v>2010 q1</v>
      </c>
    </row>
    <row r="12673" spans="1:3">
      <c r="A12673" s="61">
        <v>40219</v>
      </c>
      <c r="B12673">
        <v>2.9889999999999999</v>
      </c>
      <c r="C12673" t="str">
        <f t="shared" si="202"/>
        <v>2010 q1</v>
      </c>
    </row>
    <row r="12674" spans="1:3">
      <c r="A12674" s="61">
        <v>40220</v>
      </c>
      <c r="B12674">
        <v>3.1335000000000002</v>
      </c>
      <c r="C12674" t="str">
        <f t="shared" si="202"/>
        <v>2010 q1</v>
      </c>
    </row>
    <row r="12675" spans="1:3">
      <c r="A12675" s="61">
        <v>40221</v>
      </c>
      <c r="B12675">
        <v>3.0825</v>
      </c>
      <c r="C12675" t="str">
        <f t="shared" si="202"/>
        <v>2010 q1</v>
      </c>
    </row>
    <row r="12676" spans="1:3">
      <c r="A12676" s="61">
        <v>40225</v>
      </c>
      <c r="B12676">
        <v>3.2214999999999998</v>
      </c>
      <c r="C12676" t="str">
        <f t="shared" si="202"/>
        <v>2010 q1</v>
      </c>
    </row>
    <row r="12677" spans="1:3">
      <c r="A12677" s="61">
        <v>40226</v>
      </c>
      <c r="B12677">
        <v>3.2395</v>
      </c>
      <c r="C12677" t="str">
        <f t="shared" si="202"/>
        <v>2010 q1</v>
      </c>
    </row>
    <row r="12678" spans="1:3">
      <c r="A12678" s="61">
        <v>40227</v>
      </c>
      <c r="B12678">
        <v>3.2854999999999999</v>
      </c>
      <c r="C12678" t="str">
        <f t="shared" si="202"/>
        <v>2010 q1</v>
      </c>
    </row>
    <row r="12679" spans="1:3">
      <c r="A12679" s="61">
        <v>40228</v>
      </c>
      <c r="B12679">
        <v>3.3570000000000002</v>
      </c>
      <c r="C12679" t="str">
        <f t="shared" si="202"/>
        <v>2010 q1</v>
      </c>
    </row>
    <row r="12680" spans="1:3">
      <c r="A12680" s="61">
        <v>40231</v>
      </c>
      <c r="B12680">
        <v>3.3109000000000002</v>
      </c>
      <c r="C12680" t="str">
        <f t="shared" si="202"/>
        <v>2010 q1</v>
      </c>
    </row>
    <row r="12681" spans="1:3">
      <c r="A12681" s="61">
        <v>40233</v>
      </c>
      <c r="B12681">
        <v>3.2429999999999999</v>
      </c>
      <c r="C12681" t="str">
        <f t="shared" si="202"/>
        <v>2010 q1</v>
      </c>
    </row>
    <row r="12682" spans="1:3">
      <c r="A12682" s="61">
        <v>40234</v>
      </c>
      <c r="B12682">
        <v>3.2029999999999998</v>
      </c>
      <c r="C12682" t="str">
        <f t="shared" si="202"/>
        <v>2010 q1</v>
      </c>
    </row>
    <row r="12683" spans="1:3">
      <c r="A12683" s="61">
        <v>40235</v>
      </c>
      <c r="B12683">
        <v>3.2808999999999999</v>
      </c>
      <c r="C12683" t="str">
        <f t="shared" si="202"/>
        <v>2010 q1</v>
      </c>
    </row>
    <row r="12684" spans="1:3">
      <c r="A12684" s="61">
        <v>40238</v>
      </c>
      <c r="B12684">
        <v>3.35</v>
      </c>
      <c r="C12684" t="str">
        <f t="shared" si="202"/>
        <v>2010 q1</v>
      </c>
    </row>
    <row r="12685" spans="1:3">
      <c r="A12685" s="61">
        <v>40239</v>
      </c>
      <c r="B12685">
        <v>3.4115000000000002</v>
      </c>
      <c r="C12685" t="str">
        <f t="shared" si="202"/>
        <v>2010 q1</v>
      </c>
    </row>
    <row r="12686" spans="1:3">
      <c r="A12686" s="61">
        <v>40240</v>
      </c>
      <c r="B12686">
        <v>3.4350000000000001</v>
      </c>
      <c r="C12686" t="str">
        <f t="shared" si="202"/>
        <v>2010 q1</v>
      </c>
    </row>
    <row r="12687" spans="1:3">
      <c r="A12687" s="61">
        <v>40241</v>
      </c>
      <c r="B12687">
        <v>3.3755000000000002</v>
      </c>
      <c r="C12687" t="str">
        <f t="shared" si="202"/>
        <v>2010 q1</v>
      </c>
    </row>
    <row r="12688" spans="1:3">
      <c r="A12688" s="61">
        <v>40242</v>
      </c>
      <c r="B12688">
        <v>3.4175</v>
      </c>
      <c r="C12688" t="str">
        <f t="shared" si="202"/>
        <v>2010 q1</v>
      </c>
    </row>
    <row r="12689" spans="1:3">
      <c r="A12689" s="61">
        <v>40245</v>
      </c>
      <c r="B12689">
        <v>3.4104999999999999</v>
      </c>
      <c r="C12689" t="str">
        <f t="shared" si="202"/>
        <v>2010 q1</v>
      </c>
    </row>
    <row r="12690" spans="1:3">
      <c r="A12690" s="61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61">
        <v>40247</v>
      </c>
      <c r="B12691">
        <v>3.3679999999999999</v>
      </c>
      <c r="C12691" t="str">
        <f t="shared" si="203"/>
        <v>2010 q1</v>
      </c>
    </row>
    <row r="12692" spans="1:3">
      <c r="A12692" s="61">
        <v>40248</v>
      </c>
      <c r="B12692">
        <v>3.3769999999999998</v>
      </c>
      <c r="C12692" t="str">
        <f t="shared" si="203"/>
        <v>2010 q1</v>
      </c>
    </row>
    <row r="12693" spans="1:3">
      <c r="A12693" s="61">
        <v>40249</v>
      </c>
      <c r="B12693">
        <v>3.38</v>
      </c>
      <c r="C12693" t="str">
        <f t="shared" si="203"/>
        <v>2010 q1</v>
      </c>
    </row>
    <row r="12694" spans="1:3">
      <c r="A12694" s="61">
        <v>40252</v>
      </c>
      <c r="B12694">
        <v>3.3149999999999999</v>
      </c>
      <c r="C12694" t="str">
        <f t="shared" si="203"/>
        <v>2010 q1</v>
      </c>
    </row>
    <row r="12695" spans="1:3">
      <c r="A12695" s="61">
        <v>40253</v>
      </c>
      <c r="B12695">
        <v>3.3650000000000002</v>
      </c>
      <c r="C12695" t="str">
        <f t="shared" si="203"/>
        <v>2010 q1</v>
      </c>
    </row>
    <row r="12696" spans="1:3">
      <c r="A12696" s="61">
        <v>40254</v>
      </c>
      <c r="B12696">
        <v>3.4180000000000001</v>
      </c>
      <c r="C12696" t="str">
        <f t="shared" si="203"/>
        <v>2010 q1</v>
      </c>
    </row>
    <row r="12697" spans="1:3">
      <c r="A12697" s="61">
        <v>40255</v>
      </c>
      <c r="B12697">
        <v>3.3955000000000002</v>
      </c>
      <c r="C12697" t="str">
        <f t="shared" si="203"/>
        <v>2010 q1</v>
      </c>
    </row>
    <row r="12698" spans="1:3">
      <c r="A12698" s="61">
        <v>40256</v>
      </c>
      <c r="B12698">
        <v>3.3725000000000001</v>
      </c>
      <c r="C12698" t="str">
        <f t="shared" si="203"/>
        <v>2010 q1</v>
      </c>
    </row>
    <row r="12699" spans="1:3">
      <c r="A12699" s="61">
        <v>40259</v>
      </c>
      <c r="B12699">
        <v>3.3805000000000001</v>
      </c>
      <c r="C12699" t="str">
        <f t="shared" si="203"/>
        <v>2010 q1</v>
      </c>
    </row>
    <row r="12700" spans="1:3">
      <c r="A12700" s="61">
        <v>40260</v>
      </c>
      <c r="B12700">
        <v>3.379</v>
      </c>
      <c r="C12700" t="str">
        <f t="shared" si="203"/>
        <v>2010 q1</v>
      </c>
    </row>
    <row r="12701" spans="1:3">
      <c r="A12701" s="61">
        <v>40261</v>
      </c>
      <c r="B12701">
        <v>3.3454999999999999</v>
      </c>
      <c r="C12701" t="str">
        <f t="shared" si="203"/>
        <v>2010 q1</v>
      </c>
    </row>
    <row r="12702" spans="1:3">
      <c r="A12702" s="61">
        <v>40262</v>
      </c>
      <c r="B12702">
        <v>3.3805000000000001</v>
      </c>
      <c r="C12702" t="str">
        <f t="shared" si="203"/>
        <v>2010 q1</v>
      </c>
    </row>
    <row r="12703" spans="1:3">
      <c r="A12703" s="61">
        <v>40263</v>
      </c>
      <c r="B12703">
        <v>3.403</v>
      </c>
      <c r="C12703" t="str">
        <f t="shared" si="203"/>
        <v>2010 q1</v>
      </c>
    </row>
    <row r="12704" spans="1:3">
      <c r="A12704" s="61">
        <v>40266</v>
      </c>
      <c r="B12704">
        <v>3.5354999999999999</v>
      </c>
      <c r="C12704" t="str">
        <f t="shared" si="203"/>
        <v>2010 q1</v>
      </c>
    </row>
    <row r="12705" spans="1:3">
      <c r="A12705" s="61">
        <v>40267</v>
      </c>
      <c r="B12705">
        <v>3.5634999999999999</v>
      </c>
      <c r="C12705" t="str">
        <f t="shared" si="203"/>
        <v>2010 q1</v>
      </c>
    </row>
    <row r="12706" spans="1:3">
      <c r="A12706" s="61">
        <v>40268</v>
      </c>
      <c r="B12706">
        <v>3.5535000000000001</v>
      </c>
      <c r="C12706" t="str">
        <f t="shared" si="203"/>
        <v>2010 q1</v>
      </c>
    </row>
    <row r="12707" spans="1:3">
      <c r="A12707" s="61">
        <v>40269</v>
      </c>
      <c r="B12707">
        <v>3.5840000000000001</v>
      </c>
      <c r="C12707" t="str">
        <f t="shared" si="203"/>
        <v>2010 q2</v>
      </c>
    </row>
    <row r="12708" spans="1:3">
      <c r="A12708" s="61">
        <v>40273</v>
      </c>
      <c r="B12708">
        <v>3.6315</v>
      </c>
      <c r="C12708" t="str">
        <f t="shared" si="203"/>
        <v>2010 q2</v>
      </c>
    </row>
    <row r="12709" spans="1:3">
      <c r="A12709" s="61">
        <v>40274</v>
      </c>
      <c r="B12709">
        <v>3.617</v>
      </c>
      <c r="C12709" t="str">
        <f t="shared" si="203"/>
        <v>2010 q2</v>
      </c>
    </row>
    <row r="12710" spans="1:3">
      <c r="A12710" s="61">
        <v>40275</v>
      </c>
      <c r="B12710">
        <v>3.5975000000000001</v>
      </c>
      <c r="C12710" t="str">
        <f t="shared" si="203"/>
        <v>2010 q2</v>
      </c>
    </row>
    <row r="12711" spans="1:3">
      <c r="A12711" s="61">
        <v>40276</v>
      </c>
      <c r="B12711">
        <v>3.5865</v>
      </c>
      <c r="C12711" t="str">
        <f t="shared" si="203"/>
        <v>2010 q2</v>
      </c>
    </row>
    <row r="12712" spans="1:3">
      <c r="A12712" s="61">
        <v>40277</v>
      </c>
      <c r="B12712">
        <v>3.59</v>
      </c>
      <c r="C12712" t="str">
        <f t="shared" si="203"/>
        <v>2010 q2</v>
      </c>
    </row>
    <row r="12713" spans="1:3">
      <c r="A12713" s="61">
        <v>40280</v>
      </c>
      <c r="B12713">
        <v>3.5644999999999998</v>
      </c>
      <c r="C12713" t="str">
        <f t="shared" si="203"/>
        <v>2010 q2</v>
      </c>
    </row>
    <row r="12714" spans="1:3">
      <c r="A12714" s="61">
        <v>40281</v>
      </c>
      <c r="B12714">
        <v>3.6004999999999998</v>
      </c>
      <c r="C12714" t="str">
        <f t="shared" si="203"/>
        <v>2010 q2</v>
      </c>
    </row>
    <row r="12715" spans="1:3">
      <c r="A12715" s="61">
        <v>40282</v>
      </c>
      <c r="B12715">
        <v>3.6105</v>
      </c>
      <c r="C12715" t="str">
        <f t="shared" si="203"/>
        <v>2010 q2</v>
      </c>
    </row>
    <row r="12716" spans="1:3">
      <c r="A12716" s="61">
        <v>40283</v>
      </c>
      <c r="B12716">
        <v>3.6004999999999998</v>
      </c>
      <c r="C12716" t="str">
        <f t="shared" si="203"/>
        <v>2010 q2</v>
      </c>
    </row>
    <row r="12717" spans="1:3">
      <c r="A12717" s="61">
        <v>40284</v>
      </c>
      <c r="B12717">
        <v>3.5145</v>
      </c>
      <c r="C12717" t="str">
        <f t="shared" si="203"/>
        <v>2010 q2</v>
      </c>
    </row>
    <row r="12718" spans="1:3">
      <c r="A12718" s="61">
        <v>40287</v>
      </c>
      <c r="B12718">
        <v>3.4969999999999999</v>
      </c>
      <c r="C12718" t="str">
        <f t="shared" si="203"/>
        <v>2010 q2</v>
      </c>
    </row>
    <row r="12719" spans="1:3">
      <c r="A12719" s="61">
        <v>40288</v>
      </c>
      <c r="B12719">
        <v>3.5135000000000001</v>
      </c>
      <c r="C12719" t="str">
        <f t="shared" si="203"/>
        <v>2010 q2</v>
      </c>
    </row>
    <row r="12720" spans="1:3">
      <c r="A12720" s="61">
        <v>40289</v>
      </c>
      <c r="B12720">
        <v>3.5350000000000001</v>
      </c>
      <c r="C12720" t="str">
        <f t="shared" si="203"/>
        <v>2010 q2</v>
      </c>
    </row>
    <row r="12721" spans="1:3">
      <c r="A12721" s="61">
        <v>40290</v>
      </c>
      <c r="B12721">
        <v>3.4864999999999999</v>
      </c>
      <c r="C12721" t="str">
        <f t="shared" si="203"/>
        <v>2010 q2</v>
      </c>
    </row>
    <row r="12722" spans="1:3">
      <c r="A12722" s="61">
        <v>40291</v>
      </c>
      <c r="B12722">
        <v>3.5129999999999999</v>
      </c>
      <c r="C12722" t="str">
        <f t="shared" si="203"/>
        <v>2010 q2</v>
      </c>
    </row>
    <row r="12723" spans="1:3">
      <c r="A12723" s="61">
        <v>40294</v>
      </c>
      <c r="B12723">
        <v>3.528</v>
      </c>
      <c r="C12723" t="str">
        <f t="shared" si="203"/>
        <v>2010 q2</v>
      </c>
    </row>
    <row r="12724" spans="1:3">
      <c r="A12724" s="61">
        <v>40295</v>
      </c>
      <c r="B12724">
        <v>3.3673000000000002</v>
      </c>
      <c r="C12724" t="str">
        <f t="shared" si="203"/>
        <v>2010 q2</v>
      </c>
    </row>
    <row r="12725" spans="1:3">
      <c r="A12725" s="61">
        <v>40296</v>
      </c>
      <c r="B12725">
        <v>3.3757000000000001</v>
      </c>
      <c r="C12725" t="str">
        <f t="shared" si="203"/>
        <v>2010 q2</v>
      </c>
    </row>
    <row r="12726" spans="1:3">
      <c r="A12726" s="61">
        <v>40297</v>
      </c>
      <c r="B12726">
        <v>3.3437000000000001</v>
      </c>
      <c r="C12726" t="str">
        <f t="shared" si="203"/>
        <v>2010 q2</v>
      </c>
    </row>
    <row r="12727" spans="1:3">
      <c r="A12727" s="61">
        <v>40298</v>
      </c>
      <c r="B12727">
        <v>3.3502999999999998</v>
      </c>
      <c r="C12727" t="str">
        <f t="shared" si="203"/>
        <v>2010 q2</v>
      </c>
    </row>
    <row r="12728" spans="1:3">
      <c r="A12728" s="61">
        <v>40301</v>
      </c>
      <c r="B12728">
        <v>3.2934999999999999</v>
      </c>
      <c r="C12728" t="str">
        <f t="shared" si="203"/>
        <v>2010 q2</v>
      </c>
    </row>
    <row r="12729" spans="1:3">
      <c r="A12729" s="61">
        <v>40302</v>
      </c>
      <c r="B12729">
        <v>3.1785000000000001</v>
      </c>
      <c r="C12729" t="str">
        <f t="shared" si="203"/>
        <v>2010 q2</v>
      </c>
    </row>
    <row r="12730" spans="1:3">
      <c r="A12730" s="61">
        <v>40303</v>
      </c>
      <c r="B12730">
        <v>3.1515</v>
      </c>
      <c r="C12730" t="str">
        <f t="shared" si="203"/>
        <v>2010 q2</v>
      </c>
    </row>
    <row r="12731" spans="1:3">
      <c r="A12731" s="61">
        <v>40304</v>
      </c>
      <c r="B12731">
        <v>3.117</v>
      </c>
      <c r="C12731" t="str">
        <f t="shared" si="203"/>
        <v>2010 q2</v>
      </c>
    </row>
    <row r="12732" spans="1:3">
      <c r="A12732" s="61">
        <v>40305</v>
      </c>
      <c r="B12732">
        <v>3.1444999999999999</v>
      </c>
      <c r="C12732" t="str">
        <f t="shared" si="203"/>
        <v>2010 q2</v>
      </c>
    </row>
    <row r="12733" spans="1:3">
      <c r="A12733" s="61">
        <v>40308</v>
      </c>
      <c r="B12733">
        <v>3.2280000000000002</v>
      </c>
      <c r="C12733" t="str">
        <f t="shared" si="203"/>
        <v>2010 q2</v>
      </c>
    </row>
    <row r="12734" spans="1:3">
      <c r="A12734" s="61">
        <v>40309</v>
      </c>
      <c r="B12734">
        <v>3.2065000000000001</v>
      </c>
      <c r="C12734" t="str">
        <f t="shared" si="203"/>
        <v>2010 q2</v>
      </c>
    </row>
    <row r="12735" spans="1:3">
      <c r="A12735" s="61">
        <v>40310</v>
      </c>
      <c r="B12735">
        <v>3.1880000000000002</v>
      </c>
      <c r="C12735" t="str">
        <f t="shared" si="203"/>
        <v>2010 q2</v>
      </c>
    </row>
    <row r="12736" spans="1:3">
      <c r="A12736" s="61">
        <v>40311</v>
      </c>
      <c r="B12736">
        <v>3.2315</v>
      </c>
      <c r="C12736" t="str">
        <f t="shared" si="203"/>
        <v>2010 q2</v>
      </c>
    </row>
    <row r="12737" spans="1:3">
      <c r="A12737" s="61">
        <v>40312</v>
      </c>
      <c r="B12737">
        <v>3.1339999999999999</v>
      </c>
      <c r="C12737" t="str">
        <f t="shared" si="203"/>
        <v>2010 q2</v>
      </c>
    </row>
    <row r="12738" spans="1:3">
      <c r="A12738" s="61">
        <v>40315</v>
      </c>
      <c r="B12738">
        <v>2.9319999999999999</v>
      </c>
      <c r="C12738" t="str">
        <f t="shared" si="203"/>
        <v>2010 q2</v>
      </c>
    </row>
    <row r="12739" spans="1:3">
      <c r="A12739" s="61">
        <v>40316</v>
      </c>
      <c r="B12739">
        <v>3.0310000000000001</v>
      </c>
      <c r="C12739" t="str">
        <f t="shared" si="203"/>
        <v>2010 q2</v>
      </c>
    </row>
    <row r="12740" spans="1:3">
      <c r="A12740" s="61">
        <v>40317</v>
      </c>
      <c r="B12740">
        <v>2.9594999999999998</v>
      </c>
      <c r="C12740" t="str">
        <f t="shared" si="203"/>
        <v>2010 q2</v>
      </c>
    </row>
    <row r="12741" spans="1:3">
      <c r="A12741" s="61">
        <v>40318</v>
      </c>
      <c r="B12741">
        <v>2.9445000000000001</v>
      </c>
      <c r="C12741" t="str">
        <f t="shared" si="203"/>
        <v>2010 q2</v>
      </c>
    </row>
    <row r="12742" spans="1:3">
      <c r="A12742" s="61">
        <v>40319</v>
      </c>
      <c r="B12742">
        <v>3.0609999999999999</v>
      </c>
      <c r="C12742" t="str">
        <f t="shared" si="203"/>
        <v>2010 q2</v>
      </c>
    </row>
    <row r="12743" spans="1:3">
      <c r="A12743" s="61">
        <v>40322</v>
      </c>
      <c r="B12743">
        <v>3.1475</v>
      </c>
      <c r="C12743" t="str">
        <f t="shared" si="203"/>
        <v>2010 q2</v>
      </c>
    </row>
    <row r="12744" spans="1:3">
      <c r="A12744" s="61">
        <v>40323</v>
      </c>
      <c r="B12744">
        <v>3.0419999999999998</v>
      </c>
      <c r="C12744" t="str">
        <f t="shared" si="203"/>
        <v>2010 q2</v>
      </c>
    </row>
    <row r="12745" spans="1:3">
      <c r="A12745" s="61">
        <v>40324</v>
      </c>
      <c r="B12745">
        <v>3.0804999999999998</v>
      </c>
      <c r="C12745" t="str">
        <f t="shared" si="203"/>
        <v>2010 q2</v>
      </c>
    </row>
    <row r="12746" spans="1:3">
      <c r="A12746" s="61">
        <v>40325</v>
      </c>
      <c r="B12746">
        <v>3.1585000000000001</v>
      </c>
      <c r="C12746" t="str">
        <f t="shared" si="203"/>
        <v>2010 q2</v>
      </c>
    </row>
    <row r="12747" spans="1:3">
      <c r="A12747" s="61">
        <v>40326</v>
      </c>
      <c r="B12747">
        <v>3.1044999999999998</v>
      </c>
      <c r="C12747" t="str">
        <f t="shared" si="203"/>
        <v>2010 q2</v>
      </c>
    </row>
    <row r="12748" spans="1:3">
      <c r="A12748" s="61">
        <v>40330</v>
      </c>
      <c r="B12748">
        <v>3.0630000000000002</v>
      </c>
      <c r="C12748" t="str">
        <f t="shared" si="203"/>
        <v>2010 q2</v>
      </c>
    </row>
    <row r="12749" spans="1:3">
      <c r="A12749" s="61">
        <v>40331</v>
      </c>
      <c r="B12749">
        <v>3.0405000000000002</v>
      </c>
      <c r="C12749" t="str">
        <f t="shared" si="203"/>
        <v>2010 q2</v>
      </c>
    </row>
    <row r="12750" spans="1:3">
      <c r="A12750" s="61">
        <v>40332</v>
      </c>
      <c r="B12750">
        <v>2.9464999999999999</v>
      </c>
      <c r="C12750" t="str">
        <f t="shared" si="203"/>
        <v>2010 q2</v>
      </c>
    </row>
    <row r="12751" spans="1:3">
      <c r="A12751" s="61">
        <v>40333</v>
      </c>
      <c r="B12751">
        <v>2.8195000000000001</v>
      </c>
      <c r="C12751" t="str">
        <f t="shared" si="203"/>
        <v>2010 q2</v>
      </c>
    </row>
    <row r="12752" spans="1:3">
      <c r="A12752" s="61">
        <v>40336</v>
      </c>
      <c r="B12752">
        <v>2.766</v>
      </c>
      <c r="C12752" t="str">
        <f t="shared" si="203"/>
        <v>2010 q2</v>
      </c>
    </row>
    <row r="12753" spans="1:3">
      <c r="A12753" s="61">
        <v>40337</v>
      </c>
      <c r="B12753">
        <v>2.7795000000000001</v>
      </c>
      <c r="C12753" t="str">
        <f t="shared" si="203"/>
        <v>2010 q2</v>
      </c>
    </row>
    <row r="12754" spans="1:3">
      <c r="A12754" s="61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61">
        <v>40339</v>
      </c>
      <c r="B12755">
        <v>2.8624999999999998</v>
      </c>
      <c r="C12755" t="str">
        <f t="shared" si="204"/>
        <v>2010 q2</v>
      </c>
    </row>
    <row r="12756" spans="1:3">
      <c r="A12756" s="61">
        <v>40340</v>
      </c>
      <c r="B12756">
        <v>2.9039999999999999</v>
      </c>
      <c r="C12756" t="str">
        <f t="shared" si="204"/>
        <v>2010 q2</v>
      </c>
    </row>
    <row r="12757" spans="1:3">
      <c r="A12757" s="61">
        <v>40343</v>
      </c>
      <c r="B12757">
        <v>2.992</v>
      </c>
      <c r="C12757" t="str">
        <f t="shared" si="204"/>
        <v>2010 q2</v>
      </c>
    </row>
    <row r="12758" spans="1:3">
      <c r="A12758" s="61">
        <v>40344</v>
      </c>
      <c r="B12758">
        <v>3.0045000000000002</v>
      </c>
      <c r="C12758" t="str">
        <f t="shared" si="204"/>
        <v>2010 q2</v>
      </c>
    </row>
    <row r="12759" spans="1:3">
      <c r="A12759" s="61">
        <v>40345</v>
      </c>
      <c r="B12759">
        <v>2.9954999999999998</v>
      </c>
      <c r="C12759" t="str">
        <f t="shared" si="204"/>
        <v>2010 q2</v>
      </c>
    </row>
    <row r="12760" spans="1:3">
      <c r="A12760" s="61">
        <v>40346</v>
      </c>
      <c r="B12760">
        <v>2.9055</v>
      </c>
      <c r="C12760" t="str">
        <f t="shared" si="204"/>
        <v>2010 q2</v>
      </c>
    </row>
    <row r="12761" spans="1:3">
      <c r="A12761" s="61">
        <v>40347</v>
      </c>
      <c r="B12761">
        <v>2.8839999999999999</v>
      </c>
      <c r="C12761" t="str">
        <f t="shared" si="204"/>
        <v>2010 q2</v>
      </c>
    </row>
    <row r="12762" spans="1:3">
      <c r="A12762" s="61">
        <v>40350</v>
      </c>
      <c r="B12762">
        <v>2.9420000000000002</v>
      </c>
      <c r="C12762" t="str">
        <f t="shared" si="204"/>
        <v>2010 q2</v>
      </c>
    </row>
    <row r="12763" spans="1:3">
      <c r="A12763" s="61">
        <v>40351</v>
      </c>
      <c r="B12763">
        <v>2.992</v>
      </c>
      <c r="C12763" t="str">
        <f t="shared" si="204"/>
        <v>2010 q2</v>
      </c>
    </row>
    <row r="12764" spans="1:3">
      <c r="A12764" s="61">
        <v>40352</v>
      </c>
      <c r="B12764">
        <v>2.9355000000000002</v>
      </c>
      <c r="C12764" t="str">
        <f t="shared" si="204"/>
        <v>2010 q2</v>
      </c>
    </row>
    <row r="12765" spans="1:3">
      <c r="A12765" s="61">
        <v>40353</v>
      </c>
      <c r="B12765">
        <v>3.0055000000000001</v>
      </c>
      <c r="C12765" t="str">
        <f t="shared" si="204"/>
        <v>2010 q2</v>
      </c>
    </row>
    <row r="12766" spans="1:3">
      <c r="A12766" s="61">
        <v>40354</v>
      </c>
      <c r="B12766">
        <v>3.0985999999999998</v>
      </c>
      <c r="C12766" t="str">
        <f t="shared" si="204"/>
        <v>2010 q2</v>
      </c>
    </row>
    <row r="12767" spans="1:3">
      <c r="A12767" s="61">
        <v>40357</v>
      </c>
      <c r="B12767">
        <v>3.0787</v>
      </c>
      <c r="C12767" t="str">
        <f t="shared" si="204"/>
        <v>2010 q2</v>
      </c>
    </row>
    <row r="12768" spans="1:3">
      <c r="A12768" s="61">
        <v>40358</v>
      </c>
      <c r="B12768">
        <v>2.9245000000000001</v>
      </c>
      <c r="C12768" t="str">
        <f t="shared" si="204"/>
        <v>2010 q2</v>
      </c>
    </row>
    <row r="12769" spans="1:3">
      <c r="A12769" s="61">
        <v>40359</v>
      </c>
      <c r="B12769">
        <v>2.9476</v>
      </c>
      <c r="C12769" t="str">
        <f t="shared" si="204"/>
        <v>2010 q2</v>
      </c>
    </row>
    <row r="12770" spans="1:3">
      <c r="A12770" s="61">
        <v>40360</v>
      </c>
      <c r="B12770">
        <v>2.8769999999999998</v>
      </c>
      <c r="C12770" t="str">
        <f t="shared" si="204"/>
        <v>2010 q3</v>
      </c>
    </row>
    <row r="12771" spans="1:3">
      <c r="A12771" s="61">
        <v>40361</v>
      </c>
      <c r="B12771">
        <v>2.9159999999999999</v>
      </c>
      <c r="C12771" t="str">
        <f t="shared" si="204"/>
        <v>2010 q3</v>
      </c>
    </row>
    <row r="12772" spans="1:3">
      <c r="A12772" s="61">
        <v>40365</v>
      </c>
      <c r="B12772">
        <v>2.9710000000000001</v>
      </c>
      <c r="C12772" t="str">
        <f t="shared" si="204"/>
        <v>2010 q3</v>
      </c>
    </row>
    <row r="12773" spans="1:3">
      <c r="A12773" s="61">
        <v>40366</v>
      </c>
      <c r="B12773">
        <v>3.0150000000000001</v>
      </c>
      <c r="C12773" t="str">
        <f t="shared" si="204"/>
        <v>2010 q3</v>
      </c>
    </row>
    <row r="12774" spans="1:3">
      <c r="A12774" s="61">
        <v>40367</v>
      </c>
      <c r="B12774">
        <v>3.0154999999999998</v>
      </c>
      <c r="C12774" t="str">
        <f t="shared" si="204"/>
        <v>2010 q3</v>
      </c>
    </row>
    <row r="12775" spans="1:3">
      <c r="A12775" s="61">
        <v>40368</v>
      </c>
      <c r="B12775">
        <v>3.0535000000000001</v>
      </c>
      <c r="C12775" t="str">
        <f t="shared" si="204"/>
        <v>2010 q3</v>
      </c>
    </row>
    <row r="12776" spans="1:3">
      <c r="A12776" s="61">
        <v>40371</v>
      </c>
      <c r="B12776">
        <v>3.0089999999999999</v>
      </c>
      <c r="C12776" t="str">
        <f t="shared" si="204"/>
        <v>2010 q3</v>
      </c>
    </row>
    <row r="12777" spans="1:3">
      <c r="A12777" s="61">
        <v>40372</v>
      </c>
      <c r="B12777">
        <v>3.0175000000000001</v>
      </c>
      <c r="C12777" t="str">
        <f t="shared" si="204"/>
        <v>2010 q3</v>
      </c>
    </row>
    <row r="12778" spans="1:3">
      <c r="A12778" s="61">
        <v>40373</v>
      </c>
      <c r="B12778">
        <v>3.0085000000000002</v>
      </c>
      <c r="C12778" t="str">
        <f t="shared" si="204"/>
        <v>2010 q3</v>
      </c>
    </row>
    <row r="12779" spans="1:3">
      <c r="A12779" s="61">
        <v>40374</v>
      </c>
      <c r="B12779">
        <v>3.012</v>
      </c>
      <c r="C12779" t="str">
        <f t="shared" si="204"/>
        <v>2010 q3</v>
      </c>
    </row>
    <row r="12780" spans="1:3">
      <c r="A12780" s="61">
        <v>40375</v>
      </c>
      <c r="B12780">
        <v>2.9295</v>
      </c>
      <c r="C12780" t="str">
        <f t="shared" si="204"/>
        <v>2010 q3</v>
      </c>
    </row>
    <row r="12781" spans="1:3">
      <c r="A12781" s="61">
        <v>40378</v>
      </c>
      <c r="B12781">
        <v>2.9380000000000002</v>
      </c>
      <c r="C12781" t="str">
        <f t="shared" si="204"/>
        <v>2010 q3</v>
      </c>
    </row>
    <row r="12782" spans="1:3">
      <c r="A12782" s="61">
        <v>40379</v>
      </c>
      <c r="B12782">
        <v>3.0015000000000001</v>
      </c>
      <c r="C12782" t="str">
        <f t="shared" si="204"/>
        <v>2010 q3</v>
      </c>
    </row>
    <row r="12783" spans="1:3">
      <c r="A12783" s="61">
        <v>40380</v>
      </c>
      <c r="B12783">
        <v>3.093</v>
      </c>
      <c r="C12783" t="str">
        <f t="shared" si="204"/>
        <v>2010 q3</v>
      </c>
    </row>
    <row r="12784" spans="1:3">
      <c r="A12784" s="61">
        <v>40381</v>
      </c>
      <c r="B12784">
        <v>3.1644999999999999</v>
      </c>
      <c r="C12784" t="str">
        <f t="shared" si="204"/>
        <v>2010 q3</v>
      </c>
    </row>
    <row r="12785" spans="1:3">
      <c r="A12785" s="61">
        <v>40382</v>
      </c>
      <c r="B12785">
        <v>3.1850000000000001</v>
      </c>
      <c r="C12785" t="str">
        <f t="shared" si="204"/>
        <v>2010 q3</v>
      </c>
    </row>
    <row r="12786" spans="1:3">
      <c r="A12786" s="61">
        <v>40385</v>
      </c>
      <c r="B12786">
        <v>3.2229999999999999</v>
      </c>
      <c r="C12786" t="str">
        <f t="shared" si="204"/>
        <v>2010 q3</v>
      </c>
    </row>
    <row r="12787" spans="1:3">
      <c r="A12787" s="61">
        <v>40386</v>
      </c>
      <c r="B12787">
        <v>3.2065000000000001</v>
      </c>
      <c r="C12787" t="str">
        <f t="shared" si="204"/>
        <v>2010 q3</v>
      </c>
    </row>
    <row r="12788" spans="1:3">
      <c r="A12788" s="61">
        <v>40387</v>
      </c>
      <c r="B12788">
        <v>3.2454999999999998</v>
      </c>
      <c r="C12788" t="str">
        <f t="shared" si="204"/>
        <v>2010 q3</v>
      </c>
    </row>
    <row r="12789" spans="1:3">
      <c r="A12789" s="61">
        <v>40388</v>
      </c>
      <c r="B12789">
        <v>3.29</v>
      </c>
      <c r="C12789" t="str">
        <f t="shared" si="204"/>
        <v>2010 q3</v>
      </c>
    </row>
    <row r="12790" spans="1:3">
      <c r="A12790" s="61">
        <v>40389</v>
      </c>
      <c r="B12790">
        <v>3.3115000000000001</v>
      </c>
      <c r="C12790" t="str">
        <f t="shared" si="204"/>
        <v>2010 q3</v>
      </c>
    </row>
    <row r="12791" spans="1:3">
      <c r="A12791" s="61">
        <v>40392</v>
      </c>
      <c r="B12791">
        <v>3.3895</v>
      </c>
      <c r="C12791" t="str">
        <f t="shared" si="204"/>
        <v>2010 q3</v>
      </c>
    </row>
    <row r="12792" spans="1:3">
      <c r="A12792" s="61">
        <v>40393</v>
      </c>
      <c r="B12792">
        <v>3.3584999999999998</v>
      </c>
      <c r="C12792" t="str">
        <f t="shared" si="204"/>
        <v>2010 q3</v>
      </c>
    </row>
    <row r="12793" spans="1:3">
      <c r="A12793" s="61">
        <v>40394</v>
      </c>
      <c r="B12793">
        <v>3.4045000000000001</v>
      </c>
      <c r="C12793" t="str">
        <f t="shared" si="204"/>
        <v>2010 q3</v>
      </c>
    </row>
    <row r="12794" spans="1:3">
      <c r="A12794" s="61">
        <v>40395</v>
      </c>
      <c r="B12794">
        <v>3.3534999999999999</v>
      </c>
      <c r="C12794" t="str">
        <f t="shared" si="204"/>
        <v>2010 q3</v>
      </c>
    </row>
    <row r="12795" spans="1:3">
      <c r="A12795" s="61">
        <v>40396</v>
      </c>
      <c r="B12795">
        <v>3.343</v>
      </c>
      <c r="C12795" t="str">
        <f t="shared" si="204"/>
        <v>2010 q3</v>
      </c>
    </row>
    <row r="12796" spans="1:3">
      <c r="A12796" s="61">
        <v>40399</v>
      </c>
      <c r="B12796">
        <v>3.3540000000000001</v>
      </c>
      <c r="C12796" t="str">
        <f t="shared" si="204"/>
        <v>2010 q3</v>
      </c>
    </row>
    <row r="12797" spans="1:3">
      <c r="A12797" s="61">
        <v>40400</v>
      </c>
      <c r="B12797">
        <v>3.3125</v>
      </c>
      <c r="C12797" t="str">
        <f t="shared" si="204"/>
        <v>2010 q3</v>
      </c>
    </row>
    <row r="12798" spans="1:3">
      <c r="A12798" s="61">
        <v>40401</v>
      </c>
      <c r="B12798">
        <v>3.254</v>
      </c>
      <c r="C12798" t="str">
        <f t="shared" si="204"/>
        <v>2010 q3</v>
      </c>
    </row>
    <row r="12799" spans="1:3">
      <c r="A12799" s="61">
        <v>40402</v>
      </c>
      <c r="B12799">
        <v>3.2839999999999998</v>
      </c>
      <c r="C12799" t="str">
        <f t="shared" si="204"/>
        <v>2010 q3</v>
      </c>
    </row>
    <row r="12800" spans="1:3">
      <c r="A12800" s="61">
        <v>40403</v>
      </c>
      <c r="B12800">
        <v>3.2519999999999998</v>
      </c>
      <c r="C12800" t="str">
        <f t="shared" si="204"/>
        <v>2010 q3</v>
      </c>
    </row>
    <row r="12801" spans="1:3">
      <c r="A12801" s="61">
        <v>40406</v>
      </c>
      <c r="B12801">
        <v>3.2795000000000001</v>
      </c>
      <c r="C12801" t="str">
        <f t="shared" si="204"/>
        <v>2010 q3</v>
      </c>
    </row>
    <row r="12802" spans="1:3">
      <c r="A12802" s="61">
        <v>40407</v>
      </c>
      <c r="B12802">
        <v>3.3384999999999998</v>
      </c>
      <c r="C12802" t="str">
        <f t="shared" si="204"/>
        <v>2010 q3</v>
      </c>
    </row>
    <row r="12803" spans="1:3">
      <c r="A12803" s="61">
        <v>40408</v>
      </c>
      <c r="B12803">
        <v>3.3494999999999999</v>
      </c>
      <c r="C12803" t="str">
        <f t="shared" si="204"/>
        <v>2010 q3</v>
      </c>
    </row>
    <row r="12804" spans="1:3">
      <c r="A12804" s="61">
        <v>40409</v>
      </c>
      <c r="B12804">
        <v>3.3184999999999998</v>
      </c>
      <c r="C12804" t="str">
        <f t="shared" si="204"/>
        <v>2010 q3</v>
      </c>
    </row>
    <row r="12805" spans="1:3">
      <c r="A12805" s="61">
        <v>40410</v>
      </c>
      <c r="B12805">
        <v>3.2909999999999999</v>
      </c>
      <c r="C12805" t="str">
        <f t="shared" si="204"/>
        <v>2010 q3</v>
      </c>
    </row>
    <row r="12806" spans="1:3">
      <c r="A12806" s="61">
        <v>40413</v>
      </c>
      <c r="B12806">
        <v>3.2915000000000001</v>
      </c>
      <c r="C12806" t="str">
        <f t="shared" si="204"/>
        <v>2010 q3</v>
      </c>
    </row>
    <row r="12807" spans="1:3">
      <c r="A12807" s="61">
        <v>40414</v>
      </c>
      <c r="B12807">
        <v>3.2410000000000001</v>
      </c>
      <c r="C12807" t="str">
        <f t="shared" si="204"/>
        <v>2010 q3</v>
      </c>
    </row>
    <row r="12808" spans="1:3">
      <c r="A12808" s="61">
        <v>40415</v>
      </c>
      <c r="B12808">
        <v>3.2109999999999999</v>
      </c>
      <c r="C12808" t="str">
        <f t="shared" si="204"/>
        <v>2010 q3</v>
      </c>
    </row>
    <row r="12809" spans="1:3">
      <c r="A12809" s="61">
        <v>40416</v>
      </c>
      <c r="B12809">
        <v>3.3087</v>
      </c>
      <c r="C12809" t="str">
        <f t="shared" si="204"/>
        <v>2010 q3</v>
      </c>
    </row>
    <row r="12810" spans="1:3">
      <c r="A12810" s="61">
        <v>40417</v>
      </c>
      <c r="B12810">
        <v>3.3715999999999999</v>
      </c>
      <c r="C12810" t="str">
        <f t="shared" si="204"/>
        <v>2010 q3</v>
      </c>
    </row>
    <row r="12811" spans="1:3">
      <c r="A12811" s="61">
        <v>40420</v>
      </c>
      <c r="B12811">
        <v>3.4228999999999998</v>
      </c>
      <c r="C12811" t="str">
        <f t="shared" si="204"/>
        <v>2010 q3</v>
      </c>
    </row>
    <row r="12812" spans="1:3">
      <c r="A12812" s="61">
        <v>40421</v>
      </c>
      <c r="B12812">
        <v>3.3681999999999999</v>
      </c>
      <c r="C12812" t="str">
        <f t="shared" si="204"/>
        <v>2010 q3</v>
      </c>
    </row>
    <row r="12813" spans="1:3">
      <c r="A12813" s="61">
        <v>40422</v>
      </c>
      <c r="B12813">
        <v>3.4775</v>
      </c>
      <c r="C12813" t="str">
        <f t="shared" si="204"/>
        <v>2010 q3</v>
      </c>
    </row>
    <row r="12814" spans="1:3">
      <c r="A12814" s="61">
        <v>40423</v>
      </c>
      <c r="B12814">
        <v>3.4954999999999998</v>
      </c>
      <c r="C12814" t="str">
        <f t="shared" si="204"/>
        <v>2010 q3</v>
      </c>
    </row>
    <row r="12815" spans="1:3">
      <c r="A12815" s="61">
        <v>40424</v>
      </c>
      <c r="B12815">
        <v>3.5</v>
      </c>
      <c r="C12815" t="str">
        <f t="shared" si="204"/>
        <v>2010 q3</v>
      </c>
    </row>
    <row r="12816" spans="1:3">
      <c r="A12816" s="61">
        <v>40428</v>
      </c>
      <c r="B12816">
        <v>3.4704999999999999</v>
      </c>
      <c r="C12816" t="str">
        <f t="shared" si="204"/>
        <v>2010 q3</v>
      </c>
    </row>
    <row r="12817" spans="1:3">
      <c r="A12817" s="61">
        <v>40430</v>
      </c>
      <c r="B12817">
        <v>3.4434999999999998</v>
      </c>
      <c r="C12817" t="str">
        <f t="shared" si="204"/>
        <v>2010 q3</v>
      </c>
    </row>
    <row r="12818" spans="1:3">
      <c r="A12818" s="61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61">
        <v>40434</v>
      </c>
      <c r="B12819">
        <v>3.4790000000000001</v>
      </c>
      <c r="C12819" t="str">
        <f t="shared" si="205"/>
        <v>2010 q3</v>
      </c>
    </row>
    <row r="12820" spans="1:3">
      <c r="A12820" s="61">
        <v>40435</v>
      </c>
      <c r="B12820">
        <v>3.4685000000000001</v>
      </c>
      <c r="C12820" t="str">
        <f t="shared" si="205"/>
        <v>2010 q3</v>
      </c>
    </row>
    <row r="12821" spans="1:3">
      <c r="A12821" s="61">
        <v>40436</v>
      </c>
      <c r="B12821">
        <v>3.4664999999999999</v>
      </c>
      <c r="C12821" t="str">
        <f t="shared" si="205"/>
        <v>2010 q3</v>
      </c>
    </row>
    <row r="12822" spans="1:3">
      <c r="A12822" s="61">
        <v>40437</v>
      </c>
      <c r="B12822">
        <v>3.4935</v>
      </c>
      <c r="C12822" t="str">
        <f t="shared" si="205"/>
        <v>2010 q3</v>
      </c>
    </row>
    <row r="12823" spans="1:3">
      <c r="A12823" s="61">
        <v>40438</v>
      </c>
      <c r="B12823">
        <v>3.5219999999999998</v>
      </c>
      <c r="C12823" t="str">
        <f t="shared" si="205"/>
        <v>2010 q3</v>
      </c>
    </row>
    <row r="12824" spans="1:3">
      <c r="A12824" s="61">
        <v>40441</v>
      </c>
      <c r="B12824">
        <v>3.5045000000000002</v>
      </c>
      <c r="C12824" t="str">
        <f t="shared" si="205"/>
        <v>2010 q3</v>
      </c>
    </row>
    <row r="12825" spans="1:3">
      <c r="A12825" s="61">
        <v>40442</v>
      </c>
      <c r="B12825">
        <v>3.4809999999999999</v>
      </c>
      <c r="C12825" t="str">
        <f t="shared" si="205"/>
        <v>2010 q3</v>
      </c>
    </row>
    <row r="12826" spans="1:3">
      <c r="A12826" s="61">
        <v>40443</v>
      </c>
      <c r="B12826">
        <v>3.5649999999999999</v>
      </c>
      <c r="C12826" t="str">
        <f t="shared" si="205"/>
        <v>2010 q3</v>
      </c>
    </row>
    <row r="12827" spans="1:3">
      <c r="A12827" s="61">
        <v>40444</v>
      </c>
      <c r="B12827">
        <v>3.5905</v>
      </c>
      <c r="C12827" t="str">
        <f t="shared" si="205"/>
        <v>2010 q3</v>
      </c>
    </row>
    <row r="12828" spans="1:3">
      <c r="A12828" s="61">
        <v>40445</v>
      </c>
      <c r="B12828">
        <v>3.6179999999999999</v>
      </c>
      <c r="C12828" t="str">
        <f t="shared" si="205"/>
        <v>2010 q3</v>
      </c>
    </row>
    <row r="12829" spans="1:3">
      <c r="A12829" s="61">
        <v>40448</v>
      </c>
      <c r="B12829">
        <v>3.597</v>
      </c>
      <c r="C12829" t="str">
        <f t="shared" si="205"/>
        <v>2010 q3</v>
      </c>
    </row>
    <row r="12830" spans="1:3">
      <c r="A12830" s="61">
        <v>40450</v>
      </c>
      <c r="B12830">
        <v>3.6615000000000002</v>
      </c>
      <c r="C12830" t="str">
        <f t="shared" si="205"/>
        <v>2010 q3</v>
      </c>
    </row>
    <row r="12831" spans="1:3">
      <c r="A12831" s="61">
        <v>40451</v>
      </c>
      <c r="B12831">
        <v>3.6515</v>
      </c>
      <c r="C12831" t="str">
        <f t="shared" si="205"/>
        <v>2010 q3</v>
      </c>
    </row>
    <row r="12832" spans="1:3">
      <c r="A12832" s="61">
        <v>40452</v>
      </c>
      <c r="B12832">
        <v>3.6905000000000001</v>
      </c>
      <c r="C12832" t="str">
        <f t="shared" si="205"/>
        <v>2010 q4</v>
      </c>
    </row>
    <row r="12833" spans="1:3">
      <c r="A12833" s="61">
        <v>40455</v>
      </c>
      <c r="B12833">
        <v>3.6640000000000001</v>
      </c>
      <c r="C12833" t="str">
        <f t="shared" si="205"/>
        <v>2010 q4</v>
      </c>
    </row>
    <row r="12834" spans="1:3">
      <c r="A12834" s="61">
        <v>40456</v>
      </c>
      <c r="B12834">
        <v>3.7265000000000001</v>
      </c>
      <c r="C12834" t="str">
        <f t="shared" si="205"/>
        <v>2010 q4</v>
      </c>
    </row>
    <row r="12835" spans="1:3">
      <c r="A12835" s="61">
        <v>40457</v>
      </c>
      <c r="B12835">
        <v>3.7530000000000001</v>
      </c>
      <c r="C12835" t="str">
        <f t="shared" si="205"/>
        <v>2010 q4</v>
      </c>
    </row>
    <row r="12836" spans="1:3">
      <c r="A12836" s="61">
        <v>40458</v>
      </c>
      <c r="B12836">
        <v>3.6795</v>
      </c>
      <c r="C12836" t="str">
        <f t="shared" si="205"/>
        <v>2010 q4</v>
      </c>
    </row>
    <row r="12837" spans="1:3">
      <c r="A12837" s="61">
        <v>40459</v>
      </c>
      <c r="B12837">
        <v>3.7745000000000002</v>
      </c>
      <c r="C12837" t="str">
        <f t="shared" si="205"/>
        <v>2010 q4</v>
      </c>
    </row>
    <row r="12838" spans="1:3">
      <c r="A12838" s="61">
        <v>40462</v>
      </c>
      <c r="B12838">
        <v>3.7894999999999999</v>
      </c>
      <c r="C12838" t="str">
        <f t="shared" si="205"/>
        <v>2010 q4</v>
      </c>
    </row>
    <row r="12839" spans="1:3">
      <c r="A12839" s="61">
        <v>40463</v>
      </c>
      <c r="B12839">
        <v>3.7894999999999999</v>
      </c>
      <c r="C12839" t="str">
        <f t="shared" si="205"/>
        <v>2010 q4</v>
      </c>
    </row>
    <row r="12840" spans="1:3">
      <c r="A12840" s="61">
        <v>40464</v>
      </c>
      <c r="B12840">
        <v>3.8205</v>
      </c>
      <c r="C12840" t="str">
        <f t="shared" si="205"/>
        <v>2010 q4</v>
      </c>
    </row>
    <row r="12841" spans="1:3">
      <c r="A12841" s="61">
        <v>40465</v>
      </c>
      <c r="B12841">
        <v>3.8155000000000001</v>
      </c>
      <c r="C12841" t="str">
        <f t="shared" si="205"/>
        <v>2010 q4</v>
      </c>
    </row>
    <row r="12842" spans="1:3">
      <c r="A12842" s="61">
        <v>40466</v>
      </c>
      <c r="B12842">
        <v>3.839</v>
      </c>
      <c r="C12842" t="str">
        <f t="shared" si="205"/>
        <v>2010 q4</v>
      </c>
    </row>
    <row r="12843" spans="1:3">
      <c r="A12843" s="61">
        <v>40469</v>
      </c>
      <c r="B12843">
        <v>3.855</v>
      </c>
      <c r="C12843" t="str">
        <f t="shared" si="205"/>
        <v>2010 q4</v>
      </c>
    </row>
    <row r="12844" spans="1:3">
      <c r="A12844" s="61">
        <v>40470</v>
      </c>
      <c r="B12844">
        <v>3.7574999999999998</v>
      </c>
      <c r="C12844" t="str">
        <f t="shared" si="205"/>
        <v>2010 q4</v>
      </c>
    </row>
    <row r="12845" spans="1:3">
      <c r="A12845" s="61">
        <v>40471</v>
      </c>
      <c r="B12845">
        <v>3.7934999999999999</v>
      </c>
      <c r="C12845" t="str">
        <f t="shared" si="205"/>
        <v>2010 q4</v>
      </c>
    </row>
    <row r="12846" spans="1:3">
      <c r="A12846" s="61">
        <v>40472</v>
      </c>
      <c r="B12846">
        <v>3.7814999999999999</v>
      </c>
      <c r="C12846" t="str">
        <f t="shared" si="205"/>
        <v>2010 q4</v>
      </c>
    </row>
    <row r="12847" spans="1:3">
      <c r="A12847" s="61">
        <v>40473</v>
      </c>
      <c r="B12847">
        <v>3.7970000000000002</v>
      </c>
      <c r="C12847" t="str">
        <f t="shared" si="205"/>
        <v>2010 q4</v>
      </c>
    </row>
    <row r="12848" spans="1:3">
      <c r="A12848" s="61">
        <v>40476</v>
      </c>
      <c r="B12848">
        <v>3.863</v>
      </c>
      <c r="C12848" t="str">
        <f t="shared" si="205"/>
        <v>2010 q4</v>
      </c>
    </row>
    <row r="12849" spans="1:3">
      <c r="A12849" s="61">
        <v>40477</v>
      </c>
      <c r="B12849">
        <v>3.8690000000000002</v>
      </c>
      <c r="C12849" t="str">
        <f t="shared" si="205"/>
        <v>2010 q4</v>
      </c>
    </row>
    <row r="12850" spans="1:3">
      <c r="A12850" s="61">
        <v>40478</v>
      </c>
      <c r="B12850">
        <v>3.7755000000000001</v>
      </c>
      <c r="C12850" t="str">
        <f t="shared" si="205"/>
        <v>2010 q4</v>
      </c>
    </row>
    <row r="12851" spans="1:3">
      <c r="A12851" s="61">
        <v>40479</v>
      </c>
      <c r="B12851">
        <v>3.7875000000000001</v>
      </c>
      <c r="C12851" t="str">
        <f t="shared" si="205"/>
        <v>2010 q4</v>
      </c>
    </row>
    <row r="12852" spans="1:3">
      <c r="A12852" s="61">
        <v>40480</v>
      </c>
      <c r="B12852">
        <v>3.7334999999999998</v>
      </c>
      <c r="C12852" t="str">
        <f t="shared" si="205"/>
        <v>2010 q4</v>
      </c>
    </row>
    <row r="12853" spans="1:3">
      <c r="A12853" s="61">
        <v>40483</v>
      </c>
      <c r="B12853">
        <v>3.7850000000000001</v>
      </c>
      <c r="C12853" t="str">
        <f t="shared" si="205"/>
        <v>2010 q4</v>
      </c>
    </row>
    <row r="12854" spans="1:3">
      <c r="A12854" s="61">
        <v>40484</v>
      </c>
      <c r="B12854">
        <v>3.839</v>
      </c>
      <c r="C12854" t="str">
        <f t="shared" si="205"/>
        <v>2010 q4</v>
      </c>
    </row>
    <row r="12855" spans="1:3">
      <c r="A12855" s="61">
        <v>40485</v>
      </c>
      <c r="B12855">
        <v>3.7850000000000001</v>
      </c>
      <c r="C12855" t="str">
        <f t="shared" si="205"/>
        <v>2010 q4</v>
      </c>
    </row>
    <row r="12856" spans="1:3">
      <c r="A12856" s="61">
        <v>40486</v>
      </c>
      <c r="B12856">
        <v>3.9119999999999999</v>
      </c>
      <c r="C12856" t="str">
        <f t="shared" si="205"/>
        <v>2010 q4</v>
      </c>
    </row>
    <row r="12857" spans="1:3">
      <c r="A12857" s="61">
        <v>40487</v>
      </c>
      <c r="B12857">
        <v>3.9485000000000001</v>
      </c>
      <c r="C12857" t="str">
        <f t="shared" si="205"/>
        <v>2010 q4</v>
      </c>
    </row>
    <row r="12858" spans="1:3">
      <c r="A12858" s="61">
        <v>40490</v>
      </c>
      <c r="B12858">
        <v>3.9565000000000001</v>
      </c>
      <c r="C12858" t="str">
        <f t="shared" si="205"/>
        <v>2010 q4</v>
      </c>
    </row>
    <row r="12859" spans="1:3">
      <c r="A12859" s="61">
        <v>40491</v>
      </c>
      <c r="B12859">
        <v>4.0430000000000001</v>
      </c>
      <c r="C12859" t="str">
        <f t="shared" si="205"/>
        <v>2010 q4</v>
      </c>
    </row>
    <row r="12860" spans="1:3">
      <c r="A12860" s="61">
        <v>40492</v>
      </c>
      <c r="B12860">
        <v>3.9689999999999999</v>
      </c>
      <c r="C12860" t="str">
        <f t="shared" si="205"/>
        <v>2010 q4</v>
      </c>
    </row>
    <row r="12861" spans="1:3">
      <c r="A12861" s="61">
        <v>40493</v>
      </c>
      <c r="B12861">
        <v>4.0225</v>
      </c>
      <c r="C12861" t="str">
        <f t="shared" si="205"/>
        <v>2010 q4</v>
      </c>
    </row>
    <row r="12862" spans="1:3">
      <c r="A12862" s="61">
        <v>40494</v>
      </c>
      <c r="B12862">
        <v>3.8935</v>
      </c>
      <c r="C12862" t="str">
        <f t="shared" si="205"/>
        <v>2010 q4</v>
      </c>
    </row>
    <row r="12863" spans="1:3">
      <c r="A12863" s="61">
        <v>40497</v>
      </c>
      <c r="B12863">
        <v>3.9249999999999998</v>
      </c>
      <c r="C12863" t="str">
        <f t="shared" si="205"/>
        <v>2010 q4</v>
      </c>
    </row>
    <row r="12864" spans="1:3">
      <c r="A12864" s="61">
        <v>40498</v>
      </c>
      <c r="B12864">
        <v>3.7275</v>
      </c>
      <c r="C12864" t="str">
        <f t="shared" si="205"/>
        <v>2010 q4</v>
      </c>
    </row>
    <row r="12865" spans="1:3">
      <c r="A12865" s="61">
        <v>40499</v>
      </c>
      <c r="B12865">
        <v>3.7294999999999998</v>
      </c>
      <c r="C12865" t="str">
        <f t="shared" si="205"/>
        <v>2010 q4</v>
      </c>
    </row>
    <row r="12866" spans="1:3">
      <c r="A12866" s="61">
        <v>40500</v>
      </c>
      <c r="B12866">
        <v>3.831</v>
      </c>
      <c r="C12866" t="str">
        <f t="shared" si="205"/>
        <v>2010 q4</v>
      </c>
    </row>
    <row r="12867" spans="1:3">
      <c r="A12867" s="61">
        <v>40501</v>
      </c>
      <c r="B12867">
        <v>3.8334999999999999</v>
      </c>
      <c r="C12867" t="str">
        <f t="shared" si="205"/>
        <v>2010 q4</v>
      </c>
    </row>
    <row r="12868" spans="1:3">
      <c r="A12868" s="61">
        <v>40504</v>
      </c>
      <c r="B12868">
        <v>3.7515000000000001</v>
      </c>
      <c r="C12868" t="str">
        <f t="shared" si="205"/>
        <v>2010 q4</v>
      </c>
    </row>
    <row r="12869" spans="1:3">
      <c r="A12869" s="61">
        <v>40505</v>
      </c>
      <c r="B12869">
        <v>3.7025000000000001</v>
      </c>
      <c r="C12869" t="str">
        <f t="shared" si="205"/>
        <v>2010 q4</v>
      </c>
    </row>
    <row r="12870" spans="1:3">
      <c r="A12870" s="61">
        <v>40506</v>
      </c>
      <c r="B12870">
        <v>3.7563</v>
      </c>
      <c r="C12870" t="str">
        <f t="shared" si="205"/>
        <v>2010 q4</v>
      </c>
    </row>
    <row r="12871" spans="1:3">
      <c r="A12871" s="61">
        <v>40508</v>
      </c>
      <c r="B12871">
        <v>3.7532000000000001</v>
      </c>
      <c r="C12871" t="str">
        <f t="shared" si="205"/>
        <v>2010 q4</v>
      </c>
    </row>
    <row r="12872" spans="1:3">
      <c r="A12872" s="61">
        <v>40511</v>
      </c>
      <c r="B12872">
        <v>3.7610000000000001</v>
      </c>
      <c r="C12872" t="str">
        <f t="shared" si="205"/>
        <v>2010 q4</v>
      </c>
    </row>
    <row r="12873" spans="1:3">
      <c r="A12873" s="61">
        <v>40512</v>
      </c>
      <c r="B12873">
        <v>3.8241999999999998</v>
      </c>
      <c r="C12873" t="str">
        <f t="shared" si="205"/>
        <v>2010 q4</v>
      </c>
    </row>
    <row r="12874" spans="1:3">
      <c r="A12874" s="61">
        <v>40513</v>
      </c>
      <c r="B12874">
        <v>3.9474999999999998</v>
      </c>
      <c r="C12874" t="str">
        <f t="shared" si="205"/>
        <v>2010 q4</v>
      </c>
    </row>
    <row r="12875" spans="1:3">
      <c r="A12875" s="61">
        <v>40514</v>
      </c>
      <c r="B12875">
        <v>3.9784999999999999</v>
      </c>
      <c r="C12875" t="str">
        <f t="shared" si="205"/>
        <v>2010 q4</v>
      </c>
    </row>
    <row r="12876" spans="1:3">
      <c r="A12876" s="61">
        <v>40515</v>
      </c>
      <c r="B12876">
        <v>3.9984999999999999</v>
      </c>
      <c r="C12876" t="str">
        <f t="shared" si="205"/>
        <v>2010 q4</v>
      </c>
    </row>
    <row r="12877" spans="1:3">
      <c r="A12877" s="61">
        <v>40518</v>
      </c>
      <c r="B12877">
        <v>4.0075000000000003</v>
      </c>
      <c r="C12877" t="str">
        <f t="shared" si="205"/>
        <v>2010 q4</v>
      </c>
    </row>
    <row r="12878" spans="1:3">
      <c r="A12878" s="61">
        <v>40519</v>
      </c>
      <c r="B12878">
        <v>4.0475000000000003</v>
      </c>
      <c r="C12878" t="str">
        <f t="shared" si="205"/>
        <v>2010 q4</v>
      </c>
    </row>
    <row r="12879" spans="1:3">
      <c r="A12879" s="61">
        <v>40520</v>
      </c>
      <c r="B12879">
        <v>4.0990000000000002</v>
      </c>
      <c r="C12879" t="str">
        <f t="shared" si="205"/>
        <v>2010 q4</v>
      </c>
    </row>
    <row r="12880" spans="1:3">
      <c r="A12880" s="61">
        <v>40521</v>
      </c>
      <c r="B12880">
        <v>4.085</v>
      </c>
      <c r="C12880" t="str">
        <f t="shared" si="205"/>
        <v>2010 q4</v>
      </c>
    </row>
    <row r="12881" spans="1:3">
      <c r="A12881" s="61">
        <v>40522</v>
      </c>
      <c r="B12881">
        <v>4.1094999999999997</v>
      </c>
      <c r="C12881" t="str">
        <f t="shared" si="205"/>
        <v>2010 q4</v>
      </c>
    </row>
    <row r="12882" spans="1:3">
      <c r="A12882" s="61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61">
        <v>40526</v>
      </c>
      <c r="B12883">
        <v>4.2060000000000004</v>
      </c>
      <c r="C12883" t="str">
        <f t="shared" si="206"/>
        <v>2010 q4</v>
      </c>
    </row>
    <row r="12884" spans="1:3">
      <c r="A12884" s="61">
        <v>40527</v>
      </c>
      <c r="B12884">
        <v>4.1295000000000002</v>
      </c>
      <c r="C12884" t="str">
        <f t="shared" si="206"/>
        <v>2010 q4</v>
      </c>
    </row>
    <row r="12885" spans="1:3">
      <c r="A12885" s="61">
        <v>40528</v>
      </c>
      <c r="B12885">
        <v>4.1130000000000004</v>
      </c>
      <c r="C12885" t="str">
        <f t="shared" si="206"/>
        <v>2010 q4</v>
      </c>
    </row>
    <row r="12886" spans="1:3">
      <c r="A12886" s="61">
        <v>40529</v>
      </c>
      <c r="B12886">
        <v>4.1559999999999997</v>
      </c>
      <c r="C12886" t="str">
        <f t="shared" si="206"/>
        <v>2010 q4</v>
      </c>
    </row>
    <row r="12887" spans="1:3">
      <c r="A12887" s="61">
        <v>40532</v>
      </c>
      <c r="B12887">
        <v>4.2035</v>
      </c>
      <c r="C12887" t="str">
        <f t="shared" si="206"/>
        <v>2010 q4</v>
      </c>
    </row>
    <row r="12888" spans="1:3">
      <c r="A12888" s="61">
        <v>40533</v>
      </c>
      <c r="B12888">
        <v>4.2729999999999997</v>
      </c>
      <c r="C12888" t="str">
        <f t="shared" si="206"/>
        <v>2010 q4</v>
      </c>
    </row>
    <row r="12889" spans="1:3">
      <c r="A12889" s="61">
        <v>40534</v>
      </c>
      <c r="B12889">
        <v>4.2720000000000002</v>
      </c>
      <c r="C12889" t="str">
        <f t="shared" si="206"/>
        <v>2010 q4</v>
      </c>
    </row>
    <row r="12890" spans="1:3">
      <c r="A12890" s="61">
        <v>40535</v>
      </c>
      <c r="B12890">
        <v>4.2560000000000002</v>
      </c>
      <c r="C12890" t="str">
        <f t="shared" si="206"/>
        <v>2010 q4</v>
      </c>
    </row>
    <row r="12891" spans="1:3">
      <c r="A12891" s="61">
        <v>40539</v>
      </c>
      <c r="B12891">
        <v>4.2765000000000004</v>
      </c>
      <c r="C12891" t="str">
        <f t="shared" si="206"/>
        <v>2010 q4</v>
      </c>
    </row>
    <row r="12892" spans="1:3">
      <c r="A12892" s="61">
        <v>40540</v>
      </c>
      <c r="B12892">
        <v>4.3247999999999998</v>
      </c>
      <c r="C12892" t="str">
        <f t="shared" si="206"/>
        <v>2010 q4</v>
      </c>
    </row>
    <row r="12893" spans="1:3">
      <c r="A12893" s="61">
        <v>40541</v>
      </c>
      <c r="B12893">
        <v>4.3085000000000004</v>
      </c>
      <c r="C12893" t="str">
        <f t="shared" si="206"/>
        <v>2010 q4</v>
      </c>
    </row>
    <row r="12894" spans="1:3">
      <c r="A12894" s="61">
        <v>40542</v>
      </c>
      <c r="B12894">
        <v>4.3601000000000001</v>
      </c>
      <c r="C12894" t="str">
        <f t="shared" si="206"/>
        <v>2010 q4</v>
      </c>
    </row>
    <row r="12895" spans="1:3">
      <c r="A12895" s="61">
        <v>40543</v>
      </c>
      <c r="B12895">
        <v>4.4455</v>
      </c>
      <c r="C12895" t="str">
        <f t="shared" si="206"/>
        <v>2010 q4</v>
      </c>
    </row>
    <row r="12896" spans="1:3">
      <c r="A12896" s="61">
        <v>40546</v>
      </c>
      <c r="B12896">
        <v>4.4574999999999996</v>
      </c>
      <c r="C12896" t="str">
        <f t="shared" si="206"/>
        <v>2011 q1</v>
      </c>
    </row>
    <row r="12897" spans="1:3">
      <c r="A12897" s="61">
        <v>40547</v>
      </c>
      <c r="B12897">
        <v>4.3689999999999998</v>
      </c>
      <c r="C12897" t="str">
        <f t="shared" si="206"/>
        <v>2011 q1</v>
      </c>
    </row>
    <row r="12898" spans="1:3">
      <c r="A12898" s="61">
        <v>40548</v>
      </c>
      <c r="B12898">
        <v>4.4080000000000004</v>
      </c>
      <c r="C12898" t="str">
        <f t="shared" si="206"/>
        <v>2011 q1</v>
      </c>
    </row>
    <row r="12899" spans="1:3">
      <c r="A12899" s="61">
        <v>40549</v>
      </c>
      <c r="B12899">
        <v>4.3295000000000003</v>
      </c>
      <c r="C12899" t="str">
        <f t="shared" si="206"/>
        <v>2011 q1</v>
      </c>
    </row>
    <row r="12900" spans="1:3">
      <c r="A12900" s="61">
        <v>40550</v>
      </c>
      <c r="B12900">
        <v>4.2824999999999998</v>
      </c>
      <c r="C12900" t="str">
        <f t="shared" si="206"/>
        <v>2011 q1</v>
      </c>
    </row>
    <row r="12901" spans="1:3">
      <c r="A12901" s="61">
        <v>40553</v>
      </c>
      <c r="B12901">
        <v>4.2645</v>
      </c>
      <c r="C12901" t="str">
        <f t="shared" si="206"/>
        <v>2011 q1</v>
      </c>
    </row>
    <row r="12902" spans="1:3">
      <c r="A12902" s="61">
        <v>40554</v>
      </c>
      <c r="B12902">
        <v>4.3490000000000002</v>
      </c>
      <c r="C12902" t="str">
        <f t="shared" si="206"/>
        <v>2011 q1</v>
      </c>
    </row>
    <row r="12903" spans="1:3">
      <c r="A12903" s="61">
        <v>40555</v>
      </c>
      <c r="B12903">
        <v>4.4115000000000002</v>
      </c>
      <c r="C12903" t="str">
        <f t="shared" si="206"/>
        <v>2011 q1</v>
      </c>
    </row>
    <row r="12904" spans="1:3">
      <c r="A12904" s="61">
        <v>40556</v>
      </c>
      <c r="B12904">
        <v>4.3769999999999998</v>
      </c>
      <c r="C12904" t="str">
        <f t="shared" si="206"/>
        <v>2011 q1</v>
      </c>
    </row>
    <row r="12905" spans="1:3">
      <c r="A12905" s="61">
        <v>40557</v>
      </c>
      <c r="B12905">
        <v>4.4119999999999999</v>
      </c>
      <c r="C12905" t="str">
        <f t="shared" si="206"/>
        <v>2011 q1</v>
      </c>
    </row>
    <row r="12906" spans="1:3">
      <c r="A12906" s="61">
        <v>40561</v>
      </c>
      <c r="B12906">
        <v>4.4279999999999999</v>
      </c>
      <c r="C12906" t="str">
        <f t="shared" si="206"/>
        <v>2011 q1</v>
      </c>
    </row>
    <row r="12907" spans="1:3">
      <c r="A12907" s="61">
        <v>40562</v>
      </c>
      <c r="B12907">
        <v>4.37</v>
      </c>
      <c r="C12907" t="str">
        <f t="shared" si="206"/>
        <v>2011 q1</v>
      </c>
    </row>
    <row r="12908" spans="1:3">
      <c r="A12908" s="61">
        <v>40563</v>
      </c>
      <c r="B12908">
        <v>4.2720000000000002</v>
      </c>
      <c r="C12908" t="str">
        <f t="shared" si="206"/>
        <v>2011 q1</v>
      </c>
    </row>
    <row r="12909" spans="1:3">
      <c r="A12909" s="61">
        <v>40564</v>
      </c>
      <c r="B12909">
        <v>4.3090000000000002</v>
      </c>
      <c r="C12909" t="str">
        <f t="shared" si="206"/>
        <v>2011 q1</v>
      </c>
    </row>
    <row r="12910" spans="1:3">
      <c r="A12910" s="61">
        <v>40567</v>
      </c>
      <c r="B12910">
        <v>4.3484999999999996</v>
      </c>
      <c r="C12910" t="str">
        <f t="shared" si="206"/>
        <v>2011 q1</v>
      </c>
    </row>
    <row r="12911" spans="1:3">
      <c r="A12911" s="61">
        <v>40568</v>
      </c>
      <c r="B12911">
        <v>4.226</v>
      </c>
      <c r="C12911" t="str">
        <f t="shared" si="206"/>
        <v>2011 q1</v>
      </c>
    </row>
    <row r="12912" spans="1:3">
      <c r="A12912" s="61">
        <v>40569</v>
      </c>
      <c r="B12912">
        <v>4.2670000000000003</v>
      </c>
      <c r="C12912" t="str">
        <f t="shared" si="206"/>
        <v>2011 q1</v>
      </c>
    </row>
    <row r="12913" spans="1:3">
      <c r="A12913" s="61">
        <v>40570</v>
      </c>
      <c r="B12913">
        <v>4.3384999999999998</v>
      </c>
      <c r="C12913" t="str">
        <f t="shared" si="206"/>
        <v>2011 q1</v>
      </c>
    </row>
    <row r="12914" spans="1:3">
      <c r="A12914" s="61">
        <v>40571</v>
      </c>
      <c r="B12914">
        <v>4.3730000000000002</v>
      </c>
      <c r="C12914" t="str">
        <f t="shared" si="206"/>
        <v>2011 q1</v>
      </c>
    </row>
    <row r="12915" spans="1:3">
      <c r="A12915" s="61">
        <v>40574</v>
      </c>
      <c r="B12915">
        <v>4.4584999999999999</v>
      </c>
      <c r="C12915" t="str">
        <f t="shared" si="206"/>
        <v>2011 q1</v>
      </c>
    </row>
    <row r="12916" spans="1:3">
      <c r="A12916" s="61">
        <v>40575</v>
      </c>
      <c r="B12916">
        <v>4.5469999999999997</v>
      </c>
      <c r="C12916" t="str">
        <f t="shared" si="206"/>
        <v>2011 q1</v>
      </c>
    </row>
    <row r="12917" spans="1:3">
      <c r="A12917" s="61">
        <v>40576</v>
      </c>
      <c r="B12917">
        <v>4.5439999999999996</v>
      </c>
      <c r="C12917" t="str">
        <f t="shared" si="206"/>
        <v>2011 q1</v>
      </c>
    </row>
    <row r="12918" spans="1:3">
      <c r="A12918" s="61">
        <v>40577</v>
      </c>
      <c r="B12918">
        <v>4.5445000000000002</v>
      </c>
      <c r="C12918" t="str">
        <f t="shared" si="206"/>
        <v>2011 q1</v>
      </c>
    </row>
    <row r="12919" spans="1:3">
      <c r="A12919" s="61">
        <v>40578</v>
      </c>
      <c r="B12919">
        <v>4.5795000000000003</v>
      </c>
      <c r="C12919" t="str">
        <f t="shared" si="206"/>
        <v>2011 q1</v>
      </c>
    </row>
    <row r="12920" spans="1:3">
      <c r="A12920" s="61">
        <v>40581</v>
      </c>
      <c r="B12920">
        <v>4.5750000000000002</v>
      </c>
      <c r="C12920" t="str">
        <f t="shared" si="206"/>
        <v>2011 q1</v>
      </c>
    </row>
    <row r="12921" spans="1:3">
      <c r="A12921" s="61">
        <v>40582</v>
      </c>
      <c r="B12921">
        <v>4.5739999999999998</v>
      </c>
      <c r="C12921" t="str">
        <f t="shared" si="206"/>
        <v>2011 q1</v>
      </c>
    </row>
    <row r="12922" spans="1:3">
      <c r="A12922" s="61">
        <v>40583</v>
      </c>
      <c r="B12922">
        <v>4.524</v>
      </c>
      <c r="C12922" t="str">
        <f t="shared" si="206"/>
        <v>2011 q1</v>
      </c>
    </row>
    <row r="12923" spans="1:3">
      <c r="A12923" s="61">
        <v>40584</v>
      </c>
      <c r="B12923">
        <v>4.5434999999999999</v>
      </c>
      <c r="C12923" t="str">
        <f t="shared" si="206"/>
        <v>2011 q1</v>
      </c>
    </row>
    <row r="12924" spans="1:3">
      <c r="A12924" s="61">
        <v>40585</v>
      </c>
      <c r="B12924">
        <v>4.5359999999999996</v>
      </c>
      <c r="C12924" t="str">
        <f t="shared" si="206"/>
        <v>2011 q1</v>
      </c>
    </row>
    <row r="12925" spans="1:3">
      <c r="A12925" s="61">
        <v>40588</v>
      </c>
      <c r="B12925">
        <v>4.6284999999999998</v>
      </c>
      <c r="C12925" t="str">
        <f t="shared" si="206"/>
        <v>2011 q1</v>
      </c>
    </row>
    <row r="12926" spans="1:3">
      <c r="A12926" s="61">
        <v>40589</v>
      </c>
      <c r="B12926">
        <v>4.5359999999999996</v>
      </c>
      <c r="C12926" t="str">
        <f t="shared" si="206"/>
        <v>2011 q1</v>
      </c>
    </row>
    <row r="12927" spans="1:3">
      <c r="A12927" s="61">
        <v>40590</v>
      </c>
      <c r="B12927">
        <v>4.47</v>
      </c>
      <c r="C12927" t="str">
        <f t="shared" si="206"/>
        <v>2011 q1</v>
      </c>
    </row>
    <row r="12928" spans="1:3">
      <c r="A12928" s="61">
        <v>40591</v>
      </c>
      <c r="B12928">
        <v>4.484</v>
      </c>
      <c r="C12928" t="str">
        <f t="shared" si="206"/>
        <v>2011 q1</v>
      </c>
    </row>
    <row r="12929" spans="1:3">
      <c r="A12929" s="61">
        <v>40592</v>
      </c>
      <c r="B12929">
        <v>4.4820000000000002</v>
      </c>
      <c r="C12929" t="str">
        <f t="shared" si="206"/>
        <v>2011 q1</v>
      </c>
    </row>
    <row r="12930" spans="1:3">
      <c r="A12930" s="61">
        <v>40596</v>
      </c>
      <c r="B12930">
        <v>4.3470000000000004</v>
      </c>
      <c r="C12930" t="str">
        <f t="shared" si="206"/>
        <v>2011 q1</v>
      </c>
    </row>
    <row r="12931" spans="1:3">
      <c r="A12931" s="61">
        <v>40597</v>
      </c>
      <c r="B12931">
        <v>4.2786999999999997</v>
      </c>
      <c r="C12931" t="str">
        <f t="shared" si="206"/>
        <v>2011 q1</v>
      </c>
    </row>
    <row r="12932" spans="1:3">
      <c r="A12932" s="61">
        <v>40598</v>
      </c>
      <c r="B12932">
        <v>4.3333000000000004</v>
      </c>
      <c r="C12932" t="str">
        <f t="shared" si="206"/>
        <v>2011 q1</v>
      </c>
    </row>
    <row r="12933" spans="1:3">
      <c r="A12933" s="61">
        <v>40599</v>
      </c>
      <c r="B12933">
        <v>4.4474</v>
      </c>
      <c r="C12933" t="str">
        <f t="shared" si="206"/>
        <v>2011 q1</v>
      </c>
    </row>
    <row r="12934" spans="1:3">
      <c r="A12934" s="61">
        <v>40602</v>
      </c>
      <c r="B12934">
        <v>4.4927999999999999</v>
      </c>
      <c r="C12934" t="str">
        <f t="shared" si="206"/>
        <v>2011 q1</v>
      </c>
    </row>
    <row r="12935" spans="1:3">
      <c r="A12935" s="61">
        <v>40603</v>
      </c>
      <c r="B12935">
        <v>4.5095000000000001</v>
      </c>
      <c r="C12935" t="str">
        <f t="shared" si="206"/>
        <v>2011 q1</v>
      </c>
    </row>
    <row r="12936" spans="1:3">
      <c r="A12936" s="61">
        <v>40604</v>
      </c>
      <c r="B12936">
        <v>4.4980000000000002</v>
      </c>
      <c r="C12936" t="str">
        <f t="shared" si="206"/>
        <v>2011 q1</v>
      </c>
    </row>
    <row r="12937" spans="1:3">
      <c r="A12937" s="61">
        <v>40605</v>
      </c>
      <c r="B12937">
        <v>4.49</v>
      </c>
      <c r="C12937" t="str">
        <f t="shared" si="206"/>
        <v>2011 q1</v>
      </c>
    </row>
    <row r="12938" spans="1:3">
      <c r="A12938" s="61">
        <v>40606</v>
      </c>
      <c r="B12938">
        <v>4.4855</v>
      </c>
      <c r="C12938" t="str">
        <f t="shared" si="206"/>
        <v>2011 q1</v>
      </c>
    </row>
    <row r="12939" spans="1:3">
      <c r="A12939" s="61">
        <v>40609</v>
      </c>
      <c r="B12939">
        <v>4.327</v>
      </c>
      <c r="C12939" t="str">
        <f t="shared" si="206"/>
        <v>2011 q1</v>
      </c>
    </row>
    <row r="12940" spans="1:3">
      <c r="A12940" s="61">
        <v>40610</v>
      </c>
      <c r="B12940">
        <v>4.3384999999999998</v>
      </c>
      <c r="C12940" t="str">
        <f t="shared" si="206"/>
        <v>2011 q1</v>
      </c>
    </row>
    <row r="12941" spans="1:3">
      <c r="A12941" s="61">
        <v>40611</v>
      </c>
      <c r="B12941">
        <v>4.2125000000000004</v>
      </c>
      <c r="C12941" t="str">
        <f t="shared" si="206"/>
        <v>2011 q1</v>
      </c>
    </row>
    <row r="12942" spans="1:3">
      <c r="A12942" s="61">
        <v>40612</v>
      </c>
      <c r="B12942">
        <v>4.1974999999999998</v>
      </c>
      <c r="C12942" t="str">
        <f t="shared" si="206"/>
        <v>2011 q1</v>
      </c>
    </row>
    <row r="12943" spans="1:3">
      <c r="A12943" s="61">
        <v>40613</v>
      </c>
      <c r="B12943">
        <v>4.2074999999999996</v>
      </c>
      <c r="C12943" t="str">
        <f t="shared" si="206"/>
        <v>2011 q1</v>
      </c>
    </row>
    <row r="12944" spans="1:3">
      <c r="A12944" s="61">
        <v>40616</v>
      </c>
      <c r="B12944">
        <v>4.1864999999999997</v>
      </c>
      <c r="C12944" t="str">
        <f t="shared" si="206"/>
        <v>2011 q1</v>
      </c>
    </row>
    <row r="12945" spans="1:3">
      <c r="A12945" s="61">
        <v>40617</v>
      </c>
      <c r="B12945">
        <v>4.1369999999999996</v>
      </c>
      <c r="C12945" t="str">
        <f t="shared" si="206"/>
        <v>2011 q1</v>
      </c>
    </row>
    <row r="12946" spans="1:3">
      <c r="A12946" s="61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61">
        <v>40619</v>
      </c>
      <c r="B12947">
        <v>4.3440000000000003</v>
      </c>
      <c r="C12947" t="str">
        <f t="shared" si="207"/>
        <v>2011 q1</v>
      </c>
    </row>
    <row r="12948" spans="1:3">
      <c r="A12948" s="61">
        <v>40620</v>
      </c>
      <c r="B12948">
        <v>4.3390000000000004</v>
      </c>
      <c r="C12948" t="str">
        <f t="shared" si="207"/>
        <v>2011 q1</v>
      </c>
    </row>
    <row r="12949" spans="1:3">
      <c r="A12949" s="61">
        <v>40623</v>
      </c>
      <c r="B12949">
        <v>4.2859999999999996</v>
      </c>
      <c r="C12949" t="str">
        <f t="shared" si="207"/>
        <v>2011 q1</v>
      </c>
    </row>
    <row r="12950" spans="1:3">
      <c r="A12950" s="61">
        <v>40625</v>
      </c>
      <c r="B12950">
        <v>4.4284999999999997</v>
      </c>
      <c r="C12950" t="str">
        <f t="shared" si="207"/>
        <v>2011 q1</v>
      </c>
    </row>
    <row r="12951" spans="1:3">
      <c r="A12951" s="61">
        <v>40626</v>
      </c>
      <c r="B12951">
        <v>4.4245000000000001</v>
      </c>
      <c r="C12951" t="str">
        <f t="shared" si="207"/>
        <v>2011 q1</v>
      </c>
    </row>
    <row r="12952" spans="1:3">
      <c r="A12952" s="61">
        <v>40627</v>
      </c>
      <c r="B12952">
        <v>4.4189999999999996</v>
      </c>
      <c r="C12952" t="str">
        <f t="shared" si="207"/>
        <v>2011 q1</v>
      </c>
    </row>
    <row r="12953" spans="1:3">
      <c r="A12953" s="61">
        <v>40630</v>
      </c>
      <c r="B12953">
        <v>4.3499999999999996</v>
      </c>
      <c r="C12953" t="str">
        <f t="shared" si="207"/>
        <v>2011 q1</v>
      </c>
    </row>
    <row r="12954" spans="1:3">
      <c r="A12954" s="61">
        <v>40631</v>
      </c>
      <c r="B12954">
        <v>4.3464999999999998</v>
      </c>
      <c r="C12954" t="str">
        <f t="shared" si="207"/>
        <v>2011 q1</v>
      </c>
    </row>
    <row r="12955" spans="1:3">
      <c r="A12955" s="61">
        <v>40632</v>
      </c>
      <c r="B12955">
        <v>4.274</v>
      </c>
      <c r="C12955" t="str">
        <f t="shared" si="207"/>
        <v>2011 q1</v>
      </c>
    </row>
    <row r="12956" spans="1:3">
      <c r="A12956" s="61">
        <v>40633</v>
      </c>
      <c r="B12956">
        <v>4.3075000000000001</v>
      </c>
      <c r="C12956" t="str">
        <f t="shared" si="207"/>
        <v>2011 q1</v>
      </c>
    </row>
    <row r="12957" spans="1:3">
      <c r="A12957" s="61">
        <v>40634</v>
      </c>
      <c r="B12957">
        <v>4.2584999999999997</v>
      </c>
      <c r="C12957" t="str">
        <f t="shared" si="207"/>
        <v>2011 q2</v>
      </c>
    </row>
    <row r="12958" spans="1:3">
      <c r="A12958" s="61">
        <v>40637</v>
      </c>
      <c r="B12958">
        <v>4.2549999999999999</v>
      </c>
      <c r="C12958" t="str">
        <f t="shared" si="207"/>
        <v>2011 q2</v>
      </c>
    </row>
    <row r="12959" spans="1:3">
      <c r="A12959" s="61">
        <v>40638</v>
      </c>
      <c r="B12959">
        <v>4.2645</v>
      </c>
      <c r="C12959" t="str">
        <f t="shared" si="207"/>
        <v>2011 q2</v>
      </c>
    </row>
    <row r="12960" spans="1:3">
      <c r="A12960" s="61">
        <v>40639</v>
      </c>
      <c r="B12960">
        <v>4.37</v>
      </c>
      <c r="C12960" t="str">
        <f t="shared" si="207"/>
        <v>2011 q2</v>
      </c>
    </row>
    <row r="12961" spans="1:3">
      <c r="A12961" s="61">
        <v>40640</v>
      </c>
      <c r="B12961">
        <v>4.4165000000000001</v>
      </c>
      <c r="C12961" t="str">
        <f t="shared" si="207"/>
        <v>2011 q2</v>
      </c>
    </row>
    <row r="12962" spans="1:3">
      <c r="A12962" s="61">
        <v>40641</v>
      </c>
      <c r="B12962">
        <v>4.5015000000000001</v>
      </c>
      <c r="C12962" t="str">
        <f t="shared" si="207"/>
        <v>2011 q2</v>
      </c>
    </row>
    <row r="12963" spans="1:3">
      <c r="A12963" s="61">
        <v>40645</v>
      </c>
      <c r="B12963">
        <v>4.3834999999999997</v>
      </c>
      <c r="C12963" t="str">
        <f t="shared" si="207"/>
        <v>2011 q2</v>
      </c>
    </row>
    <row r="12964" spans="1:3">
      <c r="A12964" s="61">
        <v>40646</v>
      </c>
      <c r="B12964">
        <v>4.2945000000000002</v>
      </c>
      <c r="C12964" t="str">
        <f t="shared" si="207"/>
        <v>2011 q2</v>
      </c>
    </row>
    <row r="12965" spans="1:3">
      <c r="A12965" s="61">
        <v>40647</v>
      </c>
      <c r="B12965">
        <v>4.2839999999999998</v>
      </c>
      <c r="C12965" t="str">
        <f t="shared" si="207"/>
        <v>2011 q2</v>
      </c>
    </row>
    <row r="12966" spans="1:3">
      <c r="A12966" s="61">
        <v>40648</v>
      </c>
      <c r="B12966">
        <v>4.2575000000000003</v>
      </c>
      <c r="C12966" t="str">
        <f t="shared" si="207"/>
        <v>2011 q2</v>
      </c>
    </row>
    <row r="12967" spans="1:3">
      <c r="A12967" s="61">
        <v>40651</v>
      </c>
      <c r="B12967">
        <v>4.1980000000000004</v>
      </c>
      <c r="C12967" t="str">
        <f t="shared" si="207"/>
        <v>2011 q2</v>
      </c>
    </row>
    <row r="12968" spans="1:3">
      <c r="A12968" s="61">
        <v>40652</v>
      </c>
      <c r="B12968">
        <v>4.2294999999999998</v>
      </c>
      <c r="C12968" t="str">
        <f t="shared" si="207"/>
        <v>2011 q2</v>
      </c>
    </row>
    <row r="12969" spans="1:3">
      <c r="A12969" s="61">
        <v>40653</v>
      </c>
      <c r="B12969">
        <v>4.3395000000000001</v>
      </c>
      <c r="C12969" t="str">
        <f t="shared" si="207"/>
        <v>2011 q2</v>
      </c>
    </row>
    <row r="12970" spans="1:3">
      <c r="A12970" s="61">
        <v>40654</v>
      </c>
      <c r="B12970">
        <v>4.4000000000000004</v>
      </c>
      <c r="C12970" t="str">
        <f t="shared" si="207"/>
        <v>2011 q2</v>
      </c>
    </row>
    <row r="12971" spans="1:3">
      <c r="A12971" s="61">
        <v>40658</v>
      </c>
      <c r="B12971">
        <v>4.3029999999999999</v>
      </c>
      <c r="C12971" t="str">
        <f t="shared" si="207"/>
        <v>2011 q2</v>
      </c>
    </row>
    <row r="12972" spans="1:3">
      <c r="A12972" s="61">
        <v>40659</v>
      </c>
      <c r="B12972">
        <v>4.3231000000000002</v>
      </c>
      <c r="C12972" t="str">
        <f t="shared" si="207"/>
        <v>2011 q2</v>
      </c>
    </row>
    <row r="12973" spans="1:3">
      <c r="A12973" s="61">
        <v>40660</v>
      </c>
      <c r="B12973">
        <v>4.2354000000000003</v>
      </c>
      <c r="C12973" t="str">
        <f t="shared" si="207"/>
        <v>2011 q2</v>
      </c>
    </row>
    <row r="12974" spans="1:3">
      <c r="A12974" s="61">
        <v>40661</v>
      </c>
      <c r="B12974">
        <v>4.2549000000000001</v>
      </c>
      <c r="C12974" t="str">
        <f t="shared" si="207"/>
        <v>2011 q2</v>
      </c>
    </row>
    <row r="12975" spans="1:3">
      <c r="A12975" s="61">
        <v>40662</v>
      </c>
      <c r="B12975">
        <v>4.1763000000000003</v>
      </c>
      <c r="C12975" t="str">
        <f t="shared" si="207"/>
        <v>2011 q2</v>
      </c>
    </row>
    <row r="12976" spans="1:3">
      <c r="A12976" s="61">
        <v>40665</v>
      </c>
      <c r="B12976">
        <v>4.1959999999999997</v>
      </c>
      <c r="C12976" t="str">
        <f t="shared" si="207"/>
        <v>2011 q2</v>
      </c>
    </row>
    <row r="12977" spans="1:3">
      <c r="A12977" s="61">
        <v>40666</v>
      </c>
      <c r="B12977">
        <v>4.2530000000000001</v>
      </c>
      <c r="C12977" t="str">
        <f t="shared" si="207"/>
        <v>2011 q2</v>
      </c>
    </row>
    <row r="12978" spans="1:3">
      <c r="A12978" s="61">
        <v>40667</v>
      </c>
      <c r="B12978">
        <v>4.1340000000000003</v>
      </c>
      <c r="C12978" t="str">
        <f t="shared" si="207"/>
        <v>2011 q2</v>
      </c>
    </row>
    <row r="12979" spans="1:3">
      <c r="A12979" s="61">
        <v>40668</v>
      </c>
      <c r="B12979">
        <v>3.9980000000000002</v>
      </c>
      <c r="C12979" t="str">
        <f t="shared" si="207"/>
        <v>2011 q2</v>
      </c>
    </row>
    <row r="12980" spans="1:3">
      <c r="A12980" s="61">
        <v>40669</v>
      </c>
      <c r="B12980">
        <v>3.9754999999999998</v>
      </c>
      <c r="C12980" t="str">
        <f t="shared" si="207"/>
        <v>2011 q2</v>
      </c>
    </row>
    <row r="12981" spans="1:3">
      <c r="A12981" s="61">
        <v>40672</v>
      </c>
      <c r="B12981">
        <v>4.0164999999999997</v>
      </c>
      <c r="C12981" t="str">
        <f t="shared" si="207"/>
        <v>2011 q2</v>
      </c>
    </row>
    <row r="12982" spans="1:3">
      <c r="A12982" s="61">
        <v>40673</v>
      </c>
      <c r="B12982">
        <v>4.0419999999999998</v>
      </c>
      <c r="C12982" t="str">
        <f t="shared" si="207"/>
        <v>2011 q2</v>
      </c>
    </row>
    <row r="12983" spans="1:3">
      <c r="A12983" s="61">
        <v>40674</v>
      </c>
      <c r="B12983">
        <v>3.9135</v>
      </c>
      <c r="C12983" t="str">
        <f t="shared" si="207"/>
        <v>2011 q2</v>
      </c>
    </row>
    <row r="12984" spans="1:3">
      <c r="A12984" s="61">
        <v>40675</v>
      </c>
      <c r="B12984">
        <v>3.9704999999999999</v>
      </c>
      <c r="C12984" t="str">
        <f t="shared" si="207"/>
        <v>2011 q2</v>
      </c>
    </row>
    <row r="12985" spans="1:3">
      <c r="A12985" s="61">
        <v>40676</v>
      </c>
      <c r="B12985">
        <v>3.9834999999999998</v>
      </c>
      <c r="C12985" t="str">
        <f t="shared" si="207"/>
        <v>2011 q2</v>
      </c>
    </row>
    <row r="12986" spans="1:3">
      <c r="A12986" s="61">
        <v>40679</v>
      </c>
      <c r="B12986">
        <v>3.9904999999999999</v>
      </c>
      <c r="C12986" t="str">
        <f t="shared" si="207"/>
        <v>2011 q2</v>
      </c>
    </row>
    <row r="12987" spans="1:3">
      <c r="A12987" s="61">
        <v>40680</v>
      </c>
      <c r="B12987">
        <v>3.9984999999999999</v>
      </c>
      <c r="C12987" t="str">
        <f t="shared" si="207"/>
        <v>2011 q2</v>
      </c>
    </row>
    <row r="12988" spans="1:3">
      <c r="A12988" s="61">
        <v>40681</v>
      </c>
      <c r="B12988">
        <v>4.1050000000000004</v>
      </c>
      <c r="C12988" t="str">
        <f t="shared" si="207"/>
        <v>2011 q2</v>
      </c>
    </row>
    <row r="12989" spans="1:3">
      <c r="A12989" s="61">
        <v>40682</v>
      </c>
      <c r="B12989">
        <v>4.0525000000000002</v>
      </c>
      <c r="C12989" t="str">
        <f t="shared" si="207"/>
        <v>2011 q2</v>
      </c>
    </row>
    <row r="12990" spans="1:3">
      <c r="A12990" s="61">
        <v>40683</v>
      </c>
      <c r="B12990">
        <v>4.1215000000000002</v>
      </c>
      <c r="C12990" t="str">
        <f t="shared" si="207"/>
        <v>2011 q2</v>
      </c>
    </row>
    <row r="12991" spans="1:3">
      <c r="A12991" s="61">
        <v>40686</v>
      </c>
      <c r="B12991">
        <v>3.9914999999999998</v>
      </c>
      <c r="C12991" t="str">
        <f t="shared" si="207"/>
        <v>2011 q2</v>
      </c>
    </row>
    <row r="12992" spans="1:3">
      <c r="A12992" s="61">
        <v>40687</v>
      </c>
      <c r="B12992">
        <v>4.0129999999999999</v>
      </c>
      <c r="C12992" t="str">
        <f t="shared" si="207"/>
        <v>2011 q2</v>
      </c>
    </row>
    <row r="12993" spans="1:3">
      <c r="A12993" s="61">
        <v>40688</v>
      </c>
      <c r="B12993">
        <v>4.1070000000000002</v>
      </c>
      <c r="C12993" t="str">
        <f t="shared" si="207"/>
        <v>2011 q2</v>
      </c>
    </row>
    <row r="12994" spans="1:3">
      <c r="A12994" s="61">
        <v>40689</v>
      </c>
      <c r="B12994">
        <v>4.1109999999999998</v>
      </c>
      <c r="C12994" t="str">
        <f t="shared" si="207"/>
        <v>2011 q2</v>
      </c>
    </row>
    <row r="12995" spans="1:3">
      <c r="A12995" s="61">
        <v>40690</v>
      </c>
      <c r="B12995">
        <v>4.1859999999999999</v>
      </c>
      <c r="C12995" t="str">
        <f t="shared" si="207"/>
        <v>2011 q2</v>
      </c>
    </row>
    <row r="12996" spans="1:3">
      <c r="A12996" s="61">
        <v>40694</v>
      </c>
      <c r="B12996">
        <v>4.1775000000000002</v>
      </c>
      <c r="C12996" t="str">
        <f t="shared" si="207"/>
        <v>2011 q2</v>
      </c>
    </row>
    <row r="12997" spans="1:3">
      <c r="A12997" s="61">
        <v>40695</v>
      </c>
      <c r="B12997">
        <v>4.1064999999999996</v>
      </c>
      <c r="C12997" t="str">
        <f t="shared" si="207"/>
        <v>2011 q2</v>
      </c>
    </row>
    <row r="12998" spans="1:3">
      <c r="A12998" s="61">
        <v>40696</v>
      </c>
      <c r="B12998">
        <v>4.0845000000000002</v>
      </c>
      <c r="C12998" t="str">
        <f t="shared" si="207"/>
        <v>2011 q2</v>
      </c>
    </row>
    <row r="12999" spans="1:3">
      <c r="A12999" s="61">
        <v>40697</v>
      </c>
      <c r="B12999">
        <v>4.1345000000000001</v>
      </c>
      <c r="C12999" t="str">
        <f t="shared" si="207"/>
        <v>2011 q2</v>
      </c>
    </row>
    <row r="13000" spans="1:3">
      <c r="A13000" s="61">
        <v>40700</v>
      </c>
      <c r="B13000">
        <v>4.1420000000000003</v>
      </c>
      <c r="C13000" t="str">
        <f t="shared" si="207"/>
        <v>2011 q2</v>
      </c>
    </row>
    <row r="13001" spans="1:3">
      <c r="A13001" s="61">
        <v>40701</v>
      </c>
      <c r="B13001">
        <v>4.1494999999999997</v>
      </c>
      <c r="C13001" t="str">
        <f t="shared" si="207"/>
        <v>2011 q2</v>
      </c>
    </row>
    <row r="13002" spans="1:3">
      <c r="A13002" s="61">
        <v>40702</v>
      </c>
      <c r="B13002">
        <v>4.1085000000000003</v>
      </c>
      <c r="C13002" t="str">
        <f t="shared" si="207"/>
        <v>2011 q2</v>
      </c>
    </row>
    <row r="13003" spans="1:3">
      <c r="A13003" s="61">
        <v>40703</v>
      </c>
      <c r="B13003">
        <v>4.1074999999999999</v>
      </c>
      <c r="C13003" t="str">
        <f t="shared" si="207"/>
        <v>2011 q2</v>
      </c>
    </row>
    <row r="13004" spans="1:3">
      <c r="A13004" s="61">
        <v>40704</v>
      </c>
      <c r="B13004">
        <v>4.056</v>
      </c>
      <c r="C13004" t="str">
        <f t="shared" si="207"/>
        <v>2011 q2</v>
      </c>
    </row>
    <row r="13005" spans="1:3">
      <c r="A13005" s="61">
        <v>40707</v>
      </c>
      <c r="B13005">
        <v>4.0345000000000004</v>
      </c>
      <c r="C13005" t="str">
        <f t="shared" si="207"/>
        <v>2011 q2</v>
      </c>
    </row>
    <row r="13006" spans="1:3">
      <c r="A13006" s="61">
        <v>40708</v>
      </c>
      <c r="B13006">
        <v>4.1550000000000002</v>
      </c>
      <c r="C13006" t="str">
        <f t="shared" si="207"/>
        <v>2011 q2</v>
      </c>
    </row>
    <row r="13007" spans="1:3">
      <c r="A13007" s="61">
        <v>40709</v>
      </c>
      <c r="B13007">
        <v>4.1219999999999999</v>
      </c>
      <c r="C13007" t="str">
        <f t="shared" si="207"/>
        <v>2011 q2</v>
      </c>
    </row>
    <row r="13008" spans="1:3">
      <c r="A13008" s="61">
        <v>40710</v>
      </c>
      <c r="B13008">
        <v>4.1174999999999997</v>
      </c>
      <c r="C13008" t="str">
        <f t="shared" si="207"/>
        <v>2011 q2</v>
      </c>
    </row>
    <row r="13009" spans="1:3">
      <c r="A13009" s="61">
        <v>40711</v>
      </c>
      <c r="B13009">
        <v>4.1020000000000003</v>
      </c>
      <c r="C13009" t="str">
        <f t="shared" si="207"/>
        <v>2011 q2</v>
      </c>
    </row>
    <row r="13010" spans="1:3">
      <c r="A13010" s="61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61">
        <v>40715</v>
      </c>
      <c r="B13011">
        <v>4.0884999999999998</v>
      </c>
      <c r="C13011" t="str">
        <f t="shared" si="208"/>
        <v>2011 q2</v>
      </c>
    </row>
    <row r="13012" spans="1:3">
      <c r="A13012" s="61">
        <v>40716</v>
      </c>
      <c r="B13012">
        <v>4.0880000000000001</v>
      </c>
      <c r="C13012" t="str">
        <f t="shared" si="208"/>
        <v>2011 q2</v>
      </c>
    </row>
    <row r="13013" spans="1:3">
      <c r="A13013" s="61">
        <v>40717</v>
      </c>
      <c r="B13013">
        <v>4.0389999999999997</v>
      </c>
      <c r="C13013" t="str">
        <f t="shared" si="208"/>
        <v>2011 q2</v>
      </c>
    </row>
    <row r="13014" spans="1:3">
      <c r="A13014" s="61">
        <v>40718</v>
      </c>
      <c r="B13014">
        <v>4.0984999999999996</v>
      </c>
      <c r="C13014" t="str">
        <f t="shared" si="208"/>
        <v>2011 q2</v>
      </c>
    </row>
    <row r="13015" spans="1:3">
      <c r="A13015" s="61">
        <v>40721</v>
      </c>
      <c r="B13015">
        <v>4.0547000000000004</v>
      </c>
      <c r="C13015" t="str">
        <f t="shared" si="208"/>
        <v>2011 q2</v>
      </c>
    </row>
    <row r="13016" spans="1:3">
      <c r="A13016" s="61">
        <v>40722</v>
      </c>
      <c r="B13016">
        <v>4.0983999999999998</v>
      </c>
      <c r="C13016" t="str">
        <f t="shared" si="208"/>
        <v>2011 q2</v>
      </c>
    </row>
    <row r="13017" spans="1:3">
      <c r="A13017" s="61">
        <v>40723</v>
      </c>
      <c r="B13017">
        <v>4.2182000000000004</v>
      </c>
      <c r="C13017" t="str">
        <f t="shared" si="208"/>
        <v>2011 q2</v>
      </c>
    </row>
    <row r="13018" spans="1:3">
      <c r="A13018" s="61">
        <v>40724</v>
      </c>
      <c r="B13018">
        <v>4.2804000000000002</v>
      </c>
      <c r="C13018" t="str">
        <f t="shared" si="208"/>
        <v>2011 q2</v>
      </c>
    </row>
    <row r="13019" spans="1:3">
      <c r="A13019" s="61">
        <v>40725</v>
      </c>
      <c r="B13019">
        <v>4.3025000000000002</v>
      </c>
      <c r="C13019" t="str">
        <f t="shared" si="208"/>
        <v>2011 q3</v>
      </c>
    </row>
    <row r="13020" spans="1:3">
      <c r="A13020" s="61">
        <v>40729</v>
      </c>
      <c r="B13020">
        <v>4.3475000000000001</v>
      </c>
      <c r="C13020" t="str">
        <f t="shared" si="208"/>
        <v>2011 q3</v>
      </c>
    </row>
    <row r="13021" spans="1:3">
      <c r="A13021" s="61">
        <v>40730</v>
      </c>
      <c r="B13021">
        <v>4.335</v>
      </c>
      <c r="C13021" t="str">
        <f t="shared" si="208"/>
        <v>2011 q3</v>
      </c>
    </row>
    <row r="13022" spans="1:3">
      <c r="A13022" s="61">
        <v>40731</v>
      </c>
      <c r="B13022">
        <v>4.4420000000000002</v>
      </c>
      <c r="C13022" t="str">
        <f t="shared" si="208"/>
        <v>2011 q3</v>
      </c>
    </row>
    <row r="13023" spans="1:3">
      <c r="A13023" s="61">
        <v>40732</v>
      </c>
      <c r="B13023">
        <v>4.4119999999999999</v>
      </c>
      <c r="C13023" t="str">
        <f t="shared" si="208"/>
        <v>2011 q3</v>
      </c>
    </row>
    <row r="13024" spans="1:3">
      <c r="A13024" s="61">
        <v>40735</v>
      </c>
      <c r="B13024">
        <v>4.3680000000000003</v>
      </c>
      <c r="C13024" t="str">
        <f t="shared" si="208"/>
        <v>2011 q3</v>
      </c>
    </row>
    <row r="13025" spans="1:3">
      <c r="A13025" s="61">
        <v>40736</v>
      </c>
      <c r="B13025">
        <v>4.3914999999999997</v>
      </c>
      <c r="C13025" t="str">
        <f t="shared" si="208"/>
        <v>2011 q3</v>
      </c>
    </row>
    <row r="13026" spans="1:3">
      <c r="A13026" s="61">
        <v>40737</v>
      </c>
      <c r="B13026">
        <v>4.4035000000000002</v>
      </c>
      <c r="C13026" t="str">
        <f t="shared" si="208"/>
        <v>2011 q3</v>
      </c>
    </row>
    <row r="13027" spans="1:3">
      <c r="A13027" s="61">
        <v>40738</v>
      </c>
      <c r="B13027">
        <v>4.38</v>
      </c>
      <c r="C13027" t="str">
        <f t="shared" si="208"/>
        <v>2011 q3</v>
      </c>
    </row>
    <row r="13028" spans="1:3">
      <c r="A13028" s="61">
        <v>40739</v>
      </c>
      <c r="B13028">
        <v>4.4130000000000003</v>
      </c>
      <c r="C13028" t="str">
        <f t="shared" si="208"/>
        <v>2011 q3</v>
      </c>
    </row>
    <row r="13029" spans="1:3">
      <c r="A13029" s="61">
        <v>40742</v>
      </c>
      <c r="B13029">
        <v>4.4029999999999996</v>
      </c>
      <c r="C13029" t="str">
        <f t="shared" si="208"/>
        <v>2011 q3</v>
      </c>
    </row>
    <row r="13030" spans="1:3">
      <c r="A13030" s="61">
        <v>40743</v>
      </c>
      <c r="B13030">
        <v>4.468</v>
      </c>
      <c r="C13030" t="str">
        <f t="shared" si="208"/>
        <v>2011 q3</v>
      </c>
    </row>
    <row r="13031" spans="1:3">
      <c r="A13031" s="61">
        <v>40744</v>
      </c>
      <c r="B13031">
        <v>4.4359999999999999</v>
      </c>
      <c r="C13031" t="str">
        <f t="shared" si="208"/>
        <v>2011 q3</v>
      </c>
    </row>
    <row r="13032" spans="1:3">
      <c r="A13032" s="61">
        <v>40745</v>
      </c>
      <c r="B13032">
        <v>4.3834999999999997</v>
      </c>
      <c r="C13032" t="str">
        <f t="shared" si="208"/>
        <v>2011 q3</v>
      </c>
    </row>
    <row r="13033" spans="1:3">
      <c r="A13033" s="61">
        <v>40746</v>
      </c>
      <c r="B13033">
        <v>4.41</v>
      </c>
      <c r="C13033" t="str">
        <f t="shared" si="208"/>
        <v>2011 q3</v>
      </c>
    </row>
    <row r="13034" spans="1:3">
      <c r="A13034" s="61">
        <v>40749</v>
      </c>
      <c r="B13034">
        <v>4.4065000000000003</v>
      </c>
      <c r="C13034" t="str">
        <f t="shared" si="208"/>
        <v>2011 q3</v>
      </c>
    </row>
    <row r="13035" spans="1:3">
      <c r="A13035" s="61">
        <v>40750</v>
      </c>
      <c r="B13035">
        <v>4.4779999999999998</v>
      </c>
      <c r="C13035" t="str">
        <f t="shared" si="208"/>
        <v>2011 q3</v>
      </c>
    </row>
    <row r="13036" spans="1:3">
      <c r="A13036" s="61">
        <v>40751</v>
      </c>
      <c r="B13036">
        <v>4.4465000000000003</v>
      </c>
      <c r="C13036" t="str">
        <f t="shared" si="208"/>
        <v>2011 q3</v>
      </c>
    </row>
    <row r="13037" spans="1:3">
      <c r="A13037" s="61">
        <v>40752</v>
      </c>
      <c r="B13037">
        <v>4.4695</v>
      </c>
      <c r="C13037" t="str">
        <f t="shared" si="208"/>
        <v>2011 q3</v>
      </c>
    </row>
    <row r="13038" spans="1:3">
      <c r="A13038" s="61">
        <v>40753</v>
      </c>
      <c r="B13038">
        <v>4.4794999999999998</v>
      </c>
      <c r="C13038" t="str">
        <f t="shared" si="208"/>
        <v>2011 q3</v>
      </c>
    </row>
    <row r="13039" spans="1:3">
      <c r="A13039" s="61">
        <v>40756</v>
      </c>
      <c r="B13039">
        <v>4.41</v>
      </c>
      <c r="C13039" t="str">
        <f t="shared" si="208"/>
        <v>2011 q3</v>
      </c>
    </row>
    <row r="13040" spans="1:3">
      <c r="A13040" s="61">
        <v>40757</v>
      </c>
      <c r="B13040">
        <v>4.3949999999999996</v>
      </c>
      <c r="C13040" t="str">
        <f t="shared" si="208"/>
        <v>2011 q3</v>
      </c>
    </row>
    <row r="13041" spans="1:3">
      <c r="A13041" s="61">
        <v>40758</v>
      </c>
      <c r="B13041">
        <v>4.3259999999999996</v>
      </c>
      <c r="C13041" t="str">
        <f t="shared" si="208"/>
        <v>2011 q3</v>
      </c>
    </row>
    <row r="13042" spans="1:3">
      <c r="A13042" s="61">
        <v>40759</v>
      </c>
      <c r="B13042">
        <v>4.2355</v>
      </c>
      <c r="C13042" t="str">
        <f t="shared" si="208"/>
        <v>2011 q3</v>
      </c>
    </row>
    <row r="13043" spans="1:3">
      <c r="A13043" s="61">
        <v>40760</v>
      </c>
      <c r="B13043">
        <v>4.117</v>
      </c>
      <c r="C13043" t="str">
        <f t="shared" si="208"/>
        <v>2011 q3</v>
      </c>
    </row>
    <row r="13044" spans="1:3">
      <c r="A13044" s="61">
        <v>40763</v>
      </c>
      <c r="B13044">
        <v>3.9615</v>
      </c>
      <c r="C13044" t="str">
        <f t="shared" si="208"/>
        <v>2011 q3</v>
      </c>
    </row>
    <row r="13045" spans="1:3">
      <c r="A13045" s="61">
        <v>40764</v>
      </c>
      <c r="B13045">
        <v>3.97</v>
      </c>
      <c r="C13045" t="str">
        <f t="shared" si="208"/>
        <v>2011 q3</v>
      </c>
    </row>
    <row r="13046" spans="1:3">
      <c r="A13046" s="61">
        <v>40765</v>
      </c>
      <c r="B13046">
        <v>3.8885000000000001</v>
      </c>
      <c r="C13046" t="str">
        <f t="shared" si="208"/>
        <v>2011 q3</v>
      </c>
    </row>
    <row r="13047" spans="1:3">
      <c r="A13047" s="61">
        <v>40766</v>
      </c>
      <c r="B13047">
        <v>4.0084999999999997</v>
      </c>
      <c r="C13047" t="str">
        <f t="shared" si="208"/>
        <v>2011 q3</v>
      </c>
    </row>
    <row r="13048" spans="1:3">
      <c r="A13048" s="61">
        <v>40767</v>
      </c>
      <c r="B13048">
        <v>4.0119999999999996</v>
      </c>
      <c r="C13048" t="str">
        <f t="shared" si="208"/>
        <v>2011 q3</v>
      </c>
    </row>
    <row r="13049" spans="1:3">
      <c r="A13049" s="61">
        <v>40770</v>
      </c>
      <c r="B13049">
        <v>4.032</v>
      </c>
      <c r="C13049" t="str">
        <f t="shared" si="208"/>
        <v>2011 q3</v>
      </c>
    </row>
    <row r="13050" spans="1:3">
      <c r="A13050" s="61">
        <v>40771</v>
      </c>
      <c r="B13050">
        <v>3.9940000000000002</v>
      </c>
      <c r="C13050" t="str">
        <f t="shared" si="208"/>
        <v>2011 q3</v>
      </c>
    </row>
    <row r="13051" spans="1:3">
      <c r="A13051" s="61">
        <v>40772</v>
      </c>
      <c r="B13051">
        <v>4.032</v>
      </c>
      <c r="C13051" t="str">
        <f t="shared" si="208"/>
        <v>2011 q3</v>
      </c>
    </row>
    <row r="13052" spans="1:3">
      <c r="A13052" s="61">
        <v>40773</v>
      </c>
      <c r="B13052">
        <v>3.9660000000000002</v>
      </c>
      <c r="C13052" t="str">
        <f t="shared" si="208"/>
        <v>2011 q3</v>
      </c>
    </row>
    <row r="13053" spans="1:3">
      <c r="A13053" s="61">
        <v>40774</v>
      </c>
      <c r="B13053">
        <v>3.9834999999999998</v>
      </c>
      <c r="C13053" t="str">
        <f t="shared" si="208"/>
        <v>2011 q3</v>
      </c>
    </row>
    <row r="13054" spans="1:3">
      <c r="A13054" s="61">
        <v>40777</v>
      </c>
      <c r="B13054">
        <v>3.9554999999999998</v>
      </c>
      <c r="C13054" t="str">
        <f t="shared" si="208"/>
        <v>2011 q3</v>
      </c>
    </row>
    <row r="13055" spans="1:3">
      <c r="A13055" s="61">
        <v>40778</v>
      </c>
      <c r="B13055">
        <v>3.996</v>
      </c>
      <c r="C13055" t="str">
        <f t="shared" si="208"/>
        <v>2011 q3</v>
      </c>
    </row>
    <row r="13056" spans="1:3">
      <c r="A13056" s="61">
        <v>40779</v>
      </c>
      <c r="B13056">
        <v>3.9980000000000002</v>
      </c>
      <c r="C13056" t="str">
        <f t="shared" si="208"/>
        <v>2011 q3</v>
      </c>
    </row>
    <row r="13057" spans="1:3">
      <c r="A13057" s="61">
        <v>40780</v>
      </c>
      <c r="B13057">
        <v>4.0789999999999997</v>
      </c>
      <c r="C13057" t="str">
        <f t="shared" si="208"/>
        <v>2011 q3</v>
      </c>
    </row>
    <row r="13058" spans="1:3">
      <c r="A13058" s="61">
        <v>40781</v>
      </c>
      <c r="B13058">
        <v>4.1026999999999996</v>
      </c>
      <c r="C13058" t="str">
        <f t="shared" si="208"/>
        <v>2011 q3</v>
      </c>
    </row>
    <row r="13059" spans="1:3">
      <c r="A13059" s="61">
        <v>40784</v>
      </c>
      <c r="B13059">
        <v>4.0972</v>
      </c>
      <c r="C13059" t="str">
        <f t="shared" si="208"/>
        <v>2011 q3</v>
      </c>
    </row>
    <row r="13060" spans="1:3">
      <c r="A13060" s="61">
        <v>40785</v>
      </c>
      <c r="B13060">
        <v>4.1341000000000001</v>
      </c>
      <c r="C13060" t="str">
        <f t="shared" si="208"/>
        <v>2011 q3</v>
      </c>
    </row>
    <row r="13061" spans="1:3">
      <c r="A13061" s="61">
        <v>40786</v>
      </c>
      <c r="B13061">
        <v>4.2009999999999996</v>
      </c>
      <c r="C13061" t="str">
        <f t="shared" si="208"/>
        <v>2011 q3</v>
      </c>
    </row>
    <row r="13062" spans="1:3">
      <c r="A13062" s="61">
        <v>40787</v>
      </c>
      <c r="B13062">
        <v>4.1604999999999999</v>
      </c>
      <c r="C13062" t="str">
        <f t="shared" si="208"/>
        <v>2011 q3</v>
      </c>
    </row>
    <row r="13063" spans="1:3">
      <c r="A13063" s="61">
        <v>40788</v>
      </c>
      <c r="B13063">
        <v>4.1245000000000003</v>
      </c>
      <c r="C13063" t="str">
        <f t="shared" si="208"/>
        <v>2011 q3</v>
      </c>
    </row>
    <row r="13064" spans="1:3">
      <c r="A13064" s="61">
        <v>40792</v>
      </c>
      <c r="B13064">
        <v>4.056</v>
      </c>
      <c r="C13064" t="str">
        <f t="shared" si="208"/>
        <v>2011 q3</v>
      </c>
    </row>
    <row r="13065" spans="1:3">
      <c r="A13065" s="61">
        <v>40793</v>
      </c>
      <c r="B13065">
        <v>4.1319999999999997</v>
      </c>
      <c r="C13065" t="str">
        <f t="shared" si="208"/>
        <v>2011 q3</v>
      </c>
    </row>
    <row r="13066" spans="1:3">
      <c r="A13066" s="61">
        <v>40794</v>
      </c>
      <c r="B13066">
        <v>4.1435000000000004</v>
      </c>
      <c r="C13066" t="str">
        <f t="shared" si="208"/>
        <v>2011 q3</v>
      </c>
    </row>
    <row r="13067" spans="1:3">
      <c r="A13067" s="61">
        <v>40795</v>
      </c>
      <c r="B13067">
        <v>4.0025000000000004</v>
      </c>
      <c r="C13067" t="str">
        <f t="shared" si="208"/>
        <v>2011 q3</v>
      </c>
    </row>
    <row r="13068" spans="1:3">
      <c r="A13068" s="61">
        <v>40798</v>
      </c>
      <c r="B13068">
        <v>3.9655</v>
      </c>
      <c r="C13068" t="str">
        <f t="shared" si="208"/>
        <v>2011 q3</v>
      </c>
    </row>
    <row r="13069" spans="1:3">
      <c r="A13069" s="61">
        <v>40799</v>
      </c>
      <c r="B13069">
        <v>3.97</v>
      </c>
      <c r="C13069" t="str">
        <f t="shared" si="208"/>
        <v>2011 q3</v>
      </c>
    </row>
    <row r="13070" spans="1:3">
      <c r="A13070" s="61">
        <v>40800</v>
      </c>
      <c r="B13070">
        <v>3.8980000000000001</v>
      </c>
      <c r="C13070" t="str">
        <f t="shared" si="208"/>
        <v>2011 q3</v>
      </c>
    </row>
    <row r="13071" spans="1:3">
      <c r="A13071" s="61">
        <v>40801</v>
      </c>
      <c r="B13071">
        <v>3.9569999999999999</v>
      </c>
      <c r="C13071" t="str">
        <f t="shared" si="208"/>
        <v>2011 q3</v>
      </c>
    </row>
    <row r="13072" spans="1:3">
      <c r="A13072" s="61">
        <v>40802</v>
      </c>
      <c r="B13072">
        <v>3.9315000000000002</v>
      </c>
      <c r="C13072" t="str">
        <f t="shared" si="208"/>
        <v>2011 q3</v>
      </c>
    </row>
    <row r="13073" spans="1:3">
      <c r="A13073" s="61">
        <v>40805</v>
      </c>
      <c r="B13073">
        <v>3.7825000000000002</v>
      </c>
      <c r="C13073" t="str">
        <f t="shared" si="208"/>
        <v>2011 q3</v>
      </c>
    </row>
    <row r="13074" spans="1:3">
      <c r="A13074" s="61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61">
        <v>40807</v>
      </c>
      <c r="B13075">
        <v>3.7639999999999998</v>
      </c>
      <c r="C13075" t="str">
        <f t="shared" si="209"/>
        <v>2011 q3</v>
      </c>
    </row>
    <row r="13076" spans="1:3">
      <c r="A13076" s="61">
        <v>40808</v>
      </c>
      <c r="B13076">
        <v>3.4885000000000002</v>
      </c>
      <c r="C13076" t="str">
        <f t="shared" si="209"/>
        <v>2011 q3</v>
      </c>
    </row>
    <row r="13077" spans="1:3">
      <c r="A13077" s="61">
        <v>40809</v>
      </c>
      <c r="B13077">
        <v>3.28</v>
      </c>
      <c r="C13077" t="str">
        <f t="shared" si="209"/>
        <v>2011 q3</v>
      </c>
    </row>
    <row r="13078" spans="1:3">
      <c r="A13078" s="61">
        <v>40812</v>
      </c>
      <c r="B13078">
        <v>3.2829999999999999</v>
      </c>
      <c r="C13078" t="str">
        <f t="shared" si="209"/>
        <v>2011 q3</v>
      </c>
    </row>
    <row r="13079" spans="1:3">
      <c r="A13079" s="61">
        <v>40813</v>
      </c>
      <c r="B13079">
        <v>3.4394999999999998</v>
      </c>
      <c r="C13079" t="str">
        <f t="shared" si="209"/>
        <v>2011 q3</v>
      </c>
    </row>
    <row r="13080" spans="1:3">
      <c r="A13080" s="61">
        <v>40814</v>
      </c>
      <c r="B13080">
        <v>3.2465000000000002</v>
      </c>
      <c r="C13080" t="str">
        <f t="shared" si="209"/>
        <v>2011 q3</v>
      </c>
    </row>
    <row r="13081" spans="1:3">
      <c r="A13081" s="61">
        <v>40815</v>
      </c>
      <c r="B13081">
        <v>3.246</v>
      </c>
      <c r="C13081" t="str">
        <f t="shared" si="209"/>
        <v>2011 q3</v>
      </c>
    </row>
    <row r="13082" spans="1:3">
      <c r="A13082" s="61">
        <v>40816</v>
      </c>
      <c r="B13082">
        <v>3.1520000000000001</v>
      </c>
      <c r="C13082" t="str">
        <f t="shared" si="209"/>
        <v>2011 q3</v>
      </c>
    </row>
    <row r="13083" spans="1:3">
      <c r="A13083" s="61">
        <v>40819</v>
      </c>
      <c r="B13083">
        <v>3.1505000000000001</v>
      </c>
      <c r="C13083" t="str">
        <f t="shared" si="209"/>
        <v>2011 q4</v>
      </c>
    </row>
    <row r="13084" spans="1:3">
      <c r="A13084" s="61">
        <v>40820</v>
      </c>
      <c r="B13084">
        <v>3.1034999999999999</v>
      </c>
      <c r="C13084" t="str">
        <f t="shared" si="209"/>
        <v>2011 q4</v>
      </c>
    </row>
    <row r="13085" spans="1:3">
      <c r="A13085" s="61">
        <v>40821</v>
      </c>
      <c r="B13085">
        <v>3.1059999999999999</v>
      </c>
      <c r="C13085" t="str">
        <f t="shared" si="209"/>
        <v>2011 q4</v>
      </c>
    </row>
    <row r="13086" spans="1:3">
      <c r="A13086" s="61">
        <v>40822</v>
      </c>
      <c r="B13086">
        <v>3.2465000000000002</v>
      </c>
      <c r="C13086" t="str">
        <f t="shared" si="209"/>
        <v>2011 q4</v>
      </c>
    </row>
    <row r="13087" spans="1:3">
      <c r="A13087" s="61">
        <v>40823</v>
      </c>
      <c r="B13087">
        <v>3.2734999999999999</v>
      </c>
      <c r="C13087" t="str">
        <f t="shared" si="209"/>
        <v>2011 q4</v>
      </c>
    </row>
    <row r="13088" spans="1:3">
      <c r="A13088" s="61">
        <v>40826</v>
      </c>
      <c r="B13088">
        <v>3.3679999999999999</v>
      </c>
      <c r="C13088" t="str">
        <f t="shared" si="209"/>
        <v>2011 q4</v>
      </c>
    </row>
    <row r="13089" spans="1:3">
      <c r="A13089" s="61">
        <v>40827</v>
      </c>
      <c r="B13089">
        <v>3.2905000000000002</v>
      </c>
      <c r="C13089" t="str">
        <f t="shared" si="209"/>
        <v>2011 q4</v>
      </c>
    </row>
    <row r="13090" spans="1:3">
      <c r="A13090" s="61">
        <v>40828</v>
      </c>
      <c r="B13090">
        <v>3.3935</v>
      </c>
      <c r="C13090" t="str">
        <f t="shared" si="209"/>
        <v>2011 q4</v>
      </c>
    </row>
    <row r="13091" spans="1:3">
      <c r="A13091" s="61">
        <v>40829</v>
      </c>
      <c r="B13091">
        <v>3.3069999999999999</v>
      </c>
      <c r="C13091" t="str">
        <f t="shared" si="209"/>
        <v>2011 q4</v>
      </c>
    </row>
    <row r="13092" spans="1:3">
      <c r="A13092" s="61">
        <v>40830</v>
      </c>
      <c r="B13092">
        <v>3.4085000000000001</v>
      </c>
      <c r="C13092" t="str">
        <f t="shared" si="209"/>
        <v>2011 q4</v>
      </c>
    </row>
    <row r="13093" spans="1:3">
      <c r="A13093" s="61">
        <v>40833</v>
      </c>
      <c r="B13093">
        <v>3.3780000000000001</v>
      </c>
      <c r="C13093" t="str">
        <f t="shared" si="209"/>
        <v>2011 q4</v>
      </c>
    </row>
    <row r="13094" spans="1:3">
      <c r="A13094" s="61">
        <v>40834</v>
      </c>
      <c r="B13094">
        <v>3.36</v>
      </c>
      <c r="C13094" t="str">
        <f t="shared" si="209"/>
        <v>2011 q4</v>
      </c>
    </row>
    <row r="13095" spans="1:3">
      <c r="A13095" s="61">
        <v>40835</v>
      </c>
      <c r="B13095">
        <v>3.258</v>
      </c>
      <c r="C13095" t="str">
        <f t="shared" si="209"/>
        <v>2011 q4</v>
      </c>
    </row>
    <row r="13096" spans="1:3">
      <c r="A13096" s="61">
        <v>40836</v>
      </c>
      <c r="B13096">
        <v>3.0575000000000001</v>
      </c>
      <c r="C13096" t="str">
        <f t="shared" si="209"/>
        <v>2011 q4</v>
      </c>
    </row>
    <row r="13097" spans="1:3">
      <c r="A13097" s="61">
        <v>40837</v>
      </c>
      <c r="B13097">
        <v>3.2229999999999999</v>
      </c>
      <c r="C13097" t="str">
        <f t="shared" si="209"/>
        <v>2011 q4</v>
      </c>
    </row>
    <row r="13098" spans="1:3">
      <c r="A13098" s="61">
        <v>40840</v>
      </c>
      <c r="B13098">
        <v>3.4489999999999998</v>
      </c>
      <c r="C13098" t="str">
        <f t="shared" si="209"/>
        <v>2011 q4</v>
      </c>
    </row>
    <row r="13099" spans="1:3">
      <c r="A13099" s="61">
        <v>40841</v>
      </c>
      <c r="B13099">
        <v>3.4205000000000001</v>
      </c>
      <c r="C13099" t="str">
        <f t="shared" si="209"/>
        <v>2011 q4</v>
      </c>
    </row>
    <row r="13100" spans="1:3">
      <c r="A13100" s="61">
        <v>40842</v>
      </c>
      <c r="B13100">
        <v>3.49</v>
      </c>
      <c r="C13100" t="str">
        <f t="shared" si="209"/>
        <v>2011 q4</v>
      </c>
    </row>
    <row r="13101" spans="1:3">
      <c r="A13101" s="61">
        <v>40843</v>
      </c>
      <c r="B13101">
        <v>3.6920000000000002</v>
      </c>
      <c r="C13101" t="str">
        <f t="shared" si="209"/>
        <v>2011 q4</v>
      </c>
    </row>
    <row r="13102" spans="1:3">
      <c r="A13102" s="61">
        <v>40844</v>
      </c>
      <c r="B13102">
        <v>3.706</v>
      </c>
      <c r="C13102" t="str">
        <f t="shared" si="209"/>
        <v>2011 q4</v>
      </c>
    </row>
    <row r="13103" spans="1:3">
      <c r="A13103" s="61">
        <v>40847</v>
      </c>
      <c r="B13103">
        <v>3.6320000000000001</v>
      </c>
      <c r="C13103" t="str">
        <f t="shared" si="209"/>
        <v>2011 q4</v>
      </c>
    </row>
    <row r="13104" spans="1:3">
      <c r="A13104" s="61">
        <v>40848</v>
      </c>
      <c r="B13104">
        <v>3.5024999999999999</v>
      </c>
      <c r="C13104" t="str">
        <f t="shared" si="209"/>
        <v>2011 q4</v>
      </c>
    </row>
    <row r="13105" spans="1:3">
      <c r="A13105" s="61">
        <v>40849</v>
      </c>
      <c r="B13105">
        <v>3.581</v>
      </c>
      <c r="C13105" t="str">
        <f t="shared" si="209"/>
        <v>2011 q4</v>
      </c>
    </row>
    <row r="13106" spans="1:3">
      <c r="A13106" s="61">
        <v>40850</v>
      </c>
      <c r="B13106">
        <v>3.5884999999999998</v>
      </c>
      <c r="C13106" t="str">
        <f t="shared" si="209"/>
        <v>2011 q4</v>
      </c>
    </row>
    <row r="13107" spans="1:3">
      <c r="A13107" s="61">
        <v>40851</v>
      </c>
      <c r="B13107">
        <v>3.5644999999999998</v>
      </c>
      <c r="C13107" t="str">
        <f t="shared" si="209"/>
        <v>2011 q4</v>
      </c>
    </row>
    <row r="13108" spans="1:3">
      <c r="A13108" s="61">
        <v>40854</v>
      </c>
      <c r="B13108">
        <v>3.5354999999999999</v>
      </c>
      <c r="C13108" t="str">
        <f t="shared" si="209"/>
        <v>2011 q4</v>
      </c>
    </row>
    <row r="13109" spans="1:3">
      <c r="A13109" s="61">
        <v>40855</v>
      </c>
      <c r="B13109">
        <v>3.5329999999999999</v>
      </c>
      <c r="C13109" t="str">
        <f t="shared" si="209"/>
        <v>2011 q4</v>
      </c>
    </row>
    <row r="13110" spans="1:3">
      <c r="A13110" s="61">
        <v>40856</v>
      </c>
      <c r="B13110">
        <v>3.4409999999999998</v>
      </c>
      <c r="C13110" t="str">
        <f t="shared" si="209"/>
        <v>2011 q4</v>
      </c>
    </row>
    <row r="13111" spans="1:3">
      <c r="A13111" s="61">
        <v>40857</v>
      </c>
      <c r="B13111">
        <v>3.3740000000000001</v>
      </c>
      <c r="C13111" t="str">
        <f t="shared" si="209"/>
        <v>2011 q4</v>
      </c>
    </row>
    <row r="13112" spans="1:3">
      <c r="A13112" s="61">
        <v>40858</v>
      </c>
      <c r="B13112">
        <v>3.4634999999999998</v>
      </c>
      <c r="C13112" t="str">
        <f t="shared" si="209"/>
        <v>2011 q4</v>
      </c>
    </row>
    <row r="13113" spans="1:3">
      <c r="A13113" s="61">
        <v>40861</v>
      </c>
      <c r="B13113">
        <v>3.488</v>
      </c>
      <c r="C13113" t="str">
        <f t="shared" si="209"/>
        <v>2011 q4</v>
      </c>
    </row>
    <row r="13114" spans="1:3">
      <c r="A13114" s="61">
        <v>40862</v>
      </c>
      <c r="B13114">
        <v>3.5015000000000001</v>
      </c>
      <c r="C13114" t="str">
        <f t="shared" si="209"/>
        <v>2011 q4</v>
      </c>
    </row>
    <row r="13115" spans="1:3">
      <c r="A13115" s="61">
        <v>40863</v>
      </c>
      <c r="B13115">
        <v>3.4845000000000002</v>
      </c>
      <c r="C13115" t="str">
        <f t="shared" si="209"/>
        <v>2011 q4</v>
      </c>
    </row>
    <row r="13116" spans="1:3">
      <c r="A13116" s="61">
        <v>40864</v>
      </c>
      <c r="B13116">
        <v>3.3824999999999998</v>
      </c>
      <c r="C13116" t="str">
        <f t="shared" si="209"/>
        <v>2011 q4</v>
      </c>
    </row>
    <row r="13117" spans="1:3">
      <c r="A13117" s="61">
        <v>40865</v>
      </c>
      <c r="B13117">
        <v>3.4020000000000001</v>
      </c>
      <c r="C13117" t="str">
        <f t="shared" si="209"/>
        <v>2011 q4</v>
      </c>
    </row>
    <row r="13118" spans="1:3">
      <c r="A13118" s="61">
        <v>40868</v>
      </c>
      <c r="B13118">
        <v>3.3029999999999999</v>
      </c>
      <c r="C13118" t="str">
        <f t="shared" si="209"/>
        <v>2011 q4</v>
      </c>
    </row>
    <row r="13119" spans="1:3">
      <c r="A13119" s="61">
        <v>40869</v>
      </c>
      <c r="B13119">
        <v>3.3330000000000002</v>
      </c>
      <c r="C13119" t="str">
        <f t="shared" si="209"/>
        <v>2011 q4</v>
      </c>
    </row>
    <row r="13120" spans="1:3">
      <c r="A13120" s="61">
        <v>40870</v>
      </c>
      <c r="B13120">
        <v>3.2789999999999999</v>
      </c>
      <c r="C13120" t="str">
        <f t="shared" si="209"/>
        <v>2011 q4</v>
      </c>
    </row>
    <row r="13121" spans="1:3">
      <c r="A13121" s="61">
        <v>40872</v>
      </c>
      <c r="B13121">
        <v>3.2715999999999998</v>
      </c>
      <c r="C13121" t="str">
        <f t="shared" si="209"/>
        <v>2011 q4</v>
      </c>
    </row>
    <row r="13122" spans="1:3">
      <c r="A13122" s="61">
        <v>40875</v>
      </c>
      <c r="B13122">
        <v>3.3624999999999998</v>
      </c>
      <c r="C13122" t="str">
        <f t="shared" si="209"/>
        <v>2011 q4</v>
      </c>
    </row>
    <row r="13123" spans="1:3">
      <c r="A13123" s="61">
        <v>40876</v>
      </c>
      <c r="B13123">
        <v>3.3801999999999999</v>
      </c>
      <c r="C13123" t="str">
        <f t="shared" si="209"/>
        <v>2011 q4</v>
      </c>
    </row>
    <row r="13124" spans="1:3">
      <c r="A13124" s="61">
        <v>40877</v>
      </c>
      <c r="B13124">
        <v>3.5674000000000001</v>
      </c>
      <c r="C13124" t="str">
        <f t="shared" si="209"/>
        <v>2011 q4</v>
      </c>
    </row>
    <row r="13125" spans="1:3">
      <c r="A13125" s="61">
        <v>40878</v>
      </c>
      <c r="B13125">
        <v>3.5274999999999999</v>
      </c>
      <c r="C13125" t="str">
        <f t="shared" si="209"/>
        <v>2011 q4</v>
      </c>
    </row>
    <row r="13126" spans="1:3">
      <c r="A13126" s="61">
        <v>40879</v>
      </c>
      <c r="B13126">
        <v>3.5775000000000001</v>
      </c>
      <c r="C13126" t="str">
        <f t="shared" si="209"/>
        <v>2011 q4</v>
      </c>
    </row>
    <row r="13127" spans="1:3">
      <c r="A13127" s="61">
        <v>40882</v>
      </c>
      <c r="B13127">
        <v>3.6084999999999998</v>
      </c>
      <c r="C13127" t="str">
        <f t="shared" si="209"/>
        <v>2011 q4</v>
      </c>
    </row>
    <row r="13128" spans="1:3">
      <c r="A13128" s="61">
        <v>40883</v>
      </c>
      <c r="B13128">
        <v>3.5684999999999998</v>
      </c>
      <c r="C13128" t="str">
        <f t="shared" si="209"/>
        <v>2011 q4</v>
      </c>
    </row>
    <row r="13129" spans="1:3">
      <c r="A13129" s="61">
        <v>40884</v>
      </c>
      <c r="B13129">
        <v>3.5489999999999999</v>
      </c>
      <c r="C13129" t="str">
        <f t="shared" si="209"/>
        <v>2011 q4</v>
      </c>
    </row>
    <row r="13130" spans="1:3">
      <c r="A13130" s="61">
        <v>40885</v>
      </c>
      <c r="B13130">
        <v>3.4929999999999999</v>
      </c>
      <c r="C13130" t="str">
        <f t="shared" si="209"/>
        <v>2011 q4</v>
      </c>
    </row>
    <row r="13131" spans="1:3">
      <c r="A13131" s="61">
        <v>40886</v>
      </c>
      <c r="B13131">
        <v>3.5505</v>
      </c>
      <c r="C13131" t="str">
        <f t="shared" si="209"/>
        <v>2011 q4</v>
      </c>
    </row>
    <row r="13132" spans="1:3">
      <c r="A13132" s="61">
        <v>40889</v>
      </c>
      <c r="B13132">
        <v>3.4580000000000002</v>
      </c>
      <c r="C13132" t="str">
        <f t="shared" si="209"/>
        <v>2011 q4</v>
      </c>
    </row>
    <row r="13133" spans="1:3">
      <c r="A13133" s="61">
        <v>40890</v>
      </c>
      <c r="B13133">
        <v>3.4359999999999999</v>
      </c>
      <c r="C13133" t="str">
        <f t="shared" si="209"/>
        <v>2011 q4</v>
      </c>
    </row>
    <row r="13134" spans="1:3">
      <c r="A13134" s="61">
        <v>40891</v>
      </c>
      <c r="B13134">
        <v>3.2749999999999999</v>
      </c>
      <c r="C13134" t="str">
        <f t="shared" si="209"/>
        <v>2011 q4</v>
      </c>
    </row>
    <row r="13135" spans="1:3">
      <c r="A13135" s="61">
        <v>40892</v>
      </c>
      <c r="B13135">
        <v>3.2629999999999999</v>
      </c>
      <c r="C13135" t="str">
        <f t="shared" si="209"/>
        <v>2011 q4</v>
      </c>
    </row>
    <row r="13136" spans="1:3">
      <c r="A13136" s="61">
        <v>40893</v>
      </c>
      <c r="B13136">
        <v>3.3264999999999998</v>
      </c>
      <c r="C13136" t="str">
        <f t="shared" si="209"/>
        <v>2011 q4</v>
      </c>
    </row>
    <row r="13137" spans="1:3">
      <c r="A13137" s="61">
        <v>40896</v>
      </c>
      <c r="B13137">
        <v>3.3035000000000001</v>
      </c>
      <c r="C13137" t="str">
        <f t="shared" si="209"/>
        <v>2011 q4</v>
      </c>
    </row>
    <row r="13138" spans="1:3">
      <c r="A13138" s="61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61">
        <v>40898</v>
      </c>
      <c r="B13139">
        <v>3.3895</v>
      </c>
      <c r="C13139" t="str">
        <f t="shared" si="210"/>
        <v>2011 q4</v>
      </c>
    </row>
    <row r="13140" spans="1:3">
      <c r="A13140" s="61">
        <v>40899</v>
      </c>
      <c r="B13140">
        <v>3.41</v>
      </c>
      <c r="C13140" t="str">
        <f t="shared" si="210"/>
        <v>2011 q4</v>
      </c>
    </row>
    <row r="13141" spans="1:3">
      <c r="A13141" s="61">
        <v>40900</v>
      </c>
      <c r="B13141">
        <v>3.4645000000000001</v>
      </c>
      <c r="C13141" t="str">
        <f t="shared" si="210"/>
        <v>2011 q4</v>
      </c>
    </row>
    <row r="13142" spans="1:3">
      <c r="A13142" s="61">
        <v>40904</v>
      </c>
      <c r="B13142">
        <v>3.4058000000000002</v>
      </c>
      <c r="C13142" t="str">
        <f t="shared" si="210"/>
        <v>2011 q4</v>
      </c>
    </row>
    <row r="13143" spans="1:3">
      <c r="A13143" s="61">
        <v>40905</v>
      </c>
      <c r="B13143">
        <v>3.3631000000000002</v>
      </c>
      <c r="C13143" t="str">
        <f t="shared" si="210"/>
        <v>2011 q4</v>
      </c>
    </row>
    <row r="13144" spans="1:3">
      <c r="A13144" s="61">
        <v>40906</v>
      </c>
      <c r="B13144">
        <v>3.3681999999999999</v>
      </c>
      <c r="C13144" t="str">
        <f t="shared" si="210"/>
        <v>2011 q4</v>
      </c>
    </row>
    <row r="13145" spans="1:3">
      <c r="A13145" s="61">
        <v>40907</v>
      </c>
      <c r="B13145">
        <v>3.4350999999999998</v>
      </c>
      <c r="C13145" t="str">
        <f t="shared" si="210"/>
        <v>2011 q4</v>
      </c>
    </row>
    <row r="13146" spans="1:3">
      <c r="A13146" s="61">
        <v>40911</v>
      </c>
      <c r="B13146">
        <v>3.5285000000000002</v>
      </c>
      <c r="C13146" t="str">
        <f t="shared" si="210"/>
        <v>2012 q1</v>
      </c>
    </row>
    <row r="13147" spans="1:3">
      <c r="A13147" s="61">
        <v>40912</v>
      </c>
      <c r="B13147">
        <v>3.4344999999999999</v>
      </c>
      <c r="C13147" t="str">
        <f t="shared" si="210"/>
        <v>2012 q1</v>
      </c>
    </row>
    <row r="13148" spans="1:3">
      <c r="A13148" s="61">
        <v>40913</v>
      </c>
      <c r="B13148">
        <v>3.4264999999999999</v>
      </c>
      <c r="C13148" t="str">
        <f t="shared" si="210"/>
        <v>2012 q1</v>
      </c>
    </row>
    <row r="13149" spans="1:3">
      <c r="A13149" s="61">
        <v>40914</v>
      </c>
      <c r="B13149">
        <v>3.4350000000000001</v>
      </c>
      <c r="C13149" t="str">
        <f t="shared" si="210"/>
        <v>2012 q1</v>
      </c>
    </row>
    <row r="13150" spans="1:3">
      <c r="A13150" s="61">
        <v>40917</v>
      </c>
      <c r="B13150">
        <v>3.4159999999999999</v>
      </c>
      <c r="C13150" t="str">
        <f t="shared" si="210"/>
        <v>2012 q1</v>
      </c>
    </row>
    <row r="13151" spans="1:3">
      <c r="A13151" s="61">
        <v>40918</v>
      </c>
      <c r="B13151">
        <v>3.5129999999999999</v>
      </c>
      <c r="C13151" t="str">
        <f t="shared" si="210"/>
        <v>2012 q1</v>
      </c>
    </row>
    <row r="13152" spans="1:3">
      <c r="A13152" s="61">
        <v>40919</v>
      </c>
      <c r="B13152">
        <v>3.5459999999999998</v>
      </c>
      <c r="C13152" t="str">
        <f t="shared" si="210"/>
        <v>2012 q1</v>
      </c>
    </row>
    <row r="13153" spans="1:3">
      <c r="A13153" s="61">
        <v>40920</v>
      </c>
      <c r="B13153">
        <v>3.649</v>
      </c>
      <c r="C13153" t="str">
        <f t="shared" si="210"/>
        <v>2012 q1</v>
      </c>
    </row>
    <row r="13154" spans="1:3">
      <c r="A13154" s="61">
        <v>40921</v>
      </c>
      <c r="B13154">
        <v>3.637</v>
      </c>
      <c r="C13154" t="str">
        <f t="shared" si="210"/>
        <v>2012 q1</v>
      </c>
    </row>
    <row r="13155" spans="1:3">
      <c r="A13155" s="61">
        <v>40925</v>
      </c>
      <c r="B13155">
        <v>3.7294999999999998</v>
      </c>
      <c r="C13155" t="str">
        <f t="shared" si="210"/>
        <v>2012 q1</v>
      </c>
    </row>
    <row r="13156" spans="1:3">
      <c r="A13156" s="61">
        <v>40926</v>
      </c>
      <c r="B13156">
        <v>3.7524999999999999</v>
      </c>
      <c r="C13156" t="str">
        <f t="shared" si="210"/>
        <v>2012 q1</v>
      </c>
    </row>
    <row r="13157" spans="1:3">
      <c r="A13157" s="61">
        <v>40927</v>
      </c>
      <c r="B13157">
        <v>3.8005</v>
      </c>
      <c r="C13157" t="str">
        <f t="shared" si="210"/>
        <v>2012 q1</v>
      </c>
    </row>
    <row r="13158" spans="1:3">
      <c r="A13158" s="61">
        <v>40928</v>
      </c>
      <c r="B13158">
        <v>3.7450000000000001</v>
      </c>
      <c r="C13158" t="str">
        <f t="shared" si="210"/>
        <v>2012 q1</v>
      </c>
    </row>
    <row r="13159" spans="1:3">
      <c r="A13159" s="61">
        <v>40931</v>
      </c>
      <c r="B13159">
        <v>3.7985000000000002</v>
      </c>
      <c r="C13159" t="str">
        <f t="shared" si="210"/>
        <v>2012 q1</v>
      </c>
    </row>
    <row r="13160" spans="1:3">
      <c r="A13160" s="61">
        <v>40932</v>
      </c>
      <c r="B13160">
        <v>3.8075000000000001</v>
      </c>
      <c r="C13160" t="str">
        <f t="shared" si="210"/>
        <v>2012 q1</v>
      </c>
    </row>
    <row r="13161" spans="1:3">
      <c r="A13161" s="61">
        <v>40933</v>
      </c>
      <c r="B13161">
        <v>3.8294999999999999</v>
      </c>
      <c r="C13161" t="str">
        <f t="shared" si="210"/>
        <v>2012 q1</v>
      </c>
    </row>
    <row r="13162" spans="1:3">
      <c r="A13162" s="61">
        <v>40934</v>
      </c>
      <c r="B13162">
        <v>3.9015</v>
      </c>
      <c r="C13162" t="str">
        <f t="shared" si="210"/>
        <v>2012 q1</v>
      </c>
    </row>
    <row r="13163" spans="1:3">
      <c r="A13163" s="61">
        <v>40935</v>
      </c>
      <c r="B13163">
        <v>3.8889999999999998</v>
      </c>
      <c r="C13163" t="str">
        <f t="shared" si="210"/>
        <v>2012 q1</v>
      </c>
    </row>
    <row r="13164" spans="1:3">
      <c r="A13164" s="61">
        <v>40938</v>
      </c>
      <c r="B13164">
        <v>3.8264999999999998</v>
      </c>
      <c r="C13164" t="str">
        <f t="shared" si="210"/>
        <v>2012 q1</v>
      </c>
    </row>
    <row r="13165" spans="1:3">
      <c r="A13165" s="61">
        <v>40939</v>
      </c>
      <c r="B13165">
        <v>3.79</v>
      </c>
      <c r="C13165" t="str">
        <f t="shared" si="210"/>
        <v>2012 q1</v>
      </c>
    </row>
    <row r="13166" spans="1:3">
      <c r="A13166" s="61">
        <v>40940</v>
      </c>
      <c r="B13166">
        <v>3.8420000000000001</v>
      </c>
      <c r="C13166" t="str">
        <f t="shared" si="210"/>
        <v>2012 q1</v>
      </c>
    </row>
    <row r="13167" spans="1:3">
      <c r="A13167" s="61">
        <v>40941</v>
      </c>
      <c r="B13167">
        <v>3.7810000000000001</v>
      </c>
      <c r="C13167" t="str">
        <f t="shared" si="210"/>
        <v>2012 q1</v>
      </c>
    </row>
    <row r="13168" spans="1:3">
      <c r="A13168" s="61">
        <v>40942</v>
      </c>
      <c r="B13168">
        <v>3.9015</v>
      </c>
      <c r="C13168" t="str">
        <f t="shared" si="210"/>
        <v>2012 q1</v>
      </c>
    </row>
    <row r="13169" spans="1:3">
      <c r="A13169" s="61">
        <v>40945</v>
      </c>
      <c r="B13169">
        <v>3.8645</v>
      </c>
      <c r="C13169" t="str">
        <f t="shared" si="210"/>
        <v>2012 q1</v>
      </c>
    </row>
    <row r="13170" spans="1:3">
      <c r="A13170" s="61">
        <v>40946</v>
      </c>
      <c r="B13170">
        <v>3.8759999999999999</v>
      </c>
      <c r="C13170" t="str">
        <f t="shared" si="210"/>
        <v>2012 q1</v>
      </c>
    </row>
    <row r="13171" spans="1:3">
      <c r="A13171" s="61">
        <v>40947</v>
      </c>
      <c r="B13171">
        <v>3.9095</v>
      </c>
      <c r="C13171" t="str">
        <f t="shared" si="210"/>
        <v>2012 q1</v>
      </c>
    </row>
    <row r="13172" spans="1:3">
      <c r="A13172" s="61">
        <v>40948</v>
      </c>
      <c r="B13172">
        <v>3.9784999999999999</v>
      </c>
      <c r="C13172" t="str">
        <f t="shared" si="210"/>
        <v>2012 q1</v>
      </c>
    </row>
    <row r="13173" spans="1:3">
      <c r="A13173" s="61">
        <v>40949</v>
      </c>
      <c r="B13173">
        <v>3.8620000000000001</v>
      </c>
      <c r="C13173" t="str">
        <f t="shared" si="210"/>
        <v>2012 q1</v>
      </c>
    </row>
    <row r="13174" spans="1:3">
      <c r="A13174" s="61">
        <v>40952</v>
      </c>
      <c r="B13174">
        <v>3.8395000000000001</v>
      </c>
      <c r="C13174" t="str">
        <f t="shared" si="210"/>
        <v>2012 q1</v>
      </c>
    </row>
    <row r="13175" spans="1:3">
      <c r="A13175" s="61">
        <v>40953</v>
      </c>
      <c r="B13175">
        <v>3.8144999999999998</v>
      </c>
      <c r="C13175" t="str">
        <f t="shared" si="210"/>
        <v>2012 q1</v>
      </c>
    </row>
    <row r="13176" spans="1:3">
      <c r="A13176" s="61">
        <v>40954</v>
      </c>
      <c r="B13176">
        <v>3.8014999999999999</v>
      </c>
      <c r="C13176" t="str">
        <f t="shared" si="210"/>
        <v>2012 q1</v>
      </c>
    </row>
    <row r="13177" spans="1:3">
      <c r="A13177" s="61">
        <v>40955</v>
      </c>
      <c r="B13177">
        <v>3.7909999999999999</v>
      </c>
      <c r="C13177" t="str">
        <f t="shared" si="210"/>
        <v>2012 q1</v>
      </c>
    </row>
    <row r="13178" spans="1:3">
      <c r="A13178" s="61">
        <v>40956</v>
      </c>
      <c r="B13178">
        <v>3.7080000000000002</v>
      </c>
      <c r="C13178" t="str">
        <f t="shared" si="210"/>
        <v>2012 q1</v>
      </c>
    </row>
    <row r="13179" spans="1:3">
      <c r="A13179" s="61">
        <v>40960</v>
      </c>
      <c r="B13179">
        <v>3.8365</v>
      </c>
      <c r="C13179" t="str">
        <f t="shared" si="210"/>
        <v>2012 q1</v>
      </c>
    </row>
    <row r="13180" spans="1:3">
      <c r="A13180" s="61">
        <v>40961</v>
      </c>
      <c r="B13180">
        <v>3.8334999999999999</v>
      </c>
      <c r="C13180" t="str">
        <f t="shared" si="210"/>
        <v>2012 q1</v>
      </c>
    </row>
    <row r="13181" spans="1:3">
      <c r="A13181" s="61">
        <v>40962</v>
      </c>
      <c r="B13181">
        <v>3.806</v>
      </c>
      <c r="C13181" t="str">
        <f t="shared" si="210"/>
        <v>2012 q1</v>
      </c>
    </row>
    <row r="13182" spans="1:3">
      <c r="A13182" s="61">
        <v>40963</v>
      </c>
      <c r="B13182">
        <v>3.8643999999999998</v>
      </c>
      <c r="C13182" t="str">
        <f t="shared" si="210"/>
        <v>2012 q1</v>
      </c>
    </row>
    <row r="13183" spans="1:3">
      <c r="A13183" s="61">
        <v>40966</v>
      </c>
      <c r="B13183">
        <v>3.8839000000000001</v>
      </c>
      <c r="C13183" t="str">
        <f t="shared" si="210"/>
        <v>2012 q1</v>
      </c>
    </row>
    <row r="13184" spans="1:3">
      <c r="A13184" s="61">
        <v>40967</v>
      </c>
      <c r="B13184">
        <v>3.9177</v>
      </c>
      <c r="C13184" t="str">
        <f t="shared" si="210"/>
        <v>2012 q1</v>
      </c>
    </row>
    <row r="13185" spans="1:3">
      <c r="A13185" s="61">
        <v>40968</v>
      </c>
      <c r="B13185">
        <v>3.8776999999999999</v>
      </c>
      <c r="C13185" t="str">
        <f t="shared" si="210"/>
        <v>2012 q1</v>
      </c>
    </row>
    <row r="13186" spans="1:3">
      <c r="A13186" s="61">
        <v>40969</v>
      </c>
      <c r="B13186">
        <v>3.9315000000000002</v>
      </c>
      <c r="C13186" t="str">
        <f t="shared" si="210"/>
        <v>2012 q1</v>
      </c>
    </row>
    <row r="13187" spans="1:3">
      <c r="A13187" s="61">
        <v>40970</v>
      </c>
      <c r="B13187">
        <v>3.903</v>
      </c>
      <c r="C13187" t="str">
        <f t="shared" si="210"/>
        <v>2012 q1</v>
      </c>
    </row>
    <row r="13188" spans="1:3">
      <c r="A13188" s="61">
        <v>40973</v>
      </c>
      <c r="B13188">
        <v>3.8595000000000002</v>
      </c>
      <c r="C13188" t="str">
        <f t="shared" si="210"/>
        <v>2012 q1</v>
      </c>
    </row>
    <row r="13189" spans="1:3">
      <c r="A13189" s="61">
        <v>40974</v>
      </c>
      <c r="B13189">
        <v>3.7374999999999998</v>
      </c>
      <c r="C13189" t="str">
        <f t="shared" si="210"/>
        <v>2012 q1</v>
      </c>
    </row>
    <row r="13190" spans="1:3">
      <c r="A13190" s="61">
        <v>40975</v>
      </c>
      <c r="B13190">
        <v>3.7669999999999999</v>
      </c>
      <c r="C13190" t="str">
        <f t="shared" si="210"/>
        <v>2012 q1</v>
      </c>
    </row>
    <row r="13191" spans="1:3">
      <c r="A13191" s="61">
        <v>40976</v>
      </c>
      <c r="B13191">
        <v>3.7915000000000001</v>
      </c>
      <c r="C13191" t="str">
        <f t="shared" si="210"/>
        <v>2012 q1</v>
      </c>
    </row>
    <row r="13192" spans="1:3">
      <c r="A13192" s="61">
        <v>40977</v>
      </c>
      <c r="B13192">
        <v>3.8584999999999998</v>
      </c>
      <c r="C13192" t="str">
        <f t="shared" si="210"/>
        <v>2012 q1</v>
      </c>
    </row>
    <row r="13193" spans="1:3">
      <c r="A13193" s="61">
        <v>40981</v>
      </c>
      <c r="B13193">
        <v>3.9024999999999999</v>
      </c>
      <c r="C13193" t="str">
        <f t="shared" si="210"/>
        <v>2012 q1</v>
      </c>
    </row>
    <row r="13194" spans="1:3">
      <c r="A13194" s="61">
        <v>40982</v>
      </c>
      <c r="B13194">
        <v>3.8479999999999999</v>
      </c>
      <c r="C13194" t="str">
        <f t="shared" si="210"/>
        <v>2012 q1</v>
      </c>
    </row>
    <row r="13195" spans="1:3">
      <c r="A13195" s="61">
        <v>40983</v>
      </c>
      <c r="B13195">
        <v>3.8975</v>
      </c>
      <c r="C13195" t="str">
        <f t="shared" si="210"/>
        <v>2012 q1</v>
      </c>
    </row>
    <row r="13196" spans="1:3">
      <c r="A13196" s="61">
        <v>40984</v>
      </c>
      <c r="B13196">
        <v>3.8780000000000001</v>
      </c>
      <c r="C13196" t="str">
        <f t="shared" si="210"/>
        <v>2012 q1</v>
      </c>
    </row>
    <row r="13197" spans="1:3">
      <c r="A13197" s="61">
        <v>40987</v>
      </c>
      <c r="B13197">
        <v>3.9089999999999998</v>
      </c>
      <c r="C13197" t="str">
        <f t="shared" si="210"/>
        <v>2012 q1</v>
      </c>
    </row>
    <row r="13198" spans="1:3">
      <c r="A13198" s="61">
        <v>40988</v>
      </c>
      <c r="B13198">
        <v>3.8304999999999998</v>
      </c>
      <c r="C13198" t="str">
        <f t="shared" si="210"/>
        <v>2012 q1</v>
      </c>
    </row>
    <row r="13199" spans="1:3">
      <c r="A13199" s="61">
        <v>40989</v>
      </c>
      <c r="B13199">
        <v>3.8454999999999999</v>
      </c>
      <c r="C13199" t="str">
        <f t="shared" si="210"/>
        <v>2012 q1</v>
      </c>
    </row>
    <row r="13200" spans="1:3">
      <c r="A13200" s="61">
        <v>40990</v>
      </c>
      <c r="B13200">
        <v>3.7654999999999998</v>
      </c>
      <c r="C13200" t="str">
        <f t="shared" si="210"/>
        <v>2012 q1</v>
      </c>
    </row>
    <row r="13201" spans="1:3">
      <c r="A13201" s="61">
        <v>40991</v>
      </c>
      <c r="B13201">
        <v>3.8085</v>
      </c>
      <c r="C13201" t="str">
        <f t="shared" si="210"/>
        <v>2012 q1</v>
      </c>
    </row>
    <row r="13202" spans="1:3">
      <c r="A13202" s="61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61">
        <v>40995</v>
      </c>
      <c r="B13203">
        <v>3.88</v>
      </c>
      <c r="C13203" t="str">
        <f t="shared" si="211"/>
        <v>2012 q1</v>
      </c>
    </row>
    <row r="13204" spans="1:3">
      <c r="A13204" s="61">
        <v>40996</v>
      </c>
      <c r="B13204">
        <v>3.7925</v>
      </c>
      <c r="C13204" t="str">
        <f t="shared" si="211"/>
        <v>2012 q1</v>
      </c>
    </row>
    <row r="13205" spans="1:3">
      <c r="A13205" s="61">
        <v>40997</v>
      </c>
      <c r="B13205">
        <v>3.7965</v>
      </c>
      <c r="C13205" t="str">
        <f t="shared" si="211"/>
        <v>2012 q1</v>
      </c>
    </row>
    <row r="13206" spans="1:3">
      <c r="A13206" s="61">
        <v>40998</v>
      </c>
      <c r="B13206">
        <v>3.8250000000000002</v>
      </c>
      <c r="C13206" t="str">
        <f t="shared" si="211"/>
        <v>2012 q1</v>
      </c>
    </row>
    <row r="13207" spans="1:3">
      <c r="A13207" s="61">
        <v>41001</v>
      </c>
      <c r="B13207">
        <v>3.9209999999999998</v>
      </c>
      <c r="C13207" t="str">
        <f t="shared" si="211"/>
        <v>2012 q2</v>
      </c>
    </row>
    <row r="13208" spans="1:3">
      <c r="A13208" s="61">
        <v>41002</v>
      </c>
      <c r="B13208">
        <v>3.919</v>
      </c>
      <c r="C13208" t="str">
        <f t="shared" si="211"/>
        <v>2012 q2</v>
      </c>
    </row>
    <row r="13209" spans="1:3">
      <c r="A13209" s="61">
        <v>41003</v>
      </c>
      <c r="B13209">
        <v>3.7905000000000002</v>
      </c>
      <c r="C13209" t="str">
        <f t="shared" si="211"/>
        <v>2012 q2</v>
      </c>
    </row>
    <row r="13210" spans="1:3">
      <c r="A13210" s="61">
        <v>41004</v>
      </c>
      <c r="B13210">
        <v>3.7955000000000001</v>
      </c>
      <c r="C13210" t="str">
        <f t="shared" si="211"/>
        <v>2012 q2</v>
      </c>
    </row>
    <row r="13211" spans="1:3">
      <c r="A13211" s="61">
        <v>41008</v>
      </c>
      <c r="B13211">
        <v>3.72</v>
      </c>
      <c r="C13211" t="str">
        <f t="shared" si="211"/>
        <v>2012 q2</v>
      </c>
    </row>
    <row r="13212" spans="1:3">
      <c r="A13212" s="61">
        <v>41009</v>
      </c>
      <c r="B13212">
        <v>3.65</v>
      </c>
      <c r="C13212" t="str">
        <f t="shared" si="211"/>
        <v>2012 q2</v>
      </c>
    </row>
    <row r="13213" spans="1:3">
      <c r="A13213" s="61">
        <v>41010</v>
      </c>
      <c r="B13213">
        <v>3.6395</v>
      </c>
      <c r="C13213" t="str">
        <f t="shared" si="211"/>
        <v>2012 q2</v>
      </c>
    </row>
    <row r="13214" spans="1:3">
      <c r="A13214" s="61">
        <v>41011</v>
      </c>
      <c r="B13214">
        <v>3.7204999999999999</v>
      </c>
      <c r="C13214" t="str">
        <f t="shared" si="211"/>
        <v>2012 q2</v>
      </c>
    </row>
    <row r="13215" spans="1:3">
      <c r="A13215" s="61">
        <v>41012</v>
      </c>
      <c r="B13215">
        <v>3.6269999999999998</v>
      </c>
      <c r="C13215" t="str">
        <f t="shared" si="211"/>
        <v>2012 q2</v>
      </c>
    </row>
    <row r="13216" spans="1:3">
      <c r="A13216" s="61">
        <v>41015</v>
      </c>
      <c r="B13216">
        <v>3.6280000000000001</v>
      </c>
      <c r="C13216" t="str">
        <f t="shared" si="211"/>
        <v>2012 q2</v>
      </c>
    </row>
    <row r="13217" spans="1:3">
      <c r="A13217" s="61">
        <v>41016</v>
      </c>
      <c r="B13217">
        <v>3.6469999999999998</v>
      </c>
      <c r="C13217" t="str">
        <f t="shared" si="211"/>
        <v>2012 q2</v>
      </c>
    </row>
    <row r="13218" spans="1:3">
      <c r="A13218" s="61">
        <v>41017</v>
      </c>
      <c r="B13218">
        <v>3.6309999999999998</v>
      </c>
      <c r="C13218" t="str">
        <f t="shared" si="211"/>
        <v>2012 q2</v>
      </c>
    </row>
    <row r="13219" spans="1:3">
      <c r="A13219" s="61">
        <v>41018</v>
      </c>
      <c r="B13219">
        <v>3.6274999999999999</v>
      </c>
      <c r="C13219" t="str">
        <f t="shared" si="211"/>
        <v>2012 q2</v>
      </c>
    </row>
    <row r="13220" spans="1:3">
      <c r="A13220" s="61">
        <v>41019</v>
      </c>
      <c r="B13220">
        <v>3.698</v>
      </c>
      <c r="C13220" t="str">
        <f t="shared" si="211"/>
        <v>2012 q2</v>
      </c>
    </row>
    <row r="13221" spans="1:3">
      <c r="A13221" s="61">
        <v>41022</v>
      </c>
      <c r="B13221">
        <v>3.6259999999999999</v>
      </c>
      <c r="C13221" t="str">
        <f t="shared" si="211"/>
        <v>2012 q2</v>
      </c>
    </row>
    <row r="13222" spans="1:3">
      <c r="A13222" s="61">
        <v>41023</v>
      </c>
      <c r="B13222">
        <v>3.6724999999999999</v>
      </c>
      <c r="C13222" t="str">
        <f t="shared" si="211"/>
        <v>2012 q2</v>
      </c>
    </row>
    <row r="13223" spans="1:3">
      <c r="A13223" s="61">
        <v>41024</v>
      </c>
      <c r="B13223">
        <v>3.7014999999999998</v>
      </c>
      <c r="C13223" t="str">
        <f t="shared" si="211"/>
        <v>2012 q2</v>
      </c>
    </row>
    <row r="13224" spans="1:3">
      <c r="A13224" s="61">
        <v>41025</v>
      </c>
      <c r="B13224">
        <v>3.7696000000000001</v>
      </c>
      <c r="C13224" t="str">
        <f t="shared" si="211"/>
        <v>2012 q2</v>
      </c>
    </row>
    <row r="13225" spans="1:3">
      <c r="A13225" s="61">
        <v>41026</v>
      </c>
      <c r="B13225">
        <v>3.823</v>
      </c>
      <c r="C13225" t="str">
        <f t="shared" si="211"/>
        <v>2012 q2</v>
      </c>
    </row>
    <row r="13226" spans="1:3">
      <c r="A13226" s="61">
        <v>41029</v>
      </c>
      <c r="B13226">
        <v>3.8302999999999998</v>
      </c>
      <c r="C13226" t="str">
        <f t="shared" si="211"/>
        <v>2012 q2</v>
      </c>
    </row>
    <row r="13227" spans="1:3">
      <c r="A13227" s="61">
        <v>41030</v>
      </c>
      <c r="B13227">
        <v>3.8435000000000001</v>
      </c>
      <c r="C13227" t="str">
        <f t="shared" si="211"/>
        <v>2012 q2</v>
      </c>
    </row>
    <row r="13228" spans="1:3">
      <c r="A13228" s="61">
        <v>41031</v>
      </c>
      <c r="B13228">
        <v>3.7869999999999999</v>
      </c>
      <c r="C13228" t="str">
        <f t="shared" si="211"/>
        <v>2012 q2</v>
      </c>
    </row>
    <row r="13229" spans="1:3">
      <c r="A13229" s="61">
        <v>41032</v>
      </c>
      <c r="B13229">
        <v>3.7360000000000002</v>
      </c>
      <c r="C13229" t="str">
        <f t="shared" si="211"/>
        <v>2012 q2</v>
      </c>
    </row>
    <row r="13230" spans="1:3">
      <c r="A13230" s="61">
        <v>41033</v>
      </c>
      <c r="B13230">
        <v>3.7210000000000001</v>
      </c>
      <c r="C13230" t="str">
        <f t="shared" si="211"/>
        <v>2012 q2</v>
      </c>
    </row>
    <row r="13231" spans="1:3">
      <c r="A13231" s="61">
        <v>41036</v>
      </c>
      <c r="B13231">
        <v>3.7734999999999999</v>
      </c>
      <c r="C13231" t="str">
        <f t="shared" si="211"/>
        <v>2012 q2</v>
      </c>
    </row>
    <row r="13232" spans="1:3">
      <c r="A13232" s="61">
        <v>41037</v>
      </c>
      <c r="B13232">
        <v>3.6775000000000002</v>
      </c>
      <c r="C13232" t="str">
        <f t="shared" si="211"/>
        <v>2012 q2</v>
      </c>
    </row>
    <row r="13233" spans="1:3">
      <c r="A13233" s="61">
        <v>41038</v>
      </c>
      <c r="B13233">
        <v>3.6595</v>
      </c>
      <c r="C13233" t="str">
        <f t="shared" si="211"/>
        <v>2012 q2</v>
      </c>
    </row>
    <row r="13234" spans="1:3">
      <c r="A13234" s="61">
        <v>41039</v>
      </c>
      <c r="B13234">
        <v>3.6905000000000001</v>
      </c>
      <c r="C13234" t="str">
        <f t="shared" si="211"/>
        <v>2012 q2</v>
      </c>
    </row>
    <row r="13235" spans="1:3">
      <c r="A13235" s="61">
        <v>41040</v>
      </c>
      <c r="B13235">
        <v>3.6480000000000001</v>
      </c>
      <c r="C13235" t="str">
        <f t="shared" si="211"/>
        <v>2012 q2</v>
      </c>
    </row>
    <row r="13236" spans="1:3">
      <c r="A13236" s="61">
        <v>41043</v>
      </c>
      <c r="B13236">
        <v>3.5539999999999998</v>
      </c>
      <c r="C13236" t="str">
        <f t="shared" si="211"/>
        <v>2012 q2</v>
      </c>
    </row>
    <row r="13237" spans="1:3">
      <c r="A13237" s="61">
        <v>41044</v>
      </c>
      <c r="B13237">
        <v>3.5175000000000001</v>
      </c>
      <c r="C13237" t="str">
        <f t="shared" si="211"/>
        <v>2012 q2</v>
      </c>
    </row>
    <row r="13238" spans="1:3">
      <c r="A13238" s="61">
        <v>41045</v>
      </c>
      <c r="B13238">
        <v>3.4780000000000002</v>
      </c>
      <c r="C13238" t="str">
        <f t="shared" si="211"/>
        <v>2012 q2</v>
      </c>
    </row>
    <row r="13239" spans="1:3">
      <c r="A13239" s="61">
        <v>41046</v>
      </c>
      <c r="B13239">
        <v>3.4790000000000001</v>
      </c>
      <c r="C13239" t="str">
        <f t="shared" si="211"/>
        <v>2012 q2</v>
      </c>
    </row>
    <row r="13240" spans="1:3">
      <c r="A13240" s="61">
        <v>41047</v>
      </c>
      <c r="B13240">
        <v>3.4685000000000001</v>
      </c>
      <c r="C13240" t="str">
        <f t="shared" si="211"/>
        <v>2012 q2</v>
      </c>
    </row>
    <row r="13241" spans="1:3">
      <c r="A13241" s="61">
        <v>41050</v>
      </c>
      <c r="B13241">
        <v>3.5019999999999998</v>
      </c>
      <c r="C13241" t="str">
        <f t="shared" si="211"/>
        <v>2012 q2</v>
      </c>
    </row>
    <row r="13242" spans="1:3">
      <c r="A13242" s="61">
        <v>41051</v>
      </c>
      <c r="B13242">
        <v>3.4870000000000001</v>
      </c>
      <c r="C13242" t="str">
        <f t="shared" si="211"/>
        <v>2012 q2</v>
      </c>
    </row>
    <row r="13243" spans="1:3">
      <c r="A13243" s="61">
        <v>41052</v>
      </c>
      <c r="B13243">
        <v>3.3959999999999999</v>
      </c>
      <c r="C13243" t="str">
        <f t="shared" si="211"/>
        <v>2012 q2</v>
      </c>
    </row>
    <row r="13244" spans="1:3">
      <c r="A13244" s="61">
        <v>41053</v>
      </c>
      <c r="B13244">
        <v>3.4285000000000001</v>
      </c>
      <c r="C13244" t="str">
        <f t="shared" si="211"/>
        <v>2012 q2</v>
      </c>
    </row>
    <row r="13245" spans="1:3">
      <c r="A13245" s="61">
        <v>41054</v>
      </c>
      <c r="B13245">
        <v>3.448</v>
      </c>
      <c r="C13245" t="str">
        <f t="shared" si="211"/>
        <v>2012 q2</v>
      </c>
    </row>
    <row r="13246" spans="1:3">
      <c r="A13246" s="61">
        <v>41058</v>
      </c>
      <c r="B13246">
        <v>3.4620000000000002</v>
      </c>
      <c r="C13246" t="str">
        <f t="shared" si="211"/>
        <v>2012 q2</v>
      </c>
    </row>
    <row r="13247" spans="1:3">
      <c r="A13247" s="61">
        <v>41059</v>
      </c>
      <c r="B13247">
        <v>3.39</v>
      </c>
      <c r="C13247" t="str">
        <f t="shared" si="211"/>
        <v>2012 q2</v>
      </c>
    </row>
    <row r="13248" spans="1:3">
      <c r="A13248" s="61">
        <v>41060</v>
      </c>
      <c r="B13248">
        <v>3.3654999999999999</v>
      </c>
      <c r="C13248" t="str">
        <f t="shared" si="211"/>
        <v>2012 q2</v>
      </c>
    </row>
    <row r="13249" spans="1:3">
      <c r="A13249" s="61">
        <v>41061</v>
      </c>
      <c r="B13249">
        <v>3.3134999999999999</v>
      </c>
      <c r="C13249" t="str">
        <f t="shared" si="211"/>
        <v>2012 q2</v>
      </c>
    </row>
    <row r="13250" spans="1:3">
      <c r="A13250" s="61">
        <v>41064</v>
      </c>
      <c r="B13250">
        <v>3.3069999999999999</v>
      </c>
      <c r="C13250" t="str">
        <f t="shared" si="211"/>
        <v>2012 q2</v>
      </c>
    </row>
    <row r="13251" spans="1:3">
      <c r="A13251" s="61">
        <v>41065</v>
      </c>
      <c r="B13251">
        <v>3.2890000000000001</v>
      </c>
      <c r="C13251" t="str">
        <f t="shared" si="211"/>
        <v>2012 q2</v>
      </c>
    </row>
    <row r="13252" spans="1:3">
      <c r="A13252" s="61">
        <v>41066</v>
      </c>
      <c r="B13252">
        <v>3.379</v>
      </c>
      <c r="C13252" t="str">
        <f t="shared" si="211"/>
        <v>2012 q2</v>
      </c>
    </row>
    <row r="13253" spans="1:3">
      <c r="A13253" s="61">
        <v>41067</v>
      </c>
      <c r="B13253">
        <v>3.3704999999999998</v>
      </c>
      <c r="C13253" t="str">
        <f t="shared" si="211"/>
        <v>2012 q2</v>
      </c>
    </row>
    <row r="13254" spans="1:3">
      <c r="A13254" s="61">
        <v>41068</v>
      </c>
      <c r="B13254">
        <v>3.2850000000000001</v>
      </c>
      <c r="C13254" t="str">
        <f t="shared" si="211"/>
        <v>2012 q2</v>
      </c>
    </row>
    <row r="13255" spans="1:3">
      <c r="A13255" s="61">
        <v>41071</v>
      </c>
      <c r="B13255">
        <v>3.343</v>
      </c>
      <c r="C13255" t="str">
        <f t="shared" si="211"/>
        <v>2012 q2</v>
      </c>
    </row>
    <row r="13256" spans="1:3">
      <c r="A13256" s="61">
        <v>41072</v>
      </c>
      <c r="B13256">
        <v>3.3355000000000001</v>
      </c>
      <c r="C13256" t="str">
        <f t="shared" si="211"/>
        <v>2012 q2</v>
      </c>
    </row>
    <row r="13257" spans="1:3">
      <c r="A13257" s="61">
        <v>41073</v>
      </c>
      <c r="B13257">
        <v>3.3395000000000001</v>
      </c>
      <c r="C13257" t="str">
        <f t="shared" si="211"/>
        <v>2012 q2</v>
      </c>
    </row>
    <row r="13258" spans="1:3">
      <c r="A13258" s="61">
        <v>41074</v>
      </c>
      <c r="B13258">
        <v>3.3544999999999998</v>
      </c>
      <c r="C13258" t="str">
        <f t="shared" si="211"/>
        <v>2012 q2</v>
      </c>
    </row>
    <row r="13259" spans="1:3">
      <c r="A13259" s="61">
        <v>41075</v>
      </c>
      <c r="B13259">
        <v>3.3835000000000002</v>
      </c>
      <c r="C13259" t="str">
        <f t="shared" si="211"/>
        <v>2012 q2</v>
      </c>
    </row>
    <row r="13260" spans="1:3">
      <c r="A13260" s="61">
        <v>41078</v>
      </c>
      <c r="B13260">
        <v>3.3955000000000002</v>
      </c>
      <c r="C13260" t="str">
        <f t="shared" si="211"/>
        <v>2012 q2</v>
      </c>
    </row>
    <row r="13261" spans="1:3">
      <c r="A13261" s="61">
        <v>41079</v>
      </c>
      <c r="B13261">
        <v>3.4335</v>
      </c>
      <c r="C13261" t="str">
        <f t="shared" si="211"/>
        <v>2012 q2</v>
      </c>
    </row>
    <row r="13262" spans="1:3">
      <c r="A13262" s="61">
        <v>41080</v>
      </c>
      <c r="B13262">
        <v>3.3875000000000002</v>
      </c>
      <c r="C13262" t="str">
        <f t="shared" si="211"/>
        <v>2012 q2</v>
      </c>
    </row>
    <row r="13263" spans="1:3">
      <c r="A13263" s="61">
        <v>41081</v>
      </c>
      <c r="B13263">
        <v>3.298</v>
      </c>
      <c r="C13263" t="str">
        <f t="shared" si="211"/>
        <v>2012 q2</v>
      </c>
    </row>
    <row r="13264" spans="1:3">
      <c r="A13264" s="61">
        <v>41082</v>
      </c>
      <c r="B13264">
        <v>3.306</v>
      </c>
      <c r="C13264" t="str">
        <f t="shared" si="211"/>
        <v>2012 q2</v>
      </c>
    </row>
    <row r="13265" spans="1:3">
      <c r="A13265" s="61">
        <v>41085</v>
      </c>
      <c r="B13265">
        <v>3.3159999999999998</v>
      </c>
      <c r="C13265" t="str">
        <f t="shared" si="211"/>
        <v>2012 q2</v>
      </c>
    </row>
    <row r="13266" spans="1:3">
      <c r="A13266" s="61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61">
        <v>41087</v>
      </c>
      <c r="B13267">
        <v>3.3523000000000001</v>
      </c>
      <c r="C13267" t="str">
        <f t="shared" si="212"/>
        <v>2012 q2</v>
      </c>
    </row>
    <row r="13268" spans="1:3">
      <c r="A13268" s="61">
        <v>41088</v>
      </c>
      <c r="B13268">
        <v>3.3292999999999999</v>
      </c>
      <c r="C13268" t="str">
        <f t="shared" si="212"/>
        <v>2012 q2</v>
      </c>
    </row>
    <row r="13269" spans="1:3">
      <c r="A13269" s="61">
        <v>41089</v>
      </c>
      <c r="B13269">
        <v>3.4952000000000001</v>
      </c>
      <c r="C13269" t="str">
        <f t="shared" si="212"/>
        <v>2012 q2</v>
      </c>
    </row>
    <row r="13270" spans="1:3">
      <c r="A13270" s="61">
        <v>41092</v>
      </c>
      <c r="B13270">
        <v>3.4689999999999999</v>
      </c>
      <c r="C13270" t="str">
        <f t="shared" si="212"/>
        <v>2012 q3</v>
      </c>
    </row>
    <row r="13271" spans="1:3">
      <c r="A13271" s="61">
        <v>41093</v>
      </c>
      <c r="B13271">
        <v>3.54</v>
      </c>
      <c r="C13271" t="str">
        <f t="shared" si="212"/>
        <v>2012 q3</v>
      </c>
    </row>
    <row r="13272" spans="1:3">
      <c r="A13272" s="61">
        <v>41095</v>
      </c>
      <c r="B13272">
        <v>3.4929999999999999</v>
      </c>
      <c r="C13272" t="str">
        <f t="shared" si="212"/>
        <v>2012 q3</v>
      </c>
    </row>
    <row r="13273" spans="1:3">
      <c r="A13273" s="61">
        <v>41096</v>
      </c>
      <c r="B13273">
        <v>3.4095</v>
      </c>
      <c r="C13273" t="str">
        <f t="shared" si="212"/>
        <v>2012 q3</v>
      </c>
    </row>
    <row r="13274" spans="1:3">
      <c r="A13274" s="61">
        <v>41099</v>
      </c>
      <c r="B13274">
        <v>3.4315000000000002</v>
      </c>
      <c r="C13274" t="str">
        <f t="shared" si="212"/>
        <v>2012 q3</v>
      </c>
    </row>
    <row r="13275" spans="1:3">
      <c r="A13275" s="61">
        <v>41100</v>
      </c>
      <c r="B13275">
        <v>3.3980000000000001</v>
      </c>
      <c r="C13275" t="str">
        <f t="shared" si="212"/>
        <v>2012 q3</v>
      </c>
    </row>
    <row r="13276" spans="1:3">
      <c r="A13276" s="61">
        <v>41101</v>
      </c>
      <c r="B13276">
        <v>3.4474999999999998</v>
      </c>
      <c r="C13276" t="str">
        <f t="shared" si="212"/>
        <v>2012 q3</v>
      </c>
    </row>
    <row r="13277" spans="1:3">
      <c r="A13277" s="61">
        <v>41102</v>
      </c>
      <c r="B13277">
        <v>3.415</v>
      </c>
      <c r="C13277" t="str">
        <f t="shared" si="212"/>
        <v>2012 q3</v>
      </c>
    </row>
    <row r="13278" spans="1:3">
      <c r="A13278" s="61">
        <v>41103</v>
      </c>
      <c r="B13278">
        <v>3.504</v>
      </c>
      <c r="C13278" t="str">
        <f t="shared" si="212"/>
        <v>2012 q3</v>
      </c>
    </row>
    <row r="13279" spans="1:3">
      <c r="A13279" s="61">
        <v>41106</v>
      </c>
      <c r="B13279">
        <v>3.4849999999999999</v>
      </c>
      <c r="C13279" t="str">
        <f t="shared" si="212"/>
        <v>2012 q3</v>
      </c>
    </row>
    <row r="13280" spans="1:3">
      <c r="A13280" s="61">
        <v>41107</v>
      </c>
      <c r="B13280">
        <v>3.4554999999999998</v>
      </c>
      <c r="C13280" t="str">
        <f t="shared" si="212"/>
        <v>2012 q3</v>
      </c>
    </row>
    <row r="13281" spans="1:3">
      <c r="A13281" s="61">
        <v>41108</v>
      </c>
      <c r="B13281">
        <v>3.4740000000000002</v>
      </c>
      <c r="C13281" t="str">
        <f t="shared" si="212"/>
        <v>2012 q3</v>
      </c>
    </row>
    <row r="13282" spans="1:3">
      <c r="A13282" s="61">
        <v>41109</v>
      </c>
      <c r="B13282">
        <v>3.5345</v>
      </c>
      <c r="C13282" t="str">
        <f t="shared" si="212"/>
        <v>2012 q3</v>
      </c>
    </row>
    <row r="13283" spans="1:3">
      <c r="A13283" s="61">
        <v>41110</v>
      </c>
      <c r="B13283">
        <v>3.448</v>
      </c>
      <c r="C13283" t="str">
        <f t="shared" si="212"/>
        <v>2012 q3</v>
      </c>
    </row>
    <row r="13284" spans="1:3">
      <c r="A13284" s="61">
        <v>41113</v>
      </c>
      <c r="B13284">
        <v>3.38</v>
      </c>
      <c r="C13284" t="str">
        <f t="shared" si="212"/>
        <v>2012 q3</v>
      </c>
    </row>
    <row r="13285" spans="1:3">
      <c r="A13285" s="61">
        <v>41114</v>
      </c>
      <c r="B13285">
        <v>3.3530000000000002</v>
      </c>
      <c r="C13285" t="str">
        <f t="shared" si="212"/>
        <v>2012 q3</v>
      </c>
    </row>
    <row r="13286" spans="1:3">
      <c r="A13286" s="61">
        <v>41115</v>
      </c>
      <c r="B13286">
        <v>3.3744999999999998</v>
      </c>
      <c r="C13286" t="str">
        <f t="shared" si="212"/>
        <v>2012 q3</v>
      </c>
    </row>
    <row r="13287" spans="1:3">
      <c r="A13287" s="61">
        <v>41116</v>
      </c>
      <c r="B13287">
        <v>3.3935</v>
      </c>
      <c r="C13287" t="str">
        <f t="shared" si="212"/>
        <v>2012 q3</v>
      </c>
    </row>
    <row r="13288" spans="1:3">
      <c r="A13288" s="61">
        <v>41117</v>
      </c>
      <c r="B13288">
        <v>3.4260000000000002</v>
      </c>
      <c r="C13288" t="str">
        <f t="shared" si="212"/>
        <v>2012 q3</v>
      </c>
    </row>
    <row r="13289" spans="1:3">
      <c r="A13289" s="61">
        <v>41120</v>
      </c>
      <c r="B13289">
        <v>3.4159999999999999</v>
      </c>
      <c r="C13289" t="str">
        <f t="shared" si="212"/>
        <v>2012 q3</v>
      </c>
    </row>
    <row r="13290" spans="1:3">
      <c r="A13290" s="61">
        <v>41121</v>
      </c>
      <c r="B13290">
        <v>3.4175</v>
      </c>
      <c r="C13290" t="str">
        <f t="shared" si="212"/>
        <v>2012 q3</v>
      </c>
    </row>
    <row r="13291" spans="1:3">
      <c r="A13291" s="61">
        <v>41122</v>
      </c>
      <c r="B13291">
        <v>3.375</v>
      </c>
      <c r="C13291" t="str">
        <f t="shared" si="212"/>
        <v>2012 q3</v>
      </c>
    </row>
    <row r="13292" spans="1:3">
      <c r="A13292" s="61">
        <v>41123</v>
      </c>
      <c r="B13292">
        <v>3.2905000000000002</v>
      </c>
      <c r="C13292" t="str">
        <f t="shared" si="212"/>
        <v>2012 q3</v>
      </c>
    </row>
    <row r="13293" spans="1:3">
      <c r="A13293" s="61">
        <v>41124</v>
      </c>
      <c r="B13293">
        <v>3.3675000000000002</v>
      </c>
      <c r="C13293" t="str">
        <f t="shared" si="212"/>
        <v>2012 q3</v>
      </c>
    </row>
    <row r="13294" spans="1:3">
      <c r="A13294" s="61">
        <v>41127</v>
      </c>
      <c r="B13294">
        <v>3.3889999999999998</v>
      </c>
      <c r="C13294" t="str">
        <f t="shared" si="212"/>
        <v>2012 q3</v>
      </c>
    </row>
    <row r="13295" spans="1:3">
      <c r="A13295" s="61">
        <v>41128</v>
      </c>
      <c r="B13295">
        <v>3.4405000000000001</v>
      </c>
      <c r="C13295" t="str">
        <f t="shared" si="212"/>
        <v>2012 q3</v>
      </c>
    </row>
    <row r="13296" spans="1:3">
      <c r="A13296" s="61">
        <v>41129</v>
      </c>
      <c r="B13296">
        <v>3.4215</v>
      </c>
      <c r="C13296" t="str">
        <f t="shared" si="212"/>
        <v>2012 q3</v>
      </c>
    </row>
    <row r="13297" spans="1:3">
      <c r="A13297" s="61">
        <v>41130</v>
      </c>
      <c r="B13297">
        <v>3.4249999999999998</v>
      </c>
      <c r="C13297" t="str">
        <f t="shared" si="212"/>
        <v>2012 q3</v>
      </c>
    </row>
    <row r="13298" spans="1:3">
      <c r="A13298" s="61">
        <v>41131</v>
      </c>
      <c r="B13298">
        <v>3.3925000000000001</v>
      </c>
      <c r="C13298" t="str">
        <f t="shared" si="212"/>
        <v>2012 q3</v>
      </c>
    </row>
    <row r="13299" spans="1:3">
      <c r="A13299" s="61">
        <v>41134</v>
      </c>
      <c r="B13299">
        <v>3.3534999999999999</v>
      </c>
      <c r="C13299" t="str">
        <f t="shared" si="212"/>
        <v>2012 q3</v>
      </c>
    </row>
    <row r="13300" spans="1:3">
      <c r="A13300" s="61">
        <v>41135</v>
      </c>
      <c r="B13300">
        <v>3.359</v>
      </c>
      <c r="C13300" t="str">
        <f t="shared" si="212"/>
        <v>2012 q3</v>
      </c>
    </row>
    <row r="13301" spans="1:3">
      <c r="A13301" s="61">
        <v>41136</v>
      </c>
      <c r="B13301">
        <v>3.3494999999999999</v>
      </c>
      <c r="C13301" t="str">
        <f t="shared" si="212"/>
        <v>2012 q3</v>
      </c>
    </row>
    <row r="13302" spans="1:3">
      <c r="A13302" s="61">
        <v>41137</v>
      </c>
      <c r="B13302">
        <v>3.3824999999999998</v>
      </c>
      <c r="C13302" t="str">
        <f t="shared" si="212"/>
        <v>2012 q3</v>
      </c>
    </row>
    <row r="13303" spans="1:3">
      <c r="A13303" s="61">
        <v>41138</v>
      </c>
      <c r="B13303">
        <v>3.4195000000000002</v>
      </c>
      <c r="C13303" t="str">
        <f t="shared" si="212"/>
        <v>2012 q3</v>
      </c>
    </row>
    <row r="13304" spans="1:3">
      <c r="A13304" s="61">
        <v>41141</v>
      </c>
      <c r="B13304">
        <v>3.371</v>
      </c>
      <c r="C13304" t="str">
        <f t="shared" si="212"/>
        <v>2012 q3</v>
      </c>
    </row>
    <row r="13305" spans="1:3">
      <c r="A13305" s="61">
        <v>41142</v>
      </c>
      <c r="B13305">
        <v>3.4529999999999998</v>
      </c>
      <c r="C13305" t="str">
        <f t="shared" si="212"/>
        <v>2012 q3</v>
      </c>
    </row>
    <row r="13306" spans="1:3">
      <c r="A13306" s="61">
        <v>41143</v>
      </c>
      <c r="B13306">
        <v>3.4544999999999999</v>
      </c>
      <c r="C13306" t="str">
        <f t="shared" si="212"/>
        <v>2012 q3</v>
      </c>
    </row>
    <row r="13307" spans="1:3">
      <c r="A13307" s="61">
        <v>41144</v>
      </c>
      <c r="B13307">
        <v>3.4925000000000002</v>
      </c>
      <c r="C13307" t="str">
        <f t="shared" si="212"/>
        <v>2012 q3</v>
      </c>
    </row>
    <row r="13308" spans="1:3">
      <c r="A13308" s="61">
        <v>41145</v>
      </c>
      <c r="B13308">
        <v>3.4834999999999998</v>
      </c>
      <c r="C13308" t="str">
        <f t="shared" si="212"/>
        <v>2012 q3</v>
      </c>
    </row>
    <row r="13309" spans="1:3">
      <c r="A13309" s="61">
        <v>41148</v>
      </c>
      <c r="B13309">
        <v>3.4765000000000001</v>
      </c>
      <c r="C13309" t="str">
        <f t="shared" si="212"/>
        <v>2012 q3</v>
      </c>
    </row>
    <row r="13310" spans="1:3">
      <c r="A13310" s="61">
        <v>41149</v>
      </c>
      <c r="B13310">
        <v>3.4638</v>
      </c>
      <c r="C13310" t="str">
        <f t="shared" si="212"/>
        <v>2012 q3</v>
      </c>
    </row>
    <row r="13311" spans="1:3">
      <c r="A13311" s="61">
        <v>41150</v>
      </c>
      <c r="B13311">
        <v>3.4451000000000001</v>
      </c>
      <c r="C13311" t="str">
        <f t="shared" si="212"/>
        <v>2012 q3</v>
      </c>
    </row>
    <row r="13312" spans="1:3">
      <c r="A13312" s="61">
        <v>41151</v>
      </c>
      <c r="B13312">
        <v>3.4443999999999999</v>
      </c>
      <c r="C13312" t="str">
        <f t="shared" si="212"/>
        <v>2012 q3</v>
      </c>
    </row>
    <row r="13313" spans="1:3">
      <c r="A13313" s="61">
        <v>41152</v>
      </c>
      <c r="B13313">
        <v>3.4563999999999999</v>
      </c>
      <c r="C13313" t="str">
        <f t="shared" si="212"/>
        <v>2012 q3</v>
      </c>
    </row>
    <row r="13314" spans="1:3">
      <c r="A13314" s="61">
        <v>41156</v>
      </c>
      <c r="B13314">
        <v>3.4689999999999999</v>
      </c>
      <c r="C13314" t="str">
        <f t="shared" si="212"/>
        <v>2012 q3</v>
      </c>
    </row>
    <row r="13315" spans="1:3">
      <c r="A13315" s="61">
        <v>41157</v>
      </c>
      <c r="B13315">
        <v>3.5289999999999999</v>
      </c>
      <c r="C13315" t="str">
        <f t="shared" si="212"/>
        <v>2012 q3</v>
      </c>
    </row>
    <row r="13316" spans="1:3">
      <c r="A13316" s="61">
        <v>41158</v>
      </c>
      <c r="B13316">
        <v>3.5165000000000002</v>
      </c>
      <c r="C13316" t="str">
        <f t="shared" si="212"/>
        <v>2012 q3</v>
      </c>
    </row>
    <row r="13317" spans="1:3">
      <c r="A13317" s="61">
        <v>41159</v>
      </c>
      <c r="B13317">
        <v>3.645</v>
      </c>
      <c r="C13317" t="str">
        <f t="shared" si="212"/>
        <v>2012 q3</v>
      </c>
    </row>
    <row r="13318" spans="1:3">
      <c r="A13318" s="61">
        <v>41162</v>
      </c>
      <c r="B13318">
        <v>3.6884999999999999</v>
      </c>
      <c r="C13318" t="str">
        <f t="shared" si="212"/>
        <v>2012 q3</v>
      </c>
    </row>
    <row r="13319" spans="1:3">
      <c r="A13319" s="61">
        <v>41163</v>
      </c>
      <c r="B13319">
        <v>3.6970000000000001</v>
      </c>
      <c r="C13319" t="str">
        <f t="shared" si="212"/>
        <v>2012 q3</v>
      </c>
    </row>
    <row r="13320" spans="1:3">
      <c r="A13320" s="61">
        <v>41164</v>
      </c>
      <c r="B13320">
        <v>3.6924999999999999</v>
      </c>
      <c r="C13320" t="str">
        <f t="shared" si="212"/>
        <v>2012 q3</v>
      </c>
    </row>
    <row r="13321" spans="1:3">
      <c r="A13321" s="61">
        <v>41165</v>
      </c>
      <c r="B13321">
        <v>3.71</v>
      </c>
      <c r="C13321" t="str">
        <f t="shared" si="212"/>
        <v>2012 q3</v>
      </c>
    </row>
    <row r="13322" spans="1:3">
      <c r="A13322" s="61">
        <v>41166</v>
      </c>
      <c r="B13322">
        <v>3.8325</v>
      </c>
      <c r="C13322" t="str">
        <f t="shared" si="212"/>
        <v>2012 q3</v>
      </c>
    </row>
    <row r="13323" spans="1:3">
      <c r="A13323" s="61">
        <v>41169</v>
      </c>
      <c r="B13323">
        <v>3.7919999999999998</v>
      </c>
      <c r="C13323" t="str">
        <f t="shared" si="212"/>
        <v>2012 q3</v>
      </c>
    </row>
    <row r="13324" spans="1:3">
      <c r="A13324" s="61">
        <v>41170</v>
      </c>
      <c r="B13324">
        <v>3.7869999999999999</v>
      </c>
      <c r="C13324" t="str">
        <f t="shared" si="212"/>
        <v>2012 q3</v>
      </c>
    </row>
    <row r="13325" spans="1:3">
      <c r="A13325" s="61">
        <v>41171</v>
      </c>
      <c r="B13325">
        <v>3.8140000000000001</v>
      </c>
      <c r="C13325" t="str">
        <f t="shared" si="212"/>
        <v>2012 q3</v>
      </c>
    </row>
    <row r="13326" spans="1:3">
      <c r="A13326" s="61">
        <v>41172</v>
      </c>
      <c r="B13326">
        <v>3.7589999999999999</v>
      </c>
      <c r="C13326" t="str">
        <f t="shared" si="212"/>
        <v>2012 q3</v>
      </c>
    </row>
    <row r="13327" spans="1:3">
      <c r="A13327" s="61">
        <v>41173</v>
      </c>
      <c r="B13327">
        <v>3.7890000000000001</v>
      </c>
      <c r="C13327" t="str">
        <f t="shared" si="212"/>
        <v>2012 q3</v>
      </c>
    </row>
    <row r="13328" spans="1:3">
      <c r="A13328" s="61">
        <v>41176</v>
      </c>
      <c r="B13328">
        <v>3.7315</v>
      </c>
      <c r="C13328" t="str">
        <f t="shared" si="212"/>
        <v>2012 q3</v>
      </c>
    </row>
    <row r="13329" spans="1:3">
      <c r="A13329" s="61">
        <v>41177</v>
      </c>
      <c r="B13329">
        <v>3.7585000000000002</v>
      </c>
      <c r="C13329" t="str">
        <f t="shared" si="212"/>
        <v>2012 q3</v>
      </c>
    </row>
    <row r="13330" spans="1:3">
      <c r="A13330" s="61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61">
        <v>41179</v>
      </c>
      <c r="B13331">
        <v>3.7440000000000002</v>
      </c>
      <c r="C13331" t="str">
        <f t="shared" si="213"/>
        <v>2012 q3</v>
      </c>
    </row>
    <row r="13332" spans="1:3">
      <c r="A13332" s="61">
        <v>41180</v>
      </c>
      <c r="B13332">
        <v>3.758</v>
      </c>
      <c r="C13332" t="str">
        <f t="shared" si="213"/>
        <v>2012 q3</v>
      </c>
    </row>
    <row r="13333" spans="1:3">
      <c r="A13333" s="61">
        <v>41183</v>
      </c>
      <c r="B13333">
        <v>3.7854999999999999</v>
      </c>
      <c r="C13333" t="str">
        <f t="shared" si="213"/>
        <v>2012 q4</v>
      </c>
    </row>
    <row r="13334" spans="1:3">
      <c r="A13334" s="61">
        <v>41184</v>
      </c>
      <c r="B13334">
        <v>3.8010000000000002</v>
      </c>
      <c r="C13334" t="str">
        <f t="shared" si="213"/>
        <v>2012 q4</v>
      </c>
    </row>
    <row r="13335" spans="1:3">
      <c r="A13335" s="61">
        <v>41185</v>
      </c>
      <c r="B13335">
        <v>3.7839999999999998</v>
      </c>
      <c r="C13335" t="str">
        <f t="shared" si="213"/>
        <v>2012 q4</v>
      </c>
    </row>
    <row r="13336" spans="1:3">
      <c r="A13336" s="61">
        <v>41186</v>
      </c>
      <c r="B13336">
        <v>3.786</v>
      </c>
      <c r="C13336" t="str">
        <f t="shared" si="213"/>
        <v>2012 q4</v>
      </c>
    </row>
    <row r="13337" spans="1:3">
      <c r="A13337" s="61">
        <v>41187</v>
      </c>
      <c r="B13337">
        <v>3.778</v>
      </c>
      <c r="C13337" t="str">
        <f t="shared" si="213"/>
        <v>2012 q4</v>
      </c>
    </row>
    <row r="13338" spans="1:3">
      <c r="A13338" s="61">
        <v>41191</v>
      </c>
      <c r="B13338">
        <v>3.718</v>
      </c>
      <c r="C13338" t="str">
        <f t="shared" si="213"/>
        <v>2012 q4</v>
      </c>
    </row>
    <row r="13339" spans="1:3">
      <c r="A13339" s="61">
        <v>41192</v>
      </c>
      <c r="B13339">
        <v>3.718</v>
      </c>
      <c r="C13339" t="str">
        <f t="shared" si="213"/>
        <v>2012 q4</v>
      </c>
    </row>
    <row r="13340" spans="1:3">
      <c r="A13340" s="61">
        <v>41193</v>
      </c>
      <c r="B13340">
        <v>3.7515000000000001</v>
      </c>
      <c r="C13340" t="str">
        <f t="shared" si="213"/>
        <v>2012 q4</v>
      </c>
    </row>
    <row r="13341" spans="1:3">
      <c r="A13341" s="61">
        <v>41194</v>
      </c>
      <c r="B13341">
        <v>3.7029999999999998</v>
      </c>
      <c r="C13341" t="str">
        <f t="shared" si="213"/>
        <v>2012 q4</v>
      </c>
    </row>
    <row r="13342" spans="1:3">
      <c r="A13342" s="61">
        <v>41197</v>
      </c>
      <c r="B13342">
        <v>3.7014999999999998</v>
      </c>
      <c r="C13342" t="str">
        <f t="shared" si="213"/>
        <v>2012 q4</v>
      </c>
    </row>
    <row r="13343" spans="1:3">
      <c r="A13343" s="61">
        <v>41198</v>
      </c>
      <c r="B13343">
        <v>3.7</v>
      </c>
      <c r="C13343" t="str">
        <f t="shared" si="213"/>
        <v>2012 q4</v>
      </c>
    </row>
    <row r="13344" spans="1:3">
      <c r="A13344" s="61">
        <v>41199</v>
      </c>
      <c r="B13344">
        <v>3.7480000000000002</v>
      </c>
      <c r="C13344" t="str">
        <f t="shared" si="213"/>
        <v>2012 q4</v>
      </c>
    </row>
    <row r="13345" spans="1:3">
      <c r="A13345" s="61">
        <v>41200</v>
      </c>
      <c r="B13345">
        <v>3.7429999999999999</v>
      </c>
      <c r="C13345" t="str">
        <f t="shared" si="213"/>
        <v>2012 q4</v>
      </c>
    </row>
    <row r="13346" spans="1:3">
      <c r="A13346" s="61">
        <v>41201</v>
      </c>
      <c r="B13346">
        <v>3.6375000000000002</v>
      </c>
      <c r="C13346" t="str">
        <f t="shared" si="213"/>
        <v>2012 q4</v>
      </c>
    </row>
    <row r="13347" spans="1:3">
      <c r="A13347" s="61">
        <v>41204</v>
      </c>
      <c r="B13347">
        <v>3.6219999999999999</v>
      </c>
      <c r="C13347" t="str">
        <f t="shared" si="213"/>
        <v>2012 q4</v>
      </c>
    </row>
    <row r="13348" spans="1:3">
      <c r="A13348" s="61">
        <v>41205</v>
      </c>
      <c r="B13348">
        <v>3.5695000000000001</v>
      </c>
      <c r="C13348" t="str">
        <f t="shared" si="213"/>
        <v>2012 q4</v>
      </c>
    </row>
    <row r="13349" spans="1:3">
      <c r="A13349" s="61">
        <v>41206</v>
      </c>
      <c r="B13349">
        <v>3.5680000000000001</v>
      </c>
      <c r="C13349" t="str">
        <f t="shared" si="213"/>
        <v>2012 q4</v>
      </c>
    </row>
    <row r="13350" spans="1:3">
      <c r="A13350" s="61">
        <v>41207</v>
      </c>
      <c r="B13350">
        <v>3.5505</v>
      </c>
      <c r="C13350" t="str">
        <f t="shared" si="213"/>
        <v>2012 q4</v>
      </c>
    </row>
    <row r="13351" spans="1:3">
      <c r="A13351" s="61">
        <v>41208</v>
      </c>
      <c r="B13351">
        <v>3.55</v>
      </c>
      <c r="C13351" t="str">
        <f t="shared" si="213"/>
        <v>2012 q4</v>
      </c>
    </row>
    <row r="13352" spans="1:3">
      <c r="A13352" s="61">
        <v>41211</v>
      </c>
      <c r="B13352">
        <v>3.4944999999999999</v>
      </c>
      <c r="C13352" t="str">
        <f t="shared" si="213"/>
        <v>2012 q4</v>
      </c>
    </row>
    <row r="13353" spans="1:3">
      <c r="A13353" s="61">
        <v>41212</v>
      </c>
      <c r="B13353">
        <v>3.5059999999999998</v>
      </c>
      <c r="C13353" t="str">
        <f t="shared" si="213"/>
        <v>2012 q4</v>
      </c>
    </row>
    <row r="13354" spans="1:3">
      <c r="A13354" s="61">
        <v>41213</v>
      </c>
      <c r="B13354">
        <v>3.5175000000000001</v>
      </c>
      <c r="C13354" t="str">
        <f t="shared" si="213"/>
        <v>2012 q4</v>
      </c>
    </row>
    <row r="13355" spans="1:3">
      <c r="A13355" s="61">
        <v>41214</v>
      </c>
      <c r="B13355">
        <v>3.552</v>
      </c>
      <c r="C13355" t="str">
        <f t="shared" si="213"/>
        <v>2012 q4</v>
      </c>
    </row>
    <row r="13356" spans="1:3">
      <c r="A13356" s="61">
        <v>41215</v>
      </c>
      <c r="B13356">
        <v>3.4815</v>
      </c>
      <c r="C13356" t="str">
        <f t="shared" si="213"/>
        <v>2012 q4</v>
      </c>
    </row>
    <row r="13357" spans="1:3">
      <c r="A13357" s="61">
        <v>41218</v>
      </c>
      <c r="B13357">
        <v>3.47</v>
      </c>
      <c r="C13357" t="str">
        <f t="shared" si="213"/>
        <v>2012 q4</v>
      </c>
    </row>
    <row r="13358" spans="1:3">
      <c r="A13358" s="61">
        <v>41219</v>
      </c>
      <c r="B13358">
        <v>3.5059999999999998</v>
      </c>
      <c r="C13358" t="str">
        <f t="shared" si="213"/>
        <v>2012 q4</v>
      </c>
    </row>
    <row r="13359" spans="1:3">
      <c r="A13359" s="61">
        <v>41220</v>
      </c>
      <c r="B13359">
        <v>3.4415</v>
      </c>
      <c r="C13359" t="str">
        <f t="shared" si="213"/>
        <v>2012 q4</v>
      </c>
    </row>
    <row r="13360" spans="1:3">
      <c r="A13360" s="61">
        <v>41221</v>
      </c>
      <c r="B13360">
        <v>3.4695</v>
      </c>
      <c r="C13360" t="str">
        <f t="shared" si="213"/>
        <v>2012 q4</v>
      </c>
    </row>
    <row r="13361" spans="1:3">
      <c r="A13361" s="61">
        <v>41222</v>
      </c>
      <c r="B13361">
        <v>3.4455</v>
      </c>
      <c r="C13361" t="str">
        <f t="shared" si="213"/>
        <v>2012 q4</v>
      </c>
    </row>
    <row r="13362" spans="1:3">
      <c r="A13362" s="61">
        <v>41225</v>
      </c>
      <c r="B13362">
        <v>3.468</v>
      </c>
      <c r="C13362" t="str">
        <f t="shared" si="213"/>
        <v>2012 q4</v>
      </c>
    </row>
    <row r="13363" spans="1:3">
      <c r="A13363" s="61">
        <v>41226</v>
      </c>
      <c r="B13363">
        <v>3.4710000000000001</v>
      </c>
      <c r="C13363" t="str">
        <f t="shared" si="213"/>
        <v>2012 q4</v>
      </c>
    </row>
    <row r="13364" spans="1:3">
      <c r="A13364" s="61">
        <v>41227</v>
      </c>
      <c r="B13364">
        <v>3.4535</v>
      </c>
      <c r="C13364" t="str">
        <f t="shared" si="213"/>
        <v>2012 q4</v>
      </c>
    </row>
    <row r="13365" spans="1:3">
      <c r="A13365" s="61">
        <v>41228</v>
      </c>
      <c r="B13365">
        <v>3.4624999999999999</v>
      </c>
      <c r="C13365" t="str">
        <f t="shared" si="213"/>
        <v>2012 q4</v>
      </c>
    </row>
    <row r="13366" spans="1:3">
      <c r="A13366" s="61">
        <v>41229</v>
      </c>
      <c r="B13366">
        <v>3.4514999999999998</v>
      </c>
      <c r="C13366" t="str">
        <f t="shared" si="213"/>
        <v>2012 q4</v>
      </c>
    </row>
    <row r="13367" spans="1:3">
      <c r="A13367" s="61">
        <v>41232</v>
      </c>
      <c r="B13367">
        <v>3.5274999999999999</v>
      </c>
      <c r="C13367" t="str">
        <f t="shared" si="213"/>
        <v>2012 q4</v>
      </c>
    </row>
    <row r="13368" spans="1:3">
      <c r="A13368" s="61">
        <v>41233</v>
      </c>
      <c r="B13368">
        <v>3.5165000000000002</v>
      </c>
      <c r="C13368" t="str">
        <f t="shared" si="213"/>
        <v>2012 q4</v>
      </c>
    </row>
    <row r="13369" spans="1:3">
      <c r="A13369" s="61">
        <v>41234</v>
      </c>
      <c r="B13369">
        <v>3.496</v>
      </c>
      <c r="C13369" t="str">
        <f t="shared" si="213"/>
        <v>2012 q4</v>
      </c>
    </row>
    <row r="13370" spans="1:3">
      <c r="A13370" s="61">
        <v>41236</v>
      </c>
      <c r="B13370">
        <v>3.528</v>
      </c>
      <c r="C13370" t="str">
        <f t="shared" si="213"/>
        <v>2012 q4</v>
      </c>
    </row>
    <row r="13371" spans="1:3">
      <c r="A13371" s="61">
        <v>41239</v>
      </c>
      <c r="B13371">
        <v>3.5365000000000002</v>
      </c>
      <c r="C13371" t="str">
        <f t="shared" si="213"/>
        <v>2012 q4</v>
      </c>
    </row>
    <row r="13372" spans="1:3">
      <c r="A13372" s="61">
        <v>41240</v>
      </c>
      <c r="B13372">
        <v>3.5381999999999998</v>
      </c>
      <c r="C13372" t="str">
        <f t="shared" si="213"/>
        <v>2012 q4</v>
      </c>
    </row>
    <row r="13373" spans="1:3">
      <c r="A13373" s="61">
        <v>41241</v>
      </c>
      <c r="B13373">
        <v>3.5272999999999999</v>
      </c>
      <c r="C13373" t="str">
        <f t="shared" si="213"/>
        <v>2012 q4</v>
      </c>
    </row>
    <row r="13374" spans="1:3">
      <c r="A13374" s="61">
        <v>41242</v>
      </c>
      <c r="B13374">
        <v>3.5941999999999998</v>
      </c>
      <c r="C13374" t="str">
        <f t="shared" si="213"/>
        <v>2012 q4</v>
      </c>
    </row>
    <row r="13375" spans="1:3">
      <c r="A13375" s="61">
        <v>41243</v>
      </c>
      <c r="B13375">
        <v>3.6383000000000001</v>
      </c>
      <c r="C13375" t="str">
        <f t="shared" si="213"/>
        <v>2012 q4</v>
      </c>
    </row>
    <row r="13376" spans="1:3">
      <c r="A13376" s="61">
        <v>41246</v>
      </c>
      <c r="B13376">
        <v>3.6480000000000001</v>
      </c>
      <c r="C13376" t="str">
        <f t="shared" si="213"/>
        <v>2012 q4</v>
      </c>
    </row>
    <row r="13377" spans="1:3">
      <c r="A13377" s="61">
        <v>41247</v>
      </c>
      <c r="B13377">
        <v>3.6435</v>
      </c>
      <c r="C13377" t="str">
        <f t="shared" si="213"/>
        <v>2012 q4</v>
      </c>
    </row>
    <row r="13378" spans="1:3">
      <c r="A13378" s="61">
        <v>41248</v>
      </c>
      <c r="B13378">
        <v>3.6749999999999998</v>
      </c>
      <c r="C13378" t="str">
        <f t="shared" si="213"/>
        <v>2012 q4</v>
      </c>
    </row>
    <row r="13379" spans="1:3">
      <c r="A13379" s="61">
        <v>41249</v>
      </c>
      <c r="B13379">
        <v>3.6349999999999998</v>
      </c>
      <c r="C13379" t="str">
        <f t="shared" si="213"/>
        <v>2012 q4</v>
      </c>
    </row>
    <row r="13380" spans="1:3">
      <c r="A13380" s="61">
        <v>41250</v>
      </c>
      <c r="B13380">
        <v>3.6535000000000002</v>
      </c>
      <c r="C13380" t="str">
        <f t="shared" si="213"/>
        <v>2012 q4</v>
      </c>
    </row>
    <row r="13381" spans="1:3">
      <c r="A13381" s="61">
        <v>41253</v>
      </c>
      <c r="B13381">
        <v>3.6964999999999999</v>
      </c>
      <c r="C13381" t="str">
        <f t="shared" si="213"/>
        <v>2012 q4</v>
      </c>
    </row>
    <row r="13382" spans="1:3">
      <c r="A13382" s="61">
        <v>41254</v>
      </c>
      <c r="B13382">
        <v>3.6764999999999999</v>
      </c>
      <c r="C13382" t="str">
        <f t="shared" si="213"/>
        <v>2012 q4</v>
      </c>
    </row>
    <row r="13383" spans="1:3">
      <c r="A13383" s="61">
        <v>41255</v>
      </c>
      <c r="B13383">
        <v>3.7065000000000001</v>
      </c>
      <c r="C13383" t="str">
        <f t="shared" si="213"/>
        <v>2012 q4</v>
      </c>
    </row>
    <row r="13384" spans="1:3">
      <c r="A13384" s="61">
        <v>41256</v>
      </c>
      <c r="B13384">
        <v>3.65</v>
      </c>
      <c r="C13384" t="str">
        <f t="shared" si="213"/>
        <v>2012 q4</v>
      </c>
    </row>
    <row r="13385" spans="1:3">
      <c r="A13385" s="61">
        <v>41257</v>
      </c>
      <c r="B13385">
        <v>3.6720000000000002</v>
      </c>
      <c r="C13385" t="str">
        <f t="shared" si="213"/>
        <v>2012 q4</v>
      </c>
    </row>
    <row r="13386" spans="1:3">
      <c r="A13386" s="61">
        <v>41260</v>
      </c>
      <c r="B13386">
        <v>3.6545000000000001</v>
      </c>
      <c r="C13386" t="str">
        <f t="shared" si="213"/>
        <v>2012 q4</v>
      </c>
    </row>
    <row r="13387" spans="1:3">
      <c r="A13387" s="61">
        <v>41261</v>
      </c>
      <c r="B13387">
        <v>3.6419999999999999</v>
      </c>
      <c r="C13387" t="str">
        <f t="shared" si="213"/>
        <v>2012 q4</v>
      </c>
    </row>
    <row r="13388" spans="1:3">
      <c r="A13388" s="61">
        <v>41262</v>
      </c>
      <c r="B13388">
        <v>3.5945</v>
      </c>
      <c r="C13388" t="str">
        <f t="shared" si="213"/>
        <v>2012 q4</v>
      </c>
    </row>
    <row r="13389" spans="1:3">
      <c r="A13389" s="61">
        <v>41263</v>
      </c>
      <c r="B13389">
        <v>3.5249999999999999</v>
      </c>
      <c r="C13389" t="str">
        <f t="shared" si="213"/>
        <v>2012 q4</v>
      </c>
    </row>
    <row r="13390" spans="1:3">
      <c r="A13390" s="61">
        <v>41264</v>
      </c>
      <c r="B13390">
        <v>3.556</v>
      </c>
      <c r="C13390" t="str">
        <f t="shared" si="213"/>
        <v>2012 q4</v>
      </c>
    </row>
    <row r="13391" spans="1:3">
      <c r="A13391" s="61">
        <v>41267</v>
      </c>
      <c r="B13391">
        <v>3.5339999999999998</v>
      </c>
      <c r="C13391" t="str">
        <f t="shared" si="213"/>
        <v>2012 q4</v>
      </c>
    </row>
    <row r="13392" spans="1:3">
      <c r="A13392" s="61">
        <v>41269</v>
      </c>
      <c r="B13392">
        <v>3.5863</v>
      </c>
      <c r="C13392" t="str">
        <f t="shared" si="213"/>
        <v>2012 q4</v>
      </c>
    </row>
    <row r="13393" spans="1:3">
      <c r="A13393" s="61">
        <v>41270</v>
      </c>
      <c r="B13393">
        <v>3.5943999999999998</v>
      </c>
      <c r="C13393" t="str">
        <f t="shared" si="213"/>
        <v>2012 q4</v>
      </c>
    </row>
    <row r="13394" spans="1:3">
      <c r="A13394" s="61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61">
        <v>41274</v>
      </c>
      <c r="B13395">
        <v>3.6501999999999999</v>
      </c>
      <c r="C13395" t="str">
        <f t="shared" si="214"/>
        <v>2012 q4</v>
      </c>
    </row>
    <row r="13396" spans="1:3">
      <c r="A13396" s="61">
        <v>41276</v>
      </c>
      <c r="B13396">
        <v>3.7360000000000002</v>
      </c>
      <c r="C13396" t="str">
        <f t="shared" si="214"/>
        <v>2013 q1</v>
      </c>
    </row>
    <row r="13397" spans="1:3">
      <c r="A13397" s="61">
        <v>41277</v>
      </c>
      <c r="B13397">
        <v>3.7170000000000001</v>
      </c>
      <c r="C13397" t="str">
        <f t="shared" si="214"/>
        <v>2013 q1</v>
      </c>
    </row>
    <row r="13398" spans="1:3">
      <c r="A13398" s="61">
        <v>41278</v>
      </c>
      <c r="B13398">
        <v>3.6934999999999998</v>
      </c>
      <c r="C13398" t="str">
        <f t="shared" si="214"/>
        <v>2013 q1</v>
      </c>
    </row>
    <row r="13399" spans="1:3">
      <c r="A13399" s="61">
        <v>41281</v>
      </c>
      <c r="B13399">
        <v>3.6779999999999999</v>
      </c>
      <c r="C13399" t="str">
        <f t="shared" si="214"/>
        <v>2013 q1</v>
      </c>
    </row>
    <row r="13400" spans="1:3">
      <c r="A13400" s="61">
        <v>41282</v>
      </c>
      <c r="B13400">
        <v>3.6720000000000002</v>
      </c>
      <c r="C13400" t="str">
        <f t="shared" si="214"/>
        <v>2013 q1</v>
      </c>
    </row>
    <row r="13401" spans="1:3">
      <c r="A13401" s="61">
        <v>41283</v>
      </c>
      <c r="B13401">
        <v>3.6705000000000001</v>
      </c>
      <c r="C13401" t="str">
        <f t="shared" si="214"/>
        <v>2013 q1</v>
      </c>
    </row>
    <row r="13402" spans="1:3">
      <c r="A13402" s="61">
        <v>41284</v>
      </c>
      <c r="B13402">
        <v>3.7090000000000001</v>
      </c>
      <c r="C13402" t="str">
        <f t="shared" si="214"/>
        <v>2013 q1</v>
      </c>
    </row>
    <row r="13403" spans="1:3">
      <c r="A13403" s="61">
        <v>41285</v>
      </c>
      <c r="B13403">
        <v>3.6539999999999999</v>
      </c>
      <c r="C13403" t="str">
        <f t="shared" si="214"/>
        <v>2013 q1</v>
      </c>
    </row>
    <row r="13404" spans="1:3">
      <c r="A13404" s="61">
        <v>41288</v>
      </c>
      <c r="B13404">
        <v>3.6339999999999999</v>
      </c>
      <c r="C13404" t="str">
        <f t="shared" si="214"/>
        <v>2013 q1</v>
      </c>
    </row>
    <row r="13405" spans="1:3">
      <c r="A13405" s="61">
        <v>41289</v>
      </c>
      <c r="B13405">
        <v>3.6375000000000002</v>
      </c>
      <c r="C13405" t="str">
        <f t="shared" si="214"/>
        <v>2013 q1</v>
      </c>
    </row>
    <row r="13406" spans="1:3">
      <c r="A13406" s="61">
        <v>41290</v>
      </c>
      <c r="B13406">
        <v>3.6065</v>
      </c>
      <c r="C13406" t="str">
        <f t="shared" si="214"/>
        <v>2013 q1</v>
      </c>
    </row>
    <row r="13407" spans="1:3">
      <c r="A13407" s="61">
        <v>41291</v>
      </c>
      <c r="B13407">
        <v>3.6619999999999999</v>
      </c>
      <c r="C13407" t="str">
        <f t="shared" si="214"/>
        <v>2013 q1</v>
      </c>
    </row>
    <row r="13408" spans="1:3">
      <c r="A13408" s="61">
        <v>41292</v>
      </c>
      <c r="B13408">
        <v>3.6789999999999998</v>
      </c>
      <c r="C13408" t="str">
        <f t="shared" si="214"/>
        <v>2013 q1</v>
      </c>
    </row>
    <row r="13409" spans="1:3">
      <c r="A13409" s="61">
        <v>41296</v>
      </c>
      <c r="B13409">
        <v>3.7050000000000001</v>
      </c>
      <c r="C13409" t="str">
        <f t="shared" si="214"/>
        <v>2013 q1</v>
      </c>
    </row>
    <row r="13410" spans="1:3">
      <c r="A13410" s="61">
        <v>41297</v>
      </c>
      <c r="B13410">
        <v>3.6844999999999999</v>
      </c>
      <c r="C13410" t="str">
        <f t="shared" si="214"/>
        <v>2013 q1</v>
      </c>
    </row>
    <row r="13411" spans="1:3">
      <c r="A13411" s="61">
        <v>41298</v>
      </c>
      <c r="B13411">
        <v>3.6764999999999999</v>
      </c>
      <c r="C13411" t="str">
        <f t="shared" si="214"/>
        <v>2013 q1</v>
      </c>
    </row>
    <row r="13412" spans="1:3">
      <c r="A13412" s="61">
        <v>41299</v>
      </c>
      <c r="B13412">
        <v>3.6520000000000001</v>
      </c>
      <c r="C13412" t="str">
        <f t="shared" si="214"/>
        <v>2013 q1</v>
      </c>
    </row>
    <row r="13413" spans="1:3">
      <c r="A13413" s="61">
        <v>41302</v>
      </c>
      <c r="B13413">
        <v>3.6615000000000002</v>
      </c>
      <c r="C13413" t="str">
        <f t="shared" si="214"/>
        <v>2013 q1</v>
      </c>
    </row>
    <row r="13414" spans="1:3">
      <c r="A13414" s="61">
        <v>41303</v>
      </c>
      <c r="B13414">
        <v>3.6915</v>
      </c>
      <c r="C13414" t="str">
        <f t="shared" si="214"/>
        <v>2013 q1</v>
      </c>
    </row>
    <row r="13415" spans="1:3">
      <c r="A13415" s="61">
        <v>41304</v>
      </c>
      <c r="B13415">
        <v>3.75</v>
      </c>
      <c r="C13415" t="str">
        <f t="shared" si="214"/>
        <v>2013 q1</v>
      </c>
    </row>
    <row r="13416" spans="1:3">
      <c r="A13416" s="61">
        <v>41305</v>
      </c>
      <c r="B13416">
        <v>3.7320000000000002</v>
      </c>
      <c r="C13416" t="str">
        <f t="shared" si="214"/>
        <v>2013 q1</v>
      </c>
    </row>
    <row r="13417" spans="1:3">
      <c r="A13417" s="61">
        <v>41306</v>
      </c>
      <c r="B13417">
        <v>3.7845</v>
      </c>
      <c r="C13417" t="str">
        <f t="shared" si="214"/>
        <v>2013 q1</v>
      </c>
    </row>
    <row r="13418" spans="1:3">
      <c r="A13418" s="61">
        <v>41309</v>
      </c>
      <c r="B13418">
        <v>3.7685</v>
      </c>
      <c r="C13418" t="str">
        <f t="shared" si="214"/>
        <v>2013 q1</v>
      </c>
    </row>
    <row r="13419" spans="1:3">
      <c r="A13419" s="61">
        <v>41310</v>
      </c>
      <c r="B13419">
        <v>3.77</v>
      </c>
      <c r="C13419" t="str">
        <f t="shared" si="214"/>
        <v>2013 q1</v>
      </c>
    </row>
    <row r="13420" spans="1:3">
      <c r="A13420" s="61">
        <v>41311</v>
      </c>
      <c r="B13420">
        <v>3.7404999999999999</v>
      </c>
      <c r="C13420" t="str">
        <f t="shared" si="214"/>
        <v>2013 q1</v>
      </c>
    </row>
    <row r="13421" spans="1:3">
      <c r="A13421" s="61">
        <v>41312</v>
      </c>
      <c r="B13421">
        <v>3.7269999999999999</v>
      </c>
      <c r="C13421" t="str">
        <f t="shared" si="214"/>
        <v>2013 q1</v>
      </c>
    </row>
    <row r="13422" spans="1:3">
      <c r="A13422" s="61">
        <v>41313</v>
      </c>
      <c r="B13422">
        <v>3.7595000000000001</v>
      </c>
      <c r="C13422" t="str">
        <f t="shared" si="214"/>
        <v>2013 q1</v>
      </c>
    </row>
    <row r="13423" spans="1:3">
      <c r="A13423" s="61">
        <v>41316</v>
      </c>
      <c r="B13423">
        <v>3.7225000000000001</v>
      </c>
      <c r="C13423" t="str">
        <f t="shared" si="214"/>
        <v>2013 q1</v>
      </c>
    </row>
    <row r="13424" spans="1:3">
      <c r="A13424" s="61">
        <v>41317</v>
      </c>
      <c r="B13424">
        <v>3.7440000000000002</v>
      </c>
      <c r="C13424" t="str">
        <f t="shared" si="214"/>
        <v>2013 q1</v>
      </c>
    </row>
    <row r="13425" spans="1:3">
      <c r="A13425" s="61">
        <v>41318</v>
      </c>
      <c r="B13425">
        <v>3.7425000000000002</v>
      </c>
      <c r="C13425" t="str">
        <f t="shared" si="214"/>
        <v>2013 q1</v>
      </c>
    </row>
    <row r="13426" spans="1:3">
      <c r="A13426" s="61">
        <v>41319</v>
      </c>
      <c r="B13426">
        <v>3.7374999999999998</v>
      </c>
      <c r="C13426" t="str">
        <f t="shared" si="214"/>
        <v>2013 q1</v>
      </c>
    </row>
    <row r="13427" spans="1:3">
      <c r="A13427" s="61">
        <v>41320</v>
      </c>
      <c r="B13427">
        <v>3.7370000000000001</v>
      </c>
      <c r="C13427" t="str">
        <f t="shared" si="214"/>
        <v>2013 q1</v>
      </c>
    </row>
    <row r="13428" spans="1:3">
      <c r="A13428" s="61">
        <v>41324</v>
      </c>
      <c r="B13428">
        <v>3.6495000000000002</v>
      </c>
      <c r="C13428" t="str">
        <f t="shared" si="214"/>
        <v>2013 q1</v>
      </c>
    </row>
    <row r="13429" spans="1:3">
      <c r="A13429" s="61">
        <v>41325</v>
      </c>
      <c r="B13429">
        <v>3.6080000000000001</v>
      </c>
      <c r="C13429" t="str">
        <f t="shared" si="214"/>
        <v>2013 q1</v>
      </c>
    </row>
    <row r="13430" spans="1:3">
      <c r="A13430" s="61">
        <v>41326</v>
      </c>
      <c r="B13430">
        <v>3.5529999999999999</v>
      </c>
      <c r="C13430" t="str">
        <f t="shared" si="214"/>
        <v>2013 q1</v>
      </c>
    </row>
    <row r="13431" spans="1:3">
      <c r="A13431" s="61">
        <v>41327</v>
      </c>
      <c r="B13431">
        <v>3.5329999999999999</v>
      </c>
      <c r="C13431" t="str">
        <f t="shared" si="214"/>
        <v>2013 q1</v>
      </c>
    </row>
    <row r="13432" spans="1:3">
      <c r="A13432" s="61">
        <v>41330</v>
      </c>
      <c r="B13432">
        <v>3.5466000000000002</v>
      </c>
      <c r="C13432" t="str">
        <f t="shared" si="214"/>
        <v>2013 q1</v>
      </c>
    </row>
    <row r="13433" spans="1:3">
      <c r="A13433" s="61">
        <v>41331</v>
      </c>
      <c r="B13433">
        <v>3.5731000000000002</v>
      </c>
      <c r="C13433" t="str">
        <f t="shared" si="214"/>
        <v>2013 q1</v>
      </c>
    </row>
    <row r="13434" spans="1:3">
      <c r="A13434" s="61">
        <v>41332</v>
      </c>
      <c r="B13434">
        <v>3.5581999999999998</v>
      </c>
      <c r="C13434" t="str">
        <f t="shared" si="214"/>
        <v>2013 q1</v>
      </c>
    </row>
    <row r="13435" spans="1:3">
      <c r="A13435" s="61">
        <v>41333</v>
      </c>
      <c r="B13435">
        <v>3.5434999999999999</v>
      </c>
      <c r="C13435" t="str">
        <f t="shared" si="214"/>
        <v>2013 q1</v>
      </c>
    </row>
    <row r="13436" spans="1:3">
      <c r="A13436" s="61">
        <v>41334</v>
      </c>
      <c r="B13436">
        <v>3.5009999999999999</v>
      </c>
      <c r="C13436" t="str">
        <f t="shared" si="214"/>
        <v>2013 q1</v>
      </c>
    </row>
    <row r="13437" spans="1:3">
      <c r="A13437" s="61">
        <v>41337</v>
      </c>
      <c r="B13437">
        <v>3.5015000000000001</v>
      </c>
      <c r="C13437" t="str">
        <f t="shared" si="214"/>
        <v>2013 q1</v>
      </c>
    </row>
    <row r="13438" spans="1:3">
      <c r="A13438" s="61">
        <v>41338</v>
      </c>
      <c r="B13438">
        <v>3.5150000000000001</v>
      </c>
      <c r="C13438" t="str">
        <f t="shared" si="214"/>
        <v>2013 q1</v>
      </c>
    </row>
    <row r="13439" spans="1:3">
      <c r="A13439" s="61">
        <v>41339</v>
      </c>
      <c r="B13439">
        <v>3.4929999999999999</v>
      </c>
      <c r="C13439" t="str">
        <f t="shared" si="214"/>
        <v>2013 q1</v>
      </c>
    </row>
    <row r="13440" spans="1:3">
      <c r="A13440" s="61">
        <v>41340</v>
      </c>
      <c r="B13440">
        <v>3.5205000000000002</v>
      </c>
      <c r="C13440" t="str">
        <f t="shared" si="214"/>
        <v>2013 q1</v>
      </c>
    </row>
    <row r="13441" spans="1:3">
      <c r="A13441" s="61">
        <v>41341</v>
      </c>
      <c r="B13441">
        <v>3.5089999999999999</v>
      </c>
      <c r="C13441" t="str">
        <f t="shared" si="214"/>
        <v>2013 q1</v>
      </c>
    </row>
    <row r="13442" spans="1:3">
      <c r="A13442" s="61">
        <v>41344</v>
      </c>
      <c r="B13442">
        <v>3.5169999999999999</v>
      </c>
      <c r="C13442" t="str">
        <f t="shared" si="214"/>
        <v>2013 q1</v>
      </c>
    </row>
    <row r="13443" spans="1:3">
      <c r="A13443" s="61">
        <v>41345</v>
      </c>
      <c r="B13443">
        <v>3.5545</v>
      </c>
      <c r="C13443" t="str">
        <f t="shared" si="214"/>
        <v>2013 q1</v>
      </c>
    </row>
    <row r="13444" spans="1:3">
      <c r="A13444" s="61">
        <v>41346</v>
      </c>
      <c r="B13444">
        <v>3.5249999999999999</v>
      </c>
      <c r="C13444" t="str">
        <f t="shared" si="214"/>
        <v>2013 q1</v>
      </c>
    </row>
    <row r="13445" spans="1:3">
      <c r="A13445" s="61">
        <v>41347</v>
      </c>
      <c r="B13445">
        <v>3.5365000000000002</v>
      </c>
      <c r="C13445" t="str">
        <f t="shared" si="214"/>
        <v>2013 q1</v>
      </c>
    </row>
    <row r="13446" spans="1:3">
      <c r="A13446" s="61">
        <v>41348</v>
      </c>
      <c r="B13446">
        <v>3.5205000000000002</v>
      </c>
      <c r="C13446" t="str">
        <f t="shared" si="214"/>
        <v>2013 q1</v>
      </c>
    </row>
    <row r="13447" spans="1:3">
      <c r="A13447" s="61">
        <v>41351</v>
      </c>
      <c r="B13447">
        <v>3.4279999999999999</v>
      </c>
      <c r="C13447" t="str">
        <f t="shared" si="214"/>
        <v>2013 q1</v>
      </c>
    </row>
    <row r="13448" spans="1:3">
      <c r="A13448" s="61">
        <v>41352</v>
      </c>
      <c r="B13448">
        <v>3.4055</v>
      </c>
      <c r="C13448" t="str">
        <f t="shared" si="214"/>
        <v>2013 q1</v>
      </c>
    </row>
    <row r="13449" spans="1:3">
      <c r="A13449" s="61">
        <v>41353</v>
      </c>
      <c r="B13449">
        <v>3.4464999999999999</v>
      </c>
      <c r="C13449" t="str">
        <f t="shared" si="214"/>
        <v>2013 q1</v>
      </c>
    </row>
    <row r="13450" spans="1:3">
      <c r="A13450" s="61">
        <v>41354</v>
      </c>
      <c r="B13450">
        <v>3.4350000000000001</v>
      </c>
      <c r="C13450" t="str">
        <f t="shared" si="214"/>
        <v>2013 q1</v>
      </c>
    </row>
    <row r="13451" spans="1:3">
      <c r="A13451" s="61">
        <v>41355</v>
      </c>
      <c r="B13451">
        <v>3.4660000000000002</v>
      </c>
      <c r="C13451" t="str">
        <f t="shared" si="214"/>
        <v>2013 q1</v>
      </c>
    </row>
    <row r="13452" spans="1:3">
      <c r="A13452" s="61">
        <v>41358</v>
      </c>
      <c r="B13452">
        <v>3.4449999999999998</v>
      </c>
      <c r="C13452" t="str">
        <f t="shared" si="214"/>
        <v>2013 q1</v>
      </c>
    </row>
    <row r="13453" spans="1:3">
      <c r="A13453" s="61">
        <v>41359</v>
      </c>
      <c r="B13453">
        <v>3.4424999999999999</v>
      </c>
      <c r="C13453" t="str">
        <f t="shared" si="214"/>
        <v>2013 q1</v>
      </c>
    </row>
    <row r="13454" spans="1:3">
      <c r="A13454" s="61">
        <v>41360</v>
      </c>
      <c r="B13454">
        <v>3.4434999999999998</v>
      </c>
      <c r="C13454" t="str">
        <f t="shared" si="214"/>
        <v>2013 q1</v>
      </c>
    </row>
    <row r="13455" spans="1:3">
      <c r="A13455" s="61">
        <v>41361</v>
      </c>
      <c r="B13455">
        <v>3.4020000000000001</v>
      </c>
      <c r="C13455" t="str">
        <f t="shared" si="214"/>
        <v>2013 q1</v>
      </c>
    </row>
    <row r="13456" spans="1:3">
      <c r="A13456" s="61">
        <v>41365</v>
      </c>
      <c r="B13456">
        <v>3.3744999999999998</v>
      </c>
      <c r="C13456" t="str">
        <f t="shared" si="214"/>
        <v>2013 q2</v>
      </c>
    </row>
    <row r="13457" spans="1:3">
      <c r="A13457" s="61">
        <v>41366</v>
      </c>
      <c r="B13457">
        <v>3.3784999999999998</v>
      </c>
      <c r="C13457" t="str">
        <f t="shared" si="214"/>
        <v>2013 q2</v>
      </c>
    </row>
    <row r="13458" spans="1:3">
      <c r="A13458" s="61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61">
        <v>41368</v>
      </c>
      <c r="B13459">
        <v>3.3515000000000001</v>
      </c>
      <c r="C13459" t="str">
        <f t="shared" si="215"/>
        <v>2013 q2</v>
      </c>
    </row>
    <row r="13460" spans="1:3">
      <c r="A13460" s="61">
        <v>41369</v>
      </c>
      <c r="B13460">
        <v>3.3439999999999999</v>
      </c>
      <c r="C13460" t="str">
        <f t="shared" si="215"/>
        <v>2013 q2</v>
      </c>
    </row>
    <row r="13461" spans="1:3">
      <c r="A13461" s="61">
        <v>41372</v>
      </c>
      <c r="B13461">
        <v>3.371</v>
      </c>
      <c r="C13461" t="str">
        <f t="shared" si="215"/>
        <v>2013 q2</v>
      </c>
    </row>
    <row r="13462" spans="1:3">
      <c r="A13462" s="61">
        <v>41373</v>
      </c>
      <c r="B13462">
        <v>3.4415</v>
      </c>
      <c r="C13462" t="str">
        <f t="shared" si="215"/>
        <v>2013 q2</v>
      </c>
    </row>
    <row r="13463" spans="1:3">
      <c r="A13463" s="61">
        <v>41374</v>
      </c>
      <c r="B13463">
        <v>3.4180000000000001</v>
      </c>
      <c r="C13463" t="str">
        <f t="shared" si="215"/>
        <v>2013 q2</v>
      </c>
    </row>
    <row r="13464" spans="1:3">
      <c r="A13464" s="61">
        <v>41375</v>
      </c>
      <c r="B13464">
        <v>3.4335</v>
      </c>
      <c r="C13464" t="str">
        <f t="shared" si="215"/>
        <v>2013 q2</v>
      </c>
    </row>
    <row r="13465" spans="1:3">
      <c r="A13465" s="61">
        <v>41376</v>
      </c>
      <c r="B13465">
        <v>3.35</v>
      </c>
      <c r="C13465" t="str">
        <f t="shared" si="215"/>
        <v>2013 q2</v>
      </c>
    </row>
    <row r="13466" spans="1:3">
      <c r="A13466" s="61">
        <v>41379</v>
      </c>
      <c r="B13466">
        <v>3.2730000000000001</v>
      </c>
      <c r="C13466" t="str">
        <f t="shared" si="215"/>
        <v>2013 q2</v>
      </c>
    </row>
    <row r="13467" spans="1:3">
      <c r="A13467" s="61">
        <v>41380</v>
      </c>
      <c r="B13467">
        <v>3.3054999999999999</v>
      </c>
      <c r="C13467" t="str">
        <f t="shared" si="215"/>
        <v>2013 q2</v>
      </c>
    </row>
    <row r="13468" spans="1:3">
      <c r="A13468" s="61">
        <v>41381</v>
      </c>
      <c r="B13468">
        <v>3.1875</v>
      </c>
      <c r="C13468" t="str">
        <f t="shared" si="215"/>
        <v>2013 q2</v>
      </c>
    </row>
    <row r="13469" spans="1:3">
      <c r="A13469" s="61">
        <v>41382</v>
      </c>
      <c r="B13469">
        <v>3.2044999999999999</v>
      </c>
      <c r="C13469" t="str">
        <f t="shared" si="215"/>
        <v>2013 q2</v>
      </c>
    </row>
    <row r="13470" spans="1:3">
      <c r="A13470" s="61">
        <v>41383</v>
      </c>
      <c r="B13470">
        <v>3.1484999999999999</v>
      </c>
      <c r="C13470" t="str">
        <f t="shared" si="215"/>
        <v>2013 q2</v>
      </c>
    </row>
    <row r="13471" spans="1:3">
      <c r="A13471" s="61">
        <v>41386</v>
      </c>
      <c r="B13471">
        <v>3.1309999999999998</v>
      </c>
      <c r="C13471" t="str">
        <f t="shared" si="215"/>
        <v>2013 q2</v>
      </c>
    </row>
    <row r="13472" spans="1:3">
      <c r="A13472" s="61">
        <v>41387</v>
      </c>
      <c r="B13472">
        <v>3.093</v>
      </c>
      <c r="C13472" t="str">
        <f t="shared" si="215"/>
        <v>2013 q2</v>
      </c>
    </row>
    <row r="13473" spans="1:3">
      <c r="A13473" s="61">
        <v>41388</v>
      </c>
      <c r="B13473">
        <v>3.157</v>
      </c>
      <c r="C13473" t="str">
        <f t="shared" si="215"/>
        <v>2013 q2</v>
      </c>
    </row>
    <row r="13474" spans="1:3">
      <c r="A13474" s="61">
        <v>41389</v>
      </c>
      <c r="B13474">
        <v>3.2381000000000002</v>
      </c>
      <c r="C13474" t="str">
        <f t="shared" si="215"/>
        <v>2013 q2</v>
      </c>
    </row>
    <row r="13475" spans="1:3">
      <c r="A13475" s="61">
        <v>41390</v>
      </c>
      <c r="B13475">
        <v>3.1850999999999998</v>
      </c>
      <c r="C13475" t="str">
        <f t="shared" si="215"/>
        <v>2013 q2</v>
      </c>
    </row>
    <row r="13476" spans="1:3">
      <c r="A13476" s="61">
        <v>41393</v>
      </c>
      <c r="B13476">
        <v>3.2261000000000002</v>
      </c>
      <c r="C13476" t="str">
        <f t="shared" si="215"/>
        <v>2013 q2</v>
      </c>
    </row>
    <row r="13477" spans="1:3">
      <c r="A13477" s="61">
        <v>41394</v>
      </c>
      <c r="B13477">
        <v>3.1875</v>
      </c>
      <c r="C13477" t="str">
        <f t="shared" si="215"/>
        <v>2013 q2</v>
      </c>
    </row>
    <row r="13478" spans="1:3">
      <c r="A13478" s="61">
        <v>41395</v>
      </c>
      <c r="B13478">
        <v>3.08</v>
      </c>
      <c r="C13478" t="str">
        <f t="shared" si="215"/>
        <v>2013 q2</v>
      </c>
    </row>
    <row r="13479" spans="1:3">
      <c r="A13479" s="61">
        <v>41396</v>
      </c>
      <c r="B13479">
        <v>3.1044999999999998</v>
      </c>
      <c r="C13479" t="str">
        <f t="shared" si="215"/>
        <v>2013 q2</v>
      </c>
    </row>
    <row r="13480" spans="1:3">
      <c r="A13480" s="61">
        <v>41397</v>
      </c>
      <c r="B13480">
        <v>3.3144999999999998</v>
      </c>
      <c r="C13480" t="str">
        <f t="shared" si="215"/>
        <v>2013 q2</v>
      </c>
    </row>
    <row r="13481" spans="1:3">
      <c r="A13481" s="61">
        <v>41400</v>
      </c>
      <c r="B13481">
        <v>3.3105000000000002</v>
      </c>
      <c r="C13481" t="str">
        <f t="shared" si="215"/>
        <v>2013 q2</v>
      </c>
    </row>
    <row r="13482" spans="1:3">
      <c r="A13482" s="61">
        <v>41401</v>
      </c>
      <c r="B13482">
        <v>3.3025000000000002</v>
      </c>
      <c r="C13482" t="str">
        <f t="shared" si="215"/>
        <v>2013 q2</v>
      </c>
    </row>
    <row r="13483" spans="1:3">
      <c r="A13483" s="61">
        <v>41402</v>
      </c>
      <c r="B13483">
        <v>3.3704999999999998</v>
      </c>
      <c r="C13483" t="str">
        <f t="shared" si="215"/>
        <v>2013 q2</v>
      </c>
    </row>
    <row r="13484" spans="1:3">
      <c r="A13484" s="61">
        <v>41403</v>
      </c>
      <c r="B13484">
        <v>3.3405</v>
      </c>
      <c r="C13484" t="str">
        <f t="shared" si="215"/>
        <v>2013 q2</v>
      </c>
    </row>
    <row r="13485" spans="1:3">
      <c r="A13485" s="61">
        <v>41404</v>
      </c>
      <c r="B13485">
        <v>3.3530000000000002</v>
      </c>
      <c r="C13485" t="str">
        <f t="shared" si="215"/>
        <v>2013 q2</v>
      </c>
    </row>
    <row r="13486" spans="1:3">
      <c r="A13486" s="61">
        <v>41407</v>
      </c>
      <c r="B13486">
        <v>3.3595000000000002</v>
      </c>
      <c r="C13486" t="str">
        <f t="shared" si="215"/>
        <v>2013 q2</v>
      </c>
    </row>
    <row r="13487" spans="1:3">
      <c r="A13487" s="61">
        <v>41408</v>
      </c>
      <c r="B13487">
        <v>3.2879999999999998</v>
      </c>
      <c r="C13487" t="str">
        <f t="shared" si="215"/>
        <v>2013 q2</v>
      </c>
    </row>
    <row r="13488" spans="1:3">
      <c r="A13488" s="61">
        <v>41409</v>
      </c>
      <c r="B13488">
        <v>3.2650000000000001</v>
      </c>
      <c r="C13488" t="str">
        <f t="shared" si="215"/>
        <v>2013 q2</v>
      </c>
    </row>
    <row r="13489" spans="1:3">
      <c r="A13489" s="61">
        <v>41410</v>
      </c>
      <c r="B13489">
        <v>3.2945000000000002</v>
      </c>
      <c r="C13489" t="str">
        <f t="shared" si="215"/>
        <v>2013 q2</v>
      </c>
    </row>
    <row r="13490" spans="1:3">
      <c r="A13490" s="61">
        <v>41411</v>
      </c>
      <c r="B13490">
        <v>3.323</v>
      </c>
      <c r="C13490" t="str">
        <f t="shared" si="215"/>
        <v>2013 q2</v>
      </c>
    </row>
    <row r="13491" spans="1:3">
      <c r="A13491" s="61">
        <v>41414</v>
      </c>
      <c r="B13491">
        <v>3.36</v>
      </c>
      <c r="C13491" t="str">
        <f t="shared" si="215"/>
        <v>2013 q2</v>
      </c>
    </row>
    <row r="13492" spans="1:3">
      <c r="A13492" s="61">
        <v>41415</v>
      </c>
      <c r="B13492">
        <v>3.3435000000000001</v>
      </c>
      <c r="C13492" t="str">
        <f t="shared" si="215"/>
        <v>2013 q2</v>
      </c>
    </row>
    <row r="13493" spans="1:3">
      <c r="A13493" s="61">
        <v>41416</v>
      </c>
      <c r="B13493">
        <v>3.3805000000000001</v>
      </c>
      <c r="C13493" t="str">
        <f t="shared" si="215"/>
        <v>2013 q2</v>
      </c>
    </row>
    <row r="13494" spans="1:3">
      <c r="A13494" s="61">
        <v>41417</v>
      </c>
      <c r="B13494">
        <v>3.3039999999999998</v>
      </c>
      <c r="C13494" t="str">
        <f t="shared" si="215"/>
        <v>2013 q2</v>
      </c>
    </row>
    <row r="13495" spans="1:3">
      <c r="A13495" s="61">
        <v>41418</v>
      </c>
      <c r="B13495">
        <v>3.2955000000000001</v>
      </c>
      <c r="C13495" t="str">
        <f t="shared" si="215"/>
        <v>2013 q2</v>
      </c>
    </row>
    <row r="13496" spans="1:3">
      <c r="A13496" s="61">
        <v>41422</v>
      </c>
      <c r="B13496">
        <v>3.3149999999999999</v>
      </c>
      <c r="C13496" t="str">
        <f t="shared" si="215"/>
        <v>2013 q2</v>
      </c>
    </row>
    <row r="13497" spans="1:3">
      <c r="A13497" s="61">
        <v>41423</v>
      </c>
      <c r="B13497">
        <v>3.2970000000000002</v>
      </c>
      <c r="C13497" t="str">
        <f t="shared" si="215"/>
        <v>2013 q2</v>
      </c>
    </row>
    <row r="13498" spans="1:3">
      <c r="A13498" s="61">
        <v>41424</v>
      </c>
      <c r="B13498">
        <v>3.3155000000000001</v>
      </c>
      <c r="C13498" t="str">
        <f t="shared" si="215"/>
        <v>2013 q2</v>
      </c>
    </row>
    <row r="13499" spans="1:3">
      <c r="A13499" s="61">
        <v>41425</v>
      </c>
      <c r="B13499">
        <v>3.2925</v>
      </c>
      <c r="C13499" t="str">
        <f t="shared" si="215"/>
        <v>2013 q2</v>
      </c>
    </row>
    <row r="13500" spans="1:3">
      <c r="A13500" s="61">
        <v>41428</v>
      </c>
      <c r="B13500">
        <v>3.3304999999999998</v>
      </c>
      <c r="C13500" t="str">
        <f t="shared" si="215"/>
        <v>2013 q2</v>
      </c>
    </row>
    <row r="13501" spans="1:3">
      <c r="A13501" s="61">
        <v>41429</v>
      </c>
      <c r="B13501">
        <v>3.3690000000000002</v>
      </c>
      <c r="C13501" t="str">
        <f t="shared" si="215"/>
        <v>2013 q2</v>
      </c>
    </row>
    <row r="13502" spans="1:3">
      <c r="A13502" s="61">
        <v>41430</v>
      </c>
      <c r="B13502">
        <v>3.3715000000000002</v>
      </c>
      <c r="C13502" t="str">
        <f t="shared" si="215"/>
        <v>2013 q2</v>
      </c>
    </row>
    <row r="13503" spans="1:3">
      <c r="A13503" s="61">
        <v>41431</v>
      </c>
      <c r="B13503">
        <v>3.319</v>
      </c>
      <c r="C13503" t="str">
        <f t="shared" si="215"/>
        <v>2013 q2</v>
      </c>
    </row>
    <row r="13504" spans="1:3">
      <c r="A13504" s="61">
        <v>41432</v>
      </c>
      <c r="B13504">
        <v>3.2685</v>
      </c>
      <c r="C13504" t="str">
        <f t="shared" si="215"/>
        <v>2013 q2</v>
      </c>
    </row>
    <row r="13505" spans="1:3">
      <c r="A13505" s="61">
        <v>41435</v>
      </c>
      <c r="B13505">
        <v>3.2410000000000001</v>
      </c>
      <c r="C13505" t="str">
        <f t="shared" si="215"/>
        <v>2013 q2</v>
      </c>
    </row>
    <row r="13506" spans="1:3">
      <c r="A13506" s="61">
        <v>41436</v>
      </c>
      <c r="B13506">
        <v>3.1949999999999998</v>
      </c>
      <c r="C13506" t="str">
        <f t="shared" si="215"/>
        <v>2013 q2</v>
      </c>
    </row>
    <row r="13507" spans="1:3">
      <c r="A13507" s="61">
        <v>41437</v>
      </c>
      <c r="B13507">
        <v>3.2254999999999998</v>
      </c>
      <c r="C13507" t="str">
        <f t="shared" si="215"/>
        <v>2013 q2</v>
      </c>
    </row>
    <row r="13508" spans="1:3">
      <c r="A13508" s="61">
        <v>41438</v>
      </c>
      <c r="B13508">
        <v>3.1850000000000001</v>
      </c>
      <c r="C13508" t="str">
        <f t="shared" si="215"/>
        <v>2013 q2</v>
      </c>
    </row>
    <row r="13509" spans="1:3">
      <c r="A13509" s="61">
        <v>41439</v>
      </c>
      <c r="B13509">
        <v>3.2014999999999998</v>
      </c>
      <c r="C13509" t="str">
        <f t="shared" si="215"/>
        <v>2013 q2</v>
      </c>
    </row>
    <row r="13510" spans="1:3">
      <c r="A13510" s="61">
        <v>41442</v>
      </c>
      <c r="B13510">
        <v>3.1974999999999998</v>
      </c>
      <c r="C13510" t="str">
        <f t="shared" si="215"/>
        <v>2013 q2</v>
      </c>
    </row>
    <row r="13511" spans="1:3">
      <c r="A13511" s="61">
        <v>41443</v>
      </c>
      <c r="B13511">
        <v>3.1549999999999998</v>
      </c>
      <c r="C13511" t="str">
        <f t="shared" si="215"/>
        <v>2013 q2</v>
      </c>
    </row>
    <row r="13512" spans="1:3">
      <c r="A13512" s="61">
        <v>41444</v>
      </c>
      <c r="B13512">
        <v>3.141</v>
      </c>
      <c r="C13512" t="str">
        <f t="shared" si="215"/>
        <v>2013 q2</v>
      </c>
    </row>
    <row r="13513" spans="1:3">
      <c r="A13513" s="61">
        <v>41445</v>
      </c>
      <c r="B13513">
        <v>3.0619999999999998</v>
      </c>
      <c r="C13513" t="str">
        <f t="shared" si="215"/>
        <v>2013 q2</v>
      </c>
    </row>
    <row r="13514" spans="1:3">
      <c r="A13514" s="61">
        <v>41446</v>
      </c>
      <c r="B13514">
        <v>3.0954999999999999</v>
      </c>
      <c r="C13514" t="str">
        <f t="shared" si="215"/>
        <v>2013 q2</v>
      </c>
    </row>
    <row r="13515" spans="1:3">
      <c r="A13515" s="61">
        <v>41449</v>
      </c>
      <c r="B13515">
        <v>3.0245000000000002</v>
      </c>
      <c r="C13515" t="str">
        <f t="shared" si="215"/>
        <v>2013 q2</v>
      </c>
    </row>
    <row r="13516" spans="1:3">
      <c r="A13516" s="61">
        <v>41450</v>
      </c>
      <c r="B13516">
        <v>3.0731999999999999</v>
      </c>
      <c r="C13516" t="str">
        <f t="shared" si="215"/>
        <v>2013 q2</v>
      </c>
    </row>
    <row r="13517" spans="1:3">
      <c r="A13517" s="61">
        <v>41451</v>
      </c>
      <c r="B13517">
        <v>3.0407999999999999</v>
      </c>
      <c r="C13517" t="str">
        <f t="shared" si="215"/>
        <v>2013 q2</v>
      </c>
    </row>
    <row r="13518" spans="1:3">
      <c r="A13518" s="61">
        <v>41452</v>
      </c>
      <c r="B13518">
        <v>3.0567000000000002</v>
      </c>
      <c r="C13518" t="str">
        <f t="shared" si="215"/>
        <v>2013 q2</v>
      </c>
    </row>
    <row r="13519" spans="1:3">
      <c r="A13519" s="61">
        <v>41453</v>
      </c>
      <c r="B13519">
        <v>3.0560999999999998</v>
      </c>
      <c r="C13519" t="str">
        <f t="shared" si="215"/>
        <v>2013 q2</v>
      </c>
    </row>
    <row r="13520" spans="1:3">
      <c r="A13520" s="61">
        <v>41456</v>
      </c>
      <c r="B13520">
        <v>3.157</v>
      </c>
      <c r="C13520" t="str">
        <f t="shared" si="215"/>
        <v>2013 q3</v>
      </c>
    </row>
    <row r="13521" spans="1:3">
      <c r="A13521" s="61">
        <v>41457</v>
      </c>
      <c r="B13521">
        <v>3.1429999999999998</v>
      </c>
      <c r="C13521" t="str">
        <f t="shared" si="215"/>
        <v>2013 q3</v>
      </c>
    </row>
    <row r="13522" spans="1:3">
      <c r="A13522" s="61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61">
        <v>41460</v>
      </c>
      <c r="B13523">
        <v>3.0649999999999999</v>
      </c>
      <c r="C13523" t="str">
        <f t="shared" si="216"/>
        <v>2013 q3</v>
      </c>
    </row>
    <row r="13524" spans="1:3">
      <c r="A13524" s="61">
        <v>41463</v>
      </c>
      <c r="B13524">
        <v>3.0994999999999999</v>
      </c>
      <c r="C13524" t="str">
        <f t="shared" si="216"/>
        <v>2013 q3</v>
      </c>
    </row>
    <row r="13525" spans="1:3">
      <c r="A13525" s="61">
        <v>41464</v>
      </c>
      <c r="B13525">
        <v>3.0644999999999998</v>
      </c>
      <c r="C13525" t="str">
        <f t="shared" si="216"/>
        <v>2013 q3</v>
      </c>
    </row>
    <row r="13526" spans="1:3">
      <c r="A13526" s="61">
        <v>41465</v>
      </c>
      <c r="B13526">
        <v>3.0910000000000002</v>
      </c>
      <c r="C13526" t="str">
        <f t="shared" si="216"/>
        <v>2013 q3</v>
      </c>
    </row>
    <row r="13527" spans="1:3">
      <c r="A13527" s="61">
        <v>41466</v>
      </c>
      <c r="B13527">
        <v>3.1775000000000002</v>
      </c>
      <c r="C13527" t="str">
        <f t="shared" si="216"/>
        <v>2013 q3</v>
      </c>
    </row>
    <row r="13528" spans="1:3">
      <c r="A13528" s="61">
        <v>41467</v>
      </c>
      <c r="B13528">
        <v>3.1549999999999998</v>
      </c>
      <c r="C13528" t="str">
        <f t="shared" si="216"/>
        <v>2013 q3</v>
      </c>
    </row>
    <row r="13529" spans="1:3">
      <c r="A13529" s="61">
        <v>41470</v>
      </c>
      <c r="B13529">
        <v>3.1444999999999999</v>
      </c>
      <c r="C13529" t="str">
        <f t="shared" si="216"/>
        <v>2013 q3</v>
      </c>
    </row>
    <row r="13530" spans="1:3">
      <c r="A13530" s="61">
        <v>41471</v>
      </c>
      <c r="B13530">
        <v>3.1865000000000001</v>
      </c>
      <c r="C13530" t="str">
        <f t="shared" si="216"/>
        <v>2013 q3</v>
      </c>
    </row>
    <row r="13531" spans="1:3">
      <c r="A13531" s="61">
        <v>41472</v>
      </c>
      <c r="B13531">
        <v>3.1284999999999998</v>
      </c>
      <c r="C13531" t="str">
        <f t="shared" si="216"/>
        <v>2013 q3</v>
      </c>
    </row>
    <row r="13532" spans="1:3">
      <c r="A13532" s="61">
        <v>41473</v>
      </c>
      <c r="B13532">
        <v>3.1315</v>
      </c>
      <c r="C13532" t="str">
        <f t="shared" si="216"/>
        <v>2013 q3</v>
      </c>
    </row>
    <row r="13533" spans="1:3">
      <c r="A13533" s="61">
        <v>41474</v>
      </c>
      <c r="B13533">
        <v>3.14</v>
      </c>
      <c r="C13533" t="str">
        <f t="shared" si="216"/>
        <v>2013 q3</v>
      </c>
    </row>
    <row r="13534" spans="1:3">
      <c r="A13534" s="61">
        <v>41477</v>
      </c>
      <c r="B13534">
        <v>3.1850000000000001</v>
      </c>
      <c r="C13534" t="str">
        <f t="shared" si="216"/>
        <v>2013 q3</v>
      </c>
    </row>
    <row r="13535" spans="1:3">
      <c r="A13535" s="61">
        <v>41478</v>
      </c>
      <c r="B13535">
        <v>3.198</v>
      </c>
      <c r="C13535" t="str">
        <f t="shared" si="216"/>
        <v>2013 q3</v>
      </c>
    </row>
    <row r="13536" spans="1:3">
      <c r="A13536" s="61">
        <v>41479</v>
      </c>
      <c r="B13536">
        <v>3.1789999999999998</v>
      </c>
      <c r="C13536" t="str">
        <f t="shared" si="216"/>
        <v>2013 q3</v>
      </c>
    </row>
    <row r="13537" spans="1:3">
      <c r="A13537" s="61">
        <v>41480</v>
      </c>
      <c r="B13537">
        <v>3.1855000000000002</v>
      </c>
      <c r="C13537" t="str">
        <f t="shared" si="216"/>
        <v>2013 q3</v>
      </c>
    </row>
    <row r="13538" spans="1:3">
      <c r="A13538" s="61">
        <v>41481</v>
      </c>
      <c r="B13538">
        <v>3.1055000000000001</v>
      </c>
      <c r="C13538" t="str">
        <f t="shared" si="216"/>
        <v>2013 q3</v>
      </c>
    </row>
    <row r="13539" spans="1:3">
      <c r="A13539" s="61">
        <v>41484</v>
      </c>
      <c r="B13539">
        <v>3.1074999999999999</v>
      </c>
      <c r="C13539" t="str">
        <f t="shared" si="216"/>
        <v>2013 q3</v>
      </c>
    </row>
    <row r="13540" spans="1:3">
      <c r="A13540" s="61">
        <v>41485</v>
      </c>
      <c r="B13540">
        <v>3.0419999999999998</v>
      </c>
      <c r="C13540" t="str">
        <f t="shared" si="216"/>
        <v>2013 q3</v>
      </c>
    </row>
    <row r="13541" spans="1:3">
      <c r="A13541" s="61">
        <v>41486</v>
      </c>
      <c r="B13541">
        <v>3.1185</v>
      </c>
      <c r="C13541" t="str">
        <f t="shared" si="216"/>
        <v>2013 q3</v>
      </c>
    </row>
    <row r="13542" spans="1:3">
      <c r="A13542" s="61">
        <v>41487</v>
      </c>
      <c r="B13542">
        <v>3.1659999999999999</v>
      </c>
      <c r="C13542" t="str">
        <f t="shared" si="216"/>
        <v>2013 q3</v>
      </c>
    </row>
    <row r="13543" spans="1:3">
      <c r="A13543" s="61">
        <v>41488</v>
      </c>
      <c r="B13543">
        <v>3.1724999999999999</v>
      </c>
      <c r="C13543" t="str">
        <f t="shared" si="216"/>
        <v>2013 q3</v>
      </c>
    </row>
    <row r="13544" spans="1:3">
      <c r="A13544" s="61">
        <v>41491</v>
      </c>
      <c r="B13544">
        <v>3.1680000000000001</v>
      </c>
      <c r="C13544" t="str">
        <f t="shared" si="216"/>
        <v>2013 q3</v>
      </c>
    </row>
    <row r="13545" spans="1:3">
      <c r="A13545" s="61">
        <v>41492</v>
      </c>
      <c r="B13545">
        <v>3.173</v>
      </c>
      <c r="C13545" t="str">
        <f t="shared" si="216"/>
        <v>2013 q3</v>
      </c>
    </row>
    <row r="13546" spans="1:3">
      <c r="A13546" s="61">
        <v>41493</v>
      </c>
      <c r="B13546">
        <v>3.173</v>
      </c>
      <c r="C13546" t="str">
        <f t="shared" si="216"/>
        <v>2013 q3</v>
      </c>
    </row>
    <row r="13547" spans="1:3">
      <c r="A13547" s="61">
        <v>41494</v>
      </c>
      <c r="B13547">
        <v>3.2705000000000002</v>
      </c>
      <c r="C13547" t="str">
        <f t="shared" si="216"/>
        <v>2013 q3</v>
      </c>
    </row>
    <row r="13548" spans="1:3">
      <c r="A13548" s="61">
        <v>41495</v>
      </c>
      <c r="B13548">
        <v>3.3065000000000002</v>
      </c>
      <c r="C13548" t="str">
        <f t="shared" si="216"/>
        <v>2013 q3</v>
      </c>
    </row>
    <row r="13549" spans="1:3">
      <c r="A13549" s="61">
        <v>41498</v>
      </c>
      <c r="B13549">
        <v>3.3029999999999999</v>
      </c>
      <c r="C13549" t="str">
        <f t="shared" si="216"/>
        <v>2013 q3</v>
      </c>
    </row>
    <row r="13550" spans="1:3">
      <c r="A13550" s="61">
        <v>41499</v>
      </c>
      <c r="B13550">
        <v>3.3170000000000002</v>
      </c>
      <c r="C13550" t="str">
        <f t="shared" si="216"/>
        <v>2013 q3</v>
      </c>
    </row>
    <row r="13551" spans="1:3">
      <c r="A13551" s="61">
        <v>41500</v>
      </c>
      <c r="B13551">
        <v>3.34</v>
      </c>
      <c r="C13551" t="str">
        <f t="shared" si="216"/>
        <v>2013 q3</v>
      </c>
    </row>
    <row r="13552" spans="1:3">
      <c r="A13552" s="61">
        <v>41501</v>
      </c>
      <c r="B13552">
        <v>3.3374999999999999</v>
      </c>
      <c r="C13552" t="str">
        <f t="shared" si="216"/>
        <v>2013 q3</v>
      </c>
    </row>
    <row r="13553" spans="1:3">
      <c r="A13553" s="61">
        <v>41502</v>
      </c>
      <c r="B13553">
        <v>3.363</v>
      </c>
      <c r="C13553" t="str">
        <f t="shared" si="216"/>
        <v>2013 q3</v>
      </c>
    </row>
    <row r="13554" spans="1:3">
      <c r="A13554" s="61">
        <v>41505</v>
      </c>
      <c r="B13554">
        <v>3.3319999999999999</v>
      </c>
      <c r="C13554" t="str">
        <f t="shared" si="216"/>
        <v>2013 q3</v>
      </c>
    </row>
    <row r="13555" spans="1:3">
      <c r="A13555" s="61">
        <v>41506</v>
      </c>
      <c r="B13555">
        <v>3.3380000000000001</v>
      </c>
      <c r="C13555" t="str">
        <f t="shared" si="216"/>
        <v>2013 q3</v>
      </c>
    </row>
    <row r="13556" spans="1:3">
      <c r="A13556" s="61">
        <v>41507</v>
      </c>
      <c r="B13556">
        <v>3.3065000000000002</v>
      </c>
      <c r="C13556" t="str">
        <f t="shared" si="216"/>
        <v>2013 q3</v>
      </c>
    </row>
    <row r="13557" spans="1:3">
      <c r="A13557" s="61">
        <v>41508</v>
      </c>
      <c r="B13557">
        <v>3.33</v>
      </c>
      <c r="C13557" t="str">
        <f t="shared" si="216"/>
        <v>2013 q3</v>
      </c>
    </row>
    <row r="13558" spans="1:3">
      <c r="A13558" s="61">
        <v>41509</v>
      </c>
      <c r="B13558">
        <v>3.3485</v>
      </c>
      <c r="C13558" t="str">
        <f t="shared" si="216"/>
        <v>2013 q3</v>
      </c>
    </row>
    <row r="13559" spans="1:3">
      <c r="A13559" s="61">
        <v>41512</v>
      </c>
      <c r="B13559">
        <v>3.3195000000000001</v>
      </c>
      <c r="C13559" t="str">
        <f t="shared" si="216"/>
        <v>2013 q3</v>
      </c>
    </row>
    <row r="13560" spans="1:3">
      <c r="A13560" s="61">
        <v>41513</v>
      </c>
      <c r="B13560">
        <v>3.3298999999999999</v>
      </c>
      <c r="C13560" t="str">
        <f t="shared" si="216"/>
        <v>2013 q3</v>
      </c>
    </row>
    <row r="13561" spans="1:3">
      <c r="A13561" s="61">
        <v>41514</v>
      </c>
      <c r="B13561">
        <v>3.3052999999999999</v>
      </c>
      <c r="C13561" t="str">
        <f t="shared" si="216"/>
        <v>2013 q3</v>
      </c>
    </row>
    <row r="13562" spans="1:3">
      <c r="A13562" s="61">
        <v>41515</v>
      </c>
      <c r="B13562">
        <v>3.2538999999999998</v>
      </c>
      <c r="C13562" t="str">
        <f t="shared" si="216"/>
        <v>2013 q3</v>
      </c>
    </row>
    <row r="13563" spans="1:3">
      <c r="A13563" s="61">
        <v>41516</v>
      </c>
      <c r="B13563">
        <v>3.2313999999999998</v>
      </c>
      <c r="C13563" t="str">
        <f t="shared" si="216"/>
        <v>2013 q3</v>
      </c>
    </row>
    <row r="13564" spans="1:3">
      <c r="A13564" s="61">
        <v>41520</v>
      </c>
      <c r="B13564">
        <v>3.3045</v>
      </c>
      <c r="C13564" t="str">
        <f t="shared" si="216"/>
        <v>2013 q3</v>
      </c>
    </row>
    <row r="13565" spans="1:3">
      <c r="A13565" s="61">
        <v>41521</v>
      </c>
      <c r="B13565">
        <v>3.2410000000000001</v>
      </c>
      <c r="C13565" t="str">
        <f t="shared" si="216"/>
        <v>2013 q3</v>
      </c>
    </row>
    <row r="13566" spans="1:3">
      <c r="A13566" s="61">
        <v>41522</v>
      </c>
      <c r="B13566">
        <v>3.2440000000000002</v>
      </c>
      <c r="C13566" t="str">
        <f t="shared" si="216"/>
        <v>2013 q3</v>
      </c>
    </row>
    <row r="13567" spans="1:3">
      <c r="A13567" s="61">
        <v>41523</v>
      </c>
      <c r="B13567">
        <v>3.2614999999999998</v>
      </c>
      <c r="C13567" t="str">
        <f t="shared" si="216"/>
        <v>2013 q3</v>
      </c>
    </row>
    <row r="13568" spans="1:3">
      <c r="A13568" s="61">
        <v>41526</v>
      </c>
      <c r="B13568">
        <v>3.278</v>
      </c>
      <c r="C13568" t="str">
        <f t="shared" si="216"/>
        <v>2013 q3</v>
      </c>
    </row>
    <row r="13569" spans="1:3">
      <c r="A13569" s="61">
        <v>41527</v>
      </c>
      <c r="B13569">
        <v>3.2625000000000002</v>
      </c>
      <c r="C13569" t="str">
        <f t="shared" si="216"/>
        <v>2013 q3</v>
      </c>
    </row>
    <row r="13570" spans="1:3">
      <c r="A13570" s="61">
        <v>41528</v>
      </c>
      <c r="B13570">
        <v>3.2570000000000001</v>
      </c>
      <c r="C13570" t="str">
        <f t="shared" si="216"/>
        <v>2013 q3</v>
      </c>
    </row>
    <row r="13571" spans="1:3">
      <c r="A13571" s="61">
        <v>41529</v>
      </c>
      <c r="B13571">
        <v>3.21</v>
      </c>
      <c r="C13571" t="str">
        <f t="shared" si="216"/>
        <v>2013 q3</v>
      </c>
    </row>
    <row r="13572" spans="1:3">
      <c r="A13572" s="61">
        <v>41530</v>
      </c>
      <c r="B13572">
        <v>3.2035</v>
      </c>
      <c r="C13572" t="str">
        <f t="shared" si="216"/>
        <v>2013 q3</v>
      </c>
    </row>
    <row r="13573" spans="1:3">
      <c r="A13573" s="61">
        <v>41533</v>
      </c>
      <c r="B13573">
        <v>3.222</v>
      </c>
      <c r="C13573" t="str">
        <f t="shared" si="216"/>
        <v>2013 q3</v>
      </c>
    </row>
    <row r="13574" spans="1:3">
      <c r="A13574" s="61">
        <v>41534</v>
      </c>
      <c r="B13574">
        <v>3.2229999999999999</v>
      </c>
      <c r="C13574" t="str">
        <f t="shared" si="216"/>
        <v>2013 q3</v>
      </c>
    </row>
    <row r="13575" spans="1:3">
      <c r="A13575" s="61">
        <v>41535</v>
      </c>
      <c r="B13575">
        <v>3.2785000000000002</v>
      </c>
      <c r="C13575" t="str">
        <f t="shared" si="216"/>
        <v>2013 q3</v>
      </c>
    </row>
    <row r="13576" spans="1:3">
      <c r="A13576" s="61">
        <v>41536</v>
      </c>
      <c r="B13576">
        <v>3.347</v>
      </c>
      <c r="C13576" t="str">
        <f t="shared" si="216"/>
        <v>2013 q3</v>
      </c>
    </row>
    <row r="13577" spans="1:3">
      <c r="A13577" s="61">
        <v>41537</v>
      </c>
      <c r="B13577">
        <v>3.3205</v>
      </c>
      <c r="C13577" t="str">
        <f t="shared" si="216"/>
        <v>2013 q3</v>
      </c>
    </row>
    <row r="13578" spans="1:3">
      <c r="A13578" s="61">
        <v>41540</v>
      </c>
      <c r="B13578">
        <v>3.2985000000000002</v>
      </c>
      <c r="C13578" t="str">
        <f t="shared" si="216"/>
        <v>2013 q3</v>
      </c>
    </row>
    <row r="13579" spans="1:3">
      <c r="A13579" s="61">
        <v>41541</v>
      </c>
      <c r="B13579">
        <v>3.2565</v>
      </c>
      <c r="C13579" t="str">
        <f t="shared" si="216"/>
        <v>2013 q3</v>
      </c>
    </row>
    <row r="13580" spans="1:3">
      <c r="A13580" s="61">
        <v>41542</v>
      </c>
      <c r="B13580">
        <v>3.2719999999999998</v>
      </c>
      <c r="C13580" t="str">
        <f t="shared" si="216"/>
        <v>2013 q3</v>
      </c>
    </row>
    <row r="13581" spans="1:3">
      <c r="A13581" s="61">
        <v>41543</v>
      </c>
      <c r="B13581">
        <v>3.3069999999999999</v>
      </c>
      <c r="C13581" t="str">
        <f t="shared" si="216"/>
        <v>2013 q3</v>
      </c>
    </row>
    <row r="13582" spans="1:3">
      <c r="A13582" s="61">
        <v>41544</v>
      </c>
      <c r="B13582">
        <v>3.3294999999999999</v>
      </c>
      <c r="C13582" t="str">
        <f t="shared" si="216"/>
        <v>2013 q3</v>
      </c>
    </row>
    <row r="13583" spans="1:3">
      <c r="A13583" s="61">
        <v>41547</v>
      </c>
      <c r="B13583">
        <v>3.323</v>
      </c>
      <c r="C13583" t="str">
        <f t="shared" si="216"/>
        <v>2013 q3</v>
      </c>
    </row>
    <row r="13584" spans="1:3">
      <c r="A13584" s="61">
        <v>41548</v>
      </c>
      <c r="B13584">
        <v>3.274</v>
      </c>
      <c r="C13584" t="str">
        <f t="shared" si="216"/>
        <v>2013 q4</v>
      </c>
    </row>
    <row r="13585" spans="1:3">
      <c r="A13585" s="61">
        <v>41549</v>
      </c>
      <c r="B13585">
        <v>3.3159999999999998</v>
      </c>
      <c r="C13585" t="str">
        <f t="shared" si="216"/>
        <v>2013 q4</v>
      </c>
    </row>
    <row r="13586" spans="1:3">
      <c r="A13586" s="61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61">
        <v>41551</v>
      </c>
      <c r="B13587">
        <v>3.3010000000000002</v>
      </c>
      <c r="C13587" t="str">
        <f t="shared" si="217"/>
        <v>2013 q4</v>
      </c>
    </row>
    <row r="13588" spans="1:3">
      <c r="A13588" s="61">
        <v>41554</v>
      </c>
      <c r="B13588">
        <v>3.2965</v>
      </c>
      <c r="C13588" t="str">
        <f t="shared" si="217"/>
        <v>2013 q4</v>
      </c>
    </row>
    <row r="13589" spans="1:3">
      <c r="A13589" s="61">
        <v>41555</v>
      </c>
      <c r="B13589">
        <v>3.2925</v>
      </c>
      <c r="C13589" t="str">
        <f t="shared" si="217"/>
        <v>2013 q4</v>
      </c>
    </row>
    <row r="13590" spans="1:3">
      <c r="A13590" s="61">
        <v>41556</v>
      </c>
      <c r="B13590">
        <v>3.2309999999999999</v>
      </c>
      <c r="C13590" t="str">
        <f t="shared" si="217"/>
        <v>2013 q4</v>
      </c>
    </row>
    <row r="13591" spans="1:3">
      <c r="A13591" s="61">
        <v>41557</v>
      </c>
      <c r="B13591">
        <v>3.2484999999999999</v>
      </c>
      <c r="C13591" t="str">
        <f t="shared" si="217"/>
        <v>2013 q4</v>
      </c>
    </row>
    <row r="13592" spans="1:3">
      <c r="A13592" s="61">
        <v>41558</v>
      </c>
      <c r="B13592">
        <v>3.2690000000000001</v>
      </c>
      <c r="C13592" t="str">
        <f t="shared" si="217"/>
        <v>2013 q4</v>
      </c>
    </row>
    <row r="13593" spans="1:3">
      <c r="A13593" s="61">
        <v>41561</v>
      </c>
      <c r="B13593">
        <v>3.3029999999999999</v>
      </c>
      <c r="C13593" t="str">
        <f t="shared" si="217"/>
        <v>2013 q4</v>
      </c>
    </row>
    <row r="13594" spans="1:3">
      <c r="A13594" s="61">
        <v>41562</v>
      </c>
      <c r="B13594">
        <v>3.3075000000000001</v>
      </c>
      <c r="C13594" t="str">
        <f t="shared" si="217"/>
        <v>2013 q4</v>
      </c>
    </row>
    <row r="13595" spans="1:3">
      <c r="A13595" s="61">
        <v>41563</v>
      </c>
      <c r="B13595">
        <v>3.3079999999999998</v>
      </c>
      <c r="C13595" t="str">
        <f t="shared" si="217"/>
        <v>2013 q4</v>
      </c>
    </row>
    <row r="13596" spans="1:3">
      <c r="A13596" s="61">
        <v>41564</v>
      </c>
      <c r="B13596">
        <v>3.2970000000000002</v>
      </c>
      <c r="C13596" t="str">
        <f t="shared" si="217"/>
        <v>2013 q4</v>
      </c>
    </row>
    <row r="13597" spans="1:3">
      <c r="A13597" s="61">
        <v>41565</v>
      </c>
      <c r="B13597">
        <v>3.2989999999999999</v>
      </c>
      <c r="C13597" t="str">
        <f t="shared" si="217"/>
        <v>2013 q4</v>
      </c>
    </row>
    <row r="13598" spans="1:3">
      <c r="A13598" s="61">
        <v>41568</v>
      </c>
      <c r="B13598">
        <v>3.3035000000000001</v>
      </c>
      <c r="C13598" t="str">
        <f t="shared" si="217"/>
        <v>2013 q4</v>
      </c>
    </row>
    <row r="13599" spans="1:3">
      <c r="A13599" s="61">
        <v>41569</v>
      </c>
      <c r="B13599">
        <v>3.3355000000000001</v>
      </c>
      <c r="C13599" t="str">
        <f t="shared" si="217"/>
        <v>2013 q4</v>
      </c>
    </row>
    <row r="13600" spans="1:3">
      <c r="A13600" s="61">
        <v>41570</v>
      </c>
      <c r="B13600">
        <v>3.2675000000000001</v>
      </c>
      <c r="C13600" t="str">
        <f t="shared" si="217"/>
        <v>2013 q4</v>
      </c>
    </row>
    <row r="13601" spans="1:3">
      <c r="A13601" s="61">
        <v>41571</v>
      </c>
      <c r="B13601">
        <v>3.2635000000000001</v>
      </c>
      <c r="C13601" t="str">
        <f t="shared" si="217"/>
        <v>2013 q4</v>
      </c>
    </row>
    <row r="13602" spans="1:3">
      <c r="A13602" s="61">
        <v>41572</v>
      </c>
      <c r="B13602">
        <v>3.2690000000000001</v>
      </c>
      <c r="C13602" t="str">
        <f t="shared" si="217"/>
        <v>2013 q4</v>
      </c>
    </row>
    <row r="13603" spans="1:3">
      <c r="A13603" s="61">
        <v>41575</v>
      </c>
      <c r="B13603">
        <v>3.2690000000000001</v>
      </c>
      <c r="C13603" t="str">
        <f t="shared" si="217"/>
        <v>2013 q4</v>
      </c>
    </row>
    <row r="13604" spans="1:3">
      <c r="A13604" s="61">
        <v>41576</v>
      </c>
      <c r="B13604">
        <v>3.278</v>
      </c>
      <c r="C13604" t="str">
        <f t="shared" si="217"/>
        <v>2013 q4</v>
      </c>
    </row>
    <row r="13605" spans="1:3">
      <c r="A13605" s="61">
        <v>41577</v>
      </c>
      <c r="B13605">
        <v>3.3254999999999999</v>
      </c>
      <c r="C13605" t="str">
        <f t="shared" si="217"/>
        <v>2013 q4</v>
      </c>
    </row>
    <row r="13606" spans="1:3">
      <c r="A13606" s="61">
        <v>41578</v>
      </c>
      <c r="B13606">
        <v>3.3005</v>
      </c>
      <c r="C13606" t="str">
        <f t="shared" si="217"/>
        <v>2013 q4</v>
      </c>
    </row>
    <row r="13607" spans="1:3">
      <c r="A13607" s="61">
        <v>41579</v>
      </c>
      <c r="B13607">
        <v>3.2985000000000002</v>
      </c>
      <c r="C13607" t="str">
        <f t="shared" si="217"/>
        <v>2013 q4</v>
      </c>
    </row>
    <row r="13608" spans="1:3">
      <c r="A13608" s="61">
        <v>41582</v>
      </c>
      <c r="B13608">
        <v>3.2530000000000001</v>
      </c>
      <c r="C13608" t="str">
        <f t="shared" si="217"/>
        <v>2013 q4</v>
      </c>
    </row>
    <row r="13609" spans="1:3">
      <c r="A13609" s="61">
        <v>41583</v>
      </c>
      <c r="B13609">
        <v>3.2585000000000002</v>
      </c>
      <c r="C13609" t="str">
        <f t="shared" si="217"/>
        <v>2013 q4</v>
      </c>
    </row>
    <row r="13610" spans="1:3">
      <c r="A13610" s="61">
        <v>41584</v>
      </c>
      <c r="B13610">
        <v>3.2370000000000001</v>
      </c>
      <c r="C13610" t="str">
        <f t="shared" si="217"/>
        <v>2013 q4</v>
      </c>
    </row>
    <row r="13611" spans="1:3">
      <c r="A13611" s="61">
        <v>41585</v>
      </c>
      <c r="B13611">
        <v>3.2484999999999999</v>
      </c>
      <c r="C13611" t="str">
        <f t="shared" si="217"/>
        <v>2013 q4</v>
      </c>
    </row>
    <row r="13612" spans="1:3">
      <c r="A13612" s="61">
        <v>41586</v>
      </c>
      <c r="B13612">
        <v>3.254</v>
      </c>
      <c r="C13612" t="str">
        <f t="shared" si="217"/>
        <v>2013 q4</v>
      </c>
    </row>
    <row r="13613" spans="1:3">
      <c r="A13613" s="61">
        <v>41589</v>
      </c>
      <c r="B13613">
        <v>3.2595000000000001</v>
      </c>
      <c r="C13613" t="str">
        <f t="shared" si="217"/>
        <v>2013 q4</v>
      </c>
    </row>
    <row r="13614" spans="1:3">
      <c r="A13614" s="61">
        <v>41590</v>
      </c>
      <c r="B13614">
        <v>3.234</v>
      </c>
      <c r="C13614" t="str">
        <f t="shared" si="217"/>
        <v>2013 q4</v>
      </c>
    </row>
    <row r="13615" spans="1:3">
      <c r="A13615" s="61">
        <v>41591</v>
      </c>
      <c r="B13615">
        <v>3.1595</v>
      </c>
      <c r="C13615" t="str">
        <f t="shared" si="217"/>
        <v>2013 q4</v>
      </c>
    </row>
    <row r="13616" spans="1:3">
      <c r="A13616" s="61">
        <v>41592</v>
      </c>
      <c r="B13616">
        <v>3.1604999999999999</v>
      </c>
      <c r="C13616" t="str">
        <f t="shared" si="217"/>
        <v>2013 q4</v>
      </c>
    </row>
    <row r="13617" spans="1:3">
      <c r="A13617" s="61">
        <v>41593</v>
      </c>
      <c r="B13617">
        <v>3.1709999999999998</v>
      </c>
      <c r="C13617" t="str">
        <f t="shared" si="217"/>
        <v>2013 q4</v>
      </c>
    </row>
    <row r="13618" spans="1:3">
      <c r="A13618" s="61">
        <v>41596</v>
      </c>
      <c r="B13618">
        <v>3.1495000000000002</v>
      </c>
      <c r="C13618" t="str">
        <f t="shared" si="217"/>
        <v>2013 q4</v>
      </c>
    </row>
    <row r="13619" spans="1:3">
      <c r="A13619" s="61">
        <v>41597</v>
      </c>
      <c r="B13619">
        <v>3.1575000000000002</v>
      </c>
      <c r="C13619" t="str">
        <f t="shared" si="217"/>
        <v>2013 q4</v>
      </c>
    </row>
    <row r="13620" spans="1:3">
      <c r="A13620" s="61">
        <v>41598</v>
      </c>
      <c r="B13620">
        <v>3.1595</v>
      </c>
      <c r="C13620" t="str">
        <f t="shared" si="217"/>
        <v>2013 q4</v>
      </c>
    </row>
    <row r="13621" spans="1:3">
      <c r="A13621" s="61">
        <v>41599</v>
      </c>
      <c r="B13621">
        <v>3.1915</v>
      </c>
      <c r="C13621" t="str">
        <f t="shared" si="217"/>
        <v>2013 q4</v>
      </c>
    </row>
    <row r="13622" spans="1:3">
      <c r="A13622" s="61">
        <v>41600</v>
      </c>
      <c r="B13622">
        <v>3.214</v>
      </c>
      <c r="C13622" t="str">
        <f t="shared" si="217"/>
        <v>2013 q4</v>
      </c>
    </row>
    <row r="13623" spans="1:3">
      <c r="A13623" s="61">
        <v>41603</v>
      </c>
      <c r="B13623">
        <v>3.2256999999999998</v>
      </c>
      <c r="C13623" t="str">
        <f t="shared" si="217"/>
        <v>2013 q4</v>
      </c>
    </row>
    <row r="13624" spans="1:3">
      <c r="A13624" s="61">
        <v>41604</v>
      </c>
      <c r="B13624">
        <v>3.2155999999999998</v>
      </c>
      <c r="C13624" t="str">
        <f t="shared" si="217"/>
        <v>2013 q4</v>
      </c>
    </row>
    <row r="13625" spans="1:3">
      <c r="A13625" s="61">
        <v>41605</v>
      </c>
      <c r="B13625">
        <v>3.1972</v>
      </c>
      <c r="C13625" t="str">
        <f t="shared" si="217"/>
        <v>2013 q4</v>
      </c>
    </row>
    <row r="13626" spans="1:3">
      <c r="A13626" s="61">
        <v>41607</v>
      </c>
      <c r="B13626">
        <v>3.2237</v>
      </c>
      <c r="C13626" t="str">
        <f t="shared" si="217"/>
        <v>2013 q4</v>
      </c>
    </row>
    <row r="13627" spans="1:3">
      <c r="A13627" s="61">
        <v>41610</v>
      </c>
      <c r="B13627">
        <v>3.2025000000000001</v>
      </c>
      <c r="C13627" t="str">
        <f t="shared" si="217"/>
        <v>2013 q4</v>
      </c>
    </row>
    <row r="13628" spans="1:3">
      <c r="A13628" s="61">
        <v>41611</v>
      </c>
      <c r="B13628">
        <v>3.1970000000000001</v>
      </c>
      <c r="C13628" t="str">
        <f t="shared" si="217"/>
        <v>2013 q4</v>
      </c>
    </row>
    <row r="13629" spans="1:3">
      <c r="A13629" s="61">
        <v>41612</v>
      </c>
      <c r="B13629">
        <v>3.2629999999999999</v>
      </c>
      <c r="C13629" t="str">
        <f t="shared" si="217"/>
        <v>2013 q4</v>
      </c>
    </row>
    <row r="13630" spans="1:3">
      <c r="A13630" s="61">
        <v>41613</v>
      </c>
      <c r="B13630">
        <v>3.2465000000000002</v>
      </c>
      <c r="C13630" t="str">
        <f t="shared" si="217"/>
        <v>2013 q4</v>
      </c>
    </row>
    <row r="13631" spans="1:3">
      <c r="A13631" s="61">
        <v>41614</v>
      </c>
      <c r="B13631">
        <v>3.2625000000000002</v>
      </c>
      <c r="C13631" t="str">
        <f t="shared" si="217"/>
        <v>2013 q4</v>
      </c>
    </row>
    <row r="13632" spans="1:3">
      <c r="A13632" s="61">
        <v>41617</v>
      </c>
      <c r="B13632">
        <v>3.2805</v>
      </c>
      <c r="C13632" t="str">
        <f t="shared" si="217"/>
        <v>2013 q4</v>
      </c>
    </row>
    <row r="13633" spans="1:3">
      <c r="A13633" s="61">
        <v>41618</v>
      </c>
      <c r="B13633">
        <v>3.2865000000000002</v>
      </c>
      <c r="C13633" t="str">
        <f t="shared" si="217"/>
        <v>2013 q4</v>
      </c>
    </row>
    <row r="13634" spans="1:3">
      <c r="A13634" s="61">
        <v>41619</v>
      </c>
      <c r="B13634">
        <v>3.3174999999999999</v>
      </c>
      <c r="C13634" t="str">
        <f t="shared" si="217"/>
        <v>2013 q4</v>
      </c>
    </row>
    <row r="13635" spans="1:3">
      <c r="A13635" s="61">
        <v>41620</v>
      </c>
      <c r="B13635">
        <v>3.3140000000000001</v>
      </c>
      <c r="C13635" t="str">
        <f t="shared" si="217"/>
        <v>2013 q4</v>
      </c>
    </row>
    <row r="13636" spans="1:3">
      <c r="A13636" s="61">
        <v>41621</v>
      </c>
      <c r="B13636">
        <v>3.3340000000000001</v>
      </c>
      <c r="C13636" t="str">
        <f t="shared" si="217"/>
        <v>2013 q4</v>
      </c>
    </row>
    <row r="13637" spans="1:3">
      <c r="A13637" s="61">
        <v>41624</v>
      </c>
      <c r="B13637">
        <v>3.3565</v>
      </c>
      <c r="C13637" t="str">
        <f t="shared" si="217"/>
        <v>2013 q4</v>
      </c>
    </row>
    <row r="13638" spans="1:3">
      <c r="A13638" s="61">
        <v>41625</v>
      </c>
      <c r="B13638">
        <v>3.3475000000000001</v>
      </c>
      <c r="C13638" t="str">
        <f t="shared" si="217"/>
        <v>2013 q4</v>
      </c>
    </row>
    <row r="13639" spans="1:3">
      <c r="A13639" s="61">
        <v>41626</v>
      </c>
      <c r="B13639">
        <v>3.34</v>
      </c>
      <c r="C13639" t="str">
        <f t="shared" si="217"/>
        <v>2013 q4</v>
      </c>
    </row>
    <row r="13640" spans="1:3">
      <c r="A13640" s="61">
        <v>41627</v>
      </c>
      <c r="B13640">
        <v>3.3174999999999999</v>
      </c>
      <c r="C13640" t="str">
        <f t="shared" si="217"/>
        <v>2013 q4</v>
      </c>
    </row>
    <row r="13641" spans="1:3">
      <c r="A13641" s="61">
        <v>41628</v>
      </c>
      <c r="B13641">
        <v>3.3260000000000001</v>
      </c>
      <c r="C13641" t="str">
        <f t="shared" si="217"/>
        <v>2013 q4</v>
      </c>
    </row>
    <row r="13642" spans="1:3">
      <c r="A13642" s="61">
        <v>41631</v>
      </c>
      <c r="B13642">
        <v>3.3319999999999999</v>
      </c>
      <c r="C13642" t="str">
        <f t="shared" si="217"/>
        <v>2013 q4</v>
      </c>
    </row>
    <row r="13643" spans="1:3">
      <c r="A13643" s="61">
        <v>41632</v>
      </c>
      <c r="B13643">
        <v>3.3980000000000001</v>
      </c>
      <c r="C13643" t="str">
        <f t="shared" si="217"/>
        <v>2013 q4</v>
      </c>
    </row>
    <row r="13644" spans="1:3">
      <c r="A13644" s="61">
        <v>41634</v>
      </c>
      <c r="B13644">
        <v>3.4205000000000001</v>
      </c>
      <c r="C13644" t="str">
        <f t="shared" si="217"/>
        <v>2013 q4</v>
      </c>
    </row>
    <row r="13645" spans="1:3">
      <c r="A13645" s="61">
        <v>41635</v>
      </c>
      <c r="B13645">
        <v>3.4060000000000001</v>
      </c>
      <c r="C13645" t="str">
        <f t="shared" si="217"/>
        <v>2013 q4</v>
      </c>
    </row>
    <row r="13646" spans="1:3">
      <c r="A13646" s="61">
        <v>41638</v>
      </c>
      <c r="B13646">
        <v>3.3976999999999999</v>
      </c>
      <c r="C13646" t="str">
        <f t="shared" si="217"/>
        <v>2013 q4</v>
      </c>
    </row>
    <row r="13647" spans="1:3">
      <c r="A13647" s="61">
        <v>41639</v>
      </c>
      <c r="B13647">
        <v>3.4055</v>
      </c>
      <c r="C13647" t="str">
        <f t="shared" si="217"/>
        <v>2013 q4</v>
      </c>
    </row>
    <row r="13648" spans="1:3">
      <c r="A13648" s="61">
        <v>41641</v>
      </c>
      <c r="B13648">
        <v>3.3815</v>
      </c>
      <c r="C13648" t="str">
        <f t="shared" si="217"/>
        <v>2014 q1</v>
      </c>
    </row>
    <row r="13649" spans="1:3">
      <c r="A13649" s="61">
        <v>41642</v>
      </c>
      <c r="B13649">
        <v>3.355</v>
      </c>
      <c r="C13649" t="str">
        <f t="shared" si="217"/>
        <v>2014 q1</v>
      </c>
    </row>
    <row r="13650" spans="1:3">
      <c r="A13650" s="61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61">
        <v>41646</v>
      </c>
      <c r="B13651">
        <v>3.3595000000000002</v>
      </c>
      <c r="C13651" t="str">
        <f t="shared" si="218"/>
        <v>2014 q1</v>
      </c>
    </row>
    <row r="13652" spans="1:3">
      <c r="A13652" s="61">
        <v>41647</v>
      </c>
      <c r="B13652">
        <v>3.3424999999999998</v>
      </c>
      <c r="C13652" t="str">
        <f t="shared" si="218"/>
        <v>2014 q1</v>
      </c>
    </row>
    <row r="13653" spans="1:3">
      <c r="A13653" s="61">
        <v>41648</v>
      </c>
      <c r="B13653">
        <v>3.2989999999999999</v>
      </c>
      <c r="C13653" t="str">
        <f t="shared" si="218"/>
        <v>2014 q1</v>
      </c>
    </row>
    <row r="13654" spans="1:3">
      <c r="A13654" s="61">
        <v>41649</v>
      </c>
      <c r="B13654">
        <v>3.3414999999999999</v>
      </c>
      <c r="C13654" t="str">
        <f t="shared" si="218"/>
        <v>2014 q1</v>
      </c>
    </row>
    <row r="13655" spans="1:3">
      <c r="A13655" s="61">
        <v>41652</v>
      </c>
      <c r="B13655">
        <v>3.3464999999999998</v>
      </c>
      <c r="C13655" t="str">
        <f t="shared" si="218"/>
        <v>2014 q1</v>
      </c>
    </row>
    <row r="13656" spans="1:3">
      <c r="A13656" s="61">
        <v>41653</v>
      </c>
      <c r="B13656">
        <v>3.3359999999999999</v>
      </c>
      <c r="C13656" t="str">
        <f t="shared" si="218"/>
        <v>2014 q1</v>
      </c>
    </row>
    <row r="13657" spans="1:3">
      <c r="A13657" s="61">
        <v>41654</v>
      </c>
      <c r="B13657">
        <v>3.3580000000000001</v>
      </c>
      <c r="C13657" t="str">
        <f t="shared" si="218"/>
        <v>2014 q1</v>
      </c>
    </row>
    <row r="13658" spans="1:3">
      <c r="A13658" s="61">
        <v>41655</v>
      </c>
      <c r="B13658">
        <v>3.3424999999999998</v>
      </c>
      <c r="C13658" t="str">
        <f t="shared" si="218"/>
        <v>2014 q1</v>
      </c>
    </row>
    <row r="13659" spans="1:3">
      <c r="A13659" s="61">
        <v>41656</v>
      </c>
      <c r="B13659">
        <v>3.3445</v>
      </c>
      <c r="C13659" t="str">
        <f t="shared" si="218"/>
        <v>2014 q1</v>
      </c>
    </row>
    <row r="13660" spans="1:3">
      <c r="A13660" s="61">
        <v>41660</v>
      </c>
      <c r="B13660">
        <v>3.351</v>
      </c>
      <c r="C13660" t="str">
        <f t="shared" si="218"/>
        <v>2014 q1</v>
      </c>
    </row>
    <row r="13661" spans="1:3">
      <c r="A13661" s="61">
        <v>41661</v>
      </c>
      <c r="B13661">
        <v>3.3370000000000002</v>
      </c>
      <c r="C13661" t="str">
        <f t="shared" si="218"/>
        <v>2014 q1</v>
      </c>
    </row>
    <row r="13662" spans="1:3">
      <c r="A13662" s="61">
        <v>41662</v>
      </c>
      <c r="B13662">
        <v>3.2854999999999999</v>
      </c>
      <c r="C13662" t="str">
        <f t="shared" si="218"/>
        <v>2014 q1</v>
      </c>
    </row>
    <row r="13663" spans="1:3">
      <c r="A13663" s="61">
        <v>41663</v>
      </c>
      <c r="B13663">
        <v>3.2715000000000001</v>
      </c>
      <c r="C13663" t="str">
        <f t="shared" si="218"/>
        <v>2014 q1</v>
      </c>
    </row>
    <row r="13664" spans="1:3">
      <c r="A13664" s="61">
        <v>41666</v>
      </c>
      <c r="B13664">
        <v>3.2589999999999999</v>
      </c>
      <c r="C13664" t="str">
        <f t="shared" si="218"/>
        <v>2014 q1</v>
      </c>
    </row>
    <row r="13665" spans="1:3">
      <c r="A13665" s="61">
        <v>41667</v>
      </c>
      <c r="B13665">
        <v>3.2530000000000001</v>
      </c>
      <c r="C13665" t="str">
        <f t="shared" si="218"/>
        <v>2014 q1</v>
      </c>
    </row>
    <row r="13666" spans="1:3">
      <c r="A13666" s="61">
        <v>41668</v>
      </c>
      <c r="B13666">
        <v>3.2404999999999999</v>
      </c>
      <c r="C13666" t="str">
        <f t="shared" si="218"/>
        <v>2014 q1</v>
      </c>
    </row>
    <row r="13667" spans="1:3">
      <c r="A13667" s="61">
        <v>41669</v>
      </c>
      <c r="B13667">
        <v>3.2265000000000001</v>
      </c>
      <c r="C13667" t="str">
        <f t="shared" si="218"/>
        <v>2014 q1</v>
      </c>
    </row>
    <row r="13668" spans="1:3">
      <c r="A13668" s="61">
        <v>41670</v>
      </c>
      <c r="B13668">
        <v>3.1970000000000001</v>
      </c>
      <c r="C13668" t="str">
        <f t="shared" si="218"/>
        <v>2014 q1</v>
      </c>
    </row>
    <row r="13669" spans="1:3">
      <c r="A13669" s="61">
        <v>41673</v>
      </c>
      <c r="B13669">
        <v>3.1835</v>
      </c>
      <c r="C13669" t="str">
        <f t="shared" si="218"/>
        <v>2014 q1</v>
      </c>
    </row>
    <row r="13670" spans="1:3">
      <c r="A13670" s="61">
        <v>41674</v>
      </c>
      <c r="B13670">
        <v>3.1920000000000002</v>
      </c>
      <c r="C13670" t="str">
        <f t="shared" si="218"/>
        <v>2014 q1</v>
      </c>
    </row>
    <row r="13671" spans="1:3">
      <c r="A13671" s="61">
        <v>41675</v>
      </c>
      <c r="B13671">
        <v>3.1884999999999999</v>
      </c>
      <c r="C13671" t="str">
        <f t="shared" si="218"/>
        <v>2014 q1</v>
      </c>
    </row>
    <row r="13672" spans="1:3">
      <c r="A13672" s="61">
        <v>41676</v>
      </c>
      <c r="B13672">
        <v>3.2290000000000001</v>
      </c>
      <c r="C13672" t="str">
        <f t="shared" si="218"/>
        <v>2014 q1</v>
      </c>
    </row>
    <row r="13673" spans="1:3">
      <c r="A13673" s="61">
        <v>41677</v>
      </c>
      <c r="B13673">
        <v>3.2360000000000002</v>
      </c>
      <c r="C13673" t="str">
        <f t="shared" si="218"/>
        <v>2014 q1</v>
      </c>
    </row>
    <row r="13674" spans="1:3">
      <c r="A13674" s="61">
        <v>41680</v>
      </c>
      <c r="B13674">
        <v>3.2244999999999999</v>
      </c>
      <c r="C13674" t="str">
        <f t="shared" si="218"/>
        <v>2014 q1</v>
      </c>
    </row>
    <row r="13675" spans="1:3">
      <c r="A13675" s="61">
        <v>41681</v>
      </c>
      <c r="B13675">
        <v>3.2149999999999999</v>
      </c>
      <c r="C13675" t="str">
        <f t="shared" si="218"/>
        <v>2014 q1</v>
      </c>
    </row>
    <row r="13676" spans="1:3">
      <c r="A13676" s="61">
        <v>41682</v>
      </c>
      <c r="B13676">
        <v>3.2559999999999998</v>
      </c>
      <c r="C13676" t="str">
        <f t="shared" si="218"/>
        <v>2014 q1</v>
      </c>
    </row>
    <row r="13677" spans="1:3">
      <c r="A13677" s="61">
        <v>41683</v>
      </c>
      <c r="B13677">
        <v>3.25</v>
      </c>
      <c r="C13677" t="str">
        <f t="shared" si="218"/>
        <v>2014 q1</v>
      </c>
    </row>
    <row r="13678" spans="1:3">
      <c r="A13678" s="61">
        <v>41684</v>
      </c>
      <c r="B13678">
        <v>3.2645</v>
      </c>
      <c r="C13678" t="str">
        <f t="shared" si="218"/>
        <v>2014 q1</v>
      </c>
    </row>
    <row r="13679" spans="1:3">
      <c r="A13679" s="61">
        <v>41688</v>
      </c>
      <c r="B13679">
        <v>3.2854999999999999</v>
      </c>
      <c r="C13679" t="str">
        <f t="shared" si="218"/>
        <v>2014 q1</v>
      </c>
    </row>
    <row r="13680" spans="1:3">
      <c r="A13680" s="61">
        <v>41689</v>
      </c>
      <c r="B13680">
        <v>3.2854999999999999</v>
      </c>
      <c r="C13680" t="str">
        <f t="shared" si="218"/>
        <v>2014 q1</v>
      </c>
    </row>
    <row r="13681" spans="1:3">
      <c r="A13681" s="61">
        <v>41690</v>
      </c>
      <c r="B13681">
        <v>3.2789999999999999</v>
      </c>
      <c r="C13681" t="str">
        <f t="shared" si="218"/>
        <v>2014 q1</v>
      </c>
    </row>
    <row r="13682" spans="1:3">
      <c r="A13682" s="61">
        <v>41691</v>
      </c>
      <c r="B13682">
        <v>3.2909999999999999</v>
      </c>
      <c r="C13682" t="str">
        <f t="shared" si="218"/>
        <v>2014 q1</v>
      </c>
    </row>
    <row r="13683" spans="1:3">
      <c r="A13683" s="61">
        <v>41694</v>
      </c>
      <c r="B13683">
        <v>3.27</v>
      </c>
      <c r="C13683" t="str">
        <f t="shared" si="218"/>
        <v>2014 q1</v>
      </c>
    </row>
    <row r="13684" spans="1:3">
      <c r="A13684" s="61">
        <v>41695</v>
      </c>
      <c r="B13684">
        <v>3.2522000000000002</v>
      </c>
      <c r="C13684" t="str">
        <f t="shared" si="218"/>
        <v>2014 q1</v>
      </c>
    </row>
    <row r="13685" spans="1:3">
      <c r="A13685" s="61">
        <v>41696</v>
      </c>
      <c r="B13685">
        <v>3.2328999999999999</v>
      </c>
      <c r="C13685" t="str">
        <f t="shared" si="218"/>
        <v>2014 q1</v>
      </c>
    </row>
    <row r="13686" spans="1:3">
      <c r="A13686" s="61">
        <v>41697</v>
      </c>
      <c r="B13686">
        <v>3.2151999999999998</v>
      </c>
      <c r="C13686" t="str">
        <f t="shared" si="218"/>
        <v>2014 q1</v>
      </c>
    </row>
    <row r="13687" spans="1:3">
      <c r="A13687" s="61">
        <v>41698</v>
      </c>
      <c r="B13687">
        <v>3.1977000000000002</v>
      </c>
      <c r="C13687" t="str">
        <f t="shared" si="218"/>
        <v>2014 q1</v>
      </c>
    </row>
    <row r="13688" spans="1:3">
      <c r="A13688" s="61">
        <v>41701</v>
      </c>
      <c r="B13688">
        <v>3.1720000000000002</v>
      </c>
      <c r="C13688" t="str">
        <f t="shared" si="218"/>
        <v>2014 q1</v>
      </c>
    </row>
    <row r="13689" spans="1:3">
      <c r="A13689" s="61">
        <v>41702</v>
      </c>
      <c r="B13689">
        <v>3.2145000000000001</v>
      </c>
      <c r="C13689" t="str">
        <f t="shared" si="218"/>
        <v>2014 q1</v>
      </c>
    </row>
    <row r="13690" spans="1:3">
      <c r="A13690" s="61">
        <v>41704</v>
      </c>
      <c r="B13690">
        <v>3.218</v>
      </c>
      <c r="C13690" t="str">
        <f t="shared" si="218"/>
        <v>2014 q1</v>
      </c>
    </row>
    <row r="13691" spans="1:3">
      <c r="A13691" s="61">
        <v>41705</v>
      </c>
      <c r="B13691">
        <v>3.0825</v>
      </c>
      <c r="C13691" t="str">
        <f t="shared" si="218"/>
        <v>2014 q1</v>
      </c>
    </row>
    <row r="13692" spans="1:3">
      <c r="A13692" s="61">
        <v>41708</v>
      </c>
      <c r="B13692">
        <v>3.0314999999999999</v>
      </c>
      <c r="C13692" t="str">
        <f t="shared" si="218"/>
        <v>2014 q1</v>
      </c>
    </row>
    <row r="13693" spans="1:3">
      <c r="A13693" s="61">
        <v>41709</v>
      </c>
      <c r="B13693">
        <v>2.952</v>
      </c>
      <c r="C13693" t="str">
        <f t="shared" si="218"/>
        <v>2014 q1</v>
      </c>
    </row>
    <row r="13694" spans="1:3">
      <c r="A13694" s="61">
        <v>41710</v>
      </c>
      <c r="B13694">
        <v>2.9620000000000002</v>
      </c>
      <c r="C13694" t="str">
        <f t="shared" si="218"/>
        <v>2014 q1</v>
      </c>
    </row>
    <row r="13695" spans="1:3">
      <c r="A13695" s="61">
        <v>41711</v>
      </c>
      <c r="B13695">
        <v>2.923</v>
      </c>
      <c r="C13695" t="str">
        <f t="shared" si="218"/>
        <v>2014 q1</v>
      </c>
    </row>
    <row r="13696" spans="1:3">
      <c r="A13696" s="61">
        <v>41712</v>
      </c>
      <c r="B13696">
        <v>2.9504999999999999</v>
      </c>
      <c r="C13696" t="str">
        <f t="shared" si="218"/>
        <v>2014 q1</v>
      </c>
    </row>
    <row r="13697" spans="1:3">
      <c r="A13697" s="61">
        <v>41715</v>
      </c>
      <c r="B13697">
        <v>2.952</v>
      </c>
      <c r="C13697" t="str">
        <f t="shared" si="218"/>
        <v>2014 q1</v>
      </c>
    </row>
    <row r="13698" spans="1:3">
      <c r="A13698" s="61">
        <v>41716</v>
      </c>
      <c r="B13698">
        <v>2.9514999999999998</v>
      </c>
      <c r="C13698" t="str">
        <f t="shared" si="218"/>
        <v>2014 q1</v>
      </c>
    </row>
    <row r="13699" spans="1:3">
      <c r="A13699" s="61">
        <v>41717</v>
      </c>
      <c r="B13699">
        <v>2.9870000000000001</v>
      </c>
      <c r="C13699" t="str">
        <f t="shared" si="218"/>
        <v>2014 q1</v>
      </c>
    </row>
    <row r="13700" spans="1:3">
      <c r="A13700" s="61">
        <v>41718</v>
      </c>
      <c r="B13700">
        <v>2.9285000000000001</v>
      </c>
      <c r="C13700" t="str">
        <f t="shared" si="218"/>
        <v>2014 q1</v>
      </c>
    </row>
    <row r="13701" spans="1:3">
      <c r="A13701" s="61">
        <v>41719</v>
      </c>
      <c r="B13701">
        <v>2.9504999999999999</v>
      </c>
      <c r="C13701" t="str">
        <f t="shared" si="218"/>
        <v>2014 q1</v>
      </c>
    </row>
    <row r="13702" spans="1:3">
      <c r="A13702" s="61">
        <v>41722</v>
      </c>
      <c r="B13702">
        <v>2.9455</v>
      </c>
      <c r="C13702" t="str">
        <f t="shared" si="218"/>
        <v>2014 q1</v>
      </c>
    </row>
    <row r="13703" spans="1:3">
      <c r="A13703" s="61">
        <v>41723</v>
      </c>
      <c r="B13703">
        <v>3.0055000000000001</v>
      </c>
      <c r="C13703" t="str">
        <f t="shared" si="218"/>
        <v>2014 q1</v>
      </c>
    </row>
    <row r="13704" spans="1:3">
      <c r="A13704" s="61">
        <v>41724</v>
      </c>
      <c r="B13704">
        <v>2.9655</v>
      </c>
      <c r="C13704" t="str">
        <f t="shared" si="218"/>
        <v>2014 q1</v>
      </c>
    </row>
    <row r="13705" spans="1:3">
      <c r="A13705" s="61">
        <v>41725</v>
      </c>
      <c r="B13705">
        <v>2.9929999999999999</v>
      </c>
      <c r="C13705" t="str">
        <f t="shared" si="218"/>
        <v>2014 q1</v>
      </c>
    </row>
    <row r="13706" spans="1:3">
      <c r="A13706" s="61">
        <v>41726</v>
      </c>
      <c r="B13706">
        <v>3.0415000000000001</v>
      </c>
      <c r="C13706" t="str">
        <f t="shared" si="218"/>
        <v>2014 q1</v>
      </c>
    </row>
    <row r="13707" spans="1:3">
      <c r="A13707" s="61">
        <v>41729</v>
      </c>
      <c r="B13707">
        <v>3.0255000000000001</v>
      </c>
      <c r="C13707" t="str">
        <f t="shared" si="218"/>
        <v>2014 q1</v>
      </c>
    </row>
    <row r="13708" spans="1:3">
      <c r="A13708" s="61">
        <v>41730</v>
      </c>
      <c r="B13708">
        <v>3.0345</v>
      </c>
      <c r="C13708" t="str">
        <f t="shared" si="218"/>
        <v>2014 q2</v>
      </c>
    </row>
    <row r="13709" spans="1:3">
      <c r="A13709" s="61">
        <v>41731</v>
      </c>
      <c r="B13709">
        <v>3.0455000000000001</v>
      </c>
      <c r="C13709" t="str">
        <f t="shared" si="218"/>
        <v>2014 q2</v>
      </c>
    </row>
    <row r="13710" spans="1:3">
      <c r="A13710" s="61">
        <v>41732</v>
      </c>
      <c r="B13710">
        <v>3.0270000000000001</v>
      </c>
      <c r="C13710" t="str">
        <f t="shared" si="218"/>
        <v>2014 q2</v>
      </c>
    </row>
    <row r="13711" spans="1:3">
      <c r="A13711" s="61">
        <v>41733</v>
      </c>
      <c r="B13711">
        <v>3.0225</v>
      </c>
      <c r="C13711" t="str">
        <f t="shared" si="218"/>
        <v>2014 q2</v>
      </c>
    </row>
    <row r="13712" spans="1:3">
      <c r="A13712" s="61">
        <v>41736</v>
      </c>
      <c r="B13712">
        <v>3.0394999999999999</v>
      </c>
      <c r="C13712" t="str">
        <f t="shared" si="218"/>
        <v>2014 q2</v>
      </c>
    </row>
    <row r="13713" spans="1:3">
      <c r="A13713" s="61">
        <v>41737</v>
      </c>
      <c r="B13713">
        <v>3.0510000000000002</v>
      </c>
      <c r="C13713" t="str">
        <f t="shared" si="218"/>
        <v>2014 q2</v>
      </c>
    </row>
    <row r="13714" spans="1:3">
      <c r="A13714" s="61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61">
        <v>41739</v>
      </c>
      <c r="B13715">
        <v>3.0449999999999999</v>
      </c>
      <c r="C13715" t="str">
        <f t="shared" si="219"/>
        <v>2014 q2</v>
      </c>
    </row>
    <row r="13716" spans="1:3">
      <c r="A13716" s="61">
        <v>41740</v>
      </c>
      <c r="B13716">
        <v>3.0415000000000001</v>
      </c>
      <c r="C13716" t="str">
        <f t="shared" si="219"/>
        <v>2014 q2</v>
      </c>
    </row>
    <row r="13717" spans="1:3">
      <c r="A13717" s="61">
        <v>41743</v>
      </c>
      <c r="B13717">
        <v>3.0474999999999999</v>
      </c>
      <c r="C13717" t="str">
        <f t="shared" si="219"/>
        <v>2014 q2</v>
      </c>
    </row>
    <row r="13718" spans="1:3">
      <c r="A13718" s="61">
        <v>41744</v>
      </c>
      <c r="B13718">
        <v>2.9874999999999998</v>
      </c>
      <c r="C13718" t="str">
        <f t="shared" si="219"/>
        <v>2014 q2</v>
      </c>
    </row>
    <row r="13719" spans="1:3">
      <c r="A13719" s="61">
        <v>41745</v>
      </c>
      <c r="B13719">
        <v>3.0255000000000001</v>
      </c>
      <c r="C13719" t="str">
        <f t="shared" si="219"/>
        <v>2014 q2</v>
      </c>
    </row>
    <row r="13720" spans="1:3">
      <c r="A13720" s="61">
        <v>41746</v>
      </c>
      <c r="B13720">
        <v>3.0449999999999999</v>
      </c>
      <c r="C13720" t="str">
        <f t="shared" si="219"/>
        <v>2014 q2</v>
      </c>
    </row>
    <row r="13721" spans="1:3">
      <c r="A13721" s="61">
        <v>41750</v>
      </c>
      <c r="B13721">
        <v>3.0430000000000001</v>
      </c>
      <c r="C13721" t="str">
        <f t="shared" si="219"/>
        <v>2014 q2</v>
      </c>
    </row>
    <row r="13722" spans="1:3">
      <c r="A13722" s="61">
        <v>41751</v>
      </c>
      <c r="B13722">
        <v>3.0535000000000001</v>
      </c>
      <c r="C13722" t="str">
        <f t="shared" si="219"/>
        <v>2014 q2</v>
      </c>
    </row>
    <row r="13723" spans="1:3">
      <c r="A13723" s="61">
        <v>41752</v>
      </c>
      <c r="B13723">
        <v>3.0590000000000002</v>
      </c>
      <c r="C13723" t="str">
        <f t="shared" si="219"/>
        <v>2014 q2</v>
      </c>
    </row>
    <row r="13724" spans="1:3">
      <c r="A13724" s="61">
        <v>41753</v>
      </c>
      <c r="B13724">
        <v>3.1204999999999998</v>
      </c>
      <c r="C13724" t="str">
        <f t="shared" si="219"/>
        <v>2014 q2</v>
      </c>
    </row>
    <row r="13725" spans="1:3">
      <c r="A13725" s="61">
        <v>41754</v>
      </c>
      <c r="B13725">
        <v>3.1181999999999999</v>
      </c>
      <c r="C13725" t="str">
        <f t="shared" si="219"/>
        <v>2014 q2</v>
      </c>
    </row>
    <row r="13726" spans="1:3">
      <c r="A13726" s="61">
        <v>41757</v>
      </c>
      <c r="B13726">
        <v>3.1032000000000002</v>
      </c>
      <c r="C13726" t="str">
        <f t="shared" si="219"/>
        <v>2014 q2</v>
      </c>
    </row>
    <row r="13727" spans="1:3">
      <c r="A13727" s="61">
        <v>41758</v>
      </c>
      <c r="B13727">
        <v>3.0728</v>
      </c>
      <c r="C13727" t="str">
        <f t="shared" si="219"/>
        <v>2014 q2</v>
      </c>
    </row>
    <row r="13728" spans="1:3">
      <c r="A13728" s="61">
        <v>41759</v>
      </c>
      <c r="B13728">
        <v>3.0278999999999998</v>
      </c>
      <c r="C13728" t="str">
        <f t="shared" si="219"/>
        <v>2014 q2</v>
      </c>
    </row>
    <row r="13729" spans="1:3">
      <c r="A13729" s="61">
        <v>41760</v>
      </c>
      <c r="B13729">
        <v>3.0215000000000001</v>
      </c>
      <c r="C13729" t="str">
        <f t="shared" si="219"/>
        <v>2014 q2</v>
      </c>
    </row>
    <row r="13730" spans="1:3">
      <c r="A13730" s="61">
        <v>41761</v>
      </c>
      <c r="B13730">
        <v>3.07</v>
      </c>
      <c r="C13730" t="str">
        <f t="shared" si="219"/>
        <v>2014 q2</v>
      </c>
    </row>
    <row r="13731" spans="1:3">
      <c r="A13731" s="61">
        <v>41764</v>
      </c>
      <c r="B13731">
        <v>3.0535000000000001</v>
      </c>
      <c r="C13731" t="str">
        <f t="shared" si="219"/>
        <v>2014 q2</v>
      </c>
    </row>
    <row r="13732" spans="1:3">
      <c r="A13732" s="61">
        <v>41765</v>
      </c>
      <c r="B13732">
        <v>3.0569999999999999</v>
      </c>
      <c r="C13732" t="str">
        <f t="shared" si="219"/>
        <v>2014 q2</v>
      </c>
    </row>
    <row r="13733" spans="1:3">
      <c r="A13733" s="61">
        <v>41766</v>
      </c>
      <c r="B13733">
        <v>3.0325000000000002</v>
      </c>
      <c r="C13733" t="str">
        <f t="shared" si="219"/>
        <v>2014 q2</v>
      </c>
    </row>
    <row r="13734" spans="1:3">
      <c r="A13734" s="61">
        <v>41767</v>
      </c>
      <c r="B13734">
        <v>3.0625</v>
      </c>
      <c r="C13734" t="str">
        <f t="shared" si="219"/>
        <v>2014 q2</v>
      </c>
    </row>
    <row r="13735" spans="1:3">
      <c r="A13735" s="61">
        <v>41768</v>
      </c>
      <c r="B13735">
        <v>3.0830000000000002</v>
      </c>
      <c r="C13735" t="str">
        <f t="shared" si="219"/>
        <v>2014 q2</v>
      </c>
    </row>
    <row r="13736" spans="1:3">
      <c r="A13736" s="61">
        <v>41771</v>
      </c>
      <c r="B13736">
        <v>3.1495000000000002</v>
      </c>
      <c r="C13736" t="str">
        <f t="shared" si="219"/>
        <v>2014 q2</v>
      </c>
    </row>
    <row r="13737" spans="1:3">
      <c r="A13737" s="61">
        <v>41772</v>
      </c>
      <c r="B13737">
        <v>3.1355</v>
      </c>
      <c r="C13737" t="str">
        <f t="shared" si="219"/>
        <v>2014 q2</v>
      </c>
    </row>
    <row r="13738" spans="1:3">
      <c r="A13738" s="61">
        <v>41773</v>
      </c>
      <c r="B13738">
        <v>3.16</v>
      </c>
      <c r="C13738" t="str">
        <f t="shared" si="219"/>
        <v>2014 q2</v>
      </c>
    </row>
    <row r="13739" spans="1:3">
      <c r="A13739" s="61">
        <v>41774</v>
      </c>
      <c r="B13739">
        <v>3.1444999999999999</v>
      </c>
      <c r="C13739" t="str">
        <f t="shared" si="219"/>
        <v>2014 q2</v>
      </c>
    </row>
    <row r="13740" spans="1:3">
      <c r="A13740" s="61">
        <v>41775</v>
      </c>
      <c r="B13740">
        <v>3.1469999999999998</v>
      </c>
      <c r="C13740" t="str">
        <f t="shared" si="219"/>
        <v>2014 q2</v>
      </c>
    </row>
    <row r="13741" spans="1:3">
      <c r="A13741" s="61">
        <v>41778</v>
      </c>
      <c r="B13741">
        <v>3.1669999999999998</v>
      </c>
      <c r="C13741" t="str">
        <f t="shared" si="219"/>
        <v>2014 q2</v>
      </c>
    </row>
    <row r="13742" spans="1:3">
      <c r="A13742" s="61">
        <v>41779</v>
      </c>
      <c r="B13742">
        <v>3.145</v>
      </c>
      <c r="C13742" t="str">
        <f t="shared" si="219"/>
        <v>2014 q2</v>
      </c>
    </row>
    <row r="13743" spans="1:3">
      <c r="A13743" s="61">
        <v>41780</v>
      </c>
      <c r="B13743">
        <v>3.1230000000000002</v>
      </c>
      <c r="C13743" t="str">
        <f t="shared" si="219"/>
        <v>2014 q2</v>
      </c>
    </row>
    <row r="13744" spans="1:3">
      <c r="A13744" s="61">
        <v>41781</v>
      </c>
      <c r="B13744">
        <v>3.1419999999999999</v>
      </c>
      <c r="C13744" t="str">
        <f t="shared" si="219"/>
        <v>2014 q2</v>
      </c>
    </row>
    <row r="13745" spans="1:3">
      <c r="A13745" s="61">
        <v>41782</v>
      </c>
      <c r="B13745">
        <v>3.1675</v>
      </c>
      <c r="C13745" t="str">
        <f t="shared" si="219"/>
        <v>2014 q2</v>
      </c>
    </row>
    <row r="13746" spans="1:3">
      <c r="A13746" s="61">
        <v>41786</v>
      </c>
      <c r="B13746">
        <v>3.1775000000000002</v>
      </c>
      <c r="C13746" t="str">
        <f t="shared" si="219"/>
        <v>2014 q2</v>
      </c>
    </row>
    <row r="13747" spans="1:3">
      <c r="A13747" s="61">
        <v>41787</v>
      </c>
      <c r="B13747">
        <v>3.1735000000000002</v>
      </c>
      <c r="C13747" t="str">
        <f t="shared" si="219"/>
        <v>2014 q2</v>
      </c>
    </row>
    <row r="13748" spans="1:3">
      <c r="A13748" s="61">
        <v>41788</v>
      </c>
      <c r="B13748">
        <v>3.1444999999999999</v>
      </c>
      <c r="C13748" t="str">
        <f t="shared" si="219"/>
        <v>2014 q2</v>
      </c>
    </row>
    <row r="13749" spans="1:3">
      <c r="A13749" s="61">
        <v>41789</v>
      </c>
      <c r="B13749">
        <v>3.1234999999999999</v>
      </c>
      <c r="C13749" t="str">
        <f t="shared" si="219"/>
        <v>2014 q2</v>
      </c>
    </row>
    <row r="13750" spans="1:3">
      <c r="A13750" s="61">
        <v>41792</v>
      </c>
      <c r="B13750">
        <v>3.1705000000000001</v>
      </c>
      <c r="C13750" t="str">
        <f t="shared" si="219"/>
        <v>2014 q2</v>
      </c>
    </row>
    <row r="13751" spans="1:3">
      <c r="A13751" s="61">
        <v>41793</v>
      </c>
      <c r="B13751">
        <v>3.137</v>
      </c>
      <c r="C13751" t="str">
        <f t="shared" si="219"/>
        <v>2014 q2</v>
      </c>
    </row>
    <row r="13752" spans="1:3">
      <c r="A13752" s="61">
        <v>41794</v>
      </c>
      <c r="B13752">
        <v>3.093</v>
      </c>
      <c r="C13752" t="str">
        <f t="shared" si="219"/>
        <v>2014 q2</v>
      </c>
    </row>
    <row r="13753" spans="1:3">
      <c r="A13753" s="61">
        <v>41795</v>
      </c>
      <c r="B13753">
        <v>3.0905</v>
      </c>
      <c r="C13753" t="str">
        <f t="shared" si="219"/>
        <v>2014 q2</v>
      </c>
    </row>
    <row r="13754" spans="1:3">
      <c r="A13754" s="61">
        <v>41796</v>
      </c>
      <c r="B13754">
        <v>3.0510000000000002</v>
      </c>
      <c r="C13754" t="str">
        <f t="shared" si="219"/>
        <v>2014 q2</v>
      </c>
    </row>
    <row r="13755" spans="1:3">
      <c r="A13755" s="61">
        <v>41799</v>
      </c>
      <c r="B13755">
        <v>3.0434999999999999</v>
      </c>
      <c r="C13755" t="str">
        <f t="shared" si="219"/>
        <v>2014 q2</v>
      </c>
    </row>
    <row r="13756" spans="1:3">
      <c r="A13756" s="61">
        <v>41800</v>
      </c>
      <c r="B13756">
        <v>3.0529999999999999</v>
      </c>
      <c r="C13756" t="str">
        <f t="shared" si="219"/>
        <v>2014 q2</v>
      </c>
    </row>
    <row r="13757" spans="1:3">
      <c r="A13757" s="61">
        <v>41801</v>
      </c>
      <c r="B13757">
        <v>3.0405000000000002</v>
      </c>
      <c r="C13757" t="str">
        <f t="shared" si="219"/>
        <v>2014 q2</v>
      </c>
    </row>
    <row r="13758" spans="1:3">
      <c r="A13758" s="61">
        <v>41802</v>
      </c>
      <c r="B13758">
        <v>3.0154999999999998</v>
      </c>
      <c r="C13758" t="str">
        <f t="shared" si="219"/>
        <v>2014 q2</v>
      </c>
    </row>
    <row r="13759" spans="1:3">
      <c r="A13759" s="61">
        <v>41803</v>
      </c>
      <c r="B13759">
        <v>3.0295000000000001</v>
      </c>
      <c r="C13759" t="str">
        <f t="shared" si="219"/>
        <v>2014 q2</v>
      </c>
    </row>
    <row r="13760" spans="1:3">
      <c r="A13760" s="61">
        <v>41806</v>
      </c>
      <c r="B13760">
        <v>3.05</v>
      </c>
      <c r="C13760" t="str">
        <f t="shared" si="219"/>
        <v>2014 q2</v>
      </c>
    </row>
    <row r="13761" spans="1:3">
      <c r="A13761" s="61">
        <v>41807</v>
      </c>
      <c r="B13761">
        <v>3.0609999999999999</v>
      </c>
      <c r="C13761" t="str">
        <f t="shared" si="219"/>
        <v>2014 q2</v>
      </c>
    </row>
    <row r="13762" spans="1:3">
      <c r="A13762" s="61">
        <v>41808</v>
      </c>
      <c r="B13762">
        <v>3.06</v>
      </c>
      <c r="C13762" t="str">
        <f t="shared" si="219"/>
        <v>2014 q2</v>
      </c>
    </row>
    <row r="13763" spans="1:3">
      <c r="A13763" s="61">
        <v>41809</v>
      </c>
      <c r="B13763">
        <v>3.0785</v>
      </c>
      <c r="C13763" t="str">
        <f t="shared" si="219"/>
        <v>2014 q2</v>
      </c>
    </row>
    <row r="13764" spans="1:3">
      <c r="A13764" s="61">
        <v>41810</v>
      </c>
      <c r="B13764">
        <v>3.1215000000000002</v>
      </c>
      <c r="C13764" t="str">
        <f t="shared" si="219"/>
        <v>2014 q2</v>
      </c>
    </row>
    <row r="13765" spans="1:3">
      <c r="A13765" s="61">
        <v>41813</v>
      </c>
      <c r="B13765">
        <v>3.1495000000000002</v>
      </c>
      <c r="C13765" t="str">
        <f t="shared" si="219"/>
        <v>2014 q2</v>
      </c>
    </row>
    <row r="13766" spans="1:3">
      <c r="A13766" s="61">
        <v>41814</v>
      </c>
      <c r="B13766">
        <v>3.1509999999999998</v>
      </c>
      <c r="C13766" t="str">
        <f t="shared" si="219"/>
        <v>2014 q2</v>
      </c>
    </row>
    <row r="13767" spans="1:3">
      <c r="A13767" s="61">
        <v>41815</v>
      </c>
      <c r="B13767">
        <v>3.1667999999999998</v>
      </c>
      <c r="C13767" t="str">
        <f t="shared" si="219"/>
        <v>2014 q2</v>
      </c>
    </row>
    <row r="13768" spans="1:3">
      <c r="A13768" s="61">
        <v>41816</v>
      </c>
      <c r="B13768">
        <v>3.1680999999999999</v>
      </c>
      <c r="C13768" t="str">
        <f t="shared" si="219"/>
        <v>2014 q2</v>
      </c>
    </row>
    <row r="13769" spans="1:3">
      <c r="A13769" s="61">
        <v>41817</v>
      </c>
      <c r="B13769">
        <v>3.1604000000000001</v>
      </c>
      <c r="C13769" t="str">
        <f t="shared" si="219"/>
        <v>2014 q2</v>
      </c>
    </row>
    <row r="13770" spans="1:3">
      <c r="A13770" s="61">
        <v>41820</v>
      </c>
      <c r="B13770">
        <v>3.2004000000000001</v>
      </c>
      <c r="C13770" t="str">
        <f t="shared" si="219"/>
        <v>2014 q2</v>
      </c>
    </row>
    <row r="13771" spans="1:3">
      <c r="A13771" s="61">
        <v>41821</v>
      </c>
      <c r="B13771">
        <v>3.2040000000000002</v>
      </c>
      <c r="C13771" t="str">
        <f t="shared" si="219"/>
        <v>2014 q3</v>
      </c>
    </row>
    <row r="13772" spans="1:3">
      <c r="A13772" s="61">
        <v>41822</v>
      </c>
      <c r="B13772">
        <v>3.2650000000000001</v>
      </c>
      <c r="C13772" t="str">
        <f t="shared" si="219"/>
        <v>2014 q3</v>
      </c>
    </row>
    <row r="13773" spans="1:3">
      <c r="A13773" s="61">
        <v>41823</v>
      </c>
      <c r="B13773">
        <v>3.2795000000000001</v>
      </c>
      <c r="C13773" t="str">
        <f t="shared" si="219"/>
        <v>2014 q3</v>
      </c>
    </row>
    <row r="13774" spans="1:3">
      <c r="A13774" s="61">
        <v>41827</v>
      </c>
      <c r="B13774">
        <v>3.2610000000000001</v>
      </c>
      <c r="C13774" t="str">
        <f t="shared" si="219"/>
        <v>2014 q3</v>
      </c>
    </row>
    <row r="13775" spans="1:3">
      <c r="A13775" s="61">
        <v>41828</v>
      </c>
      <c r="B13775">
        <v>3.2570000000000001</v>
      </c>
      <c r="C13775" t="str">
        <f t="shared" si="219"/>
        <v>2014 q3</v>
      </c>
    </row>
    <row r="13776" spans="1:3">
      <c r="A13776" s="61">
        <v>41829</v>
      </c>
      <c r="B13776">
        <v>3.2480000000000002</v>
      </c>
      <c r="C13776" t="str">
        <f t="shared" si="219"/>
        <v>2014 q3</v>
      </c>
    </row>
    <row r="13777" spans="1:3">
      <c r="A13777" s="61">
        <v>41830</v>
      </c>
      <c r="B13777">
        <v>3.2669999999999999</v>
      </c>
      <c r="C13777" t="str">
        <f t="shared" si="219"/>
        <v>2014 q3</v>
      </c>
    </row>
    <row r="13778" spans="1:3">
      <c r="A13778" s="61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61">
        <v>41834</v>
      </c>
      <c r="B13779">
        <v>3.2490000000000001</v>
      </c>
      <c r="C13779" t="str">
        <f t="shared" si="220"/>
        <v>2014 q3</v>
      </c>
    </row>
    <row r="13780" spans="1:3">
      <c r="A13780" s="61">
        <v>41835</v>
      </c>
      <c r="B13780">
        <v>3.2494999999999998</v>
      </c>
      <c r="C13780" t="str">
        <f t="shared" si="220"/>
        <v>2014 q3</v>
      </c>
    </row>
    <row r="13781" spans="1:3">
      <c r="A13781" s="61">
        <v>41836</v>
      </c>
      <c r="B13781">
        <v>3.2145000000000001</v>
      </c>
      <c r="C13781" t="str">
        <f t="shared" si="220"/>
        <v>2014 q3</v>
      </c>
    </row>
    <row r="13782" spans="1:3">
      <c r="A13782" s="61">
        <v>41837</v>
      </c>
      <c r="B13782">
        <v>3.2204999999999999</v>
      </c>
      <c r="C13782" t="str">
        <f t="shared" si="220"/>
        <v>2014 q3</v>
      </c>
    </row>
    <row r="13783" spans="1:3">
      <c r="A13783" s="61">
        <v>41838</v>
      </c>
      <c r="B13783">
        <v>3.1844999999999999</v>
      </c>
      <c r="C13783" t="str">
        <f t="shared" si="220"/>
        <v>2014 q3</v>
      </c>
    </row>
    <row r="13784" spans="1:3">
      <c r="A13784" s="61">
        <v>41841</v>
      </c>
      <c r="B13784">
        <v>3.1989999999999998</v>
      </c>
      <c r="C13784" t="str">
        <f t="shared" si="220"/>
        <v>2014 q3</v>
      </c>
    </row>
    <row r="13785" spans="1:3">
      <c r="A13785" s="61">
        <v>41842</v>
      </c>
      <c r="B13785">
        <v>3.2080000000000002</v>
      </c>
      <c r="C13785" t="str">
        <f t="shared" si="220"/>
        <v>2014 q3</v>
      </c>
    </row>
    <row r="13786" spans="1:3">
      <c r="A13786" s="61">
        <v>41843</v>
      </c>
      <c r="B13786">
        <v>3.2069999999999999</v>
      </c>
      <c r="C13786" t="str">
        <f t="shared" si="220"/>
        <v>2014 q3</v>
      </c>
    </row>
    <row r="13787" spans="1:3">
      <c r="A13787" s="61">
        <v>41844</v>
      </c>
      <c r="B13787">
        <v>3.2665000000000002</v>
      </c>
      <c r="C13787" t="str">
        <f t="shared" si="220"/>
        <v>2014 q3</v>
      </c>
    </row>
    <row r="13788" spans="1:3">
      <c r="A13788" s="61">
        <v>41845</v>
      </c>
      <c r="B13788">
        <v>3.2404999999999999</v>
      </c>
      <c r="C13788" t="str">
        <f t="shared" si="220"/>
        <v>2014 q3</v>
      </c>
    </row>
    <row r="13789" spans="1:3">
      <c r="A13789" s="61">
        <v>41848</v>
      </c>
      <c r="B13789">
        <v>3.2435</v>
      </c>
      <c r="C13789" t="str">
        <f t="shared" si="220"/>
        <v>2014 q3</v>
      </c>
    </row>
    <row r="13790" spans="1:3">
      <c r="A13790" s="61">
        <v>41849</v>
      </c>
      <c r="B13790">
        <v>3.2189999999999999</v>
      </c>
      <c r="C13790" t="str">
        <f t="shared" si="220"/>
        <v>2014 q3</v>
      </c>
    </row>
    <row r="13791" spans="1:3">
      <c r="A13791" s="61">
        <v>41850</v>
      </c>
      <c r="B13791">
        <v>3.2414999999999998</v>
      </c>
      <c r="C13791" t="str">
        <f t="shared" si="220"/>
        <v>2014 q3</v>
      </c>
    </row>
    <row r="13792" spans="1:3">
      <c r="A13792" s="61">
        <v>41851</v>
      </c>
      <c r="B13792">
        <v>3.2309999999999999</v>
      </c>
      <c r="C13792" t="str">
        <f t="shared" si="220"/>
        <v>2014 q3</v>
      </c>
    </row>
    <row r="13793" spans="1:3">
      <c r="A13793" s="61">
        <v>41852</v>
      </c>
      <c r="B13793">
        <v>3.2145000000000001</v>
      </c>
      <c r="C13793" t="str">
        <f t="shared" si="220"/>
        <v>2014 q3</v>
      </c>
    </row>
    <row r="13794" spans="1:3">
      <c r="A13794" s="61">
        <v>41855</v>
      </c>
      <c r="B13794">
        <v>3.2440000000000002</v>
      </c>
      <c r="C13794" t="str">
        <f t="shared" si="220"/>
        <v>2014 q3</v>
      </c>
    </row>
    <row r="13795" spans="1:3">
      <c r="A13795" s="61">
        <v>41856</v>
      </c>
      <c r="B13795">
        <v>3.2044999999999999</v>
      </c>
      <c r="C13795" t="str">
        <f t="shared" si="220"/>
        <v>2014 q3</v>
      </c>
    </row>
    <row r="13796" spans="1:3">
      <c r="A13796" s="61">
        <v>41857</v>
      </c>
      <c r="B13796">
        <v>3.1659999999999999</v>
      </c>
      <c r="C13796" t="str">
        <f t="shared" si="220"/>
        <v>2014 q3</v>
      </c>
    </row>
    <row r="13797" spans="1:3">
      <c r="A13797" s="61">
        <v>41858</v>
      </c>
      <c r="B13797">
        <v>3.1760000000000002</v>
      </c>
      <c r="C13797" t="str">
        <f t="shared" si="220"/>
        <v>2014 q3</v>
      </c>
    </row>
    <row r="13798" spans="1:3">
      <c r="A13798" s="61">
        <v>41859</v>
      </c>
      <c r="B13798">
        <v>3.1735000000000002</v>
      </c>
      <c r="C13798" t="str">
        <f t="shared" si="220"/>
        <v>2014 q3</v>
      </c>
    </row>
    <row r="13799" spans="1:3">
      <c r="A13799" s="61">
        <v>41862</v>
      </c>
      <c r="B13799">
        <v>3.1745000000000001</v>
      </c>
      <c r="C13799" t="str">
        <f t="shared" si="220"/>
        <v>2014 q3</v>
      </c>
    </row>
    <row r="13800" spans="1:3">
      <c r="A13800" s="61">
        <v>41863</v>
      </c>
      <c r="B13800">
        <v>3.1545000000000001</v>
      </c>
      <c r="C13800" t="str">
        <f t="shared" si="220"/>
        <v>2014 q3</v>
      </c>
    </row>
    <row r="13801" spans="1:3">
      <c r="A13801" s="61">
        <v>41864</v>
      </c>
      <c r="B13801">
        <v>3.1120000000000001</v>
      </c>
      <c r="C13801" t="str">
        <f t="shared" si="220"/>
        <v>2014 q3</v>
      </c>
    </row>
    <row r="13802" spans="1:3">
      <c r="A13802" s="61">
        <v>41865</v>
      </c>
      <c r="B13802">
        <v>3.0910000000000002</v>
      </c>
      <c r="C13802" t="str">
        <f t="shared" si="220"/>
        <v>2014 q3</v>
      </c>
    </row>
    <row r="13803" spans="1:3">
      <c r="A13803" s="61">
        <v>41866</v>
      </c>
      <c r="B13803">
        <v>3.1030000000000002</v>
      </c>
      <c r="C13803" t="str">
        <f t="shared" si="220"/>
        <v>2014 q3</v>
      </c>
    </row>
    <row r="13804" spans="1:3">
      <c r="A13804" s="61">
        <v>41869</v>
      </c>
      <c r="B13804">
        <v>3.109</v>
      </c>
      <c r="C13804" t="str">
        <f t="shared" si="220"/>
        <v>2014 q3</v>
      </c>
    </row>
    <row r="13805" spans="1:3">
      <c r="A13805" s="61">
        <v>41870</v>
      </c>
      <c r="B13805">
        <v>3.0884999999999998</v>
      </c>
      <c r="C13805" t="str">
        <f t="shared" si="220"/>
        <v>2014 q3</v>
      </c>
    </row>
    <row r="13806" spans="1:3">
      <c r="A13806" s="61">
        <v>41871</v>
      </c>
      <c r="B13806">
        <v>3.177</v>
      </c>
      <c r="C13806" t="str">
        <f t="shared" si="220"/>
        <v>2014 q3</v>
      </c>
    </row>
    <row r="13807" spans="1:3">
      <c r="A13807" s="61">
        <v>41872</v>
      </c>
      <c r="B13807">
        <v>3.1760000000000002</v>
      </c>
      <c r="C13807" t="str">
        <f t="shared" si="220"/>
        <v>2014 q3</v>
      </c>
    </row>
    <row r="13808" spans="1:3">
      <c r="A13808" s="61">
        <v>41873</v>
      </c>
      <c r="B13808">
        <v>3.2044999999999999</v>
      </c>
      <c r="C13808" t="str">
        <f t="shared" si="220"/>
        <v>2014 q3</v>
      </c>
    </row>
    <row r="13809" spans="1:3">
      <c r="A13809" s="61">
        <v>41876</v>
      </c>
      <c r="B13809">
        <v>3.218</v>
      </c>
      <c r="C13809" t="str">
        <f t="shared" si="220"/>
        <v>2014 q3</v>
      </c>
    </row>
    <row r="13810" spans="1:3">
      <c r="A13810" s="61">
        <v>41877</v>
      </c>
      <c r="B13810">
        <v>3.1913</v>
      </c>
      <c r="C13810" t="str">
        <f t="shared" si="220"/>
        <v>2014 q3</v>
      </c>
    </row>
    <row r="13811" spans="1:3">
      <c r="A13811" s="61">
        <v>41878</v>
      </c>
      <c r="B13811">
        <v>3.1861999999999999</v>
      </c>
      <c r="C13811" t="str">
        <f t="shared" si="220"/>
        <v>2014 q3</v>
      </c>
    </row>
    <row r="13812" spans="1:3">
      <c r="A13812" s="61">
        <v>41879</v>
      </c>
      <c r="B13812">
        <v>3.1408999999999998</v>
      </c>
      <c r="C13812" t="str">
        <f t="shared" si="220"/>
        <v>2014 q3</v>
      </c>
    </row>
    <row r="13813" spans="1:3">
      <c r="A13813" s="61">
        <v>41880</v>
      </c>
      <c r="B13813">
        <v>3.1554000000000002</v>
      </c>
      <c r="C13813" t="str">
        <f t="shared" si="220"/>
        <v>2014 q3</v>
      </c>
    </row>
    <row r="13814" spans="1:3">
      <c r="A13814" s="61">
        <v>41884</v>
      </c>
      <c r="B13814">
        <v>3.1549999999999998</v>
      </c>
      <c r="C13814" t="str">
        <f t="shared" si="220"/>
        <v>2014 q3</v>
      </c>
    </row>
    <row r="13815" spans="1:3">
      <c r="A13815" s="61">
        <v>41885</v>
      </c>
      <c r="B13815">
        <v>3.1269999999999998</v>
      </c>
      <c r="C13815" t="str">
        <f t="shared" si="220"/>
        <v>2014 q3</v>
      </c>
    </row>
    <row r="13816" spans="1:3">
      <c r="A13816" s="61">
        <v>41886</v>
      </c>
      <c r="B13816">
        <v>3.1509999999999998</v>
      </c>
      <c r="C13816" t="str">
        <f t="shared" si="220"/>
        <v>2014 q3</v>
      </c>
    </row>
    <row r="13817" spans="1:3">
      <c r="A13817" s="61">
        <v>41887</v>
      </c>
      <c r="B13817">
        <v>3.1695000000000002</v>
      </c>
      <c r="C13817" t="str">
        <f t="shared" si="220"/>
        <v>2014 q3</v>
      </c>
    </row>
    <row r="13818" spans="1:3">
      <c r="A13818" s="61">
        <v>41890</v>
      </c>
      <c r="B13818">
        <v>3.1684999999999999</v>
      </c>
      <c r="C13818" t="str">
        <f t="shared" si="220"/>
        <v>2014 q3</v>
      </c>
    </row>
    <row r="13819" spans="1:3">
      <c r="A13819" s="61">
        <v>41891</v>
      </c>
      <c r="B13819">
        <v>3.1019999999999999</v>
      </c>
      <c r="C13819" t="str">
        <f t="shared" si="220"/>
        <v>2014 q3</v>
      </c>
    </row>
    <row r="13820" spans="1:3">
      <c r="A13820" s="61">
        <v>41892</v>
      </c>
      <c r="B13820">
        <v>3.1105</v>
      </c>
      <c r="C13820" t="str">
        <f t="shared" si="220"/>
        <v>2014 q3</v>
      </c>
    </row>
    <row r="13821" spans="1:3">
      <c r="A13821" s="61">
        <v>41893</v>
      </c>
      <c r="B13821">
        <v>3.0924999999999998</v>
      </c>
      <c r="C13821" t="str">
        <f t="shared" si="220"/>
        <v>2014 q3</v>
      </c>
    </row>
    <row r="13822" spans="1:3">
      <c r="A13822" s="61">
        <v>41894</v>
      </c>
      <c r="B13822">
        <v>3.1065</v>
      </c>
      <c r="C13822" t="str">
        <f t="shared" si="220"/>
        <v>2014 q3</v>
      </c>
    </row>
    <row r="13823" spans="1:3">
      <c r="A13823" s="61">
        <v>41897</v>
      </c>
      <c r="B13823">
        <v>3.0855000000000001</v>
      </c>
      <c r="C13823" t="str">
        <f t="shared" si="220"/>
        <v>2014 q3</v>
      </c>
    </row>
    <row r="13824" spans="1:3">
      <c r="A13824" s="61">
        <v>41898</v>
      </c>
      <c r="B13824">
        <v>3.1659999999999999</v>
      </c>
      <c r="C13824" t="str">
        <f t="shared" si="220"/>
        <v>2014 q3</v>
      </c>
    </row>
    <row r="13825" spans="1:3">
      <c r="A13825" s="61">
        <v>41899</v>
      </c>
      <c r="B13825">
        <v>3.1435</v>
      </c>
      <c r="C13825" t="str">
        <f t="shared" si="220"/>
        <v>2014 q3</v>
      </c>
    </row>
    <row r="13826" spans="1:3">
      <c r="A13826" s="61">
        <v>41900</v>
      </c>
      <c r="B13826">
        <v>3.0939999999999999</v>
      </c>
      <c r="C13826" t="str">
        <f t="shared" si="220"/>
        <v>2014 q3</v>
      </c>
    </row>
    <row r="13827" spans="1:3">
      <c r="A13827" s="61">
        <v>41901</v>
      </c>
      <c r="B13827">
        <v>3.0914999999999999</v>
      </c>
      <c r="C13827" t="str">
        <f t="shared" si="220"/>
        <v>2014 q3</v>
      </c>
    </row>
    <row r="13828" spans="1:3">
      <c r="A13828" s="61">
        <v>41904</v>
      </c>
      <c r="B13828">
        <v>3.0385</v>
      </c>
      <c r="C13828" t="str">
        <f t="shared" si="220"/>
        <v>2014 q3</v>
      </c>
    </row>
    <row r="13829" spans="1:3">
      <c r="A13829" s="61">
        <v>41905</v>
      </c>
      <c r="B13829">
        <v>3.0350000000000001</v>
      </c>
      <c r="C13829" t="str">
        <f t="shared" si="220"/>
        <v>2014 q3</v>
      </c>
    </row>
    <row r="13830" spans="1:3">
      <c r="A13830" s="61">
        <v>41906</v>
      </c>
      <c r="B13830">
        <v>3.0535000000000001</v>
      </c>
      <c r="C13830" t="str">
        <f t="shared" si="220"/>
        <v>2014 q3</v>
      </c>
    </row>
    <row r="13831" spans="1:3">
      <c r="A13831" s="61">
        <v>41907</v>
      </c>
      <c r="B13831">
        <v>3.03</v>
      </c>
      <c r="C13831" t="str">
        <f t="shared" si="220"/>
        <v>2014 q3</v>
      </c>
    </row>
    <row r="13832" spans="1:3">
      <c r="A13832" s="61">
        <v>41908</v>
      </c>
      <c r="B13832">
        <v>3.0354999999999999</v>
      </c>
      <c r="C13832" t="str">
        <f t="shared" si="220"/>
        <v>2014 q3</v>
      </c>
    </row>
    <row r="13833" spans="1:3">
      <c r="A13833" s="61">
        <v>41911</v>
      </c>
      <c r="B13833">
        <v>3.0565000000000002</v>
      </c>
      <c r="C13833" t="str">
        <f t="shared" si="220"/>
        <v>2014 q3</v>
      </c>
    </row>
    <row r="13834" spans="1:3">
      <c r="A13834" s="61">
        <v>41912</v>
      </c>
      <c r="B13834">
        <v>3.0074999999999998</v>
      </c>
      <c r="C13834" t="str">
        <f t="shared" si="220"/>
        <v>2014 q3</v>
      </c>
    </row>
    <row r="13835" spans="1:3">
      <c r="A13835" s="61">
        <v>41913</v>
      </c>
      <c r="B13835">
        <v>3.036</v>
      </c>
      <c r="C13835" t="str">
        <f t="shared" si="220"/>
        <v>2014 q4</v>
      </c>
    </row>
    <row r="13836" spans="1:3">
      <c r="A13836" s="61">
        <v>41914</v>
      </c>
      <c r="B13836">
        <v>2.9984999999999999</v>
      </c>
      <c r="C13836" t="str">
        <f t="shared" si="220"/>
        <v>2014 q4</v>
      </c>
    </row>
    <row r="13837" spans="1:3">
      <c r="A13837" s="61">
        <v>41915</v>
      </c>
      <c r="B13837">
        <v>2.9984999999999999</v>
      </c>
      <c r="C13837" t="str">
        <f t="shared" si="220"/>
        <v>2014 q4</v>
      </c>
    </row>
    <row r="13838" spans="1:3">
      <c r="A13838" s="61">
        <v>41918</v>
      </c>
      <c r="B13838">
        <v>3.0354999999999999</v>
      </c>
      <c r="C13838" t="str">
        <f t="shared" si="220"/>
        <v>2014 q4</v>
      </c>
    </row>
    <row r="13839" spans="1:3">
      <c r="A13839" s="61">
        <v>41919</v>
      </c>
      <c r="B13839">
        <v>3.0390000000000001</v>
      </c>
      <c r="C13839" t="str">
        <f t="shared" si="220"/>
        <v>2014 q4</v>
      </c>
    </row>
    <row r="13840" spans="1:3">
      <c r="A13840" s="61">
        <v>41920</v>
      </c>
      <c r="B13840">
        <v>3.0034999999999998</v>
      </c>
      <c r="C13840" t="str">
        <f t="shared" si="220"/>
        <v>2014 q4</v>
      </c>
    </row>
    <row r="13841" spans="1:3">
      <c r="A13841" s="61">
        <v>41921</v>
      </c>
      <c r="B13841">
        <v>3.03</v>
      </c>
      <c r="C13841" t="str">
        <f t="shared" si="220"/>
        <v>2014 q4</v>
      </c>
    </row>
    <row r="13842" spans="1:3">
      <c r="A13842" s="61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61">
        <v>41925</v>
      </c>
      <c r="B13843">
        <v>3.0405000000000002</v>
      </c>
      <c r="C13843" t="str">
        <f t="shared" si="221"/>
        <v>2014 q4</v>
      </c>
    </row>
    <row r="13844" spans="1:3">
      <c r="A13844" s="61">
        <v>41926</v>
      </c>
      <c r="B13844">
        <v>3.09</v>
      </c>
      <c r="C13844" t="str">
        <f t="shared" si="221"/>
        <v>2014 q4</v>
      </c>
    </row>
    <row r="13845" spans="1:3">
      <c r="A13845" s="61">
        <v>41927</v>
      </c>
      <c r="B13845">
        <v>3.0089999999999999</v>
      </c>
      <c r="C13845" t="str">
        <f t="shared" si="221"/>
        <v>2014 q4</v>
      </c>
    </row>
    <row r="13846" spans="1:3">
      <c r="A13846" s="61">
        <v>41928</v>
      </c>
      <c r="B13846">
        <v>2.9815</v>
      </c>
      <c r="C13846" t="str">
        <f t="shared" si="221"/>
        <v>2014 q4</v>
      </c>
    </row>
    <row r="13847" spans="1:3">
      <c r="A13847" s="61">
        <v>41929</v>
      </c>
      <c r="B13847">
        <v>3.0034999999999998</v>
      </c>
      <c r="C13847" t="str">
        <f t="shared" si="221"/>
        <v>2014 q4</v>
      </c>
    </row>
    <row r="13848" spans="1:3">
      <c r="A13848" s="61">
        <v>41932</v>
      </c>
      <c r="B13848">
        <v>2.988</v>
      </c>
      <c r="C13848" t="str">
        <f t="shared" si="221"/>
        <v>2014 q4</v>
      </c>
    </row>
    <row r="13849" spans="1:3">
      <c r="A13849" s="61">
        <v>41933</v>
      </c>
      <c r="B13849">
        <v>3.028</v>
      </c>
      <c r="C13849" t="str">
        <f t="shared" si="221"/>
        <v>2014 q4</v>
      </c>
    </row>
    <row r="13850" spans="1:3">
      <c r="A13850" s="61">
        <v>41934</v>
      </c>
      <c r="B13850">
        <v>3.0175000000000001</v>
      </c>
      <c r="C13850" t="str">
        <f t="shared" si="221"/>
        <v>2014 q4</v>
      </c>
    </row>
    <row r="13851" spans="1:3">
      <c r="A13851" s="61">
        <v>41935</v>
      </c>
      <c r="B13851">
        <v>3.04</v>
      </c>
      <c r="C13851" t="str">
        <f t="shared" si="221"/>
        <v>2014 q4</v>
      </c>
    </row>
    <row r="13852" spans="1:3">
      <c r="A13852" s="61">
        <v>41936</v>
      </c>
      <c r="B13852">
        <v>3.0409999999999999</v>
      </c>
      <c r="C13852" t="str">
        <f t="shared" si="221"/>
        <v>2014 q4</v>
      </c>
    </row>
    <row r="13853" spans="1:3">
      <c r="A13853" s="61">
        <v>41939</v>
      </c>
      <c r="B13853">
        <v>3.0640000000000001</v>
      </c>
      <c r="C13853" t="str">
        <f t="shared" si="221"/>
        <v>2014 q4</v>
      </c>
    </row>
    <row r="13854" spans="1:3">
      <c r="A13854" s="61">
        <v>41940</v>
      </c>
      <c r="B13854">
        <v>3.093</v>
      </c>
      <c r="C13854" t="str">
        <f t="shared" si="221"/>
        <v>2014 q4</v>
      </c>
    </row>
    <row r="13855" spans="1:3">
      <c r="A13855" s="61">
        <v>41941</v>
      </c>
      <c r="B13855">
        <v>3.1044999999999998</v>
      </c>
      <c r="C13855" t="str">
        <f t="shared" si="221"/>
        <v>2014 q4</v>
      </c>
    </row>
    <row r="13856" spans="1:3">
      <c r="A13856" s="61">
        <v>41942</v>
      </c>
      <c r="B13856">
        <v>3.0625</v>
      </c>
      <c r="C13856" t="str">
        <f t="shared" si="221"/>
        <v>2014 q4</v>
      </c>
    </row>
    <row r="13857" spans="1:3">
      <c r="A13857" s="61">
        <v>41943</v>
      </c>
      <c r="B13857">
        <v>3.0470000000000002</v>
      </c>
      <c r="C13857" t="str">
        <f t="shared" si="221"/>
        <v>2014 q4</v>
      </c>
    </row>
    <row r="13858" spans="1:3">
      <c r="A13858" s="61">
        <v>41946</v>
      </c>
      <c r="B13858">
        <v>3.0649999999999999</v>
      </c>
      <c r="C13858" t="str">
        <f t="shared" si="221"/>
        <v>2014 q4</v>
      </c>
    </row>
    <row r="13859" spans="1:3">
      <c r="A13859" s="61">
        <v>41947</v>
      </c>
      <c r="B13859">
        <v>3.0185</v>
      </c>
      <c r="C13859" t="str">
        <f t="shared" si="221"/>
        <v>2014 q4</v>
      </c>
    </row>
    <row r="13860" spans="1:3">
      <c r="A13860" s="61">
        <v>41948</v>
      </c>
      <c r="B13860">
        <v>3.0074999999999998</v>
      </c>
      <c r="C13860" t="str">
        <f t="shared" si="221"/>
        <v>2014 q4</v>
      </c>
    </row>
    <row r="13861" spans="1:3">
      <c r="A13861" s="61">
        <v>41949</v>
      </c>
      <c r="B13861">
        <v>3.0175000000000001</v>
      </c>
      <c r="C13861" t="str">
        <f t="shared" si="221"/>
        <v>2014 q4</v>
      </c>
    </row>
    <row r="13862" spans="1:3">
      <c r="A13862" s="61">
        <v>41950</v>
      </c>
      <c r="B13862">
        <v>3.0385</v>
      </c>
      <c r="C13862" t="str">
        <f t="shared" si="221"/>
        <v>2014 q4</v>
      </c>
    </row>
    <row r="13863" spans="1:3">
      <c r="A13863" s="61">
        <v>41953</v>
      </c>
      <c r="B13863">
        <v>3.02</v>
      </c>
      <c r="C13863" t="str">
        <f t="shared" si="221"/>
        <v>2014 q4</v>
      </c>
    </row>
    <row r="13864" spans="1:3">
      <c r="A13864" s="61">
        <v>41954</v>
      </c>
      <c r="B13864">
        <v>3.0329999999999999</v>
      </c>
      <c r="C13864" t="str">
        <f t="shared" si="221"/>
        <v>2014 q4</v>
      </c>
    </row>
    <row r="13865" spans="1:3">
      <c r="A13865" s="61">
        <v>41955</v>
      </c>
      <c r="B13865">
        <v>3.0249999999999999</v>
      </c>
      <c r="C13865" t="str">
        <f t="shared" si="221"/>
        <v>2014 q4</v>
      </c>
    </row>
    <row r="13866" spans="1:3">
      <c r="A13866" s="61">
        <v>41956</v>
      </c>
      <c r="B13866">
        <v>2.9944999999999999</v>
      </c>
      <c r="C13866" t="str">
        <f t="shared" si="221"/>
        <v>2014 q4</v>
      </c>
    </row>
    <row r="13867" spans="1:3">
      <c r="A13867" s="61">
        <v>41957</v>
      </c>
      <c r="B13867">
        <v>3.0465</v>
      </c>
      <c r="C13867" t="str">
        <f t="shared" si="221"/>
        <v>2014 q4</v>
      </c>
    </row>
    <row r="13868" spans="1:3">
      <c r="A13868" s="61">
        <v>41960</v>
      </c>
      <c r="B13868">
        <v>3.0394999999999999</v>
      </c>
      <c r="C13868" t="str">
        <f t="shared" si="221"/>
        <v>2014 q4</v>
      </c>
    </row>
    <row r="13869" spans="1:3">
      <c r="A13869" s="61">
        <v>41961</v>
      </c>
      <c r="B13869">
        <v>3.0019999999999998</v>
      </c>
      <c r="C13869" t="str">
        <f t="shared" si="221"/>
        <v>2014 q4</v>
      </c>
    </row>
    <row r="13870" spans="1:3">
      <c r="A13870" s="61">
        <v>41962</v>
      </c>
      <c r="B13870">
        <v>3.0449999999999999</v>
      </c>
      <c r="C13870" t="str">
        <f t="shared" si="221"/>
        <v>2014 q4</v>
      </c>
    </row>
    <row r="13871" spans="1:3">
      <c r="A13871" s="61">
        <v>41963</v>
      </c>
      <c r="B13871">
        <v>3.0194999999999999</v>
      </c>
      <c r="C13871" t="str">
        <f t="shared" si="221"/>
        <v>2014 q4</v>
      </c>
    </row>
    <row r="13872" spans="1:3">
      <c r="A13872" s="61">
        <v>41964</v>
      </c>
      <c r="B13872">
        <v>3.0314999999999999</v>
      </c>
      <c r="C13872" t="str">
        <f t="shared" si="221"/>
        <v>2014 q4</v>
      </c>
    </row>
    <row r="13873" spans="1:3">
      <c r="A13873" s="61">
        <v>41967</v>
      </c>
      <c r="B13873">
        <v>3.0015999999999998</v>
      </c>
      <c r="C13873" t="str">
        <f t="shared" si="221"/>
        <v>2014 q4</v>
      </c>
    </row>
    <row r="13874" spans="1:3">
      <c r="A13874" s="61">
        <v>41968</v>
      </c>
      <c r="B13874">
        <v>2.9636</v>
      </c>
      <c r="C13874" t="str">
        <f t="shared" si="221"/>
        <v>2014 q4</v>
      </c>
    </row>
    <row r="13875" spans="1:3">
      <c r="A13875" s="61">
        <v>41969</v>
      </c>
      <c r="B13875">
        <v>2.9636</v>
      </c>
      <c r="C13875" t="str">
        <f t="shared" si="221"/>
        <v>2014 q4</v>
      </c>
    </row>
    <row r="13876" spans="1:3">
      <c r="A13876" s="61">
        <v>41971</v>
      </c>
      <c r="B13876">
        <v>2.8607999999999998</v>
      </c>
      <c r="C13876" t="str">
        <f t="shared" si="221"/>
        <v>2014 q4</v>
      </c>
    </row>
    <row r="13877" spans="1:3">
      <c r="A13877" s="61">
        <v>41974</v>
      </c>
      <c r="B13877">
        <v>2.9205000000000001</v>
      </c>
      <c r="C13877" t="str">
        <f t="shared" si="221"/>
        <v>2014 q4</v>
      </c>
    </row>
    <row r="13878" spans="1:3">
      <c r="A13878" s="61">
        <v>41975</v>
      </c>
      <c r="B13878">
        <v>2.9089999999999998</v>
      </c>
      <c r="C13878" t="str">
        <f t="shared" si="221"/>
        <v>2014 q4</v>
      </c>
    </row>
    <row r="13879" spans="1:3">
      <c r="A13879" s="61">
        <v>41976</v>
      </c>
      <c r="B13879">
        <v>2.887</v>
      </c>
      <c r="C13879" t="str">
        <f t="shared" si="221"/>
        <v>2014 q4</v>
      </c>
    </row>
    <row r="13880" spans="1:3">
      <c r="A13880" s="61">
        <v>41977</v>
      </c>
      <c r="B13880">
        <v>2.9264999999999999</v>
      </c>
      <c r="C13880" t="str">
        <f t="shared" si="221"/>
        <v>2014 q4</v>
      </c>
    </row>
    <row r="13881" spans="1:3">
      <c r="A13881" s="61">
        <v>41978</v>
      </c>
      <c r="B13881">
        <v>2.9175</v>
      </c>
      <c r="C13881" t="str">
        <f t="shared" si="221"/>
        <v>2014 q4</v>
      </c>
    </row>
    <row r="13882" spans="1:3">
      <c r="A13882" s="61">
        <v>41981</v>
      </c>
      <c r="B13882">
        <v>2.9024999999999999</v>
      </c>
      <c r="C13882" t="str">
        <f t="shared" si="221"/>
        <v>2014 q4</v>
      </c>
    </row>
    <row r="13883" spans="1:3">
      <c r="A13883" s="61">
        <v>41982</v>
      </c>
      <c r="B13883">
        <v>2.9394999999999998</v>
      </c>
      <c r="C13883" t="str">
        <f t="shared" si="221"/>
        <v>2014 q4</v>
      </c>
    </row>
    <row r="13884" spans="1:3">
      <c r="A13884" s="61">
        <v>41983</v>
      </c>
      <c r="B13884">
        <v>2.9075000000000002</v>
      </c>
      <c r="C13884" t="str">
        <f t="shared" si="221"/>
        <v>2014 q4</v>
      </c>
    </row>
    <row r="13885" spans="1:3">
      <c r="A13885" s="61">
        <v>41984</v>
      </c>
      <c r="B13885">
        <v>2.9359999999999999</v>
      </c>
      <c r="C13885" t="str">
        <f t="shared" si="221"/>
        <v>2014 q4</v>
      </c>
    </row>
    <row r="13886" spans="1:3">
      <c r="A13886" s="61">
        <v>41985</v>
      </c>
      <c r="B13886">
        <v>2.9449999999999998</v>
      </c>
      <c r="C13886" t="str">
        <f t="shared" si="221"/>
        <v>2014 q4</v>
      </c>
    </row>
    <row r="13887" spans="1:3">
      <c r="A13887" s="61">
        <v>41988</v>
      </c>
      <c r="B13887">
        <v>2.8925000000000001</v>
      </c>
      <c r="C13887" t="str">
        <f t="shared" si="221"/>
        <v>2014 q4</v>
      </c>
    </row>
    <row r="13888" spans="1:3">
      <c r="A13888" s="61">
        <v>41989</v>
      </c>
      <c r="B13888">
        <v>2.8725000000000001</v>
      </c>
      <c r="C13888" t="str">
        <f t="shared" si="221"/>
        <v>2014 q4</v>
      </c>
    </row>
    <row r="13889" spans="1:3">
      <c r="A13889" s="61">
        <v>41990</v>
      </c>
      <c r="B13889">
        <v>2.8824999999999998</v>
      </c>
      <c r="C13889" t="str">
        <f t="shared" si="221"/>
        <v>2014 q4</v>
      </c>
    </row>
    <row r="13890" spans="1:3">
      <c r="A13890" s="61">
        <v>41991</v>
      </c>
      <c r="B13890">
        <v>2.867</v>
      </c>
      <c r="C13890" t="str">
        <f t="shared" si="221"/>
        <v>2014 q4</v>
      </c>
    </row>
    <row r="13891" spans="1:3">
      <c r="A13891" s="61">
        <v>41992</v>
      </c>
      <c r="B13891">
        <v>2.9020000000000001</v>
      </c>
      <c r="C13891" t="str">
        <f t="shared" si="221"/>
        <v>2014 q4</v>
      </c>
    </row>
    <row r="13892" spans="1:3">
      <c r="A13892" s="61">
        <v>41995</v>
      </c>
      <c r="B13892">
        <v>2.9</v>
      </c>
      <c r="C13892" t="str">
        <f t="shared" si="221"/>
        <v>2014 q4</v>
      </c>
    </row>
    <row r="13893" spans="1:3">
      <c r="A13893" s="61">
        <v>41996</v>
      </c>
      <c r="B13893">
        <v>2.895</v>
      </c>
      <c r="C13893" t="str">
        <f t="shared" si="221"/>
        <v>2014 q4</v>
      </c>
    </row>
    <row r="13894" spans="1:3">
      <c r="A13894" s="61">
        <v>41997</v>
      </c>
      <c r="B13894">
        <v>2.8702999999999999</v>
      </c>
      <c r="C13894" t="str">
        <f t="shared" si="221"/>
        <v>2014 q4</v>
      </c>
    </row>
    <row r="13895" spans="1:3">
      <c r="A13895" s="61">
        <v>41999</v>
      </c>
      <c r="B13895">
        <v>2.8266</v>
      </c>
      <c r="C13895" t="str">
        <f t="shared" si="221"/>
        <v>2014 q4</v>
      </c>
    </row>
    <row r="13896" spans="1:3">
      <c r="A13896" s="61">
        <v>42002</v>
      </c>
      <c r="B13896">
        <v>2.8292000000000002</v>
      </c>
      <c r="C13896" t="str">
        <f t="shared" si="221"/>
        <v>2014 q4</v>
      </c>
    </row>
    <row r="13897" spans="1:3">
      <c r="A13897" s="61">
        <v>42004</v>
      </c>
      <c r="B13897">
        <v>2.8281000000000001</v>
      </c>
      <c r="C13897" t="str">
        <f t="shared" si="221"/>
        <v>2014 q4</v>
      </c>
    </row>
    <row r="13898" spans="1:3">
      <c r="A13898" s="61">
        <v>42006</v>
      </c>
      <c r="B13898">
        <v>2.8174999999999999</v>
      </c>
      <c r="C13898" t="str">
        <f t="shared" si="221"/>
        <v>2015 q1</v>
      </c>
    </row>
    <row r="13899" spans="1:3">
      <c r="A13899" s="61">
        <v>42009</v>
      </c>
      <c r="B13899">
        <v>2.766</v>
      </c>
      <c r="C13899" t="str">
        <f t="shared" si="221"/>
        <v>2015 q1</v>
      </c>
    </row>
    <row r="13900" spans="1:3">
      <c r="A13900" s="61">
        <v>42010</v>
      </c>
      <c r="B13900">
        <v>2.7669999999999999</v>
      </c>
      <c r="C13900" t="str">
        <f t="shared" si="221"/>
        <v>2015 q1</v>
      </c>
    </row>
    <row r="13901" spans="1:3">
      <c r="A13901" s="61">
        <v>42011</v>
      </c>
      <c r="B13901">
        <v>2.7585000000000002</v>
      </c>
      <c r="C13901" t="str">
        <f t="shared" si="221"/>
        <v>2015 q1</v>
      </c>
    </row>
    <row r="13902" spans="1:3">
      <c r="A13902" s="61">
        <v>42012</v>
      </c>
      <c r="B13902">
        <v>2.7694999999999999</v>
      </c>
      <c r="C13902" t="str">
        <f t="shared" si="221"/>
        <v>2015 q1</v>
      </c>
    </row>
    <row r="13903" spans="1:3">
      <c r="A13903" s="61">
        <v>42013</v>
      </c>
      <c r="B13903">
        <v>2.7545000000000002</v>
      </c>
      <c r="C13903" t="str">
        <f t="shared" si="221"/>
        <v>2015 q1</v>
      </c>
    </row>
    <row r="13904" spans="1:3">
      <c r="A13904" s="61">
        <v>42016</v>
      </c>
      <c r="B13904">
        <v>2.7254999999999998</v>
      </c>
      <c r="C13904" t="str">
        <f t="shared" si="221"/>
        <v>2015 q1</v>
      </c>
    </row>
    <row r="13905" spans="1:3">
      <c r="A13905" s="61">
        <v>42017</v>
      </c>
      <c r="B13905">
        <v>2.6440000000000001</v>
      </c>
      <c r="C13905" t="str">
        <f t="shared" si="221"/>
        <v>2015 q1</v>
      </c>
    </row>
    <row r="13906" spans="1:3">
      <c r="A13906" s="61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61">
        <v>42019</v>
      </c>
      <c r="B13907">
        <v>2.5579999999999998</v>
      </c>
      <c r="C13907" t="str">
        <f t="shared" si="222"/>
        <v>2015 q1</v>
      </c>
    </row>
    <row r="13908" spans="1:3">
      <c r="A13908" s="61">
        <v>42020</v>
      </c>
      <c r="B13908">
        <v>2.617</v>
      </c>
      <c r="C13908" t="str">
        <f t="shared" si="222"/>
        <v>2015 q1</v>
      </c>
    </row>
    <row r="13909" spans="1:3">
      <c r="A13909" s="61">
        <v>42024</v>
      </c>
      <c r="B13909">
        <v>2.5939999999999999</v>
      </c>
      <c r="C13909" t="str">
        <f t="shared" si="222"/>
        <v>2015 q1</v>
      </c>
    </row>
    <row r="13910" spans="1:3">
      <c r="A13910" s="61">
        <v>42025</v>
      </c>
      <c r="B13910">
        <v>2.6124999999999998</v>
      </c>
      <c r="C13910" t="str">
        <f t="shared" si="222"/>
        <v>2015 q1</v>
      </c>
    </row>
    <row r="13911" spans="1:3">
      <c r="A13911" s="61">
        <v>42026</v>
      </c>
      <c r="B13911">
        <v>2.5785</v>
      </c>
      <c r="C13911" t="str">
        <f t="shared" si="222"/>
        <v>2015 q1</v>
      </c>
    </row>
    <row r="13912" spans="1:3">
      <c r="A13912" s="61">
        <v>42027</v>
      </c>
      <c r="B13912">
        <v>2.5015000000000001</v>
      </c>
      <c r="C13912" t="str">
        <f t="shared" si="222"/>
        <v>2015 q1</v>
      </c>
    </row>
    <row r="13913" spans="1:3">
      <c r="A13913" s="61">
        <v>42030</v>
      </c>
      <c r="B13913">
        <v>2.5430000000000001</v>
      </c>
      <c r="C13913" t="str">
        <f t="shared" si="222"/>
        <v>2015 q1</v>
      </c>
    </row>
    <row r="13914" spans="1:3">
      <c r="A13914" s="61">
        <v>42031</v>
      </c>
      <c r="B13914">
        <v>2.4624999999999999</v>
      </c>
      <c r="C13914" t="str">
        <f t="shared" si="222"/>
        <v>2015 q1</v>
      </c>
    </row>
    <row r="13915" spans="1:3">
      <c r="A13915" s="61">
        <v>42033</v>
      </c>
      <c r="B13915">
        <v>2.4514999999999998</v>
      </c>
      <c r="C13915" t="str">
        <f t="shared" si="222"/>
        <v>2015 q1</v>
      </c>
    </row>
    <row r="13916" spans="1:3">
      <c r="A13916" s="61">
        <v>42034</v>
      </c>
      <c r="B13916">
        <v>2.4944999999999999</v>
      </c>
      <c r="C13916" t="str">
        <f t="shared" si="222"/>
        <v>2015 q1</v>
      </c>
    </row>
    <row r="13917" spans="1:3">
      <c r="A13917" s="61">
        <v>42037</v>
      </c>
      <c r="B13917">
        <v>2.4900000000000002</v>
      </c>
      <c r="C13917" t="str">
        <f t="shared" si="222"/>
        <v>2015 q1</v>
      </c>
    </row>
    <row r="13918" spans="1:3">
      <c r="A13918" s="61">
        <v>42038</v>
      </c>
      <c r="B13918">
        <v>2.5815000000000001</v>
      </c>
      <c r="C13918" t="str">
        <f t="shared" si="222"/>
        <v>2015 q1</v>
      </c>
    </row>
    <row r="13919" spans="1:3">
      <c r="A13919" s="61">
        <v>42039</v>
      </c>
      <c r="B13919">
        <v>2.5910000000000002</v>
      </c>
      <c r="C13919" t="str">
        <f t="shared" si="222"/>
        <v>2015 q1</v>
      </c>
    </row>
    <row r="13920" spans="1:3">
      <c r="A13920" s="61">
        <v>42040</v>
      </c>
      <c r="B13920">
        <v>2.5950000000000002</v>
      </c>
      <c r="C13920" t="str">
        <f t="shared" si="222"/>
        <v>2015 q1</v>
      </c>
    </row>
    <row r="13921" spans="1:3">
      <c r="A13921" s="61">
        <v>42041</v>
      </c>
      <c r="B13921">
        <v>2.5855000000000001</v>
      </c>
      <c r="C13921" t="str">
        <f t="shared" si="222"/>
        <v>2015 q1</v>
      </c>
    </row>
    <row r="13922" spans="1:3">
      <c r="A13922" s="61">
        <v>42044</v>
      </c>
      <c r="B13922">
        <v>2.5804999999999998</v>
      </c>
      <c r="C13922" t="str">
        <f t="shared" si="222"/>
        <v>2015 q1</v>
      </c>
    </row>
    <row r="13923" spans="1:3">
      <c r="A13923" s="61">
        <v>42045</v>
      </c>
      <c r="B13923">
        <v>2.5514999999999999</v>
      </c>
      <c r="C13923" t="str">
        <f t="shared" si="222"/>
        <v>2015 q1</v>
      </c>
    </row>
    <row r="13924" spans="1:3">
      <c r="A13924" s="61">
        <v>42046</v>
      </c>
      <c r="B13924">
        <v>2.5409999999999999</v>
      </c>
      <c r="C13924" t="str">
        <f t="shared" si="222"/>
        <v>2015 q1</v>
      </c>
    </row>
    <row r="13925" spans="1:3">
      <c r="A13925" s="61">
        <v>42047</v>
      </c>
      <c r="B13925">
        <v>2.6019999999999999</v>
      </c>
      <c r="C13925" t="str">
        <f t="shared" si="222"/>
        <v>2015 q1</v>
      </c>
    </row>
    <row r="13926" spans="1:3">
      <c r="A13926" s="61">
        <v>42048</v>
      </c>
      <c r="B13926">
        <v>2.605</v>
      </c>
      <c r="C13926" t="str">
        <f t="shared" si="222"/>
        <v>2015 q1</v>
      </c>
    </row>
    <row r="13927" spans="1:3">
      <c r="A13927" s="61">
        <v>42052</v>
      </c>
      <c r="B13927">
        <v>2.5815000000000001</v>
      </c>
      <c r="C13927" t="str">
        <f t="shared" si="222"/>
        <v>2015 q1</v>
      </c>
    </row>
    <row r="13928" spans="1:3">
      <c r="A13928" s="61">
        <v>42053</v>
      </c>
      <c r="B13928">
        <v>2.6145</v>
      </c>
      <c r="C13928" t="str">
        <f t="shared" si="222"/>
        <v>2015 q1</v>
      </c>
    </row>
    <row r="13929" spans="1:3">
      <c r="A13929" s="61">
        <v>42054</v>
      </c>
      <c r="B13929">
        <v>2.62</v>
      </c>
      <c r="C13929" t="str">
        <f t="shared" si="222"/>
        <v>2015 q1</v>
      </c>
    </row>
    <row r="13930" spans="1:3">
      <c r="A13930" s="61">
        <v>42055</v>
      </c>
      <c r="B13930">
        <v>2.5945</v>
      </c>
      <c r="C13930" t="str">
        <f t="shared" si="222"/>
        <v>2015 q1</v>
      </c>
    </row>
    <row r="13931" spans="1:3">
      <c r="A13931" s="61">
        <v>42058</v>
      </c>
      <c r="B13931">
        <v>2.5924999999999998</v>
      </c>
      <c r="C13931" t="str">
        <f t="shared" si="222"/>
        <v>2015 q1</v>
      </c>
    </row>
    <row r="13932" spans="1:3">
      <c r="A13932" s="61">
        <v>42059</v>
      </c>
      <c r="B13932">
        <v>2.6463000000000001</v>
      </c>
      <c r="C13932" t="str">
        <f t="shared" si="222"/>
        <v>2015 q1</v>
      </c>
    </row>
    <row r="13933" spans="1:3">
      <c r="A13933" s="61">
        <v>42060</v>
      </c>
      <c r="B13933">
        <v>2.6555</v>
      </c>
      <c r="C13933" t="str">
        <f t="shared" si="222"/>
        <v>2015 q1</v>
      </c>
    </row>
    <row r="13934" spans="1:3">
      <c r="A13934" s="61">
        <v>42061</v>
      </c>
      <c r="B13934">
        <v>2.7023000000000001</v>
      </c>
      <c r="C13934" t="str">
        <f t="shared" si="222"/>
        <v>2015 q1</v>
      </c>
    </row>
    <row r="13935" spans="1:3">
      <c r="A13935" s="61">
        <v>42062</v>
      </c>
      <c r="B13935">
        <v>2.6964000000000001</v>
      </c>
      <c r="C13935" t="str">
        <f t="shared" si="222"/>
        <v>2015 q1</v>
      </c>
    </row>
    <row r="13936" spans="1:3">
      <c r="A13936" s="61">
        <v>42065</v>
      </c>
      <c r="B13936">
        <v>2.6974999999999998</v>
      </c>
      <c r="C13936" t="str">
        <f t="shared" si="222"/>
        <v>2015 q1</v>
      </c>
    </row>
    <row r="13937" spans="1:3">
      <c r="A13937" s="61">
        <v>42066</v>
      </c>
      <c r="B13937">
        <v>2.6564999999999999</v>
      </c>
      <c r="C13937" t="str">
        <f t="shared" si="222"/>
        <v>2015 q1</v>
      </c>
    </row>
    <row r="13938" spans="1:3">
      <c r="A13938" s="61">
        <v>42067</v>
      </c>
      <c r="B13938">
        <v>2.6595</v>
      </c>
      <c r="C13938" t="str">
        <f t="shared" si="222"/>
        <v>2015 q1</v>
      </c>
    </row>
    <row r="13939" spans="1:3">
      <c r="A13939" s="61">
        <v>42068</v>
      </c>
      <c r="B13939">
        <v>2.6524999999999999</v>
      </c>
      <c r="C13939" t="str">
        <f t="shared" si="222"/>
        <v>2015 q1</v>
      </c>
    </row>
    <row r="13940" spans="1:3">
      <c r="A13940" s="61">
        <v>42069</v>
      </c>
      <c r="B13940">
        <v>2.609</v>
      </c>
      <c r="C13940" t="str">
        <f t="shared" si="222"/>
        <v>2015 q1</v>
      </c>
    </row>
    <row r="13941" spans="1:3">
      <c r="A13941" s="61">
        <v>42072</v>
      </c>
      <c r="B13941">
        <v>2.6705000000000001</v>
      </c>
      <c r="C13941" t="str">
        <f t="shared" si="222"/>
        <v>2015 q1</v>
      </c>
    </row>
    <row r="13942" spans="1:3">
      <c r="A13942" s="61">
        <v>42073</v>
      </c>
      <c r="B13942">
        <v>2.6240000000000001</v>
      </c>
      <c r="C13942" t="str">
        <f t="shared" si="222"/>
        <v>2015 q1</v>
      </c>
    </row>
    <row r="13943" spans="1:3">
      <c r="A13943" s="61">
        <v>42074</v>
      </c>
      <c r="B13943">
        <v>2.6059999999999999</v>
      </c>
      <c r="C13943" t="str">
        <f t="shared" si="222"/>
        <v>2015 q1</v>
      </c>
    </row>
    <row r="13944" spans="1:3">
      <c r="A13944" s="61">
        <v>42075</v>
      </c>
      <c r="B13944">
        <v>2.6585000000000001</v>
      </c>
      <c r="C13944" t="str">
        <f t="shared" si="222"/>
        <v>2015 q1</v>
      </c>
    </row>
    <row r="13945" spans="1:3">
      <c r="A13945" s="61">
        <v>42076</v>
      </c>
      <c r="B13945">
        <v>2.6635</v>
      </c>
      <c r="C13945" t="str">
        <f t="shared" si="222"/>
        <v>2015 q1</v>
      </c>
    </row>
    <row r="13946" spans="1:3">
      <c r="A13946" s="61">
        <v>42079</v>
      </c>
      <c r="B13946">
        <v>2.6675</v>
      </c>
      <c r="C13946" t="str">
        <f t="shared" si="222"/>
        <v>2015 q1</v>
      </c>
    </row>
    <row r="13947" spans="1:3">
      <c r="A13947" s="61">
        <v>42080</v>
      </c>
      <c r="B13947">
        <v>2.633</v>
      </c>
      <c r="C13947" t="str">
        <f t="shared" si="222"/>
        <v>2015 q1</v>
      </c>
    </row>
    <row r="13948" spans="1:3">
      <c r="A13948" s="61">
        <v>42081</v>
      </c>
      <c r="B13948">
        <v>2.5705</v>
      </c>
      <c r="C13948" t="str">
        <f t="shared" si="222"/>
        <v>2015 q1</v>
      </c>
    </row>
    <row r="13949" spans="1:3">
      <c r="A13949" s="61">
        <v>42082</v>
      </c>
      <c r="B13949">
        <v>2.66</v>
      </c>
      <c r="C13949" t="str">
        <f t="shared" si="222"/>
        <v>2015 q1</v>
      </c>
    </row>
    <row r="13950" spans="1:3">
      <c r="A13950" s="61">
        <v>42083</v>
      </c>
      <c r="B13950">
        <v>2.7610000000000001</v>
      </c>
      <c r="C13950" t="str">
        <f t="shared" si="222"/>
        <v>2015 q1</v>
      </c>
    </row>
    <row r="13951" spans="1:3">
      <c r="A13951" s="61">
        <v>42086</v>
      </c>
      <c r="B13951">
        <v>2.7894999999999999</v>
      </c>
      <c r="C13951" t="str">
        <f t="shared" si="222"/>
        <v>2015 q1</v>
      </c>
    </row>
    <row r="13952" spans="1:3">
      <c r="A13952" s="61">
        <v>42087</v>
      </c>
      <c r="B13952">
        <v>2.8029999999999999</v>
      </c>
      <c r="C13952" t="str">
        <f t="shared" si="222"/>
        <v>2015 q1</v>
      </c>
    </row>
    <row r="13953" spans="1:3">
      <c r="A13953" s="61">
        <v>42088</v>
      </c>
      <c r="B13953">
        <v>2.7919999999999998</v>
      </c>
      <c r="C13953" t="str">
        <f t="shared" si="222"/>
        <v>2015 q1</v>
      </c>
    </row>
    <row r="13954" spans="1:3">
      <c r="A13954" s="61">
        <v>42089</v>
      </c>
      <c r="B13954">
        <v>2.8109999999999999</v>
      </c>
      <c r="C13954" t="str">
        <f t="shared" si="222"/>
        <v>2015 q1</v>
      </c>
    </row>
    <row r="13955" spans="1:3">
      <c r="A13955" s="61">
        <v>42090</v>
      </c>
      <c r="B13955">
        <v>2.7675000000000001</v>
      </c>
      <c r="C13955" t="str">
        <f t="shared" si="222"/>
        <v>2015 q1</v>
      </c>
    </row>
    <row r="13956" spans="1:3">
      <c r="A13956" s="61">
        <v>42093</v>
      </c>
      <c r="B13956">
        <v>2.7814999999999999</v>
      </c>
      <c r="C13956" t="str">
        <f t="shared" si="222"/>
        <v>2015 q1</v>
      </c>
    </row>
    <row r="13957" spans="1:3">
      <c r="A13957" s="61">
        <v>42094</v>
      </c>
      <c r="B13957">
        <v>2.74</v>
      </c>
      <c r="C13957" t="str">
        <f t="shared" si="222"/>
        <v>2015 q1</v>
      </c>
    </row>
    <row r="13958" spans="1:3">
      <c r="A13958" s="61">
        <v>42095</v>
      </c>
      <c r="B13958">
        <v>2.7484999999999999</v>
      </c>
      <c r="C13958" t="str">
        <f t="shared" si="222"/>
        <v>2015 q2</v>
      </c>
    </row>
    <row r="13959" spans="1:3">
      <c r="A13959" s="61">
        <v>42096</v>
      </c>
      <c r="B13959">
        <v>2.734</v>
      </c>
      <c r="C13959" t="str">
        <f t="shared" si="222"/>
        <v>2015 q2</v>
      </c>
    </row>
    <row r="13960" spans="1:3">
      <c r="A13960" s="61">
        <v>42100</v>
      </c>
      <c r="B13960">
        <v>2.7170000000000001</v>
      </c>
      <c r="C13960" t="str">
        <f t="shared" si="222"/>
        <v>2015 q2</v>
      </c>
    </row>
    <row r="13961" spans="1:3">
      <c r="A13961" s="61">
        <v>42101</v>
      </c>
      <c r="B13961">
        <v>2.7629999999999999</v>
      </c>
      <c r="C13961" t="str">
        <f t="shared" si="222"/>
        <v>2015 q2</v>
      </c>
    </row>
    <row r="13962" spans="1:3">
      <c r="A13962" s="61">
        <v>42102</v>
      </c>
      <c r="B13962">
        <v>2.7315</v>
      </c>
      <c r="C13962" t="str">
        <f t="shared" si="222"/>
        <v>2015 q2</v>
      </c>
    </row>
    <row r="13963" spans="1:3">
      <c r="A13963" s="61">
        <v>42103</v>
      </c>
      <c r="B13963">
        <v>2.7290000000000001</v>
      </c>
      <c r="C13963" t="str">
        <f t="shared" si="222"/>
        <v>2015 q2</v>
      </c>
    </row>
    <row r="13964" spans="1:3">
      <c r="A13964" s="61">
        <v>42104</v>
      </c>
      <c r="B13964">
        <v>2.734</v>
      </c>
      <c r="C13964" t="str">
        <f t="shared" si="222"/>
        <v>2015 q2</v>
      </c>
    </row>
    <row r="13965" spans="1:3">
      <c r="A13965" s="61">
        <v>42107</v>
      </c>
      <c r="B13965">
        <v>2.7189999999999999</v>
      </c>
      <c r="C13965" t="str">
        <f t="shared" si="222"/>
        <v>2015 q2</v>
      </c>
    </row>
    <row r="13966" spans="1:3">
      <c r="A13966" s="61">
        <v>42108</v>
      </c>
      <c r="B13966">
        <v>2.7</v>
      </c>
      <c r="C13966" t="str">
        <f t="shared" si="222"/>
        <v>2015 q2</v>
      </c>
    </row>
    <row r="13967" spans="1:3">
      <c r="A13967" s="61">
        <v>42109</v>
      </c>
      <c r="B13967">
        <v>2.7124999999999999</v>
      </c>
      <c r="C13967" t="str">
        <f t="shared" si="222"/>
        <v>2015 q2</v>
      </c>
    </row>
    <row r="13968" spans="1:3">
      <c r="A13968" s="61">
        <v>42110</v>
      </c>
      <c r="B13968">
        <v>2.774</v>
      </c>
      <c r="C13968" t="str">
        <f t="shared" si="222"/>
        <v>2015 q2</v>
      </c>
    </row>
    <row r="13969" spans="1:3">
      <c r="A13969" s="61">
        <v>42111</v>
      </c>
      <c r="B13969">
        <v>2.774</v>
      </c>
      <c r="C13969" t="str">
        <f t="shared" si="222"/>
        <v>2015 q2</v>
      </c>
    </row>
    <row r="13970" spans="1:3">
      <c r="A13970" s="61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61">
        <v>42115</v>
      </c>
      <c r="B13971">
        <v>2.702</v>
      </c>
      <c r="C13971" t="str">
        <f t="shared" si="223"/>
        <v>2015 q2</v>
      </c>
    </row>
    <row r="13972" spans="1:3">
      <c r="A13972" s="61">
        <v>42116</v>
      </c>
      <c r="B13972">
        <v>2.6655000000000002</v>
      </c>
      <c r="C13972" t="str">
        <f t="shared" si="223"/>
        <v>2015 q2</v>
      </c>
    </row>
    <row r="13973" spans="1:3">
      <c r="A13973" s="61">
        <v>42117</v>
      </c>
      <c r="B13973">
        <v>2.694</v>
      </c>
      <c r="C13973" t="str">
        <f t="shared" si="223"/>
        <v>2015 q2</v>
      </c>
    </row>
    <row r="13974" spans="1:3">
      <c r="A13974" s="61">
        <v>42118</v>
      </c>
      <c r="B13974">
        <v>2.7480000000000002</v>
      </c>
      <c r="C13974" t="str">
        <f t="shared" si="223"/>
        <v>2015 q2</v>
      </c>
    </row>
    <row r="13975" spans="1:3">
      <c r="A13975" s="61">
        <v>42121</v>
      </c>
      <c r="B13975">
        <v>2.7713999999999999</v>
      </c>
      <c r="C13975" t="str">
        <f t="shared" si="223"/>
        <v>2015 q2</v>
      </c>
    </row>
    <row r="13976" spans="1:3">
      <c r="A13976" s="61">
        <v>42122</v>
      </c>
      <c r="B13976">
        <v>2.7826</v>
      </c>
      <c r="C13976" t="str">
        <f t="shared" si="223"/>
        <v>2015 q2</v>
      </c>
    </row>
    <row r="13977" spans="1:3">
      <c r="A13977" s="61">
        <v>42123</v>
      </c>
      <c r="B13977">
        <v>2.7974000000000001</v>
      </c>
      <c r="C13977" t="str">
        <f t="shared" si="223"/>
        <v>2015 q2</v>
      </c>
    </row>
    <row r="13978" spans="1:3">
      <c r="A13978" s="61">
        <v>42124</v>
      </c>
      <c r="B13978">
        <v>2.8864999999999998</v>
      </c>
      <c r="C13978" t="str">
        <f t="shared" si="223"/>
        <v>2015 q2</v>
      </c>
    </row>
    <row r="13979" spans="1:3">
      <c r="A13979" s="61">
        <v>42125</v>
      </c>
      <c r="B13979">
        <v>2.9295</v>
      </c>
      <c r="C13979" t="str">
        <f t="shared" si="223"/>
        <v>2015 q2</v>
      </c>
    </row>
    <row r="13980" spans="1:3">
      <c r="A13980" s="61">
        <v>42128</v>
      </c>
      <c r="B13980">
        <v>2.9205000000000001</v>
      </c>
      <c r="C13980" t="str">
        <f t="shared" si="223"/>
        <v>2015 q2</v>
      </c>
    </row>
    <row r="13981" spans="1:3">
      <c r="A13981" s="61">
        <v>42129</v>
      </c>
      <c r="B13981">
        <v>2.9350000000000001</v>
      </c>
      <c r="C13981" t="str">
        <f t="shared" si="223"/>
        <v>2015 q2</v>
      </c>
    </row>
    <row r="13982" spans="1:3">
      <c r="A13982" s="61">
        <v>42130</v>
      </c>
      <c r="B13982">
        <v>2.9260000000000002</v>
      </c>
      <c r="C13982" t="str">
        <f t="shared" si="223"/>
        <v>2015 q2</v>
      </c>
    </row>
    <row r="13983" spans="1:3">
      <c r="A13983" s="61">
        <v>42131</v>
      </c>
      <c r="B13983">
        <v>2.9180000000000001</v>
      </c>
      <c r="C13983" t="str">
        <f t="shared" si="223"/>
        <v>2015 q2</v>
      </c>
    </row>
    <row r="13984" spans="1:3">
      <c r="A13984" s="61">
        <v>42132</v>
      </c>
      <c r="B13984">
        <v>2.9205000000000001</v>
      </c>
      <c r="C13984" t="str">
        <f t="shared" si="223"/>
        <v>2015 q2</v>
      </c>
    </row>
    <row r="13985" spans="1:3">
      <c r="A13985" s="61">
        <v>42135</v>
      </c>
      <c r="B13985">
        <v>2.903</v>
      </c>
      <c r="C13985" t="str">
        <f t="shared" si="223"/>
        <v>2015 q2</v>
      </c>
    </row>
    <row r="13986" spans="1:3">
      <c r="A13986" s="61">
        <v>42136</v>
      </c>
      <c r="B13986">
        <v>2.9315000000000002</v>
      </c>
      <c r="C13986" t="str">
        <f t="shared" si="223"/>
        <v>2015 q2</v>
      </c>
    </row>
    <row r="13987" spans="1:3">
      <c r="A13987" s="61">
        <v>42137</v>
      </c>
      <c r="B13987">
        <v>2.9289999999999998</v>
      </c>
      <c r="C13987" t="str">
        <f t="shared" si="223"/>
        <v>2015 q2</v>
      </c>
    </row>
    <row r="13988" spans="1:3">
      <c r="A13988" s="61">
        <v>42138</v>
      </c>
      <c r="B13988">
        <v>2.9235000000000002</v>
      </c>
      <c r="C13988" t="str">
        <f t="shared" si="223"/>
        <v>2015 q2</v>
      </c>
    </row>
    <row r="13989" spans="1:3">
      <c r="A13989" s="61">
        <v>42139</v>
      </c>
      <c r="B13989">
        <v>2.9245000000000001</v>
      </c>
      <c r="C13989" t="str">
        <f t="shared" si="223"/>
        <v>2015 q2</v>
      </c>
    </row>
    <row r="13990" spans="1:3">
      <c r="A13990" s="61">
        <v>42142</v>
      </c>
      <c r="B13990">
        <v>2.9064999999999999</v>
      </c>
      <c r="C13990" t="str">
        <f t="shared" si="223"/>
        <v>2015 q2</v>
      </c>
    </row>
    <row r="13991" spans="1:3">
      <c r="A13991" s="61">
        <v>42143</v>
      </c>
      <c r="B13991">
        <v>2.8374999999999999</v>
      </c>
      <c r="C13991" t="str">
        <f t="shared" si="223"/>
        <v>2015 q2</v>
      </c>
    </row>
    <row r="13992" spans="1:3">
      <c r="A13992" s="61">
        <v>42144</v>
      </c>
      <c r="B13992">
        <v>2.8290000000000002</v>
      </c>
      <c r="C13992" t="str">
        <f t="shared" si="223"/>
        <v>2015 q2</v>
      </c>
    </row>
    <row r="13993" spans="1:3">
      <c r="A13993" s="61">
        <v>42145</v>
      </c>
      <c r="B13993">
        <v>2.8485</v>
      </c>
      <c r="C13993" t="str">
        <f t="shared" si="223"/>
        <v>2015 q2</v>
      </c>
    </row>
    <row r="13994" spans="1:3">
      <c r="A13994" s="61">
        <v>42146</v>
      </c>
      <c r="B13994">
        <v>2.8109999999999999</v>
      </c>
      <c r="C13994" t="str">
        <f t="shared" si="223"/>
        <v>2015 q2</v>
      </c>
    </row>
    <row r="13995" spans="1:3">
      <c r="A13995" s="61">
        <v>42150</v>
      </c>
      <c r="B13995">
        <v>2.778</v>
      </c>
      <c r="C13995" t="str">
        <f t="shared" si="223"/>
        <v>2015 q2</v>
      </c>
    </row>
    <row r="13996" spans="1:3">
      <c r="A13996" s="61">
        <v>42151</v>
      </c>
      <c r="B13996">
        <v>2.7685</v>
      </c>
      <c r="C13996" t="str">
        <f t="shared" si="223"/>
        <v>2015 q2</v>
      </c>
    </row>
    <row r="13997" spans="1:3">
      <c r="A13997" s="61">
        <v>42152</v>
      </c>
      <c r="B13997">
        <v>2.7675000000000001</v>
      </c>
      <c r="C13997" t="str">
        <f t="shared" si="223"/>
        <v>2015 q2</v>
      </c>
    </row>
    <row r="13998" spans="1:3">
      <c r="A13998" s="61">
        <v>42153</v>
      </c>
      <c r="B13998">
        <v>2.7280000000000002</v>
      </c>
      <c r="C13998" t="str">
        <f t="shared" si="223"/>
        <v>2015 q2</v>
      </c>
    </row>
    <row r="13999" spans="1:3">
      <c r="A13999" s="61">
        <v>42156</v>
      </c>
      <c r="B13999">
        <v>2.72</v>
      </c>
      <c r="C13999" t="str">
        <f t="shared" si="223"/>
        <v>2015 q2</v>
      </c>
    </row>
    <row r="14000" spans="1:3">
      <c r="A14000" s="61">
        <v>42157</v>
      </c>
      <c r="B14000">
        <v>2.7360000000000002</v>
      </c>
      <c r="C14000" t="str">
        <f t="shared" si="223"/>
        <v>2015 q2</v>
      </c>
    </row>
    <row r="14001" spans="1:3">
      <c r="A14001" s="61">
        <v>42158</v>
      </c>
      <c r="B14001">
        <v>2.7265000000000001</v>
      </c>
      <c r="C14001" t="str">
        <f t="shared" si="223"/>
        <v>2015 q2</v>
      </c>
    </row>
    <row r="14002" spans="1:3">
      <c r="A14002" s="61">
        <v>42159</v>
      </c>
      <c r="B14002">
        <v>2.6869999999999998</v>
      </c>
      <c r="C14002" t="str">
        <f t="shared" si="223"/>
        <v>2015 q2</v>
      </c>
    </row>
    <row r="14003" spans="1:3">
      <c r="A14003" s="61">
        <v>42160</v>
      </c>
      <c r="B14003">
        <v>2.6924999999999999</v>
      </c>
      <c r="C14003" t="str">
        <f t="shared" si="223"/>
        <v>2015 q2</v>
      </c>
    </row>
    <row r="14004" spans="1:3">
      <c r="A14004" s="61">
        <v>42163</v>
      </c>
      <c r="B14004">
        <v>2.6964999999999999</v>
      </c>
      <c r="C14004" t="str">
        <f t="shared" si="223"/>
        <v>2015 q2</v>
      </c>
    </row>
    <row r="14005" spans="1:3">
      <c r="A14005" s="61">
        <v>42164</v>
      </c>
      <c r="B14005">
        <v>2.714</v>
      </c>
      <c r="C14005" t="str">
        <f t="shared" si="223"/>
        <v>2015 q2</v>
      </c>
    </row>
    <row r="14006" spans="1:3">
      <c r="A14006" s="61">
        <v>42165</v>
      </c>
      <c r="B14006">
        <v>2.7469999999999999</v>
      </c>
      <c r="C14006" t="str">
        <f t="shared" si="223"/>
        <v>2015 q2</v>
      </c>
    </row>
    <row r="14007" spans="1:3">
      <c r="A14007" s="61">
        <v>42166</v>
      </c>
      <c r="B14007">
        <v>2.669</v>
      </c>
      <c r="C14007" t="str">
        <f t="shared" si="223"/>
        <v>2015 q2</v>
      </c>
    </row>
    <row r="14008" spans="1:3">
      <c r="A14008" s="61">
        <v>42167</v>
      </c>
      <c r="B14008">
        <v>2.6779999999999999</v>
      </c>
      <c r="C14008" t="str">
        <f t="shared" si="223"/>
        <v>2015 q2</v>
      </c>
    </row>
    <row r="14009" spans="1:3">
      <c r="A14009" s="61">
        <v>42170</v>
      </c>
      <c r="B14009">
        <v>2.6469999999999998</v>
      </c>
      <c r="C14009" t="str">
        <f t="shared" si="223"/>
        <v>2015 q2</v>
      </c>
    </row>
    <row r="14010" spans="1:3">
      <c r="A14010" s="61">
        <v>42171</v>
      </c>
      <c r="B14010">
        <v>2.6154999999999999</v>
      </c>
      <c r="C14010" t="str">
        <f t="shared" si="223"/>
        <v>2015 q2</v>
      </c>
    </row>
    <row r="14011" spans="1:3">
      <c r="A14011" s="61">
        <v>42172</v>
      </c>
      <c r="B14011">
        <v>2.6040000000000001</v>
      </c>
      <c r="C14011" t="str">
        <f t="shared" si="223"/>
        <v>2015 q2</v>
      </c>
    </row>
    <row r="14012" spans="1:3">
      <c r="A14012" s="61">
        <v>42173</v>
      </c>
      <c r="B14012">
        <v>2.6059999999999999</v>
      </c>
      <c r="C14012" t="str">
        <f t="shared" si="223"/>
        <v>2015 q2</v>
      </c>
    </row>
    <row r="14013" spans="1:3">
      <c r="A14013" s="61">
        <v>42174</v>
      </c>
      <c r="B14013">
        <v>2.569</v>
      </c>
      <c r="C14013" t="str">
        <f t="shared" si="223"/>
        <v>2015 q2</v>
      </c>
    </row>
    <row r="14014" spans="1:3">
      <c r="A14014" s="61">
        <v>42177</v>
      </c>
      <c r="B14014">
        <v>2.5670000000000002</v>
      </c>
      <c r="C14014" t="str">
        <f t="shared" si="223"/>
        <v>2015 q2</v>
      </c>
    </row>
    <row r="14015" spans="1:3">
      <c r="A14015" s="61">
        <v>42178</v>
      </c>
      <c r="B14015">
        <v>2.613</v>
      </c>
      <c r="C14015" t="str">
        <f t="shared" si="223"/>
        <v>2015 q2</v>
      </c>
    </row>
    <row r="14016" spans="1:3">
      <c r="A14016" s="61">
        <v>42179</v>
      </c>
      <c r="B14016">
        <v>2.6244999999999998</v>
      </c>
      <c r="C14016" t="str">
        <f t="shared" si="223"/>
        <v>2015 q2</v>
      </c>
    </row>
    <row r="14017" spans="1:3">
      <c r="A14017" s="61">
        <v>42180</v>
      </c>
      <c r="B14017">
        <v>2.6223000000000001</v>
      </c>
      <c r="C14017" t="str">
        <f t="shared" si="223"/>
        <v>2015 q2</v>
      </c>
    </row>
    <row r="14018" spans="1:3">
      <c r="A14018" s="61">
        <v>42181</v>
      </c>
      <c r="B14018">
        <v>2.6408999999999998</v>
      </c>
      <c r="C14018" t="str">
        <f t="shared" si="223"/>
        <v>2015 q2</v>
      </c>
    </row>
    <row r="14019" spans="1:3">
      <c r="A14019" s="61">
        <v>42184</v>
      </c>
      <c r="B14019">
        <v>2.6355</v>
      </c>
      <c r="C14019" t="str">
        <f t="shared" si="223"/>
        <v>2015 q2</v>
      </c>
    </row>
    <row r="14020" spans="1:3">
      <c r="A14020" s="61">
        <v>42185</v>
      </c>
      <c r="B14020">
        <v>2.6166999999999998</v>
      </c>
      <c r="C14020" t="str">
        <f t="shared" si="223"/>
        <v>2015 q2</v>
      </c>
    </row>
    <row r="14021" spans="1:3">
      <c r="A14021" s="61">
        <v>42186</v>
      </c>
      <c r="B14021">
        <v>2.6305000000000001</v>
      </c>
      <c r="C14021" t="str">
        <f t="shared" si="223"/>
        <v>2015 q3</v>
      </c>
    </row>
    <row r="14022" spans="1:3">
      <c r="A14022" s="61">
        <v>42187</v>
      </c>
      <c r="B14022">
        <v>2.6309999999999998</v>
      </c>
      <c r="C14022" t="str">
        <f t="shared" si="223"/>
        <v>2015 q3</v>
      </c>
    </row>
    <row r="14023" spans="1:3">
      <c r="A14023" s="61">
        <v>42191</v>
      </c>
      <c r="B14023">
        <v>2.5379999999999998</v>
      </c>
      <c r="C14023" t="str">
        <f t="shared" si="223"/>
        <v>2015 q3</v>
      </c>
    </row>
    <row r="14024" spans="1:3">
      <c r="A14024" s="61">
        <v>42192</v>
      </c>
      <c r="B14024">
        <v>2.4464999999999999</v>
      </c>
      <c r="C14024" t="str">
        <f t="shared" si="223"/>
        <v>2015 q3</v>
      </c>
    </row>
    <row r="14025" spans="1:3">
      <c r="A14025" s="61">
        <v>42193</v>
      </c>
      <c r="B14025">
        <v>2.4969999999999999</v>
      </c>
      <c r="C14025" t="str">
        <f t="shared" si="223"/>
        <v>2015 q3</v>
      </c>
    </row>
    <row r="14026" spans="1:3">
      <c r="A14026" s="61">
        <v>42194</v>
      </c>
      <c r="B14026">
        <v>2.5514999999999999</v>
      </c>
      <c r="C14026" t="str">
        <f t="shared" si="223"/>
        <v>2015 q3</v>
      </c>
    </row>
    <row r="14027" spans="1:3">
      <c r="A14027" s="61">
        <v>42195</v>
      </c>
      <c r="B14027">
        <v>2.5375000000000001</v>
      </c>
      <c r="C14027" t="str">
        <f t="shared" si="223"/>
        <v>2015 q3</v>
      </c>
    </row>
    <row r="14028" spans="1:3">
      <c r="A14028" s="61">
        <v>42198</v>
      </c>
      <c r="B14028">
        <v>2.5445000000000002</v>
      </c>
      <c r="C14028" t="str">
        <f t="shared" si="223"/>
        <v>2015 q3</v>
      </c>
    </row>
    <row r="14029" spans="1:3">
      <c r="A14029" s="61">
        <v>42199</v>
      </c>
      <c r="B14029">
        <v>2.5350000000000001</v>
      </c>
      <c r="C14029" t="str">
        <f t="shared" si="223"/>
        <v>2015 q3</v>
      </c>
    </row>
    <row r="14030" spans="1:3">
      <c r="A14030" s="61">
        <v>42200</v>
      </c>
      <c r="B14030">
        <v>2.5215000000000001</v>
      </c>
      <c r="C14030" t="str">
        <f t="shared" si="223"/>
        <v>2015 q3</v>
      </c>
    </row>
    <row r="14031" spans="1:3">
      <c r="A14031" s="61">
        <v>42201</v>
      </c>
      <c r="B14031">
        <v>2.5230000000000001</v>
      </c>
      <c r="C14031" t="str">
        <f t="shared" si="223"/>
        <v>2015 q3</v>
      </c>
    </row>
    <row r="14032" spans="1:3">
      <c r="A14032" s="61">
        <v>42202</v>
      </c>
      <c r="B14032">
        <v>2.496</v>
      </c>
      <c r="C14032" t="str">
        <f t="shared" si="223"/>
        <v>2015 q3</v>
      </c>
    </row>
    <row r="14033" spans="1:3">
      <c r="A14033" s="61">
        <v>42205</v>
      </c>
      <c r="B14033">
        <v>2.4815</v>
      </c>
      <c r="C14033" t="str">
        <f t="shared" si="223"/>
        <v>2015 q3</v>
      </c>
    </row>
    <row r="14034" spans="1:3">
      <c r="A14034" s="61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61">
        <v>42207</v>
      </c>
      <c r="B14035">
        <v>2.4279999999999999</v>
      </c>
      <c r="C14035" t="str">
        <f t="shared" si="224"/>
        <v>2015 q3</v>
      </c>
    </row>
    <row r="14036" spans="1:3">
      <c r="A14036" s="61">
        <v>42208</v>
      </c>
      <c r="B14036">
        <v>2.3855</v>
      </c>
      <c r="C14036" t="str">
        <f t="shared" si="224"/>
        <v>2015 q3</v>
      </c>
    </row>
    <row r="14037" spans="1:3">
      <c r="A14037" s="61">
        <v>42209</v>
      </c>
      <c r="B14037">
        <v>2.3824999999999998</v>
      </c>
      <c r="C14037" t="str">
        <f t="shared" si="224"/>
        <v>2015 q3</v>
      </c>
    </row>
    <row r="14038" spans="1:3">
      <c r="A14038" s="61">
        <v>42212</v>
      </c>
      <c r="B14038">
        <v>2.3534999999999999</v>
      </c>
      <c r="C14038" t="str">
        <f t="shared" si="224"/>
        <v>2015 q3</v>
      </c>
    </row>
    <row r="14039" spans="1:3">
      <c r="A14039" s="61">
        <v>42213</v>
      </c>
      <c r="B14039">
        <v>2.4024999999999999</v>
      </c>
      <c r="C14039" t="str">
        <f t="shared" si="224"/>
        <v>2015 q3</v>
      </c>
    </row>
    <row r="14040" spans="1:3">
      <c r="A14040" s="61">
        <v>42214</v>
      </c>
      <c r="B14040">
        <v>2.4075000000000002</v>
      </c>
      <c r="C14040" t="str">
        <f t="shared" si="224"/>
        <v>2015 q3</v>
      </c>
    </row>
    <row r="14041" spans="1:3">
      <c r="A14041" s="61">
        <v>42215</v>
      </c>
      <c r="B14041">
        <v>2.3769999999999998</v>
      </c>
      <c r="C14041" t="str">
        <f t="shared" si="224"/>
        <v>2015 q3</v>
      </c>
    </row>
    <row r="14042" spans="1:3">
      <c r="A14042" s="61">
        <v>42216</v>
      </c>
      <c r="B14042">
        <v>2.3635000000000002</v>
      </c>
      <c r="C14042" t="str">
        <f t="shared" si="224"/>
        <v>2015 q3</v>
      </c>
    </row>
    <row r="14043" spans="1:3">
      <c r="A14043" s="61">
        <v>42219</v>
      </c>
      <c r="B14043">
        <v>2.3460000000000001</v>
      </c>
      <c r="C14043" t="str">
        <f t="shared" si="224"/>
        <v>2015 q3</v>
      </c>
    </row>
    <row r="14044" spans="1:3">
      <c r="A14044" s="61">
        <v>42220</v>
      </c>
      <c r="B14044">
        <v>2.3620000000000001</v>
      </c>
      <c r="C14044" t="str">
        <f t="shared" si="224"/>
        <v>2015 q3</v>
      </c>
    </row>
    <row r="14045" spans="1:3">
      <c r="A14045" s="61">
        <v>42221</v>
      </c>
      <c r="B14045">
        <v>2.3485</v>
      </c>
      <c r="C14045" t="str">
        <f t="shared" si="224"/>
        <v>2015 q3</v>
      </c>
    </row>
    <row r="14046" spans="1:3">
      <c r="A14046" s="61">
        <v>42222</v>
      </c>
      <c r="B14046">
        <v>2.3410000000000002</v>
      </c>
      <c r="C14046" t="str">
        <f t="shared" si="224"/>
        <v>2015 q3</v>
      </c>
    </row>
    <row r="14047" spans="1:3">
      <c r="A14047" s="61">
        <v>42223</v>
      </c>
      <c r="B14047">
        <v>2.3325</v>
      </c>
      <c r="C14047" t="str">
        <f t="shared" si="224"/>
        <v>2015 q3</v>
      </c>
    </row>
    <row r="14048" spans="1:3">
      <c r="A14048" s="61">
        <v>42226</v>
      </c>
      <c r="B14048">
        <v>2.4</v>
      </c>
      <c r="C14048" t="str">
        <f t="shared" si="224"/>
        <v>2015 q3</v>
      </c>
    </row>
    <row r="14049" spans="1:3">
      <c r="A14049" s="61">
        <v>42227</v>
      </c>
      <c r="B14049">
        <v>2.3315000000000001</v>
      </c>
      <c r="C14049" t="str">
        <f t="shared" si="224"/>
        <v>2015 q3</v>
      </c>
    </row>
    <row r="14050" spans="1:3">
      <c r="A14050" s="61">
        <v>42228</v>
      </c>
      <c r="B14050">
        <v>2.35</v>
      </c>
      <c r="C14050" t="str">
        <f t="shared" si="224"/>
        <v>2015 q3</v>
      </c>
    </row>
    <row r="14051" spans="1:3">
      <c r="A14051" s="61">
        <v>42229</v>
      </c>
      <c r="B14051">
        <v>2.3530000000000002</v>
      </c>
      <c r="C14051" t="str">
        <f t="shared" si="224"/>
        <v>2015 q3</v>
      </c>
    </row>
    <row r="14052" spans="1:3">
      <c r="A14052" s="61">
        <v>42230</v>
      </c>
      <c r="B14052">
        <v>2.3515000000000001</v>
      </c>
      <c r="C14052" t="str">
        <f t="shared" si="224"/>
        <v>2015 q3</v>
      </c>
    </row>
    <row r="14053" spans="1:3">
      <c r="A14053" s="61">
        <v>42233</v>
      </c>
      <c r="B14053">
        <v>2.3210000000000002</v>
      </c>
      <c r="C14053" t="str">
        <f t="shared" si="224"/>
        <v>2015 q3</v>
      </c>
    </row>
    <row r="14054" spans="1:3">
      <c r="A14054" s="61">
        <v>42234</v>
      </c>
      <c r="B14054">
        <v>2.2869999999999999</v>
      </c>
      <c r="C14054" t="str">
        <f t="shared" si="224"/>
        <v>2015 q3</v>
      </c>
    </row>
    <row r="14055" spans="1:3">
      <c r="A14055" s="61">
        <v>42235</v>
      </c>
      <c r="B14055">
        <v>2.2759999999999998</v>
      </c>
      <c r="C14055" t="str">
        <f t="shared" si="224"/>
        <v>2015 q3</v>
      </c>
    </row>
    <row r="14056" spans="1:3">
      <c r="A14056" s="61">
        <v>42236</v>
      </c>
      <c r="B14056">
        <v>2.3195000000000001</v>
      </c>
      <c r="C14056" t="str">
        <f t="shared" si="224"/>
        <v>2015 q3</v>
      </c>
    </row>
    <row r="14057" spans="1:3">
      <c r="A14057" s="61">
        <v>42237</v>
      </c>
      <c r="B14057">
        <v>2.3035000000000001</v>
      </c>
      <c r="C14057" t="str">
        <f t="shared" si="224"/>
        <v>2015 q3</v>
      </c>
    </row>
    <row r="14058" spans="1:3">
      <c r="A14058" s="61">
        <v>42240</v>
      </c>
      <c r="B14058">
        <v>2.2589999999999999</v>
      </c>
      <c r="C14058" t="str">
        <f t="shared" si="224"/>
        <v>2015 q3</v>
      </c>
    </row>
    <row r="14059" spans="1:3">
      <c r="A14059" s="61">
        <v>42241</v>
      </c>
      <c r="B14059">
        <v>2.3134999999999999</v>
      </c>
      <c r="C14059" t="str">
        <f t="shared" si="224"/>
        <v>2015 q3</v>
      </c>
    </row>
    <row r="14060" spans="1:3">
      <c r="A14060" s="61">
        <v>42242</v>
      </c>
      <c r="B14060">
        <v>2.2454000000000001</v>
      </c>
      <c r="C14060" t="str">
        <f t="shared" si="224"/>
        <v>2015 q3</v>
      </c>
    </row>
    <row r="14061" spans="1:3">
      <c r="A14061" s="61">
        <v>42243</v>
      </c>
      <c r="B14061">
        <v>2.3317999999999999</v>
      </c>
      <c r="C14061" t="str">
        <f t="shared" si="224"/>
        <v>2015 q3</v>
      </c>
    </row>
    <row r="14062" spans="1:3">
      <c r="A14062" s="61">
        <v>42244</v>
      </c>
      <c r="B14062">
        <v>2.3462000000000001</v>
      </c>
      <c r="C14062" t="str">
        <f t="shared" si="224"/>
        <v>2015 q3</v>
      </c>
    </row>
    <row r="14063" spans="1:3">
      <c r="A14063" s="61">
        <v>42247</v>
      </c>
      <c r="B14063">
        <v>2.3376000000000001</v>
      </c>
      <c r="C14063" t="str">
        <f t="shared" si="224"/>
        <v>2015 q3</v>
      </c>
    </row>
    <row r="14064" spans="1:3">
      <c r="A14064" s="61">
        <v>42248</v>
      </c>
      <c r="B14064">
        <v>2.3014999999999999</v>
      </c>
      <c r="C14064" t="str">
        <f t="shared" si="224"/>
        <v>2015 q3</v>
      </c>
    </row>
    <row r="14065" spans="1:3">
      <c r="A14065" s="61">
        <v>42249</v>
      </c>
      <c r="B14065">
        <v>2.3294999999999999</v>
      </c>
      <c r="C14065" t="str">
        <f t="shared" si="224"/>
        <v>2015 q3</v>
      </c>
    </row>
    <row r="14066" spans="1:3">
      <c r="A14066" s="61">
        <v>42250</v>
      </c>
      <c r="B14066">
        <v>2.3845000000000001</v>
      </c>
      <c r="C14066" t="str">
        <f t="shared" si="224"/>
        <v>2015 q3</v>
      </c>
    </row>
    <row r="14067" spans="1:3">
      <c r="A14067" s="61">
        <v>42251</v>
      </c>
      <c r="B14067">
        <v>2.3119999999999998</v>
      </c>
      <c r="C14067" t="str">
        <f t="shared" si="224"/>
        <v>2015 q3</v>
      </c>
    </row>
    <row r="14068" spans="1:3">
      <c r="A14068" s="61">
        <v>42255</v>
      </c>
      <c r="B14068">
        <v>2.4340000000000002</v>
      </c>
      <c r="C14068" t="str">
        <f t="shared" si="224"/>
        <v>2015 q3</v>
      </c>
    </row>
    <row r="14069" spans="1:3">
      <c r="A14069" s="61">
        <v>42256</v>
      </c>
      <c r="B14069">
        <v>2.4365000000000001</v>
      </c>
      <c r="C14069" t="str">
        <f t="shared" si="224"/>
        <v>2015 q3</v>
      </c>
    </row>
    <row r="14070" spans="1:3">
      <c r="A14070" s="61">
        <v>42257</v>
      </c>
      <c r="B14070">
        <v>2.4470000000000001</v>
      </c>
      <c r="C14070" t="str">
        <f t="shared" si="224"/>
        <v>2015 q3</v>
      </c>
    </row>
    <row r="14071" spans="1:3">
      <c r="A14071" s="61">
        <v>42258</v>
      </c>
      <c r="B14071">
        <v>2.4535</v>
      </c>
      <c r="C14071" t="str">
        <f t="shared" si="224"/>
        <v>2015 q3</v>
      </c>
    </row>
    <row r="14072" spans="1:3">
      <c r="A14072" s="61">
        <v>42261</v>
      </c>
      <c r="B14072">
        <v>2.4055</v>
      </c>
      <c r="C14072" t="str">
        <f t="shared" si="224"/>
        <v>2015 q3</v>
      </c>
    </row>
    <row r="14073" spans="1:3">
      <c r="A14073" s="61">
        <v>42262</v>
      </c>
      <c r="B14073">
        <v>2.4264999999999999</v>
      </c>
      <c r="C14073" t="str">
        <f t="shared" si="224"/>
        <v>2015 q3</v>
      </c>
    </row>
    <row r="14074" spans="1:3">
      <c r="A14074" s="61">
        <v>42263</v>
      </c>
      <c r="B14074">
        <v>2.452</v>
      </c>
      <c r="C14074" t="str">
        <f t="shared" si="224"/>
        <v>2015 q3</v>
      </c>
    </row>
    <row r="14075" spans="1:3">
      <c r="A14075" s="61">
        <v>42264</v>
      </c>
      <c r="B14075">
        <v>2.452</v>
      </c>
      <c r="C14075" t="str">
        <f t="shared" si="224"/>
        <v>2015 q3</v>
      </c>
    </row>
    <row r="14076" spans="1:3">
      <c r="A14076" s="61">
        <v>42265</v>
      </c>
      <c r="B14076">
        <v>2.3860000000000001</v>
      </c>
      <c r="C14076" t="str">
        <f t="shared" si="224"/>
        <v>2015 q3</v>
      </c>
    </row>
    <row r="14077" spans="1:3">
      <c r="A14077" s="61">
        <v>42268</v>
      </c>
      <c r="B14077">
        <v>2.3885000000000001</v>
      </c>
      <c r="C14077" t="str">
        <f t="shared" si="224"/>
        <v>2015 q3</v>
      </c>
    </row>
    <row r="14078" spans="1:3">
      <c r="A14078" s="61">
        <v>42269</v>
      </c>
      <c r="B14078">
        <v>2.2974999999999999</v>
      </c>
      <c r="C14078" t="str">
        <f t="shared" si="224"/>
        <v>2015 q3</v>
      </c>
    </row>
    <row r="14079" spans="1:3">
      <c r="A14079" s="61">
        <v>42270</v>
      </c>
      <c r="B14079">
        <v>2.2955000000000001</v>
      </c>
      <c r="C14079" t="str">
        <f t="shared" si="224"/>
        <v>2015 q3</v>
      </c>
    </row>
    <row r="14080" spans="1:3">
      <c r="A14080" s="61">
        <v>42271</v>
      </c>
      <c r="B14080">
        <v>2.3025000000000002</v>
      </c>
      <c r="C14080" t="str">
        <f t="shared" si="224"/>
        <v>2015 q3</v>
      </c>
    </row>
    <row r="14081" spans="1:3">
      <c r="A14081" s="61">
        <v>42272</v>
      </c>
      <c r="B14081">
        <v>2.2835000000000001</v>
      </c>
      <c r="C14081" t="str">
        <f t="shared" si="224"/>
        <v>2015 q3</v>
      </c>
    </row>
    <row r="14082" spans="1:3">
      <c r="A14082" s="61">
        <v>42275</v>
      </c>
      <c r="B14082">
        <v>2.2515000000000001</v>
      </c>
      <c r="C14082" t="str">
        <f t="shared" si="224"/>
        <v>2015 q3</v>
      </c>
    </row>
    <row r="14083" spans="1:3">
      <c r="A14083" s="61">
        <v>42276</v>
      </c>
      <c r="B14083">
        <v>2.2515000000000001</v>
      </c>
      <c r="C14083" t="str">
        <f t="shared" si="224"/>
        <v>2015 q3</v>
      </c>
    </row>
    <row r="14084" spans="1:3">
      <c r="A14084" s="61">
        <v>42277</v>
      </c>
      <c r="B14084">
        <v>2.3410000000000002</v>
      </c>
      <c r="C14084" t="str">
        <f t="shared" si="224"/>
        <v>2015 q3</v>
      </c>
    </row>
    <row r="14085" spans="1:3">
      <c r="A14085" s="61">
        <v>42278</v>
      </c>
      <c r="B14085">
        <v>2.3045</v>
      </c>
      <c r="C14085" t="str">
        <f t="shared" si="224"/>
        <v>2015 q4</v>
      </c>
    </row>
    <row r="14086" spans="1:3">
      <c r="A14086" s="61">
        <v>42279</v>
      </c>
      <c r="B14086">
        <v>2.3254999999999999</v>
      </c>
      <c r="C14086" t="str">
        <f t="shared" si="224"/>
        <v>2015 q4</v>
      </c>
    </row>
    <row r="14087" spans="1:3">
      <c r="A14087" s="61">
        <v>42282</v>
      </c>
      <c r="B14087">
        <v>2.3555000000000001</v>
      </c>
      <c r="C14087" t="str">
        <f t="shared" si="224"/>
        <v>2015 q4</v>
      </c>
    </row>
    <row r="14088" spans="1:3">
      <c r="A14088" s="61">
        <v>42283</v>
      </c>
      <c r="B14088">
        <v>2.355</v>
      </c>
      <c r="C14088" t="str">
        <f t="shared" si="224"/>
        <v>2015 q4</v>
      </c>
    </row>
    <row r="14089" spans="1:3">
      <c r="A14089" s="61">
        <v>42284</v>
      </c>
      <c r="B14089">
        <v>2.367</v>
      </c>
      <c r="C14089" t="str">
        <f t="shared" si="224"/>
        <v>2015 q4</v>
      </c>
    </row>
    <row r="14090" spans="1:3">
      <c r="A14090" s="61">
        <v>42285</v>
      </c>
      <c r="B14090">
        <v>2.343</v>
      </c>
      <c r="C14090" t="str">
        <f t="shared" si="224"/>
        <v>2015 q4</v>
      </c>
    </row>
    <row r="14091" spans="1:3">
      <c r="A14091" s="61">
        <v>42286</v>
      </c>
      <c r="B14091">
        <v>2.4140000000000001</v>
      </c>
      <c r="C14091" t="str">
        <f t="shared" si="224"/>
        <v>2015 q4</v>
      </c>
    </row>
    <row r="14092" spans="1:3">
      <c r="A14092" s="61">
        <v>42289</v>
      </c>
      <c r="B14092">
        <v>2.4155000000000002</v>
      </c>
      <c r="C14092" t="str">
        <f t="shared" si="224"/>
        <v>2015 q4</v>
      </c>
    </row>
    <row r="14093" spans="1:3">
      <c r="A14093" s="61">
        <v>42290</v>
      </c>
      <c r="B14093">
        <v>2.3875000000000002</v>
      </c>
      <c r="C14093" t="str">
        <f t="shared" si="224"/>
        <v>2015 q4</v>
      </c>
    </row>
    <row r="14094" spans="1:3">
      <c r="A14094" s="61">
        <v>42291</v>
      </c>
      <c r="B14094">
        <v>2.4155000000000002</v>
      </c>
      <c r="C14094" t="str">
        <f t="shared" si="224"/>
        <v>2015 q4</v>
      </c>
    </row>
    <row r="14095" spans="1:3">
      <c r="A14095" s="61">
        <v>42292</v>
      </c>
      <c r="B14095">
        <v>2.423</v>
      </c>
      <c r="C14095" t="str">
        <f t="shared" si="224"/>
        <v>2015 q4</v>
      </c>
    </row>
    <row r="14096" spans="1:3">
      <c r="A14096" s="61">
        <v>42293</v>
      </c>
      <c r="B14096">
        <v>2.4035000000000002</v>
      </c>
      <c r="C14096" t="str">
        <f t="shared" si="224"/>
        <v>2015 q4</v>
      </c>
    </row>
    <row r="14097" spans="1:3">
      <c r="A14097" s="61">
        <v>42296</v>
      </c>
      <c r="B14097">
        <v>2.3675000000000002</v>
      </c>
      <c r="C14097" t="str">
        <f t="shared" si="224"/>
        <v>2015 q4</v>
      </c>
    </row>
    <row r="14098" spans="1:3">
      <c r="A14098" s="61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61">
        <v>42298</v>
      </c>
      <c r="B14099">
        <v>2.3605</v>
      </c>
      <c r="C14099" t="str">
        <f t="shared" si="225"/>
        <v>2015 q4</v>
      </c>
    </row>
    <row r="14100" spans="1:3">
      <c r="A14100" s="61">
        <v>42299</v>
      </c>
      <c r="B14100">
        <v>2.3835000000000002</v>
      </c>
      <c r="C14100" t="str">
        <f t="shared" si="225"/>
        <v>2015 q4</v>
      </c>
    </row>
    <row r="14101" spans="1:3">
      <c r="A14101" s="61">
        <v>42300</v>
      </c>
      <c r="B14101">
        <v>2.35</v>
      </c>
      <c r="C14101" t="str">
        <f t="shared" si="225"/>
        <v>2015 q4</v>
      </c>
    </row>
    <row r="14102" spans="1:3">
      <c r="A14102" s="61">
        <v>42303</v>
      </c>
      <c r="B14102">
        <v>2.3570000000000002</v>
      </c>
      <c r="C14102" t="str">
        <f t="shared" si="225"/>
        <v>2015 q4</v>
      </c>
    </row>
    <row r="14103" spans="1:3">
      <c r="A14103" s="61">
        <v>42304</v>
      </c>
      <c r="B14103">
        <v>2.3620000000000001</v>
      </c>
      <c r="C14103" t="str">
        <f t="shared" si="225"/>
        <v>2015 q4</v>
      </c>
    </row>
    <row r="14104" spans="1:3">
      <c r="A14104" s="61">
        <v>42305</v>
      </c>
      <c r="B14104">
        <v>2.3624999999999998</v>
      </c>
      <c r="C14104" t="str">
        <f t="shared" si="225"/>
        <v>2015 q4</v>
      </c>
    </row>
    <row r="14105" spans="1:3">
      <c r="A14105" s="61">
        <v>42306</v>
      </c>
      <c r="B14105">
        <v>2.3210000000000002</v>
      </c>
      <c r="C14105" t="str">
        <f t="shared" si="225"/>
        <v>2015 q4</v>
      </c>
    </row>
    <row r="14106" spans="1:3">
      <c r="A14106" s="61">
        <v>42307</v>
      </c>
      <c r="B14106">
        <v>2.3174999999999999</v>
      </c>
      <c r="C14106" t="str">
        <f t="shared" si="225"/>
        <v>2015 q4</v>
      </c>
    </row>
    <row r="14107" spans="1:3">
      <c r="A14107" s="61">
        <v>42310</v>
      </c>
      <c r="B14107">
        <v>2.319</v>
      </c>
      <c r="C14107" t="str">
        <f t="shared" si="225"/>
        <v>2015 q4</v>
      </c>
    </row>
    <row r="14108" spans="1:3">
      <c r="A14108" s="61">
        <v>42311</v>
      </c>
      <c r="B14108">
        <v>2.3304999999999998</v>
      </c>
      <c r="C14108" t="str">
        <f t="shared" si="225"/>
        <v>2015 q4</v>
      </c>
    </row>
    <row r="14109" spans="1:3">
      <c r="A14109" s="61">
        <v>42312</v>
      </c>
      <c r="B14109">
        <v>2.3224999999999998</v>
      </c>
      <c r="C14109" t="str">
        <f t="shared" si="225"/>
        <v>2015 q4</v>
      </c>
    </row>
    <row r="14110" spans="1:3">
      <c r="A14110" s="61">
        <v>42313</v>
      </c>
      <c r="B14110">
        <v>2.2549999999999999</v>
      </c>
      <c r="C14110" t="str">
        <f t="shared" si="225"/>
        <v>2015 q4</v>
      </c>
    </row>
    <row r="14111" spans="1:3">
      <c r="A14111" s="61">
        <v>42314</v>
      </c>
      <c r="B14111">
        <v>2.242</v>
      </c>
      <c r="C14111" t="str">
        <f t="shared" si="225"/>
        <v>2015 q4</v>
      </c>
    </row>
    <row r="14112" spans="1:3">
      <c r="A14112" s="61">
        <v>42317</v>
      </c>
      <c r="B14112">
        <v>2.23</v>
      </c>
      <c r="C14112" t="str">
        <f t="shared" si="225"/>
        <v>2015 q4</v>
      </c>
    </row>
    <row r="14113" spans="1:3">
      <c r="A14113" s="61">
        <v>42318</v>
      </c>
      <c r="B14113">
        <v>2.2174999999999998</v>
      </c>
      <c r="C14113" t="str">
        <f t="shared" si="225"/>
        <v>2015 q4</v>
      </c>
    </row>
    <row r="14114" spans="1:3">
      <c r="A14114" s="61">
        <v>42319</v>
      </c>
      <c r="B14114">
        <v>2.218</v>
      </c>
      <c r="C14114" t="str">
        <f t="shared" si="225"/>
        <v>2015 q4</v>
      </c>
    </row>
    <row r="14115" spans="1:3">
      <c r="A14115" s="61">
        <v>42320</v>
      </c>
      <c r="B14115">
        <v>2.1724999999999999</v>
      </c>
      <c r="C14115" t="str">
        <f t="shared" si="225"/>
        <v>2015 q4</v>
      </c>
    </row>
    <row r="14116" spans="1:3">
      <c r="A14116" s="61">
        <v>42321</v>
      </c>
      <c r="B14116">
        <v>2.1680000000000001</v>
      </c>
      <c r="C14116" t="str">
        <f t="shared" si="225"/>
        <v>2015 q4</v>
      </c>
    </row>
    <row r="14117" spans="1:3">
      <c r="A14117" s="61">
        <v>42324</v>
      </c>
      <c r="B14117">
        <v>2.1154999999999999</v>
      </c>
      <c r="C14117" t="str">
        <f t="shared" si="225"/>
        <v>2015 q4</v>
      </c>
    </row>
    <row r="14118" spans="1:3">
      <c r="A14118" s="61">
        <v>42325</v>
      </c>
      <c r="B14118">
        <v>2.1040000000000001</v>
      </c>
      <c r="C14118" t="str">
        <f t="shared" si="225"/>
        <v>2015 q4</v>
      </c>
    </row>
    <row r="14119" spans="1:3">
      <c r="A14119" s="61">
        <v>42326</v>
      </c>
      <c r="B14119">
        <v>2.0779999999999998</v>
      </c>
      <c r="C14119" t="str">
        <f t="shared" si="225"/>
        <v>2015 q4</v>
      </c>
    </row>
    <row r="14120" spans="1:3">
      <c r="A14120" s="61">
        <v>42327</v>
      </c>
      <c r="B14120">
        <v>2.0764999999999998</v>
      </c>
      <c r="C14120" t="str">
        <f t="shared" si="225"/>
        <v>2015 q4</v>
      </c>
    </row>
    <row r="14121" spans="1:3">
      <c r="A14121" s="61">
        <v>42328</v>
      </c>
      <c r="B14121">
        <v>2.0550000000000002</v>
      </c>
      <c r="C14121" t="str">
        <f t="shared" si="225"/>
        <v>2015 q4</v>
      </c>
    </row>
    <row r="14122" spans="1:3">
      <c r="A14122" s="61">
        <v>42331</v>
      </c>
      <c r="B14122">
        <v>2.0209999999999999</v>
      </c>
      <c r="C14122" t="str">
        <f t="shared" si="225"/>
        <v>2015 q4</v>
      </c>
    </row>
    <row r="14123" spans="1:3">
      <c r="A14123" s="61">
        <v>42332</v>
      </c>
      <c r="B14123">
        <v>2.056</v>
      </c>
      <c r="C14123" t="str">
        <f t="shared" si="225"/>
        <v>2015 q4</v>
      </c>
    </row>
    <row r="14124" spans="1:3">
      <c r="A14124" s="61">
        <v>42333</v>
      </c>
      <c r="B14124">
        <v>2.0478000000000001</v>
      </c>
      <c r="C14124" t="str">
        <f t="shared" si="225"/>
        <v>2015 q4</v>
      </c>
    </row>
    <row r="14125" spans="1:3">
      <c r="A14125" s="61">
        <v>42335</v>
      </c>
      <c r="B14125">
        <v>2.0529000000000002</v>
      </c>
      <c r="C14125" t="str">
        <f t="shared" si="225"/>
        <v>2015 q4</v>
      </c>
    </row>
    <row r="14126" spans="1:3">
      <c r="A14126" s="61">
        <v>42338</v>
      </c>
      <c r="B14126">
        <v>2.0457000000000001</v>
      </c>
      <c r="C14126" t="str">
        <f t="shared" si="225"/>
        <v>2015 q4</v>
      </c>
    </row>
    <row r="14127" spans="1:3">
      <c r="A14127" s="61">
        <v>42339</v>
      </c>
      <c r="B14127">
        <v>2.0695000000000001</v>
      </c>
      <c r="C14127" t="str">
        <f t="shared" si="225"/>
        <v>2015 q4</v>
      </c>
    </row>
    <row r="14128" spans="1:3">
      <c r="A14128" s="61">
        <v>42340</v>
      </c>
      <c r="B14128">
        <v>2.0314999999999999</v>
      </c>
      <c r="C14128" t="str">
        <f t="shared" si="225"/>
        <v>2015 q4</v>
      </c>
    </row>
    <row r="14129" spans="1:3">
      <c r="A14129" s="61">
        <v>42341</v>
      </c>
      <c r="B14129">
        <v>2.0594999999999999</v>
      </c>
      <c r="C14129" t="str">
        <f t="shared" si="225"/>
        <v>2015 q4</v>
      </c>
    </row>
    <row r="14130" spans="1:3">
      <c r="A14130" s="61">
        <v>42342</v>
      </c>
      <c r="B14130">
        <v>2.0760000000000001</v>
      </c>
      <c r="C14130" t="str">
        <f t="shared" si="225"/>
        <v>2015 q4</v>
      </c>
    </row>
    <row r="14131" spans="1:3">
      <c r="A14131" s="61">
        <v>42345</v>
      </c>
      <c r="B14131">
        <v>2.0470000000000002</v>
      </c>
      <c r="C14131" t="str">
        <f t="shared" si="225"/>
        <v>2015 q4</v>
      </c>
    </row>
    <row r="14132" spans="1:3">
      <c r="A14132" s="61">
        <v>42346</v>
      </c>
      <c r="B14132">
        <v>2.0499999999999998</v>
      </c>
      <c r="C14132" t="str">
        <f t="shared" si="225"/>
        <v>2015 q4</v>
      </c>
    </row>
    <row r="14133" spans="1:3">
      <c r="A14133" s="61">
        <v>42347</v>
      </c>
      <c r="B14133">
        <v>2.0619999999999998</v>
      </c>
      <c r="C14133" t="str">
        <f t="shared" si="225"/>
        <v>2015 q4</v>
      </c>
    </row>
    <row r="14134" spans="1:3">
      <c r="A14134" s="61">
        <v>42348</v>
      </c>
      <c r="B14134">
        <v>2.0684999999999998</v>
      </c>
      <c r="C14134" t="str">
        <f t="shared" si="225"/>
        <v>2015 q4</v>
      </c>
    </row>
    <row r="14135" spans="1:3">
      <c r="A14135" s="61">
        <v>42349</v>
      </c>
      <c r="B14135">
        <v>2.1124999999999998</v>
      </c>
      <c r="C14135" t="str">
        <f t="shared" si="225"/>
        <v>2015 q4</v>
      </c>
    </row>
    <row r="14136" spans="1:3">
      <c r="A14136" s="61">
        <v>42352</v>
      </c>
      <c r="B14136">
        <v>2.1065</v>
      </c>
      <c r="C14136" t="str">
        <f t="shared" si="225"/>
        <v>2015 q4</v>
      </c>
    </row>
    <row r="14137" spans="1:3">
      <c r="A14137" s="61">
        <v>42353</v>
      </c>
      <c r="B14137">
        <v>2.052</v>
      </c>
      <c r="C14137" t="str">
        <f t="shared" si="225"/>
        <v>2015 q4</v>
      </c>
    </row>
    <row r="14138" spans="1:3">
      <c r="A14138" s="61">
        <v>42354</v>
      </c>
      <c r="B14138">
        <v>2.0659999999999998</v>
      </c>
      <c r="C14138" t="str">
        <f t="shared" si="225"/>
        <v>2015 q4</v>
      </c>
    </row>
    <row r="14139" spans="1:3">
      <c r="A14139" s="61">
        <v>42355</v>
      </c>
      <c r="B14139">
        <v>2.0385</v>
      </c>
      <c r="C14139" t="str">
        <f t="shared" si="225"/>
        <v>2015 q4</v>
      </c>
    </row>
    <row r="14140" spans="1:3">
      <c r="A14140" s="61">
        <v>42356</v>
      </c>
      <c r="B14140">
        <v>2.1080000000000001</v>
      </c>
      <c r="C14140" t="str">
        <f t="shared" si="225"/>
        <v>2015 q4</v>
      </c>
    </row>
    <row r="14141" spans="1:3">
      <c r="A14141" s="61">
        <v>42359</v>
      </c>
      <c r="B14141">
        <v>2.1335000000000002</v>
      </c>
      <c r="C14141" t="str">
        <f t="shared" si="225"/>
        <v>2015 q4</v>
      </c>
    </row>
    <row r="14142" spans="1:3">
      <c r="A14142" s="61">
        <v>42360</v>
      </c>
      <c r="B14142">
        <v>2.1015000000000001</v>
      </c>
      <c r="C14142" t="str">
        <f t="shared" si="225"/>
        <v>2015 q4</v>
      </c>
    </row>
    <row r="14143" spans="1:3">
      <c r="A14143" s="61">
        <v>42361</v>
      </c>
      <c r="B14143">
        <v>2.1160000000000001</v>
      </c>
      <c r="C14143" t="str">
        <f t="shared" si="225"/>
        <v>2015 q4</v>
      </c>
    </row>
    <row r="14144" spans="1:3">
      <c r="A14144" s="61">
        <v>42362</v>
      </c>
      <c r="B14144">
        <v>2.1154999999999999</v>
      </c>
      <c r="C14144" t="str">
        <f t="shared" si="225"/>
        <v>2015 q4</v>
      </c>
    </row>
    <row r="14145" spans="1:3">
      <c r="A14145" s="61">
        <v>42366</v>
      </c>
      <c r="B14145">
        <v>2.0718000000000001</v>
      </c>
      <c r="C14145" t="str">
        <f t="shared" si="225"/>
        <v>2015 q4</v>
      </c>
    </row>
    <row r="14146" spans="1:3">
      <c r="A14146" s="61">
        <v>42367</v>
      </c>
      <c r="B14146">
        <v>2.1307999999999998</v>
      </c>
      <c r="C14146" t="str">
        <f t="shared" si="225"/>
        <v>2015 q4</v>
      </c>
    </row>
    <row r="14147" spans="1:3">
      <c r="A14147" s="61">
        <v>42368</v>
      </c>
      <c r="B14147">
        <v>2.1427</v>
      </c>
      <c r="C14147" t="str">
        <f t="shared" si="225"/>
        <v>2015 q4</v>
      </c>
    </row>
    <row r="14148" spans="1:3">
      <c r="A14148" s="61">
        <v>42369</v>
      </c>
      <c r="B14148">
        <v>2.1331000000000002</v>
      </c>
      <c r="C14148" t="str">
        <f t="shared" si="225"/>
        <v>2015 q4</v>
      </c>
    </row>
    <row r="14149" spans="1:3">
      <c r="A14149" s="61">
        <v>42373</v>
      </c>
      <c r="B14149">
        <v>2.0794999999999999</v>
      </c>
      <c r="C14149" t="str">
        <f t="shared" si="225"/>
        <v>2016 q1</v>
      </c>
    </row>
    <row r="14150" spans="1:3">
      <c r="A14150" s="61">
        <v>42374</v>
      </c>
      <c r="B14150">
        <v>2.0954999999999999</v>
      </c>
      <c r="C14150" t="str">
        <f t="shared" si="225"/>
        <v>2016 q1</v>
      </c>
    </row>
    <row r="14151" spans="1:3">
      <c r="A14151" s="61">
        <v>42375</v>
      </c>
      <c r="B14151">
        <v>2.0880000000000001</v>
      </c>
      <c r="C14151" t="str">
        <f t="shared" si="225"/>
        <v>2016 q1</v>
      </c>
    </row>
    <row r="14152" spans="1:3">
      <c r="A14152" s="61">
        <v>42376</v>
      </c>
      <c r="B14152">
        <v>2.0219999999999998</v>
      </c>
      <c r="C14152" t="str">
        <f t="shared" si="225"/>
        <v>2016 q1</v>
      </c>
    </row>
    <row r="14153" spans="1:3">
      <c r="A14153" s="61">
        <v>42377</v>
      </c>
      <c r="B14153">
        <v>2.0219999999999998</v>
      </c>
      <c r="C14153" t="str">
        <f t="shared" si="225"/>
        <v>2016 q1</v>
      </c>
    </row>
    <row r="14154" spans="1:3">
      <c r="A14154" s="61">
        <v>42380</v>
      </c>
      <c r="B14154">
        <v>1.9724999999999999</v>
      </c>
      <c r="C14154" t="str">
        <f t="shared" si="225"/>
        <v>2016 q1</v>
      </c>
    </row>
    <row r="14155" spans="1:3">
      <c r="A14155" s="61">
        <v>42381</v>
      </c>
      <c r="B14155">
        <v>1.9590000000000001</v>
      </c>
      <c r="C14155" t="str">
        <f t="shared" si="225"/>
        <v>2016 q1</v>
      </c>
    </row>
    <row r="14156" spans="1:3">
      <c r="A14156" s="61">
        <v>42382</v>
      </c>
      <c r="B14156">
        <v>1.956</v>
      </c>
      <c r="C14156" t="str">
        <f t="shared" si="225"/>
        <v>2016 q1</v>
      </c>
    </row>
    <row r="14157" spans="1:3">
      <c r="A14157" s="61">
        <v>42383</v>
      </c>
      <c r="B14157">
        <v>1.976</v>
      </c>
      <c r="C14157" t="str">
        <f t="shared" si="225"/>
        <v>2016 q1</v>
      </c>
    </row>
    <row r="14158" spans="1:3">
      <c r="A14158" s="61">
        <v>42384</v>
      </c>
      <c r="B14158">
        <v>1.9435</v>
      </c>
      <c r="C14158" t="str">
        <f t="shared" si="225"/>
        <v>2016 q1</v>
      </c>
    </row>
    <row r="14159" spans="1:3">
      <c r="A14159" s="61">
        <v>42388</v>
      </c>
      <c r="B14159">
        <v>1.9775</v>
      </c>
      <c r="C14159" t="str">
        <f t="shared" si="225"/>
        <v>2016 q1</v>
      </c>
    </row>
    <row r="14160" spans="1:3">
      <c r="A14160" s="61">
        <v>42389</v>
      </c>
      <c r="B14160">
        <v>1.9595</v>
      </c>
      <c r="C14160" t="str">
        <f t="shared" si="225"/>
        <v>2016 q1</v>
      </c>
    </row>
    <row r="14161" spans="1:3">
      <c r="A14161" s="61">
        <v>42390</v>
      </c>
      <c r="B14161">
        <v>1.9964999999999999</v>
      </c>
      <c r="C14161" t="str">
        <f t="shared" si="225"/>
        <v>2016 q1</v>
      </c>
    </row>
    <row r="14162" spans="1:3">
      <c r="A14162" s="61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61">
        <v>42394</v>
      </c>
      <c r="B14163">
        <v>1.998</v>
      </c>
      <c r="C14163" t="str">
        <f t="shared" si="226"/>
        <v>2016 q1</v>
      </c>
    </row>
    <row r="14164" spans="1:3">
      <c r="A14164" s="61">
        <v>42395</v>
      </c>
      <c r="B14164">
        <v>2.0375000000000001</v>
      </c>
      <c r="C14164" t="str">
        <f t="shared" si="226"/>
        <v>2016 q1</v>
      </c>
    </row>
    <row r="14165" spans="1:3">
      <c r="A14165" s="61">
        <v>42396</v>
      </c>
      <c r="B14165">
        <v>2.0640000000000001</v>
      </c>
      <c r="C14165" t="str">
        <f t="shared" si="226"/>
        <v>2016 q1</v>
      </c>
    </row>
    <row r="14166" spans="1:3">
      <c r="A14166" s="61">
        <v>42397</v>
      </c>
      <c r="B14166">
        <v>2.0514999999999999</v>
      </c>
      <c r="C14166" t="str">
        <f t="shared" si="226"/>
        <v>2016 q1</v>
      </c>
    </row>
    <row r="14167" spans="1:3">
      <c r="A14167" s="61">
        <v>42398</v>
      </c>
      <c r="B14167">
        <v>2.0670000000000002</v>
      </c>
      <c r="C14167" t="str">
        <f t="shared" si="226"/>
        <v>2016 q1</v>
      </c>
    </row>
    <row r="14168" spans="1:3">
      <c r="A14168" s="61">
        <v>42401</v>
      </c>
      <c r="B14168">
        <v>2.0554999999999999</v>
      </c>
      <c r="C14168" t="str">
        <f t="shared" si="226"/>
        <v>2016 q1</v>
      </c>
    </row>
    <row r="14169" spans="1:3">
      <c r="A14169" s="61">
        <v>42402</v>
      </c>
      <c r="B14169">
        <v>2.0550000000000002</v>
      </c>
      <c r="C14169" t="str">
        <f t="shared" si="226"/>
        <v>2016 q1</v>
      </c>
    </row>
    <row r="14170" spans="1:3">
      <c r="A14170" s="61">
        <v>42403</v>
      </c>
      <c r="B14170">
        <v>2.0950000000000002</v>
      </c>
      <c r="C14170" t="str">
        <f t="shared" si="226"/>
        <v>2016 q1</v>
      </c>
    </row>
    <row r="14171" spans="1:3">
      <c r="A14171" s="61">
        <v>42404</v>
      </c>
      <c r="B14171">
        <v>2.1315</v>
      </c>
      <c r="C14171" t="str">
        <f t="shared" si="226"/>
        <v>2016 q1</v>
      </c>
    </row>
    <row r="14172" spans="1:3">
      <c r="A14172" s="61">
        <v>42405</v>
      </c>
      <c r="B14172">
        <v>2.1030000000000002</v>
      </c>
      <c r="C14172" t="str">
        <f t="shared" si="226"/>
        <v>2016 q1</v>
      </c>
    </row>
    <row r="14173" spans="1:3">
      <c r="A14173" s="61">
        <v>42408</v>
      </c>
      <c r="B14173">
        <v>2.0905</v>
      </c>
      <c r="C14173" t="str">
        <f t="shared" si="226"/>
        <v>2016 q1</v>
      </c>
    </row>
    <row r="14174" spans="1:3">
      <c r="A14174" s="61">
        <v>42409</v>
      </c>
      <c r="B14174">
        <v>2.0394999999999999</v>
      </c>
      <c r="C14174" t="str">
        <f t="shared" si="226"/>
        <v>2016 q1</v>
      </c>
    </row>
    <row r="14175" spans="1:3">
      <c r="A14175" s="61">
        <v>42410</v>
      </c>
      <c r="B14175">
        <v>2.0270000000000001</v>
      </c>
      <c r="C14175" t="str">
        <f t="shared" si="226"/>
        <v>2016 q1</v>
      </c>
    </row>
    <row r="14176" spans="1:3">
      <c r="A14176" s="61">
        <v>42411</v>
      </c>
      <c r="B14176">
        <v>2.0065</v>
      </c>
      <c r="C14176" t="str">
        <f t="shared" si="226"/>
        <v>2016 q1</v>
      </c>
    </row>
    <row r="14177" spans="1:3">
      <c r="A14177" s="61">
        <v>42412</v>
      </c>
      <c r="B14177">
        <v>2.0289999999999999</v>
      </c>
      <c r="C14177" t="str">
        <f t="shared" si="226"/>
        <v>2016 q1</v>
      </c>
    </row>
    <row r="14178" spans="1:3">
      <c r="A14178" s="61">
        <v>42416</v>
      </c>
      <c r="B14178">
        <v>2.0510000000000002</v>
      </c>
      <c r="C14178" t="str">
        <f t="shared" si="226"/>
        <v>2016 q1</v>
      </c>
    </row>
    <row r="14179" spans="1:3">
      <c r="A14179" s="61">
        <v>42417</v>
      </c>
      <c r="B14179">
        <v>2.0754999999999999</v>
      </c>
      <c r="C14179" t="str">
        <f t="shared" si="226"/>
        <v>2016 q1</v>
      </c>
    </row>
    <row r="14180" spans="1:3">
      <c r="A14180" s="61">
        <v>42418</v>
      </c>
      <c r="B14180">
        <v>2.0735000000000001</v>
      </c>
      <c r="C14180" t="str">
        <f t="shared" si="226"/>
        <v>2016 q1</v>
      </c>
    </row>
    <row r="14181" spans="1:3">
      <c r="A14181" s="61">
        <v>42419</v>
      </c>
      <c r="B14181">
        <v>2.0764999999999998</v>
      </c>
      <c r="C14181" t="str">
        <f t="shared" si="226"/>
        <v>2016 q1</v>
      </c>
    </row>
    <row r="14182" spans="1:3">
      <c r="A14182" s="61">
        <v>42422</v>
      </c>
      <c r="B14182">
        <v>2.1150000000000002</v>
      </c>
      <c r="C14182" t="str">
        <f t="shared" si="226"/>
        <v>2016 q1</v>
      </c>
    </row>
    <row r="14183" spans="1:3">
      <c r="A14183" s="61">
        <v>42423</v>
      </c>
      <c r="B14183">
        <v>2.1055000000000001</v>
      </c>
      <c r="C14183" t="str">
        <f t="shared" si="226"/>
        <v>2016 q1</v>
      </c>
    </row>
    <row r="14184" spans="1:3">
      <c r="A14184" s="61">
        <v>42424</v>
      </c>
      <c r="B14184">
        <v>2.097</v>
      </c>
      <c r="C14184" t="str">
        <f t="shared" si="226"/>
        <v>2016 q1</v>
      </c>
    </row>
    <row r="14185" spans="1:3">
      <c r="A14185" s="61">
        <v>42425</v>
      </c>
      <c r="B14185">
        <v>2.0691000000000002</v>
      </c>
      <c r="C14185" t="str">
        <f t="shared" si="226"/>
        <v>2016 q1</v>
      </c>
    </row>
    <row r="14186" spans="1:3">
      <c r="A14186" s="61">
        <v>42426</v>
      </c>
      <c r="B14186">
        <v>2.1221999999999999</v>
      </c>
      <c r="C14186" t="str">
        <f t="shared" si="226"/>
        <v>2016 q1</v>
      </c>
    </row>
    <row r="14187" spans="1:3">
      <c r="A14187" s="61">
        <v>42429</v>
      </c>
      <c r="B14187">
        <v>2.1316999999999999</v>
      </c>
      <c r="C14187" t="str">
        <f t="shared" si="226"/>
        <v>2016 q1</v>
      </c>
    </row>
    <row r="14188" spans="1:3">
      <c r="A14188" s="61">
        <v>42430</v>
      </c>
      <c r="B14188">
        <v>2.1455000000000002</v>
      </c>
      <c r="C14188" t="str">
        <f t="shared" si="226"/>
        <v>2016 q1</v>
      </c>
    </row>
    <row r="14189" spans="1:3">
      <c r="A14189" s="61">
        <v>42431</v>
      </c>
      <c r="B14189">
        <v>2.181</v>
      </c>
      <c r="C14189" t="str">
        <f t="shared" si="226"/>
        <v>2016 q1</v>
      </c>
    </row>
    <row r="14190" spans="1:3">
      <c r="A14190" s="61">
        <v>42432</v>
      </c>
      <c r="B14190">
        <v>2.2084999999999999</v>
      </c>
      <c r="C14190" t="str">
        <f t="shared" si="226"/>
        <v>2016 q1</v>
      </c>
    </row>
    <row r="14191" spans="1:3">
      <c r="A14191" s="61">
        <v>42433</v>
      </c>
      <c r="B14191">
        <v>2.2745000000000002</v>
      </c>
      <c r="C14191" t="str">
        <f t="shared" si="226"/>
        <v>2016 q1</v>
      </c>
    </row>
    <row r="14192" spans="1:3">
      <c r="A14192" s="61">
        <v>42436</v>
      </c>
      <c r="B14192">
        <v>2.2835000000000001</v>
      </c>
      <c r="C14192" t="str">
        <f t="shared" si="226"/>
        <v>2016 q1</v>
      </c>
    </row>
    <row r="14193" spans="1:3">
      <c r="A14193" s="61">
        <v>42437</v>
      </c>
      <c r="B14193">
        <v>2.222</v>
      </c>
      <c r="C14193" t="str">
        <f t="shared" si="226"/>
        <v>2016 q1</v>
      </c>
    </row>
    <row r="14194" spans="1:3">
      <c r="A14194" s="61">
        <v>42438</v>
      </c>
      <c r="B14194">
        <v>2.2324999999999999</v>
      </c>
      <c r="C14194" t="str">
        <f t="shared" si="226"/>
        <v>2016 q1</v>
      </c>
    </row>
    <row r="14195" spans="1:3">
      <c r="A14195" s="61">
        <v>42439</v>
      </c>
      <c r="B14195">
        <v>2.2200000000000002</v>
      </c>
      <c r="C14195" t="str">
        <f t="shared" si="226"/>
        <v>2016 q1</v>
      </c>
    </row>
    <row r="14196" spans="1:3">
      <c r="A14196" s="61">
        <v>42440</v>
      </c>
      <c r="B14196">
        <v>2.2410000000000001</v>
      </c>
      <c r="C14196" t="str">
        <f t="shared" si="226"/>
        <v>2016 q1</v>
      </c>
    </row>
    <row r="14197" spans="1:3">
      <c r="A14197" s="61">
        <v>42443</v>
      </c>
      <c r="B14197">
        <v>2.2395</v>
      </c>
      <c r="C14197" t="str">
        <f t="shared" si="226"/>
        <v>2016 q1</v>
      </c>
    </row>
    <row r="14198" spans="1:3">
      <c r="A14198" s="61">
        <v>42444</v>
      </c>
      <c r="B14198">
        <v>2.2334999999999998</v>
      </c>
      <c r="C14198" t="str">
        <f t="shared" si="226"/>
        <v>2016 q1</v>
      </c>
    </row>
    <row r="14199" spans="1:3">
      <c r="A14199" s="61">
        <v>42445</v>
      </c>
      <c r="B14199">
        <v>2.234</v>
      </c>
      <c r="C14199" t="str">
        <f t="shared" si="226"/>
        <v>2016 q1</v>
      </c>
    </row>
    <row r="14200" spans="1:3">
      <c r="A14200" s="61">
        <v>42446</v>
      </c>
      <c r="B14200">
        <v>2.2925</v>
      </c>
      <c r="C14200" t="str">
        <f t="shared" si="226"/>
        <v>2016 q1</v>
      </c>
    </row>
    <row r="14201" spans="1:3">
      <c r="A14201" s="61">
        <v>42447</v>
      </c>
      <c r="B14201">
        <v>2.2825000000000002</v>
      </c>
      <c r="C14201" t="str">
        <f t="shared" si="226"/>
        <v>2016 q1</v>
      </c>
    </row>
    <row r="14202" spans="1:3">
      <c r="A14202" s="61">
        <v>42450</v>
      </c>
      <c r="B14202">
        <v>2.2925</v>
      </c>
      <c r="C14202" t="str">
        <f t="shared" si="226"/>
        <v>2016 q1</v>
      </c>
    </row>
    <row r="14203" spans="1:3">
      <c r="A14203" s="61">
        <v>42451</v>
      </c>
      <c r="B14203">
        <v>2.2894999999999999</v>
      </c>
      <c r="C14203" t="str">
        <f t="shared" si="226"/>
        <v>2016 q1</v>
      </c>
    </row>
    <row r="14204" spans="1:3">
      <c r="A14204" s="61">
        <v>42452</v>
      </c>
      <c r="B14204">
        <v>2.2355</v>
      </c>
      <c r="C14204" t="str">
        <f t="shared" si="226"/>
        <v>2016 q1</v>
      </c>
    </row>
    <row r="14205" spans="1:3">
      <c r="A14205" s="61">
        <v>42453</v>
      </c>
      <c r="B14205">
        <v>2.2290000000000001</v>
      </c>
      <c r="C14205" t="str">
        <f t="shared" si="226"/>
        <v>2016 q1</v>
      </c>
    </row>
    <row r="14206" spans="1:3">
      <c r="A14206" s="61">
        <v>42457</v>
      </c>
      <c r="B14206">
        <v>2.246</v>
      </c>
      <c r="C14206" t="str">
        <f t="shared" si="226"/>
        <v>2016 q1</v>
      </c>
    </row>
    <row r="14207" spans="1:3">
      <c r="A14207" s="61">
        <v>42458</v>
      </c>
      <c r="B14207">
        <v>2.214</v>
      </c>
      <c r="C14207" t="str">
        <f t="shared" si="226"/>
        <v>2016 q1</v>
      </c>
    </row>
    <row r="14208" spans="1:3">
      <c r="A14208" s="61">
        <v>42459</v>
      </c>
      <c r="B14208">
        <v>2.19</v>
      </c>
      <c r="C14208" t="str">
        <f t="shared" si="226"/>
        <v>2016 q1</v>
      </c>
    </row>
    <row r="14209" spans="1:3">
      <c r="A14209" s="61">
        <v>42460</v>
      </c>
      <c r="B14209">
        <v>2.1829999999999998</v>
      </c>
      <c r="C14209" t="str">
        <f t="shared" si="226"/>
        <v>2016 q1</v>
      </c>
    </row>
    <row r="14210" spans="1:3">
      <c r="A14210" s="61">
        <v>42461</v>
      </c>
      <c r="B14210">
        <v>2.1629999999999998</v>
      </c>
      <c r="C14210" t="str">
        <f t="shared" si="226"/>
        <v>2016 q2</v>
      </c>
    </row>
    <row r="14211" spans="1:3">
      <c r="A14211" s="61">
        <v>42464</v>
      </c>
      <c r="B14211">
        <v>2.1404999999999998</v>
      </c>
      <c r="C14211" t="str">
        <f t="shared" si="226"/>
        <v>2016 q2</v>
      </c>
    </row>
    <row r="14212" spans="1:3">
      <c r="A14212" s="61">
        <v>42465</v>
      </c>
      <c r="B14212">
        <v>2.1379999999999999</v>
      </c>
      <c r="C14212" t="str">
        <f t="shared" si="226"/>
        <v>2016 q2</v>
      </c>
    </row>
    <row r="14213" spans="1:3">
      <c r="A14213" s="61">
        <v>42466</v>
      </c>
      <c r="B14213">
        <v>2.1435</v>
      </c>
      <c r="C14213" t="str">
        <f t="shared" si="226"/>
        <v>2016 q2</v>
      </c>
    </row>
    <row r="14214" spans="1:3">
      <c r="A14214" s="61">
        <v>42467</v>
      </c>
      <c r="B14214">
        <v>2.0764999999999998</v>
      </c>
      <c r="C14214" t="str">
        <f t="shared" si="226"/>
        <v>2016 q2</v>
      </c>
    </row>
    <row r="14215" spans="1:3">
      <c r="A14215" s="61">
        <v>42468</v>
      </c>
      <c r="B14215">
        <v>2.0870000000000002</v>
      </c>
      <c r="C14215" t="str">
        <f t="shared" si="226"/>
        <v>2016 q2</v>
      </c>
    </row>
    <row r="14216" spans="1:3">
      <c r="A14216" s="61">
        <v>42471</v>
      </c>
      <c r="B14216">
        <v>2.0905</v>
      </c>
      <c r="C14216" t="str">
        <f t="shared" si="226"/>
        <v>2016 q2</v>
      </c>
    </row>
    <row r="14217" spans="1:3">
      <c r="A14217" s="61">
        <v>42472</v>
      </c>
      <c r="B14217">
        <v>2.1469999999999998</v>
      </c>
      <c r="C14217" t="str">
        <f t="shared" si="226"/>
        <v>2016 q2</v>
      </c>
    </row>
    <row r="14218" spans="1:3">
      <c r="A14218" s="61">
        <v>42473</v>
      </c>
      <c r="B14218">
        <v>2.1680000000000001</v>
      </c>
      <c r="C14218" t="str">
        <f t="shared" si="226"/>
        <v>2016 q2</v>
      </c>
    </row>
    <row r="14219" spans="1:3">
      <c r="A14219" s="61">
        <v>42474</v>
      </c>
      <c r="B14219">
        <v>2.1709999999999998</v>
      </c>
      <c r="C14219" t="str">
        <f t="shared" si="226"/>
        <v>2016 q2</v>
      </c>
    </row>
    <row r="14220" spans="1:3">
      <c r="A14220" s="61">
        <v>42475</v>
      </c>
      <c r="B14220">
        <v>2.153</v>
      </c>
      <c r="C14220" t="str">
        <f t="shared" si="226"/>
        <v>2016 q2</v>
      </c>
    </row>
    <row r="14221" spans="1:3">
      <c r="A14221" s="61">
        <v>42478</v>
      </c>
      <c r="B14221">
        <v>2.1644999999999999</v>
      </c>
      <c r="C14221" t="str">
        <f t="shared" si="226"/>
        <v>2016 q2</v>
      </c>
    </row>
    <row r="14222" spans="1:3">
      <c r="A14222" s="61">
        <v>42479</v>
      </c>
      <c r="B14222">
        <v>2.2235</v>
      </c>
      <c r="C14222" t="str">
        <f t="shared" si="226"/>
        <v>2016 q2</v>
      </c>
    </row>
    <row r="14223" spans="1:3">
      <c r="A14223" s="61">
        <v>42480</v>
      </c>
      <c r="B14223">
        <v>2.238</v>
      </c>
      <c r="C14223" t="str">
        <f t="shared" si="226"/>
        <v>2016 q2</v>
      </c>
    </row>
    <row r="14224" spans="1:3">
      <c r="A14224" s="61">
        <v>42481</v>
      </c>
      <c r="B14224">
        <v>2.2509999999999999</v>
      </c>
      <c r="C14224" t="str">
        <f t="shared" si="226"/>
        <v>2016 q2</v>
      </c>
    </row>
    <row r="14225" spans="1:3">
      <c r="A14225" s="61">
        <v>42482</v>
      </c>
      <c r="B14225">
        <v>2.2645</v>
      </c>
      <c r="C14225" t="str">
        <f t="shared" si="226"/>
        <v>2016 q2</v>
      </c>
    </row>
    <row r="14226" spans="1:3">
      <c r="A14226" s="61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61">
        <v>42486</v>
      </c>
      <c r="B14227">
        <v>2.2429000000000001</v>
      </c>
      <c r="C14227" t="str">
        <f t="shared" si="227"/>
        <v>2016 q2</v>
      </c>
    </row>
    <row r="14228" spans="1:3">
      <c r="A14228" s="61">
        <v>42487</v>
      </c>
      <c r="B14228">
        <v>2.2197</v>
      </c>
      <c r="C14228" t="str">
        <f t="shared" si="227"/>
        <v>2016 q2</v>
      </c>
    </row>
    <row r="14229" spans="1:3">
      <c r="A14229" s="61">
        <v>42488</v>
      </c>
      <c r="B14229">
        <v>2.2286999999999999</v>
      </c>
      <c r="C14229" t="str">
        <f t="shared" si="227"/>
        <v>2016 q2</v>
      </c>
    </row>
    <row r="14230" spans="1:3">
      <c r="A14230" s="61">
        <v>42489</v>
      </c>
      <c r="B14230">
        <v>2.2826</v>
      </c>
      <c r="C14230" t="str">
        <f t="shared" si="227"/>
        <v>2016 q2</v>
      </c>
    </row>
    <row r="14231" spans="1:3">
      <c r="A14231" s="61">
        <v>42492</v>
      </c>
      <c r="B14231">
        <v>2.2665000000000002</v>
      </c>
      <c r="C14231" t="str">
        <f t="shared" si="227"/>
        <v>2016 q2</v>
      </c>
    </row>
    <row r="14232" spans="1:3">
      <c r="A14232" s="61">
        <v>42493</v>
      </c>
      <c r="B14232">
        <v>2.2189999999999999</v>
      </c>
      <c r="C14232" t="str">
        <f t="shared" si="227"/>
        <v>2016 q2</v>
      </c>
    </row>
    <row r="14233" spans="1:3">
      <c r="A14233" s="61">
        <v>42494</v>
      </c>
      <c r="B14233">
        <v>2.1865000000000001</v>
      </c>
      <c r="C14233" t="str">
        <f t="shared" si="227"/>
        <v>2016 q2</v>
      </c>
    </row>
    <row r="14234" spans="1:3">
      <c r="A14234" s="61">
        <v>42495</v>
      </c>
      <c r="B14234">
        <v>2.1539999999999999</v>
      </c>
      <c r="C14234" t="str">
        <f t="shared" si="227"/>
        <v>2016 q2</v>
      </c>
    </row>
    <row r="14235" spans="1:3">
      <c r="A14235" s="61">
        <v>42496</v>
      </c>
      <c r="B14235">
        <v>2.1539999999999999</v>
      </c>
      <c r="C14235" t="str">
        <f t="shared" si="227"/>
        <v>2016 q2</v>
      </c>
    </row>
    <row r="14236" spans="1:3">
      <c r="A14236" s="61">
        <v>42499</v>
      </c>
      <c r="B14236">
        <v>2.1065</v>
      </c>
      <c r="C14236" t="str">
        <f t="shared" si="227"/>
        <v>2016 q2</v>
      </c>
    </row>
    <row r="14237" spans="1:3">
      <c r="A14237" s="61">
        <v>42500</v>
      </c>
      <c r="B14237">
        <v>2.0924999999999998</v>
      </c>
      <c r="C14237" t="str">
        <f t="shared" si="227"/>
        <v>2016 q2</v>
      </c>
    </row>
    <row r="14238" spans="1:3">
      <c r="A14238" s="61">
        <v>42501</v>
      </c>
      <c r="B14238">
        <v>2.1034999999999999</v>
      </c>
      <c r="C14238" t="str">
        <f t="shared" si="227"/>
        <v>2016 q2</v>
      </c>
    </row>
    <row r="14239" spans="1:3">
      <c r="A14239" s="61">
        <v>42502</v>
      </c>
      <c r="B14239">
        <v>2.0745</v>
      </c>
      <c r="C14239" t="str">
        <f t="shared" si="227"/>
        <v>2016 q2</v>
      </c>
    </row>
    <row r="14240" spans="1:3">
      <c r="A14240" s="61">
        <v>42503</v>
      </c>
      <c r="B14240">
        <v>2.0739999999999998</v>
      </c>
      <c r="C14240" t="str">
        <f t="shared" si="227"/>
        <v>2016 q2</v>
      </c>
    </row>
    <row r="14241" spans="1:3">
      <c r="A14241" s="61">
        <v>42506</v>
      </c>
      <c r="B14241">
        <v>2.089</v>
      </c>
      <c r="C14241" t="str">
        <f t="shared" si="227"/>
        <v>2016 q2</v>
      </c>
    </row>
    <row r="14242" spans="1:3">
      <c r="A14242" s="61">
        <v>42507</v>
      </c>
      <c r="B14242">
        <v>2.089</v>
      </c>
      <c r="C14242" t="str">
        <f t="shared" si="227"/>
        <v>2016 q2</v>
      </c>
    </row>
    <row r="14243" spans="1:3">
      <c r="A14243" s="61">
        <v>42508</v>
      </c>
      <c r="B14243">
        <v>2.0785</v>
      </c>
      <c r="C14243" t="str">
        <f t="shared" si="227"/>
        <v>2016 q2</v>
      </c>
    </row>
    <row r="14244" spans="1:3">
      <c r="A14244" s="61">
        <v>42509</v>
      </c>
      <c r="B14244">
        <v>2.0609999999999999</v>
      </c>
      <c r="C14244" t="str">
        <f t="shared" si="227"/>
        <v>2016 q2</v>
      </c>
    </row>
    <row r="14245" spans="1:3">
      <c r="A14245" s="61">
        <v>42510</v>
      </c>
      <c r="B14245">
        <v>2.0554999999999999</v>
      </c>
      <c r="C14245" t="str">
        <f t="shared" si="227"/>
        <v>2016 q2</v>
      </c>
    </row>
    <row r="14246" spans="1:3">
      <c r="A14246" s="61">
        <v>42513</v>
      </c>
      <c r="B14246">
        <v>2.0550000000000002</v>
      </c>
      <c r="C14246" t="str">
        <f t="shared" si="227"/>
        <v>2016 q2</v>
      </c>
    </row>
    <row r="14247" spans="1:3">
      <c r="A14247" s="61">
        <v>42514</v>
      </c>
      <c r="B14247">
        <v>2.0665</v>
      </c>
      <c r="C14247" t="str">
        <f t="shared" si="227"/>
        <v>2016 q2</v>
      </c>
    </row>
    <row r="14248" spans="1:3">
      <c r="A14248" s="61">
        <v>42515</v>
      </c>
      <c r="B14248">
        <v>2.1015000000000001</v>
      </c>
      <c r="C14248" t="str">
        <f t="shared" si="227"/>
        <v>2016 q2</v>
      </c>
    </row>
    <row r="14249" spans="1:3">
      <c r="A14249" s="61">
        <v>42516</v>
      </c>
      <c r="B14249">
        <v>2.1025</v>
      </c>
      <c r="C14249" t="str">
        <f t="shared" si="227"/>
        <v>2016 q2</v>
      </c>
    </row>
    <row r="14250" spans="1:3">
      <c r="A14250" s="61">
        <v>42517</v>
      </c>
      <c r="B14250">
        <v>2.1139999999999999</v>
      </c>
      <c r="C14250" t="str">
        <f t="shared" si="227"/>
        <v>2016 q2</v>
      </c>
    </row>
    <row r="14251" spans="1:3">
      <c r="A14251" s="61">
        <v>42521</v>
      </c>
      <c r="B14251">
        <v>2.0954999999999999</v>
      </c>
      <c r="C14251" t="str">
        <f t="shared" si="227"/>
        <v>2016 q2</v>
      </c>
    </row>
    <row r="14252" spans="1:3">
      <c r="A14252" s="61">
        <v>42522</v>
      </c>
      <c r="B14252">
        <v>2.073</v>
      </c>
      <c r="C14252" t="str">
        <f t="shared" si="227"/>
        <v>2016 q2</v>
      </c>
    </row>
    <row r="14253" spans="1:3">
      <c r="A14253" s="61">
        <v>42523</v>
      </c>
      <c r="B14253">
        <v>2.0699999999999998</v>
      </c>
      <c r="C14253" t="str">
        <f t="shared" si="227"/>
        <v>2016 q2</v>
      </c>
    </row>
    <row r="14254" spans="1:3">
      <c r="A14254" s="61">
        <v>42524</v>
      </c>
      <c r="B14254">
        <v>2.113</v>
      </c>
      <c r="C14254" t="str">
        <f t="shared" si="227"/>
        <v>2016 q2</v>
      </c>
    </row>
    <row r="14255" spans="1:3">
      <c r="A14255" s="61">
        <v>42527</v>
      </c>
      <c r="B14255">
        <v>2.1175000000000002</v>
      </c>
      <c r="C14255" t="str">
        <f t="shared" si="227"/>
        <v>2016 q2</v>
      </c>
    </row>
    <row r="14256" spans="1:3">
      <c r="A14256" s="61">
        <v>42528</v>
      </c>
      <c r="B14256">
        <v>2.0510000000000002</v>
      </c>
      <c r="C14256" t="str">
        <f t="shared" si="227"/>
        <v>2016 q2</v>
      </c>
    </row>
    <row r="14257" spans="1:3">
      <c r="A14257" s="61">
        <v>42529</v>
      </c>
      <c r="B14257">
        <v>2.0615000000000001</v>
      </c>
      <c r="C14257" t="str">
        <f t="shared" si="227"/>
        <v>2016 q2</v>
      </c>
    </row>
    <row r="14258" spans="1:3">
      <c r="A14258" s="61">
        <v>42530</v>
      </c>
      <c r="B14258">
        <v>2.0390000000000001</v>
      </c>
      <c r="C14258" t="str">
        <f t="shared" si="227"/>
        <v>2016 q2</v>
      </c>
    </row>
    <row r="14259" spans="1:3">
      <c r="A14259" s="61">
        <v>42531</v>
      </c>
      <c r="B14259">
        <v>2.0305</v>
      </c>
      <c r="C14259" t="str">
        <f t="shared" si="227"/>
        <v>2016 q2</v>
      </c>
    </row>
    <row r="14260" spans="1:3">
      <c r="A14260" s="61">
        <v>42534</v>
      </c>
      <c r="B14260">
        <v>2.0535000000000001</v>
      </c>
      <c r="C14260" t="str">
        <f t="shared" si="227"/>
        <v>2016 q2</v>
      </c>
    </row>
    <row r="14261" spans="1:3">
      <c r="A14261" s="61">
        <v>42535</v>
      </c>
      <c r="B14261">
        <v>2.0405000000000002</v>
      </c>
      <c r="C14261" t="str">
        <f t="shared" si="227"/>
        <v>2016 q2</v>
      </c>
    </row>
    <row r="14262" spans="1:3">
      <c r="A14262" s="61">
        <v>42536</v>
      </c>
      <c r="B14262">
        <v>2.0910000000000002</v>
      </c>
      <c r="C14262" t="str">
        <f t="shared" si="227"/>
        <v>2016 q2</v>
      </c>
    </row>
    <row r="14263" spans="1:3">
      <c r="A14263" s="61">
        <v>42537</v>
      </c>
      <c r="B14263">
        <v>2.048</v>
      </c>
      <c r="C14263" t="str">
        <f t="shared" si="227"/>
        <v>2016 q2</v>
      </c>
    </row>
    <row r="14264" spans="1:3">
      <c r="A14264" s="61">
        <v>42538</v>
      </c>
      <c r="B14264">
        <v>2.0510000000000002</v>
      </c>
      <c r="C14264" t="str">
        <f t="shared" si="227"/>
        <v>2016 q2</v>
      </c>
    </row>
    <row r="14265" spans="1:3">
      <c r="A14265" s="61">
        <v>42541</v>
      </c>
      <c r="B14265">
        <v>2.093</v>
      </c>
      <c r="C14265" t="str">
        <f t="shared" si="227"/>
        <v>2016 q2</v>
      </c>
    </row>
    <row r="14266" spans="1:3">
      <c r="A14266" s="61">
        <v>42542</v>
      </c>
      <c r="B14266">
        <v>2.1160000000000001</v>
      </c>
      <c r="C14266" t="str">
        <f t="shared" si="227"/>
        <v>2016 q2</v>
      </c>
    </row>
    <row r="14267" spans="1:3">
      <c r="A14267" s="61">
        <v>42543</v>
      </c>
      <c r="B14267">
        <v>2.1355</v>
      </c>
      <c r="C14267" t="str">
        <f t="shared" si="227"/>
        <v>2016 q2</v>
      </c>
    </row>
    <row r="14268" spans="1:3">
      <c r="A14268" s="61">
        <v>42544</v>
      </c>
      <c r="B14268">
        <v>2.1625000000000001</v>
      </c>
      <c r="C14268" t="str">
        <f t="shared" si="227"/>
        <v>2016 q2</v>
      </c>
    </row>
    <row r="14269" spans="1:3">
      <c r="A14269" s="61">
        <v>42545</v>
      </c>
      <c r="B14269">
        <v>2.1105</v>
      </c>
      <c r="C14269" t="str">
        <f t="shared" si="227"/>
        <v>2016 q2</v>
      </c>
    </row>
    <row r="14270" spans="1:3">
      <c r="A14270" s="61">
        <v>42548</v>
      </c>
      <c r="B14270">
        <v>2.1227</v>
      </c>
      <c r="C14270" t="str">
        <f t="shared" si="227"/>
        <v>2016 q2</v>
      </c>
    </row>
    <row r="14271" spans="1:3">
      <c r="A14271" s="61">
        <v>42549</v>
      </c>
      <c r="B14271">
        <v>2.1724999999999999</v>
      </c>
      <c r="C14271" t="str">
        <f t="shared" si="227"/>
        <v>2016 q2</v>
      </c>
    </row>
    <row r="14272" spans="1:3">
      <c r="A14272" s="61">
        <v>42550</v>
      </c>
      <c r="B14272">
        <v>2.1850000000000001</v>
      </c>
      <c r="C14272" t="str">
        <f t="shared" si="227"/>
        <v>2016 q2</v>
      </c>
    </row>
    <row r="14273" spans="1:3">
      <c r="A14273" s="61">
        <v>42551</v>
      </c>
      <c r="B14273">
        <v>2.1953</v>
      </c>
      <c r="C14273" t="str">
        <f t="shared" si="227"/>
        <v>2016 q2</v>
      </c>
    </row>
    <row r="14274" spans="1:3">
      <c r="A14274" s="61">
        <v>42552</v>
      </c>
      <c r="B14274">
        <v>2.2170000000000001</v>
      </c>
      <c r="C14274" t="str">
        <f t="shared" si="227"/>
        <v>2016 q3</v>
      </c>
    </row>
    <row r="14275" spans="1:3">
      <c r="A14275" s="61">
        <v>42556</v>
      </c>
      <c r="B14275">
        <v>2.1835</v>
      </c>
      <c r="C14275" t="str">
        <f t="shared" si="227"/>
        <v>2016 q3</v>
      </c>
    </row>
    <row r="14276" spans="1:3">
      <c r="A14276" s="61">
        <v>42557</v>
      </c>
      <c r="B14276">
        <v>2.1535000000000002</v>
      </c>
      <c r="C14276" t="str">
        <f t="shared" si="227"/>
        <v>2016 q3</v>
      </c>
    </row>
    <row r="14277" spans="1:3">
      <c r="A14277" s="61">
        <v>42558</v>
      </c>
      <c r="B14277">
        <v>2.1234999999999999</v>
      </c>
      <c r="C14277" t="str">
        <f t="shared" si="227"/>
        <v>2016 q3</v>
      </c>
    </row>
    <row r="14278" spans="1:3">
      <c r="A14278" s="61">
        <v>42559</v>
      </c>
      <c r="B14278">
        <v>2.1190000000000002</v>
      </c>
      <c r="C14278" t="str">
        <f t="shared" si="227"/>
        <v>2016 q3</v>
      </c>
    </row>
    <row r="14279" spans="1:3">
      <c r="A14279" s="61">
        <v>42562</v>
      </c>
      <c r="B14279">
        <v>2.1475</v>
      </c>
      <c r="C14279" t="str">
        <f t="shared" si="227"/>
        <v>2016 q3</v>
      </c>
    </row>
    <row r="14280" spans="1:3">
      <c r="A14280" s="61">
        <v>42563</v>
      </c>
      <c r="B14280">
        <v>2.2130000000000001</v>
      </c>
      <c r="C14280" t="str">
        <f t="shared" si="227"/>
        <v>2016 q3</v>
      </c>
    </row>
    <row r="14281" spans="1:3">
      <c r="A14281" s="61">
        <v>42564</v>
      </c>
      <c r="B14281">
        <v>2.2400000000000002</v>
      </c>
      <c r="C14281" t="str">
        <f t="shared" si="227"/>
        <v>2016 q3</v>
      </c>
    </row>
    <row r="14282" spans="1:3">
      <c r="A14282" s="61">
        <v>42565</v>
      </c>
      <c r="B14282">
        <v>2.2429999999999999</v>
      </c>
      <c r="C14282" t="str">
        <f t="shared" si="227"/>
        <v>2016 q3</v>
      </c>
    </row>
    <row r="14283" spans="1:3">
      <c r="A14283" s="61">
        <v>42566</v>
      </c>
      <c r="B14283">
        <v>2.2334999999999998</v>
      </c>
      <c r="C14283" t="str">
        <f t="shared" si="227"/>
        <v>2016 q3</v>
      </c>
    </row>
    <row r="14284" spans="1:3">
      <c r="A14284" s="61">
        <v>42569</v>
      </c>
      <c r="B14284">
        <v>2.2370000000000001</v>
      </c>
      <c r="C14284" t="str">
        <f t="shared" si="227"/>
        <v>2016 q3</v>
      </c>
    </row>
    <row r="14285" spans="1:3">
      <c r="A14285" s="61">
        <v>42570</v>
      </c>
      <c r="B14285">
        <v>2.2629999999999999</v>
      </c>
      <c r="C14285" t="str">
        <f t="shared" si="227"/>
        <v>2016 q3</v>
      </c>
    </row>
    <row r="14286" spans="1:3">
      <c r="A14286" s="61">
        <v>42571</v>
      </c>
      <c r="B14286">
        <v>2.254</v>
      </c>
      <c r="C14286" t="str">
        <f t="shared" si="227"/>
        <v>2016 q3</v>
      </c>
    </row>
    <row r="14287" spans="1:3">
      <c r="A14287" s="61">
        <v>42572</v>
      </c>
      <c r="B14287">
        <v>2.2585000000000002</v>
      </c>
      <c r="C14287" t="str">
        <f t="shared" si="227"/>
        <v>2016 q3</v>
      </c>
    </row>
    <row r="14288" spans="1:3">
      <c r="A14288" s="61">
        <v>42573</v>
      </c>
      <c r="B14288">
        <v>2.2355</v>
      </c>
      <c r="C14288" t="str">
        <f t="shared" si="227"/>
        <v>2016 q3</v>
      </c>
    </row>
    <row r="14289" spans="1:3">
      <c r="A14289" s="61">
        <v>42576</v>
      </c>
      <c r="B14289">
        <v>2.2170000000000001</v>
      </c>
      <c r="C14289" t="str">
        <f t="shared" si="227"/>
        <v>2016 q3</v>
      </c>
    </row>
    <row r="14290" spans="1:3">
      <c r="A14290" s="61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61">
        <v>42578</v>
      </c>
      <c r="B14291">
        <v>2.1850000000000001</v>
      </c>
      <c r="C14291" t="str">
        <f t="shared" si="228"/>
        <v>2016 q3</v>
      </c>
    </row>
    <row r="14292" spans="1:3">
      <c r="A14292" s="61">
        <v>42579</v>
      </c>
      <c r="B14292">
        <v>2.2090000000000001</v>
      </c>
      <c r="C14292" t="str">
        <f t="shared" si="228"/>
        <v>2016 q3</v>
      </c>
    </row>
    <row r="14293" spans="1:3">
      <c r="A14293" s="61">
        <v>42580</v>
      </c>
      <c r="B14293">
        <v>2.2214999999999998</v>
      </c>
      <c r="C14293" t="str">
        <f t="shared" si="228"/>
        <v>2016 q3</v>
      </c>
    </row>
    <row r="14294" spans="1:3">
      <c r="A14294" s="61">
        <v>42583</v>
      </c>
      <c r="B14294">
        <v>2.1995</v>
      </c>
      <c r="C14294" t="str">
        <f t="shared" si="228"/>
        <v>2016 q3</v>
      </c>
    </row>
    <row r="14295" spans="1:3">
      <c r="A14295" s="61">
        <v>42584</v>
      </c>
      <c r="B14295">
        <v>2.2090000000000001</v>
      </c>
      <c r="C14295" t="str">
        <f t="shared" si="228"/>
        <v>2016 q3</v>
      </c>
    </row>
    <row r="14296" spans="1:3">
      <c r="A14296" s="61">
        <v>42585</v>
      </c>
      <c r="B14296">
        <v>2.1985000000000001</v>
      </c>
      <c r="C14296" t="str">
        <f t="shared" si="228"/>
        <v>2016 q3</v>
      </c>
    </row>
    <row r="14297" spans="1:3">
      <c r="A14297" s="61">
        <v>42586</v>
      </c>
      <c r="B14297">
        <v>2.1739999999999999</v>
      </c>
      <c r="C14297" t="str">
        <f t="shared" si="228"/>
        <v>2016 q3</v>
      </c>
    </row>
    <row r="14298" spans="1:3">
      <c r="A14298" s="61">
        <v>42587</v>
      </c>
      <c r="B14298">
        <v>2.1539999999999999</v>
      </c>
      <c r="C14298" t="str">
        <f t="shared" si="228"/>
        <v>2016 q3</v>
      </c>
    </row>
    <row r="14299" spans="1:3">
      <c r="A14299" s="61">
        <v>42590</v>
      </c>
      <c r="B14299">
        <v>2.165</v>
      </c>
      <c r="C14299" t="str">
        <f t="shared" si="228"/>
        <v>2016 q3</v>
      </c>
    </row>
    <row r="14300" spans="1:3">
      <c r="A14300" s="61">
        <v>42591</v>
      </c>
      <c r="B14300">
        <v>2.15</v>
      </c>
      <c r="C14300" t="str">
        <f t="shared" si="228"/>
        <v>2016 q3</v>
      </c>
    </row>
    <row r="14301" spans="1:3">
      <c r="A14301" s="61">
        <v>42592</v>
      </c>
      <c r="B14301">
        <v>2.1709999999999998</v>
      </c>
      <c r="C14301" t="str">
        <f t="shared" si="228"/>
        <v>2016 q3</v>
      </c>
    </row>
    <row r="14302" spans="1:3">
      <c r="A14302" s="61">
        <v>42593</v>
      </c>
      <c r="B14302">
        <v>2.1909999999999998</v>
      </c>
      <c r="C14302" t="str">
        <f t="shared" si="228"/>
        <v>2016 q3</v>
      </c>
    </row>
    <row r="14303" spans="1:3">
      <c r="A14303" s="61">
        <v>42594</v>
      </c>
      <c r="B14303">
        <v>2.14</v>
      </c>
      <c r="C14303" t="str">
        <f t="shared" si="228"/>
        <v>2016 q3</v>
      </c>
    </row>
    <row r="14304" spans="1:3">
      <c r="A14304" s="61">
        <v>42597</v>
      </c>
      <c r="B14304">
        <v>2.1515</v>
      </c>
      <c r="C14304" t="str">
        <f t="shared" si="228"/>
        <v>2016 q3</v>
      </c>
    </row>
    <row r="14305" spans="1:3">
      <c r="A14305" s="61">
        <v>42598</v>
      </c>
      <c r="B14305">
        <v>2.1720000000000002</v>
      </c>
      <c r="C14305" t="str">
        <f t="shared" si="228"/>
        <v>2016 q3</v>
      </c>
    </row>
    <row r="14306" spans="1:3">
      <c r="A14306" s="61">
        <v>42599</v>
      </c>
      <c r="B14306">
        <v>2.1520000000000001</v>
      </c>
      <c r="C14306" t="str">
        <f t="shared" si="228"/>
        <v>2016 q3</v>
      </c>
    </row>
    <row r="14307" spans="1:3">
      <c r="A14307" s="61">
        <v>42600</v>
      </c>
      <c r="B14307">
        <v>2.1675</v>
      </c>
      <c r="C14307" t="str">
        <f t="shared" si="228"/>
        <v>2016 q3</v>
      </c>
    </row>
    <row r="14308" spans="1:3">
      <c r="A14308" s="61">
        <v>42601</v>
      </c>
      <c r="B14308">
        <v>2.1669999999999998</v>
      </c>
      <c r="C14308" t="str">
        <f t="shared" si="228"/>
        <v>2016 q3</v>
      </c>
    </row>
    <row r="14309" spans="1:3">
      <c r="A14309" s="61">
        <v>42604</v>
      </c>
      <c r="B14309">
        <v>2.14</v>
      </c>
      <c r="C14309" t="str">
        <f t="shared" si="228"/>
        <v>2016 q3</v>
      </c>
    </row>
    <row r="14310" spans="1:3">
      <c r="A14310" s="61">
        <v>42605</v>
      </c>
      <c r="B14310">
        <v>2.1150000000000002</v>
      </c>
      <c r="C14310" t="str">
        <f t="shared" si="228"/>
        <v>2016 q3</v>
      </c>
    </row>
    <row r="14311" spans="1:3">
      <c r="A14311" s="61">
        <v>42606</v>
      </c>
      <c r="B14311">
        <v>2.0764999999999998</v>
      </c>
      <c r="C14311" t="str">
        <f t="shared" si="228"/>
        <v>2016 q3</v>
      </c>
    </row>
    <row r="14312" spans="1:3">
      <c r="A14312" s="61">
        <v>42607</v>
      </c>
      <c r="B14312">
        <v>2.0764999999999998</v>
      </c>
      <c r="C14312" t="str">
        <f t="shared" si="228"/>
        <v>2016 q3</v>
      </c>
    </row>
    <row r="14313" spans="1:3">
      <c r="A14313" s="61">
        <v>42608</v>
      </c>
      <c r="B14313">
        <v>2.0796999999999999</v>
      </c>
      <c r="C14313" t="str">
        <f t="shared" si="228"/>
        <v>2016 q3</v>
      </c>
    </row>
    <row r="14314" spans="1:3">
      <c r="A14314" s="61">
        <v>42611</v>
      </c>
      <c r="B14314">
        <v>2.0762999999999998</v>
      </c>
      <c r="C14314" t="str">
        <f t="shared" si="228"/>
        <v>2016 q3</v>
      </c>
    </row>
    <row r="14315" spans="1:3">
      <c r="A14315" s="61">
        <v>42612</v>
      </c>
      <c r="B14315">
        <v>2.0735000000000001</v>
      </c>
      <c r="C14315" t="str">
        <f t="shared" si="228"/>
        <v>2016 q3</v>
      </c>
    </row>
    <row r="14316" spans="1:3">
      <c r="A14316" s="61">
        <v>42613</v>
      </c>
      <c r="B14316">
        <v>2.0758999999999999</v>
      </c>
      <c r="C14316" t="str">
        <f t="shared" si="228"/>
        <v>2016 q3</v>
      </c>
    </row>
    <row r="14317" spans="1:3">
      <c r="A14317" s="61">
        <v>42614</v>
      </c>
      <c r="B14317">
        <v>2.0754999999999999</v>
      </c>
      <c r="C14317" t="str">
        <f t="shared" si="228"/>
        <v>2016 q3</v>
      </c>
    </row>
    <row r="14318" spans="1:3">
      <c r="A14318" s="61">
        <v>42615</v>
      </c>
      <c r="B14318">
        <v>2.0779999999999998</v>
      </c>
      <c r="C14318" t="str">
        <f t="shared" si="228"/>
        <v>2016 q3</v>
      </c>
    </row>
    <row r="14319" spans="1:3">
      <c r="A14319" s="61">
        <v>42619</v>
      </c>
      <c r="B14319">
        <v>2.089</v>
      </c>
      <c r="C14319" t="str">
        <f t="shared" si="228"/>
        <v>2016 q3</v>
      </c>
    </row>
    <row r="14320" spans="1:3">
      <c r="A14320" s="61">
        <v>42620</v>
      </c>
      <c r="B14320">
        <v>2.0975000000000001</v>
      </c>
      <c r="C14320" t="str">
        <f t="shared" si="228"/>
        <v>2016 q3</v>
      </c>
    </row>
    <row r="14321" spans="1:3">
      <c r="A14321" s="61">
        <v>42621</v>
      </c>
      <c r="B14321">
        <v>2.1</v>
      </c>
      <c r="C14321" t="str">
        <f t="shared" si="228"/>
        <v>2016 q3</v>
      </c>
    </row>
    <row r="14322" spans="1:3">
      <c r="A14322" s="61">
        <v>42622</v>
      </c>
      <c r="B14322">
        <v>2.0924999999999998</v>
      </c>
      <c r="C14322" t="str">
        <f t="shared" si="228"/>
        <v>2016 q3</v>
      </c>
    </row>
    <row r="14323" spans="1:3">
      <c r="A14323" s="61">
        <v>42625</v>
      </c>
      <c r="B14323">
        <v>2.1</v>
      </c>
      <c r="C14323" t="str">
        <f t="shared" si="228"/>
        <v>2016 q3</v>
      </c>
    </row>
    <row r="14324" spans="1:3">
      <c r="A14324" s="61">
        <v>42626</v>
      </c>
      <c r="B14324">
        <v>2.1015000000000001</v>
      </c>
      <c r="C14324" t="str">
        <f t="shared" si="228"/>
        <v>2016 q3</v>
      </c>
    </row>
    <row r="14325" spans="1:3">
      <c r="A14325" s="61">
        <v>42627</v>
      </c>
      <c r="B14325">
        <v>2.1549999999999998</v>
      </c>
      <c r="C14325" t="str">
        <f t="shared" si="228"/>
        <v>2016 q3</v>
      </c>
    </row>
    <row r="14326" spans="1:3">
      <c r="A14326" s="61">
        <v>42628</v>
      </c>
      <c r="B14326">
        <v>2.1595</v>
      </c>
      <c r="C14326" t="str">
        <f t="shared" si="228"/>
        <v>2016 q3</v>
      </c>
    </row>
    <row r="14327" spans="1:3">
      <c r="A14327" s="61">
        <v>42629</v>
      </c>
      <c r="B14327">
        <v>2.16</v>
      </c>
      <c r="C14327" t="str">
        <f t="shared" si="228"/>
        <v>2016 q3</v>
      </c>
    </row>
    <row r="14328" spans="1:3">
      <c r="A14328" s="61">
        <v>42632</v>
      </c>
      <c r="B14328">
        <v>2.1564999999999999</v>
      </c>
      <c r="C14328" t="str">
        <f t="shared" si="228"/>
        <v>2016 q3</v>
      </c>
    </row>
    <row r="14329" spans="1:3">
      <c r="A14329" s="61">
        <v>42633</v>
      </c>
      <c r="B14329">
        <v>2.165</v>
      </c>
      <c r="C14329" t="str">
        <f t="shared" si="228"/>
        <v>2016 q3</v>
      </c>
    </row>
    <row r="14330" spans="1:3">
      <c r="A14330" s="61">
        <v>42634</v>
      </c>
      <c r="B14330">
        <v>2.1549999999999998</v>
      </c>
      <c r="C14330" t="str">
        <f t="shared" si="228"/>
        <v>2016 q3</v>
      </c>
    </row>
    <row r="14331" spans="1:3">
      <c r="A14331" s="61">
        <v>42635</v>
      </c>
      <c r="B14331">
        <v>2.1945000000000001</v>
      </c>
      <c r="C14331" t="str">
        <f t="shared" si="228"/>
        <v>2016 q3</v>
      </c>
    </row>
    <row r="14332" spans="1:3">
      <c r="A14332" s="61">
        <v>42636</v>
      </c>
      <c r="B14332">
        <v>2.2010000000000001</v>
      </c>
      <c r="C14332" t="str">
        <f t="shared" si="228"/>
        <v>2016 q3</v>
      </c>
    </row>
    <row r="14333" spans="1:3">
      <c r="A14333" s="61">
        <v>42639</v>
      </c>
      <c r="B14333">
        <v>2.1985000000000001</v>
      </c>
      <c r="C14333" t="str">
        <f t="shared" si="228"/>
        <v>2016 q3</v>
      </c>
    </row>
    <row r="14334" spans="1:3">
      <c r="A14334" s="61">
        <v>42640</v>
      </c>
      <c r="B14334">
        <v>2.1709999999999998</v>
      </c>
      <c r="C14334" t="str">
        <f t="shared" si="228"/>
        <v>2016 q3</v>
      </c>
    </row>
    <row r="14335" spans="1:3">
      <c r="A14335" s="61">
        <v>42641</v>
      </c>
      <c r="B14335">
        <v>2.1875</v>
      </c>
      <c r="C14335" t="str">
        <f t="shared" si="228"/>
        <v>2016 q3</v>
      </c>
    </row>
    <row r="14336" spans="1:3">
      <c r="A14336" s="61">
        <v>42642</v>
      </c>
      <c r="B14336">
        <v>2.19</v>
      </c>
      <c r="C14336" t="str">
        <f t="shared" si="228"/>
        <v>2016 q3</v>
      </c>
    </row>
    <row r="14337" spans="1:3">
      <c r="A14337" s="61">
        <v>42643</v>
      </c>
      <c r="B14337">
        <v>2.2105000000000001</v>
      </c>
      <c r="C14337" t="str">
        <f t="shared" si="228"/>
        <v>2016 q3</v>
      </c>
    </row>
    <row r="14338" spans="1:3">
      <c r="A14338" s="61">
        <v>42646</v>
      </c>
      <c r="B14338">
        <v>2.1920000000000002</v>
      </c>
      <c r="C14338" t="str">
        <f t="shared" si="228"/>
        <v>2016 q4</v>
      </c>
    </row>
    <row r="14339" spans="1:3">
      <c r="A14339" s="61">
        <v>42647</v>
      </c>
      <c r="B14339">
        <v>2.1669999999999998</v>
      </c>
      <c r="C14339" t="str">
        <f t="shared" si="228"/>
        <v>2016 q4</v>
      </c>
    </row>
    <row r="14340" spans="1:3">
      <c r="A14340" s="61">
        <v>42648</v>
      </c>
      <c r="B14340">
        <v>2.1644999999999999</v>
      </c>
      <c r="C14340" t="str">
        <f t="shared" si="228"/>
        <v>2016 q4</v>
      </c>
    </row>
    <row r="14341" spans="1:3">
      <c r="A14341" s="61">
        <v>42649</v>
      </c>
      <c r="B14341">
        <v>2.1555</v>
      </c>
      <c r="C14341" t="str">
        <f t="shared" si="228"/>
        <v>2016 q4</v>
      </c>
    </row>
    <row r="14342" spans="1:3">
      <c r="A14342" s="61">
        <v>42650</v>
      </c>
      <c r="B14342">
        <v>2.1635</v>
      </c>
      <c r="C14342" t="str">
        <f t="shared" si="228"/>
        <v>2016 q4</v>
      </c>
    </row>
    <row r="14343" spans="1:3">
      <c r="A14343" s="61">
        <v>42653</v>
      </c>
      <c r="B14343">
        <v>2.1974999999999998</v>
      </c>
      <c r="C14343" t="str">
        <f t="shared" si="228"/>
        <v>2016 q4</v>
      </c>
    </row>
    <row r="14344" spans="1:3">
      <c r="A14344" s="61">
        <v>42654</v>
      </c>
      <c r="B14344">
        <v>2.1855000000000002</v>
      </c>
      <c r="C14344" t="str">
        <f t="shared" si="228"/>
        <v>2016 q4</v>
      </c>
    </row>
    <row r="14345" spans="1:3">
      <c r="A14345" s="61">
        <v>42655</v>
      </c>
      <c r="B14345">
        <v>2.1764999999999999</v>
      </c>
      <c r="C14345" t="str">
        <f t="shared" si="228"/>
        <v>2016 q4</v>
      </c>
    </row>
    <row r="14346" spans="1:3">
      <c r="A14346" s="61">
        <v>42656</v>
      </c>
      <c r="B14346">
        <v>2.1219999999999999</v>
      </c>
      <c r="C14346" t="str">
        <f t="shared" si="228"/>
        <v>2016 q4</v>
      </c>
    </row>
    <row r="14347" spans="1:3">
      <c r="A14347" s="61">
        <v>42657</v>
      </c>
      <c r="B14347">
        <v>2.1105</v>
      </c>
      <c r="C14347" t="str">
        <f t="shared" si="228"/>
        <v>2016 q4</v>
      </c>
    </row>
    <row r="14348" spans="1:3">
      <c r="A14348" s="61">
        <v>42660</v>
      </c>
      <c r="B14348">
        <v>2.1070000000000002</v>
      </c>
      <c r="C14348" t="str">
        <f t="shared" si="228"/>
        <v>2016 q4</v>
      </c>
    </row>
    <row r="14349" spans="1:3">
      <c r="A14349" s="61">
        <v>42661</v>
      </c>
      <c r="B14349">
        <v>2.1055000000000001</v>
      </c>
      <c r="C14349" t="str">
        <f t="shared" si="228"/>
        <v>2016 q4</v>
      </c>
    </row>
    <row r="14350" spans="1:3">
      <c r="A14350" s="61">
        <v>42662</v>
      </c>
      <c r="B14350">
        <v>2.1034999999999999</v>
      </c>
      <c r="C14350" t="str">
        <f t="shared" si="228"/>
        <v>2016 q4</v>
      </c>
    </row>
    <row r="14351" spans="1:3">
      <c r="A14351" s="61">
        <v>42663</v>
      </c>
      <c r="B14351">
        <v>2.0960000000000001</v>
      </c>
      <c r="C14351" t="str">
        <f t="shared" si="228"/>
        <v>2016 q4</v>
      </c>
    </row>
    <row r="14352" spans="1:3">
      <c r="A14352" s="61">
        <v>42664</v>
      </c>
      <c r="B14352">
        <v>2.0884999999999998</v>
      </c>
      <c r="C14352" t="str">
        <f t="shared" si="228"/>
        <v>2016 q4</v>
      </c>
    </row>
    <row r="14353" spans="1:3">
      <c r="A14353" s="61">
        <v>42667</v>
      </c>
      <c r="B14353">
        <v>2.093</v>
      </c>
      <c r="C14353" t="str">
        <f t="shared" si="228"/>
        <v>2016 q4</v>
      </c>
    </row>
    <row r="14354" spans="1:3">
      <c r="A14354" s="61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61">
        <v>42669</v>
      </c>
      <c r="B14355">
        <v>2.1455000000000002</v>
      </c>
      <c r="C14355" t="str">
        <f t="shared" si="229"/>
        <v>2016 q4</v>
      </c>
    </row>
    <row r="14356" spans="1:3">
      <c r="A14356" s="61">
        <v>42670</v>
      </c>
      <c r="B14356">
        <v>2.1635</v>
      </c>
      <c r="C14356" t="str">
        <f t="shared" si="229"/>
        <v>2016 q4</v>
      </c>
    </row>
    <row r="14357" spans="1:3">
      <c r="A14357" s="61">
        <v>42671</v>
      </c>
      <c r="B14357">
        <v>2.1934999999999998</v>
      </c>
      <c r="C14357" t="str">
        <f t="shared" si="229"/>
        <v>2016 q4</v>
      </c>
    </row>
    <row r="14358" spans="1:3">
      <c r="A14358" s="61">
        <v>42674</v>
      </c>
      <c r="B14358">
        <v>2.2050000000000001</v>
      </c>
      <c r="C14358" t="str">
        <f t="shared" si="229"/>
        <v>2016 q4</v>
      </c>
    </row>
    <row r="14359" spans="1:3">
      <c r="A14359" s="61">
        <v>42675</v>
      </c>
      <c r="B14359">
        <v>2.2290000000000001</v>
      </c>
      <c r="C14359" t="str">
        <f t="shared" si="229"/>
        <v>2016 q4</v>
      </c>
    </row>
    <row r="14360" spans="1:3">
      <c r="A14360" s="61">
        <v>42676</v>
      </c>
      <c r="B14360">
        <v>2.2305000000000001</v>
      </c>
      <c r="C14360" t="str">
        <f t="shared" si="229"/>
        <v>2016 q4</v>
      </c>
    </row>
    <row r="14361" spans="1:3">
      <c r="A14361" s="61">
        <v>42677</v>
      </c>
      <c r="B14361">
        <v>2.2490000000000001</v>
      </c>
      <c r="C14361" t="str">
        <f t="shared" si="229"/>
        <v>2016 q4</v>
      </c>
    </row>
    <row r="14362" spans="1:3">
      <c r="A14362" s="61">
        <v>42678</v>
      </c>
      <c r="B14362">
        <v>2.2650000000000001</v>
      </c>
      <c r="C14362" t="str">
        <f t="shared" si="229"/>
        <v>2016 q4</v>
      </c>
    </row>
    <row r="14363" spans="1:3">
      <c r="A14363" s="61">
        <v>42681</v>
      </c>
      <c r="B14363">
        <v>2.3094999999999999</v>
      </c>
      <c r="C14363" t="str">
        <f t="shared" si="229"/>
        <v>2016 q4</v>
      </c>
    </row>
    <row r="14364" spans="1:3">
      <c r="A14364" s="61">
        <v>42682</v>
      </c>
      <c r="B14364">
        <v>2.38</v>
      </c>
      <c r="C14364" t="str">
        <f t="shared" si="229"/>
        <v>2016 q4</v>
      </c>
    </row>
    <row r="14365" spans="1:3">
      <c r="A14365" s="61">
        <v>42683</v>
      </c>
      <c r="B14365">
        <v>2.4594999999999998</v>
      </c>
      <c r="C14365" t="str">
        <f t="shared" si="229"/>
        <v>2016 q4</v>
      </c>
    </row>
    <row r="14366" spans="1:3">
      <c r="A14366" s="61">
        <v>42684</v>
      </c>
      <c r="B14366">
        <v>2.5510000000000002</v>
      </c>
      <c r="C14366" t="str">
        <f t="shared" si="229"/>
        <v>2016 q4</v>
      </c>
    </row>
    <row r="14367" spans="1:3">
      <c r="A14367" s="61">
        <v>42685</v>
      </c>
      <c r="B14367">
        <v>2.5089999999999999</v>
      </c>
      <c r="C14367" t="str">
        <f t="shared" si="229"/>
        <v>2016 q4</v>
      </c>
    </row>
    <row r="14368" spans="1:3">
      <c r="A14368" s="61">
        <v>42688</v>
      </c>
      <c r="B14368">
        <v>2.5209999999999999</v>
      </c>
      <c r="C14368" t="str">
        <f t="shared" si="229"/>
        <v>2016 q4</v>
      </c>
    </row>
    <row r="14369" spans="1:3">
      <c r="A14369" s="61">
        <v>42689</v>
      </c>
      <c r="B14369">
        <v>2.5049999999999999</v>
      </c>
      <c r="C14369" t="str">
        <f t="shared" si="229"/>
        <v>2016 q4</v>
      </c>
    </row>
    <row r="14370" spans="1:3">
      <c r="A14370" s="61">
        <v>42690</v>
      </c>
      <c r="B14370">
        <v>2.4674999999999998</v>
      </c>
      <c r="C14370" t="str">
        <f t="shared" si="229"/>
        <v>2016 q4</v>
      </c>
    </row>
    <row r="14371" spans="1:3">
      <c r="A14371" s="61">
        <v>42691</v>
      </c>
      <c r="B14371">
        <v>2.4910000000000001</v>
      </c>
      <c r="C14371" t="str">
        <f t="shared" si="229"/>
        <v>2016 q4</v>
      </c>
    </row>
    <row r="14372" spans="1:3">
      <c r="A14372" s="61">
        <v>42692</v>
      </c>
      <c r="B14372">
        <v>2.4674999999999998</v>
      </c>
      <c r="C14372" t="str">
        <f t="shared" si="229"/>
        <v>2016 q4</v>
      </c>
    </row>
    <row r="14373" spans="1:3">
      <c r="A14373" s="61">
        <v>42695</v>
      </c>
      <c r="B14373">
        <v>2.5150000000000001</v>
      </c>
      <c r="C14373" t="str">
        <f t="shared" si="229"/>
        <v>2016 q4</v>
      </c>
    </row>
    <row r="14374" spans="1:3">
      <c r="A14374" s="61">
        <v>42696</v>
      </c>
      <c r="B14374">
        <v>2.5445000000000002</v>
      </c>
      <c r="C14374" t="str">
        <f t="shared" si="229"/>
        <v>2016 q4</v>
      </c>
    </row>
    <row r="14375" spans="1:3">
      <c r="A14375" s="61">
        <v>42697</v>
      </c>
      <c r="B14375">
        <v>2.6074999999999999</v>
      </c>
      <c r="C14375" t="str">
        <f t="shared" si="229"/>
        <v>2016 q4</v>
      </c>
    </row>
    <row r="14376" spans="1:3">
      <c r="A14376" s="61">
        <v>42699</v>
      </c>
      <c r="B14376">
        <v>2.669</v>
      </c>
      <c r="C14376" t="str">
        <f t="shared" si="229"/>
        <v>2016 q4</v>
      </c>
    </row>
    <row r="14377" spans="1:3">
      <c r="A14377" s="61">
        <v>42702</v>
      </c>
      <c r="B14377">
        <v>2.6583000000000001</v>
      </c>
      <c r="C14377" t="str">
        <f t="shared" si="229"/>
        <v>2016 q4</v>
      </c>
    </row>
    <row r="14378" spans="1:3">
      <c r="A14378" s="61">
        <v>42703</v>
      </c>
      <c r="B14378">
        <v>2.5992000000000002</v>
      </c>
      <c r="C14378" t="str">
        <f t="shared" si="229"/>
        <v>2016 q4</v>
      </c>
    </row>
    <row r="14379" spans="1:3">
      <c r="A14379" s="61">
        <v>42704</v>
      </c>
      <c r="B14379">
        <v>2.6246999999999998</v>
      </c>
      <c r="C14379" t="str">
        <f t="shared" si="229"/>
        <v>2016 q4</v>
      </c>
    </row>
    <row r="14380" spans="1:3">
      <c r="A14380" s="61">
        <v>42705</v>
      </c>
      <c r="B14380">
        <v>2.6349999999999998</v>
      </c>
      <c r="C14380" t="str">
        <f t="shared" si="229"/>
        <v>2016 q4</v>
      </c>
    </row>
    <row r="14381" spans="1:3">
      <c r="A14381" s="61">
        <v>42706</v>
      </c>
      <c r="B14381">
        <v>2.6185</v>
      </c>
      <c r="C14381" t="str">
        <f t="shared" si="229"/>
        <v>2016 q4</v>
      </c>
    </row>
    <row r="14382" spans="1:3">
      <c r="A14382" s="61">
        <v>42709</v>
      </c>
      <c r="B14382">
        <v>2.6915</v>
      </c>
      <c r="C14382" t="str">
        <f t="shared" si="229"/>
        <v>2016 q4</v>
      </c>
    </row>
    <row r="14383" spans="1:3">
      <c r="A14383" s="61">
        <v>42710</v>
      </c>
      <c r="B14383">
        <v>2.6745000000000001</v>
      </c>
      <c r="C14383" t="str">
        <f t="shared" si="229"/>
        <v>2016 q4</v>
      </c>
    </row>
    <row r="14384" spans="1:3">
      <c r="A14384" s="61">
        <v>42711</v>
      </c>
      <c r="B14384">
        <v>2.6395</v>
      </c>
      <c r="C14384" t="str">
        <f t="shared" si="229"/>
        <v>2016 q4</v>
      </c>
    </row>
    <row r="14385" spans="1:3">
      <c r="A14385" s="61">
        <v>42712</v>
      </c>
      <c r="B14385">
        <v>2.6215000000000002</v>
      </c>
      <c r="C14385" t="str">
        <f t="shared" si="229"/>
        <v>2016 q4</v>
      </c>
    </row>
    <row r="14386" spans="1:3">
      <c r="A14386" s="61">
        <v>42713</v>
      </c>
      <c r="B14386">
        <v>2.6429999999999998</v>
      </c>
      <c r="C14386" t="str">
        <f t="shared" si="229"/>
        <v>2016 q4</v>
      </c>
    </row>
    <row r="14387" spans="1:3">
      <c r="A14387" s="61">
        <v>42716</v>
      </c>
      <c r="B14387">
        <v>2.6135000000000002</v>
      </c>
      <c r="C14387" t="str">
        <f t="shared" si="229"/>
        <v>2016 q4</v>
      </c>
    </row>
    <row r="14388" spans="1:3">
      <c r="A14388" s="61">
        <v>42717</v>
      </c>
      <c r="B14388">
        <v>2.593</v>
      </c>
      <c r="C14388" t="str">
        <f t="shared" si="229"/>
        <v>2016 q4</v>
      </c>
    </row>
    <row r="14389" spans="1:3">
      <c r="A14389" s="61">
        <v>42718</v>
      </c>
      <c r="B14389">
        <v>2.5994999999999999</v>
      </c>
      <c r="C14389" t="str">
        <f t="shared" si="229"/>
        <v>2016 q4</v>
      </c>
    </row>
    <row r="14390" spans="1:3">
      <c r="A14390" s="61">
        <v>42719</v>
      </c>
      <c r="B14390">
        <v>2.5950000000000002</v>
      </c>
      <c r="C14390" t="str">
        <f t="shared" si="229"/>
        <v>2016 q4</v>
      </c>
    </row>
    <row r="14391" spans="1:3">
      <c r="A14391" s="61">
        <v>42720</v>
      </c>
      <c r="B14391">
        <v>2.5590000000000002</v>
      </c>
      <c r="C14391" t="str">
        <f t="shared" si="229"/>
        <v>2016 q4</v>
      </c>
    </row>
    <row r="14392" spans="1:3">
      <c r="A14392" s="61">
        <v>42723</v>
      </c>
      <c r="B14392">
        <v>2.4935</v>
      </c>
      <c r="C14392" t="str">
        <f t="shared" si="229"/>
        <v>2016 q4</v>
      </c>
    </row>
    <row r="14393" spans="1:3">
      <c r="A14393" s="61">
        <v>42724</v>
      </c>
      <c r="B14393">
        <v>2.4975000000000001</v>
      </c>
      <c r="C14393" t="str">
        <f t="shared" si="229"/>
        <v>2016 q4</v>
      </c>
    </row>
    <row r="14394" spans="1:3">
      <c r="A14394" s="61">
        <v>42725</v>
      </c>
      <c r="B14394">
        <v>2.4914999999999998</v>
      </c>
      <c r="C14394" t="str">
        <f t="shared" si="229"/>
        <v>2016 q4</v>
      </c>
    </row>
    <row r="14395" spans="1:3">
      <c r="A14395" s="61">
        <v>42726</v>
      </c>
      <c r="B14395">
        <v>2.4925000000000002</v>
      </c>
      <c r="C14395" t="str">
        <f t="shared" si="229"/>
        <v>2016 q4</v>
      </c>
    </row>
    <row r="14396" spans="1:3">
      <c r="A14396" s="61">
        <v>42727</v>
      </c>
      <c r="B14396">
        <v>2.4725000000000001</v>
      </c>
      <c r="C14396" t="str">
        <f t="shared" si="229"/>
        <v>2016 q4</v>
      </c>
    </row>
    <row r="14397" spans="1:3">
      <c r="A14397" s="61">
        <v>42731</v>
      </c>
      <c r="B14397">
        <v>2.5095000000000001</v>
      </c>
      <c r="C14397" t="str">
        <f t="shared" si="229"/>
        <v>2016 q4</v>
      </c>
    </row>
    <row r="14398" spans="1:3">
      <c r="A14398" s="61">
        <v>42732</v>
      </c>
      <c r="B14398">
        <v>2.4963000000000002</v>
      </c>
      <c r="C14398" t="str">
        <f t="shared" si="229"/>
        <v>2016 q4</v>
      </c>
    </row>
    <row r="14399" spans="1:3">
      <c r="A14399" s="61">
        <v>42733</v>
      </c>
      <c r="B14399">
        <v>2.4843999999999999</v>
      </c>
      <c r="C14399" t="str">
        <f t="shared" si="229"/>
        <v>2016 q4</v>
      </c>
    </row>
    <row r="14400" spans="1:3">
      <c r="A14400" s="61">
        <v>42734</v>
      </c>
      <c r="B14400">
        <v>2.5038999999999998</v>
      </c>
      <c r="C14400" t="str">
        <f t="shared" si="229"/>
        <v>2016 q4</v>
      </c>
    </row>
    <row r="14401" spans="1:3">
      <c r="A14401" s="61">
        <v>42738</v>
      </c>
      <c r="B14401">
        <v>2.4889999999999999</v>
      </c>
      <c r="C14401" t="str">
        <f t="shared" si="229"/>
        <v>2017 q1</v>
      </c>
    </row>
    <row r="14402" spans="1:3">
      <c r="A14402" s="61">
        <v>42739</v>
      </c>
      <c r="B14402">
        <v>2.5565000000000002</v>
      </c>
      <c r="C14402" t="str">
        <f t="shared" si="229"/>
        <v>2017 q1</v>
      </c>
    </row>
    <row r="14403" spans="1:3">
      <c r="A14403" s="61">
        <v>42740</v>
      </c>
      <c r="B14403">
        <v>2.5375000000000001</v>
      </c>
      <c r="C14403" t="str">
        <f t="shared" si="229"/>
        <v>2017 q1</v>
      </c>
    </row>
    <row r="14404" spans="1:3">
      <c r="A14404" s="61">
        <v>42741</v>
      </c>
      <c r="B14404">
        <v>2.5459999999999998</v>
      </c>
      <c r="C14404" t="str">
        <f t="shared" si="229"/>
        <v>2017 q1</v>
      </c>
    </row>
    <row r="14405" spans="1:3">
      <c r="A14405" s="61">
        <v>42744</v>
      </c>
      <c r="B14405">
        <v>2.5385</v>
      </c>
      <c r="C14405" t="str">
        <f t="shared" si="229"/>
        <v>2017 q1</v>
      </c>
    </row>
    <row r="14406" spans="1:3">
      <c r="A14406" s="61">
        <v>42745</v>
      </c>
      <c r="B14406">
        <v>2.6124999999999998</v>
      </c>
      <c r="C14406" t="str">
        <f t="shared" si="229"/>
        <v>2017 q1</v>
      </c>
    </row>
    <row r="14407" spans="1:3">
      <c r="A14407" s="61">
        <v>42746</v>
      </c>
      <c r="B14407">
        <v>2.6105</v>
      </c>
      <c r="C14407" t="str">
        <f t="shared" si="229"/>
        <v>2017 q1</v>
      </c>
    </row>
    <row r="14408" spans="1:3">
      <c r="A14408" s="61">
        <v>42747</v>
      </c>
      <c r="B14408">
        <v>2.6715</v>
      </c>
      <c r="C14408" t="str">
        <f t="shared" si="229"/>
        <v>2017 q1</v>
      </c>
    </row>
    <row r="14409" spans="1:3">
      <c r="A14409" s="61">
        <v>42748</v>
      </c>
      <c r="B14409">
        <v>2.69</v>
      </c>
      <c r="C14409" t="str">
        <f t="shared" si="229"/>
        <v>2017 q1</v>
      </c>
    </row>
    <row r="14410" spans="1:3">
      <c r="A14410" s="61">
        <v>42752</v>
      </c>
      <c r="B14410">
        <v>2.625</v>
      </c>
      <c r="C14410" t="str">
        <f t="shared" si="229"/>
        <v>2017 q1</v>
      </c>
    </row>
    <row r="14411" spans="1:3">
      <c r="A14411" s="61">
        <v>42753</v>
      </c>
      <c r="B14411">
        <v>2.6164999999999998</v>
      </c>
      <c r="C14411" t="str">
        <f t="shared" si="229"/>
        <v>2017 q1</v>
      </c>
    </row>
    <row r="14412" spans="1:3">
      <c r="A14412" s="61">
        <v>42754</v>
      </c>
      <c r="B14412">
        <v>2.6105</v>
      </c>
      <c r="C14412" t="str">
        <f t="shared" si="229"/>
        <v>2017 q1</v>
      </c>
    </row>
    <row r="14413" spans="1:3">
      <c r="A14413" s="61">
        <v>42755</v>
      </c>
      <c r="B14413">
        <v>2.625</v>
      </c>
      <c r="C14413" t="str">
        <f t="shared" si="229"/>
        <v>2017 q1</v>
      </c>
    </row>
    <row r="14414" spans="1:3">
      <c r="A14414" s="61">
        <v>42758</v>
      </c>
      <c r="B14414">
        <v>2.6475</v>
      </c>
      <c r="C14414" t="str">
        <f t="shared" si="229"/>
        <v>2017 q1</v>
      </c>
    </row>
    <row r="14415" spans="1:3">
      <c r="A14415" s="61">
        <v>42759</v>
      </c>
      <c r="B14415">
        <v>2.7084999999999999</v>
      </c>
      <c r="C14415" t="str">
        <f t="shared" si="229"/>
        <v>2017 q1</v>
      </c>
    </row>
    <row r="14416" spans="1:3">
      <c r="A14416" s="61">
        <v>42760</v>
      </c>
      <c r="B14416">
        <v>2.71</v>
      </c>
      <c r="C14416" t="str">
        <f t="shared" si="229"/>
        <v>2017 q1</v>
      </c>
    </row>
    <row r="14417" spans="1:3">
      <c r="A14417" s="61">
        <v>42761</v>
      </c>
      <c r="B14417">
        <v>2.673</v>
      </c>
      <c r="C14417" t="str">
        <f t="shared" si="229"/>
        <v>2017 q1</v>
      </c>
    </row>
    <row r="14418" spans="1:3">
      <c r="A14418" s="61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61">
        <v>42765</v>
      </c>
      <c r="B14419">
        <v>2.6549999999999998</v>
      </c>
      <c r="C14419" t="str">
        <f t="shared" si="230"/>
        <v>2017 q1</v>
      </c>
    </row>
    <row r="14420" spans="1:3">
      <c r="A14420" s="61">
        <v>42766</v>
      </c>
      <c r="B14420">
        <v>2.7275</v>
      </c>
      <c r="C14420" t="str">
        <f t="shared" si="230"/>
        <v>2017 q1</v>
      </c>
    </row>
    <row r="14421" spans="1:3">
      <c r="A14421" s="61">
        <v>42767</v>
      </c>
      <c r="B14421">
        <v>2.7115</v>
      </c>
      <c r="C14421" t="str">
        <f t="shared" si="230"/>
        <v>2017 q1</v>
      </c>
    </row>
    <row r="14422" spans="1:3">
      <c r="A14422" s="61">
        <v>42768</v>
      </c>
      <c r="B14422">
        <v>2.6855000000000002</v>
      </c>
      <c r="C14422" t="str">
        <f t="shared" si="230"/>
        <v>2017 q1</v>
      </c>
    </row>
    <row r="14423" spans="1:3">
      <c r="A14423" s="61">
        <v>42769</v>
      </c>
      <c r="B14423">
        <v>2.6160000000000001</v>
      </c>
      <c r="C14423" t="str">
        <f t="shared" si="230"/>
        <v>2017 q1</v>
      </c>
    </row>
    <row r="14424" spans="1:3">
      <c r="A14424" s="61">
        <v>42772</v>
      </c>
      <c r="B14424">
        <v>2.6515</v>
      </c>
      <c r="C14424" t="str">
        <f t="shared" si="230"/>
        <v>2017 q1</v>
      </c>
    </row>
    <row r="14425" spans="1:3">
      <c r="A14425" s="61">
        <v>42773</v>
      </c>
      <c r="B14425">
        <v>2.6320000000000001</v>
      </c>
      <c r="C14425" t="str">
        <f t="shared" si="230"/>
        <v>2017 q1</v>
      </c>
    </row>
    <row r="14426" spans="1:3">
      <c r="A14426" s="61">
        <v>42774</v>
      </c>
      <c r="B14426">
        <v>2.6665000000000001</v>
      </c>
      <c r="C14426" t="str">
        <f t="shared" si="230"/>
        <v>2017 q1</v>
      </c>
    </row>
    <row r="14427" spans="1:3">
      <c r="A14427" s="61">
        <v>42775</v>
      </c>
      <c r="B14427">
        <v>2.6535000000000002</v>
      </c>
      <c r="C14427" t="str">
        <f t="shared" si="230"/>
        <v>2017 q1</v>
      </c>
    </row>
    <row r="14428" spans="1:3">
      <c r="A14428" s="61">
        <v>42776</v>
      </c>
      <c r="B14428">
        <v>2.7679999999999998</v>
      </c>
      <c r="C14428" t="str">
        <f t="shared" si="230"/>
        <v>2017 q1</v>
      </c>
    </row>
    <row r="14429" spans="1:3">
      <c r="A14429" s="61">
        <v>42779</v>
      </c>
      <c r="B14429">
        <v>2.7829999999999999</v>
      </c>
      <c r="C14429" t="str">
        <f t="shared" si="230"/>
        <v>2017 q1</v>
      </c>
    </row>
    <row r="14430" spans="1:3">
      <c r="A14430" s="61">
        <v>42780</v>
      </c>
      <c r="B14430">
        <v>2.7370000000000001</v>
      </c>
      <c r="C14430" t="str">
        <f t="shared" si="230"/>
        <v>2017 q1</v>
      </c>
    </row>
    <row r="14431" spans="1:3">
      <c r="A14431" s="61">
        <v>42781</v>
      </c>
      <c r="B14431">
        <v>2.7404999999999999</v>
      </c>
      <c r="C14431" t="str">
        <f t="shared" si="230"/>
        <v>2017 q1</v>
      </c>
    </row>
    <row r="14432" spans="1:3">
      <c r="A14432" s="61">
        <v>42782</v>
      </c>
      <c r="B14432">
        <v>2.7185000000000001</v>
      </c>
      <c r="C14432" t="str">
        <f t="shared" si="230"/>
        <v>2017 q1</v>
      </c>
    </row>
    <row r="14433" spans="1:3">
      <c r="A14433" s="61">
        <v>42783</v>
      </c>
      <c r="B14433">
        <v>2.7069999999999999</v>
      </c>
      <c r="C14433" t="str">
        <f t="shared" si="230"/>
        <v>2017 q1</v>
      </c>
    </row>
    <row r="14434" spans="1:3">
      <c r="A14434" s="61">
        <v>42787</v>
      </c>
      <c r="B14434">
        <v>2.7454999999999998</v>
      </c>
      <c r="C14434" t="str">
        <f t="shared" si="230"/>
        <v>2017 q1</v>
      </c>
    </row>
    <row r="14435" spans="1:3">
      <c r="A14435" s="61">
        <v>42788</v>
      </c>
      <c r="B14435">
        <v>2.7330000000000001</v>
      </c>
      <c r="C14435" t="str">
        <f t="shared" si="230"/>
        <v>2017 q1</v>
      </c>
    </row>
    <row r="14436" spans="1:3">
      <c r="A14436" s="61">
        <v>42789</v>
      </c>
      <c r="B14436">
        <v>2.6465999999999998</v>
      </c>
      <c r="C14436" t="str">
        <f t="shared" si="230"/>
        <v>2017 q1</v>
      </c>
    </row>
    <row r="14437" spans="1:3">
      <c r="A14437" s="61">
        <v>42790</v>
      </c>
      <c r="B14437">
        <v>2.6863999999999999</v>
      </c>
      <c r="C14437" t="str">
        <f t="shared" si="230"/>
        <v>2017 q1</v>
      </c>
    </row>
    <row r="14438" spans="1:3">
      <c r="A14438" s="61">
        <v>42793</v>
      </c>
      <c r="B14438">
        <v>2.6938</v>
      </c>
      <c r="C14438" t="str">
        <f t="shared" si="230"/>
        <v>2017 q1</v>
      </c>
    </row>
    <row r="14439" spans="1:3">
      <c r="A14439" s="61">
        <v>42794</v>
      </c>
      <c r="B14439">
        <v>2.7120000000000002</v>
      </c>
      <c r="C14439" t="str">
        <f t="shared" si="230"/>
        <v>2017 q1</v>
      </c>
    </row>
    <row r="14440" spans="1:3">
      <c r="A14440" s="61">
        <v>42795</v>
      </c>
      <c r="B14440">
        <v>2.7360000000000002</v>
      </c>
      <c r="C14440" t="str">
        <f t="shared" si="230"/>
        <v>2017 q1</v>
      </c>
    </row>
    <row r="14441" spans="1:3">
      <c r="A14441" s="61">
        <v>42796</v>
      </c>
      <c r="B14441">
        <v>2.6905000000000001</v>
      </c>
      <c r="C14441" t="str">
        <f t="shared" si="230"/>
        <v>2017 q1</v>
      </c>
    </row>
    <row r="14442" spans="1:3">
      <c r="A14442" s="61">
        <v>42797</v>
      </c>
      <c r="B14442">
        <v>2.6964999999999999</v>
      </c>
      <c r="C14442" t="str">
        <f t="shared" si="230"/>
        <v>2017 q1</v>
      </c>
    </row>
    <row r="14443" spans="1:3">
      <c r="A14443" s="61">
        <v>42800</v>
      </c>
      <c r="B14443">
        <v>2.6520000000000001</v>
      </c>
      <c r="C14443" t="str">
        <f t="shared" si="230"/>
        <v>2017 q1</v>
      </c>
    </row>
    <row r="14444" spans="1:3">
      <c r="A14444" s="61">
        <v>42801</v>
      </c>
      <c r="B14444">
        <v>2.6185</v>
      </c>
      <c r="C14444" t="str">
        <f t="shared" si="230"/>
        <v>2017 q1</v>
      </c>
    </row>
    <row r="14445" spans="1:3">
      <c r="A14445" s="61">
        <v>42802</v>
      </c>
      <c r="B14445">
        <v>2.6004999999999998</v>
      </c>
      <c r="C14445" t="str">
        <f t="shared" si="230"/>
        <v>2017 q1</v>
      </c>
    </row>
    <row r="14446" spans="1:3">
      <c r="A14446" s="61">
        <v>42803</v>
      </c>
      <c r="B14446">
        <v>2.58</v>
      </c>
      <c r="C14446" t="str">
        <f t="shared" si="230"/>
        <v>2017 q1</v>
      </c>
    </row>
    <row r="14447" spans="1:3">
      <c r="A14447" s="61">
        <v>42804</v>
      </c>
      <c r="B14447">
        <v>2.5950000000000002</v>
      </c>
      <c r="C14447" t="str">
        <f t="shared" si="230"/>
        <v>2017 q1</v>
      </c>
    </row>
    <row r="14448" spans="1:3">
      <c r="A14448" s="61">
        <v>42807</v>
      </c>
      <c r="B14448">
        <v>2.6255000000000002</v>
      </c>
      <c r="C14448" t="str">
        <f t="shared" si="230"/>
        <v>2017 q1</v>
      </c>
    </row>
    <row r="14449" spans="1:3">
      <c r="A14449" s="61">
        <v>42808</v>
      </c>
      <c r="B14449">
        <v>2.6349999999999998</v>
      </c>
      <c r="C14449" t="str">
        <f t="shared" si="230"/>
        <v>2017 q1</v>
      </c>
    </row>
    <row r="14450" spans="1:3">
      <c r="A14450" s="61">
        <v>42809</v>
      </c>
      <c r="B14450">
        <v>2.6564999999999999</v>
      </c>
      <c r="C14450" t="str">
        <f t="shared" si="230"/>
        <v>2017 q1</v>
      </c>
    </row>
    <row r="14451" spans="1:3">
      <c r="A14451" s="61">
        <v>42810</v>
      </c>
      <c r="B14451">
        <v>2.6775000000000002</v>
      </c>
      <c r="C14451" t="str">
        <f t="shared" si="230"/>
        <v>2017 q1</v>
      </c>
    </row>
    <row r="14452" spans="1:3">
      <c r="A14452" s="61">
        <v>42811</v>
      </c>
      <c r="B14452">
        <v>2.6915</v>
      </c>
      <c r="C14452" t="str">
        <f t="shared" si="230"/>
        <v>2017 q1</v>
      </c>
    </row>
    <row r="14453" spans="1:3">
      <c r="A14453" s="61">
        <v>42814</v>
      </c>
      <c r="B14453">
        <v>2.6669999999999998</v>
      </c>
      <c r="C14453" t="str">
        <f t="shared" si="230"/>
        <v>2017 q1</v>
      </c>
    </row>
    <row r="14454" spans="1:3">
      <c r="A14454" s="61">
        <v>42815</v>
      </c>
      <c r="B14454">
        <v>2.6185</v>
      </c>
      <c r="C14454" t="str">
        <f t="shared" si="230"/>
        <v>2017 q1</v>
      </c>
    </row>
    <row r="14455" spans="1:3">
      <c r="A14455" s="61">
        <v>42816</v>
      </c>
      <c r="B14455">
        <v>2.6305000000000001</v>
      </c>
      <c r="C14455" t="str">
        <f t="shared" si="230"/>
        <v>2017 q1</v>
      </c>
    </row>
    <row r="14456" spans="1:3">
      <c r="A14456" s="61">
        <v>42817</v>
      </c>
      <c r="B14456">
        <v>2.6444999999999999</v>
      </c>
      <c r="C14456" t="str">
        <f t="shared" si="230"/>
        <v>2017 q1</v>
      </c>
    </row>
    <row r="14457" spans="1:3">
      <c r="A14457" s="61">
        <v>42818</v>
      </c>
      <c r="B14457">
        <v>2.6309999999999998</v>
      </c>
      <c r="C14457" t="str">
        <f t="shared" si="230"/>
        <v>2017 q1</v>
      </c>
    </row>
    <row r="14458" spans="1:3">
      <c r="A14458" s="61">
        <v>42821</v>
      </c>
      <c r="B14458">
        <v>2.6320000000000001</v>
      </c>
      <c r="C14458" t="str">
        <f t="shared" si="230"/>
        <v>2017 q1</v>
      </c>
    </row>
    <row r="14459" spans="1:3">
      <c r="A14459" s="61">
        <v>42822</v>
      </c>
      <c r="B14459">
        <v>2.6760000000000002</v>
      </c>
      <c r="C14459" t="str">
        <f t="shared" si="230"/>
        <v>2017 q1</v>
      </c>
    </row>
    <row r="14460" spans="1:3">
      <c r="A14460" s="61">
        <v>42823</v>
      </c>
      <c r="B14460">
        <v>2.6775000000000002</v>
      </c>
      <c r="C14460" t="str">
        <f t="shared" si="230"/>
        <v>2017 q1</v>
      </c>
    </row>
    <row r="14461" spans="1:3">
      <c r="A14461" s="61">
        <v>42824</v>
      </c>
      <c r="B14461">
        <v>2.6715</v>
      </c>
      <c r="C14461" t="str">
        <f t="shared" si="230"/>
        <v>2017 q1</v>
      </c>
    </row>
    <row r="14462" spans="1:3">
      <c r="A14462" s="61">
        <v>42825</v>
      </c>
      <c r="B14462">
        <v>2.6524999999999999</v>
      </c>
      <c r="C14462" t="str">
        <f t="shared" si="230"/>
        <v>2017 q1</v>
      </c>
    </row>
    <row r="14463" spans="1:3">
      <c r="A14463" s="61">
        <v>42828</v>
      </c>
      <c r="B14463">
        <v>2.6034999999999999</v>
      </c>
      <c r="C14463" t="str">
        <f t="shared" si="230"/>
        <v>2017 q2</v>
      </c>
    </row>
    <row r="14464" spans="1:3">
      <c r="A14464" s="61">
        <v>42829</v>
      </c>
      <c r="B14464">
        <v>2.6120000000000001</v>
      </c>
      <c r="C14464" t="str">
        <f t="shared" si="230"/>
        <v>2017 q2</v>
      </c>
    </row>
    <row r="14465" spans="1:3">
      <c r="A14465" s="61">
        <v>42830</v>
      </c>
      <c r="B14465">
        <v>2.68</v>
      </c>
      <c r="C14465" t="str">
        <f t="shared" si="230"/>
        <v>2017 q2</v>
      </c>
    </row>
    <row r="14466" spans="1:3">
      <c r="A14466" s="61">
        <v>42831</v>
      </c>
      <c r="B14466">
        <v>2.6579999999999999</v>
      </c>
      <c r="C14466" t="str">
        <f t="shared" si="230"/>
        <v>2017 q2</v>
      </c>
    </row>
    <row r="14467" spans="1:3">
      <c r="A14467" s="61">
        <v>42832</v>
      </c>
      <c r="B14467">
        <v>2.6469999999999998</v>
      </c>
      <c r="C14467" t="str">
        <f t="shared" si="230"/>
        <v>2017 q2</v>
      </c>
    </row>
    <row r="14468" spans="1:3">
      <c r="A14468" s="61">
        <v>42835</v>
      </c>
      <c r="B14468">
        <v>2.6040000000000001</v>
      </c>
      <c r="C14468" t="str">
        <f t="shared" si="230"/>
        <v>2017 q2</v>
      </c>
    </row>
    <row r="14469" spans="1:3">
      <c r="A14469" s="61">
        <v>42836</v>
      </c>
      <c r="B14469">
        <v>2.6080000000000001</v>
      </c>
      <c r="C14469" t="str">
        <f t="shared" si="230"/>
        <v>2017 q2</v>
      </c>
    </row>
    <row r="14470" spans="1:3">
      <c r="A14470" s="61">
        <v>42837</v>
      </c>
      <c r="B14470">
        <v>2.5449999999999999</v>
      </c>
      <c r="C14470" t="str">
        <f t="shared" si="230"/>
        <v>2017 q2</v>
      </c>
    </row>
    <row r="14471" spans="1:3">
      <c r="A14471" s="61">
        <v>42838</v>
      </c>
      <c r="B14471">
        <v>2.5705</v>
      </c>
      <c r="C14471" t="str">
        <f t="shared" si="230"/>
        <v>2017 q2</v>
      </c>
    </row>
    <row r="14472" spans="1:3">
      <c r="A14472" s="61">
        <v>42842</v>
      </c>
      <c r="B14472">
        <v>2.5960000000000001</v>
      </c>
      <c r="C14472" t="str">
        <f t="shared" si="230"/>
        <v>2017 q2</v>
      </c>
    </row>
    <row r="14473" spans="1:3">
      <c r="A14473" s="61">
        <v>42843</v>
      </c>
      <c r="B14473">
        <v>2.5289999999999999</v>
      </c>
      <c r="C14473" t="str">
        <f t="shared" si="230"/>
        <v>2017 q2</v>
      </c>
    </row>
    <row r="14474" spans="1:3">
      <c r="A14474" s="61">
        <v>42844</v>
      </c>
      <c r="B14474">
        <v>2.5345</v>
      </c>
      <c r="C14474" t="str">
        <f t="shared" si="230"/>
        <v>2017 q2</v>
      </c>
    </row>
    <row r="14475" spans="1:3">
      <c r="A14475" s="61">
        <v>42845</v>
      </c>
      <c r="B14475">
        <v>2.5419999999999998</v>
      </c>
      <c r="C14475" t="str">
        <f t="shared" si="230"/>
        <v>2017 q2</v>
      </c>
    </row>
    <row r="14476" spans="1:3">
      <c r="A14476" s="61">
        <v>42846</v>
      </c>
      <c r="B14476">
        <v>2.5375000000000001</v>
      </c>
      <c r="C14476" t="str">
        <f t="shared" si="230"/>
        <v>2017 q2</v>
      </c>
    </row>
    <row r="14477" spans="1:3">
      <c r="A14477" s="61">
        <v>42849</v>
      </c>
      <c r="B14477">
        <v>2.5525000000000002</v>
      </c>
      <c r="C14477" t="str">
        <f t="shared" si="230"/>
        <v>2017 q2</v>
      </c>
    </row>
    <row r="14478" spans="1:3">
      <c r="A14478" s="61">
        <v>42850</v>
      </c>
      <c r="B14478">
        <v>2.581</v>
      </c>
      <c r="C14478" t="str">
        <f t="shared" si="230"/>
        <v>2017 q2</v>
      </c>
    </row>
    <row r="14479" spans="1:3">
      <c r="A14479" s="61">
        <v>42851</v>
      </c>
      <c r="B14479">
        <v>2.5933000000000002</v>
      </c>
      <c r="C14479" t="str">
        <f t="shared" si="230"/>
        <v>2017 q2</v>
      </c>
    </row>
    <row r="14480" spans="1:3">
      <c r="A14480" s="61">
        <v>42852</v>
      </c>
      <c r="B14480">
        <v>2.5878000000000001</v>
      </c>
      <c r="C14480" t="str">
        <f t="shared" si="230"/>
        <v>2017 q2</v>
      </c>
    </row>
    <row r="14481" spans="1:3">
      <c r="A14481" s="61">
        <v>42853</v>
      </c>
      <c r="B14481">
        <v>2.6053000000000002</v>
      </c>
      <c r="C14481" t="str">
        <f t="shared" si="230"/>
        <v>2017 q2</v>
      </c>
    </row>
    <row r="14482" spans="1:3">
      <c r="A14482" s="61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61">
        <v>42857</v>
      </c>
      <c r="B14483">
        <v>2.6355</v>
      </c>
      <c r="C14483" t="str">
        <f t="shared" si="231"/>
        <v>2017 q2</v>
      </c>
    </row>
    <row r="14484" spans="1:3">
      <c r="A14484" s="61">
        <v>42858</v>
      </c>
      <c r="B14484">
        <v>2.5434999999999999</v>
      </c>
      <c r="C14484" t="str">
        <f t="shared" si="231"/>
        <v>2017 q2</v>
      </c>
    </row>
    <row r="14485" spans="1:3">
      <c r="A14485" s="61">
        <v>42859</v>
      </c>
      <c r="B14485">
        <v>2.5114999999999998</v>
      </c>
      <c r="C14485" t="str">
        <f t="shared" si="231"/>
        <v>2017 q2</v>
      </c>
    </row>
    <row r="14486" spans="1:3">
      <c r="A14486" s="61">
        <v>42860</v>
      </c>
      <c r="B14486">
        <v>2.5285000000000002</v>
      </c>
      <c r="C14486" t="str">
        <f t="shared" si="231"/>
        <v>2017 q2</v>
      </c>
    </row>
    <row r="14487" spans="1:3">
      <c r="A14487" s="61">
        <v>42863</v>
      </c>
      <c r="B14487">
        <v>2.4935</v>
      </c>
      <c r="C14487" t="str">
        <f t="shared" si="231"/>
        <v>2017 q2</v>
      </c>
    </row>
    <row r="14488" spans="1:3">
      <c r="A14488" s="61">
        <v>42864</v>
      </c>
      <c r="B14488">
        <v>2.4980000000000002</v>
      </c>
      <c r="C14488" t="str">
        <f t="shared" si="231"/>
        <v>2017 q2</v>
      </c>
    </row>
    <row r="14489" spans="1:3">
      <c r="A14489" s="61">
        <v>42865</v>
      </c>
      <c r="B14489">
        <v>2.4944999999999999</v>
      </c>
      <c r="C14489" t="str">
        <f t="shared" si="231"/>
        <v>2017 q2</v>
      </c>
    </row>
    <row r="14490" spans="1:3">
      <c r="A14490" s="61">
        <v>42866</v>
      </c>
      <c r="B14490">
        <v>2.508</v>
      </c>
      <c r="C14490" t="str">
        <f t="shared" si="231"/>
        <v>2017 q2</v>
      </c>
    </row>
    <row r="14491" spans="1:3">
      <c r="A14491" s="61">
        <v>42867</v>
      </c>
      <c r="B14491">
        <v>2.524</v>
      </c>
      <c r="C14491" t="str">
        <f t="shared" si="231"/>
        <v>2017 q2</v>
      </c>
    </row>
    <row r="14492" spans="1:3">
      <c r="A14492" s="61">
        <v>42870</v>
      </c>
      <c r="B14492">
        <v>2.5390000000000001</v>
      </c>
      <c r="C14492" t="str">
        <f t="shared" si="231"/>
        <v>2017 q2</v>
      </c>
    </row>
    <row r="14493" spans="1:3">
      <c r="A14493" s="61">
        <v>42871</v>
      </c>
      <c r="B14493">
        <v>2.5505</v>
      </c>
      <c r="C14493" t="str">
        <f t="shared" si="231"/>
        <v>2017 q2</v>
      </c>
    </row>
    <row r="14494" spans="1:3">
      <c r="A14494" s="61">
        <v>42872</v>
      </c>
      <c r="B14494">
        <v>2.5465</v>
      </c>
      <c r="C14494" t="str">
        <f t="shared" si="231"/>
        <v>2017 q2</v>
      </c>
    </row>
    <row r="14495" spans="1:3">
      <c r="A14495" s="61">
        <v>42873</v>
      </c>
      <c r="B14495">
        <v>2.5314999999999999</v>
      </c>
      <c r="C14495" t="str">
        <f t="shared" si="231"/>
        <v>2017 q2</v>
      </c>
    </row>
    <row r="14496" spans="1:3">
      <c r="A14496" s="61">
        <v>42874</v>
      </c>
      <c r="B14496">
        <v>2.5815000000000001</v>
      </c>
      <c r="C14496" t="str">
        <f t="shared" si="231"/>
        <v>2017 q2</v>
      </c>
    </row>
    <row r="14497" spans="1:3">
      <c r="A14497" s="61">
        <v>42877</v>
      </c>
      <c r="B14497">
        <v>2.5954999999999999</v>
      </c>
      <c r="C14497" t="str">
        <f t="shared" si="231"/>
        <v>2017 q2</v>
      </c>
    </row>
    <row r="14498" spans="1:3">
      <c r="A14498" s="61">
        <v>42878</v>
      </c>
      <c r="B14498">
        <v>2.5960000000000001</v>
      </c>
      <c r="C14498" t="str">
        <f t="shared" si="231"/>
        <v>2017 q2</v>
      </c>
    </row>
    <row r="14499" spans="1:3">
      <c r="A14499" s="61">
        <v>42879</v>
      </c>
      <c r="B14499">
        <v>2.5834999999999999</v>
      </c>
      <c r="C14499" t="str">
        <f t="shared" si="231"/>
        <v>2017 q2</v>
      </c>
    </row>
    <row r="14500" spans="1:3">
      <c r="A14500" s="61">
        <v>42880</v>
      </c>
      <c r="B14500">
        <v>2.5975000000000001</v>
      </c>
      <c r="C14500" t="str">
        <f t="shared" si="231"/>
        <v>2017 q2</v>
      </c>
    </row>
    <row r="14501" spans="1:3">
      <c r="A14501" s="61">
        <v>42881</v>
      </c>
      <c r="B14501">
        <v>2.5659999999999998</v>
      </c>
      <c r="C14501" t="str">
        <f t="shared" si="231"/>
        <v>2017 q2</v>
      </c>
    </row>
    <row r="14502" spans="1:3">
      <c r="A14502" s="61">
        <v>42885</v>
      </c>
      <c r="B14502">
        <v>2.5640000000000001</v>
      </c>
      <c r="C14502" t="str">
        <f t="shared" si="231"/>
        <v>2017 q2</v>
      </c>
    </row>
    <row r="14503" spans="1:3">
      <c r="A14503" s="61">
        <v>42886</v>
      </c>
      <c r="B14503">
        <v>2.58</v>
      </c>
      <c r="C14503" t="str">
        <f t="shared" si="231"/>
        <v>2017 q2</v>
      </c>
    </row>
    <row r="14504" spans="1:3">
      <c r="A14504" s="61">
        <v>42887</v>
      </c>
      <c r="B14504">
        <v>2.5874999999999999</v>
      </c>
      <c r="C14504" t="str">
        <f t="shared" si="231"/>
        <v>2017 q2</v>
      </c>
    </row>
    <row r="14505" spans="1:3">
      <c r="A14505" s="61">
        <v>42888</v>
      </c>
      <c r="B14505">
        <v>2.5745</v>
      </c>
      <c r="C14505" t="str">
        <f t="shared" si="231"/>
        <v>2017 q2</v>
      </c>
    </row>
    <row r="14506" spans="1:3">
      <c r="A14506" s="61">
        <v>42891</v>
      </c>
      <c r="B14506">
        <v>2.5575000000000001</v>
      </c>
      <c r="C14506" t="str">
        <f t="shared" si="231"/>
        <v>2017 q2</v>
      </c>
    </row>
    <row r="14507" spans="1:3">
      <c r="A14507" s="61">
        <v>42892</v>
      </c>
      <c r="B14507">
        <v>2.5470000000000002</v>
      </c>
      <c r="C14507" t="str">
        <f t="shared" si="231"/>
        <v>2017 q2</v>
      </c>
    </row>
    <row r="14508" spans="1:3">
      <c r="A14508" s="61">
        <v>42893</v>
      </c>
      <c r="B14508">
        <v>2.5514999999999999</v>
      </c>
      <c r="C14508" t="str">
        <f t="shared" si="231"/>
        <v>2017 q2</v>
      </c>
    </row>
    <row r="14509" spans="1:3">
      <c r="A14509" s="61">
        <v>42894</v>
      </c>
      <c r="B14509">
        <v>2.6095000000000002</v>
      </c>
      <c r="C14509" t="str">
        <f t="shared" si="231"/>
        <v>2017 q2</v>
      </c>
    </row>
    <row r="14510" spans="1:3">
      <c r="A14510" s="61">
        <v>42895</v>
      </c>
      <c r="B14510">
        <v>2.6495000000000002</v>
      </c>
      <c r="C14510" t="str">
        <f t="shared" si="231"/>
        <v>2017 q2</v>
      </c>
    </row>
    <row r="14511" spans="1:3">
      <c r="A14511" s="61">
        <v>42898</v>
      </c>
      <c r="B14511">
        <v>2.6154999999999999</v>
      </c>
      <c r="C14511" t="str">
        <f t="shared" si="231"/>
        <v>2017 q2</v>
      </c>
    </row>
    <row r="14512" spans="1:3">
      <c r="A14512" s="61">
        <v>42899</v>
      </c>
      <c r="B14512">
        <v>2.5964999999999998</v>
      </c>
      <c r="C14512" t="str">
        <f t="shared" si="231"/>
        <v>2017 q2</v>
      </c>
    </row>
    <row r="14513" spans="1:3">
      <c r="A14513" s="61">
        <v>42900</v>
      </c>
      <c r="B14513">
        <v>2.5735000000000001</v>
      </c>
      <c r="C14513" t="str">
        <f t="shared" si="231"/>
        <v>2017 q2</v>
      </c>
    </row>
    <row r="14514" spans="1:3">
      <c r="A14514" s="61">
        <v>42901</v>
      </c>
      <c r="B14514">
        <v>2.5655000000000001</v>
      </c>
      <c r="C14514" t="str">
        <f t="shared" si="231"/>
        <v>2017 q2</v>
      </c>
    </row>
    <row r="14515" spans="1:3">
      <c r="A14515" s="61">
        <v>42902</v>
      </c>
      <c r="B14515">
        <v>2.5640000000000001</v>
      </c>
      <c r="C14515" t="str">
        <f t="shared" si="231"/>
        <v>2017 q2</v>
      </c>
    </row>
    <row r="14516" spans="1:3">
      <c r="A14516" s="61">
        <v>42905</v>
      </c>
      <c r="B14516">
        <v>2.5895000000000001</v>
      </c>
      <c r="C14516" t="str">
        <f t="shared" si="231"/>
        <v>2017 q2</v>
      </c>
    </row>
    <row r="14517" spans="1:3">
      <c r="A14517" s="61">
        <v>42906</v>
      </c>
      <c r="B14517">
        <v>2.5545</v>
      </c>
      <c r="C14517" t="str">
        <f t="shared" si="231"/>
        <v>2017 q2</v>
      </c>
    </row>
    <row r="14518" spans="1:3">
      <c r="A14518" s="61">
        <v>42907</v>
      </c>
      <c r="B14518">
        <v>2.6019999999999999</v>
      </c>
      <c r="C14518" t="str">
        <f t="shared" si="231"/>
        <v>2017 q2</v>
      </c>
    </row>
    <row r="14519" spans="1:3">
      <c r="A14519" s="61">
        <v>42908</v>
      </c>
      <c r="B14519">
        <v>2.5990000000000002</v>
      </c>
      <c r="C14519" t="str">
        <f t="shared" si="231"/>
        <v>2017 q2</v>
      </c>
    </row>
    <row r="14520" spans="1:3">
      <c r="A14520" s="61">
        <v>42909</v>
      </c>
      <c r="B14520">
        <v>2.6240000000000001</v>
      </c>
      <c r="C14520" t="str">
        <f t="shared" si="231"/>
        <v>2017 q2</v>
      </c>
    </row>
    <row r="14521" spans="1:3">
      <c r="A14521" s="61">
        <v>42912</v>
      </c>
      <c r="B14521">
        <v>2.6255000000000002</v>
      </c>
      <c r="C14521" t="str">
        <f t="shared" si="231"/>
        <v>2017 q2</v>
      </c>
    </row>
    <row r="14522" spans="1:3">
      <c r="A14522" s="61">
        <v>42913</v>
      </c>
      <c r="B14522">
        <v>2.6499000000000001</v>
      </c>
      <c r="C14522" t="str">
        <f t="shared" si="231"/>
        <v>2017 q2</v>
      </c>
    </row>
    <row r="14523" spans="1:3">
      <c r="A14523" s="61">
        <v>42914</v>
      </c>
      <c r="B14523">
        <v>2.6667000000000001</v>
      </c>
      <c r="C14523" t="str">
        <f t="shared" si="231"/>
        <v>2017 q2</v>
      </c>
    </row>
    <row r="14524" spans="1:3">
      <c r="A14524" s="61">
        <v>42915</v>
      </c>
      <c r="B14524">
        <v>2.6905000000000001</v>
      </c>
      <c r="C14524" t="str">
        <f t="shared" si="231"/>
        <v>2017 q2</v>
      </c>
    </row>
    <row r="14525" spans="1:3">
      <c r="A14525" s="61">
        <v>42916</v>
      </c>
      <c r="B14525">
        <v>2.7086000000000001</v>
      </c>
      <c r="C14525" t="str">
        <f t="shared" si="231"/>
        <v>2017 q2</v>
      </c>
    </row>
    <row r="14526" spans="1:3">
      <c r="A14526" s="61">
        <v>42919</v>
      </c>
      <c r="B14526">
        <v>2.6930000000000001</v>
      </c>
      <c r="C14526" t="str">
        <f t="shared" si="231"/>
        <v>2017 q3</v>
      </c>
    </row>
    <row r="14527" spans="1:3">
      <c r="A14527" s="61">
        <v>42921</v>
      </c>
      <c r="B14527">
        <v>2.66</v>
      </c>
      <c r="C14527" t="str">
        <f t="shared" si="231"/>
        <v>2017 q3</v>
      </c>
    </row>
    <row r="14528" spans="1:3">
      <c r="A14528" s="61">
        <v>42922</v>
      </c>
      <c r="B14528">
        <v>2.6615000000000002</v>
      </c>
      <c r="C14528" t="str">
        <f t="shared" si="231"/>
        <v>2017 q3</v>
      </c>
    </row>
    <row r="14529" spans="1:3">
      <c r="A14529" s="61">
        <v>42923</v>
      </c>
      <c r="B14529">
        <v>2.6469999999999998</v>
      </c>
      <c r="C14529" t="str">
        <f t="shared" si="231"/>
        <v>2017 q3</v>
      </c>
    </row>
    <row r="14530" spans="1:3">
      <c r="A14530" s="61">
        <v>42926</v>
      </c>
      <c r="B14530">
        <v>2.6475</v>
      </c>
      <c r="C14530" t="str">
        <f t="shared" si="231"/>
        <v>2017 q3</v>
      </c>
    </row>
    <row r="14531" spans="1:3">
      <c r="A14531" s="61">
        <v>42927</v>
      </c>
      <c r="B14531">
        <v>2.6720000000000002</v>
      </c>
      <c r="C14531" t="str">
        <f t="shared" si="231"/>
        <v>2017 q3</v>
      </c>
    </row>
    <row r="14532" spans="1:3">
      <c r="A14532" s="61">
        <v>42928</v>
      </c>
      <c r="B14532">
        <v>2.6840000000000002</v>
      </c>
      <c r="C14532" t="str">
        <f t="shared" si="231"/>
        <v>2017 q3</v>
      </c>
    </row>
    <row r="14533" spans="1:3">
      <c r="A14533" s="61">
        <v>42929</v>
      </c>
      <c r="B14533">
        <v>2.6615000000000002</v>
      </c>
      <c r="C14533" t="str">
        <f t="shared" si="231"/>
        <v>2017 q3</v>
      </c>
    </row>
    <row r="14534" spans="1:3">
      <c r="A14534" s="61">
        <v>42930</v>
      </c>
      <c r="B14534">
        <v>2.6909999999999998</v>
      </c>
      <c r="C14534" t="str">
        <f t="shared" si="231"/>
        <v>2017 q3</v>
      </c>
    </row>
    <row r="14535" spans="1:3">
      <c r="A14535" s="61">
        <v>42933</v>
      </c>
      <c r="B14535">
        <v>2.7240000000000002</v>
      </c>
      <c r="C14535" t="str">
        <f t="shared" si="231"/>
        <v>2017 q3</v>
      </c>
    </row>
    <row r="14536" spans="1:3">
      <c r="A14536" s="61">
        <v>42934</v>
      </c>
      <c r="B14536">
        <v>2.7305000000000001</v>
      </c>
      <c r="C14536" t="str">
        <f t="shared" si="231"/>
        <v>2017 q3</v>
      </c>
    </row>
    <row r="14537" spans="1:3">
      <c r="A14537" s="61">
        <v>42935</v>
      </c>
      <c r="B14537">
        <v>2.7105000000000001</v>
      </c>
      <c r="C14537" t="str">
        <f t="shared" si="231"/>
        <v>2017 q3</v>
      </c>
    </row>
    <row r="14538" spans="1:3">
      <c r="A14538" s="61">
        <v>42936</v>
      </c>
      <c r="B14538">
        <v>2.7160000000000002</v>
      </c>
      <c r="C14538" t="str">
        <f t="shared" si="231"/>
        <v>2017 q3</v>
      </c>
    </row>
    <row r="14539" spans="1:3">
      <c r="A14539" s="61">
        <v>42937</v>
      </c>
      <c r="B14539">
        <v>2.7225000000000001</v>
      </c>
      <c r="C14539" t="str">
        <f t="shared" si="231"/>
        <v>2017 q3</v>
      </c>
    </row>
    <row r="14540" spans="1:3">
      <c r="A14540" s="61">
        <v>42940</v>
      </c>
      <c r="B14540">
        <v>2.7364999999999999</v>
      </c>
      <c r="C14540" t="str">
        <f t="shared" si="231"/>
        <v>2017 q3</v>
      </c>
    </row>
    <row r="14541" spans="1:3">
      <c r="A14541" s="61">
        <v>42941</v>
      </c>
      <c r="B14541">
        <v>2.8464999999999998</v>
      </c>
      <c r="C14541" t="str">
        <f t="shared" si="231"/>
        <v>2017 q3</v>
      </c>
    </row>
    <row r="14542" spans="1:3">
      <c r="A14542" s="61">
        <v>42942</v>
      </c>
      <c r="B14542">
        <v>2.8719999999999999</v>
      </c>
      <c r="C14542" t="str">
        <f t="shared" si="231"/>
        <v>2017 q3</v>
      </c>
    </row>
    <row r="14543" spans="1:3">
      <c r="A14543" s="61">
        <v>42943</v>
      </c>
      <c r="B14543">
        <v>2.8774999999999999</v>
      </c>
      <c r="C14543" t="str">
        <f t="shared" si="231"/>
        <v>2017 q3</v>
      </c>
    </row>
    <row r="14544" spans="1:3">
      <c r="A14544" s="61">
        <v>42944</v>
      </c>
      <c r="B14544">
        <v>2.875</v>
      </c>
      <c r="C14544" t="str">
        <f t="shared" si="231"/>
        <v>2017 q3</v>
      </c>
    </row>
    <row r="14545" spans="1:3">
      <c r="A14545" s="61">
        <v>42947</v>
      </c>
      <c r="B14545">
        <v>2.8915000000000002</v>
      </c>
      <c r="C14545" t="str">
        <f t="shared" si="231"/>
        <v>2017 q3</v>
      </c>
    </row>
    <row r="14546" spans="1:3">
      <c r="A14546" s="61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61">
        <v>42949</v>
      </c>
      <c r="B14547">
        <v>2.8845000000000001</v>
      </c>
      <c r="C14547" t="str">
        <f t="shared" si="232"/>
        <v>2017 q3</v>
      </c>
    </row>
    <row r="14548" spans="1:3">
      <c r="A14548" s="61">
        <v>42950</v>
      </c>
      <c r="B14548">
        <v>2.8780000000000001</v>
      </c>
      <c r="C14548" t="str">
        <f t="shared" si="232"/>
        <v>2017 q3</v>
      </c>
    </row>
    <row r="14549" spans="1:3">
      <c r="A14549" s="61">
        <v>42951</v>
      </c>
      <c r="B14549">
        <v>2.8849999999999998</v>
      </c>
      <c r="C14549" t="str">
        <f t="shared" si="232"/>
        <v>2017 q3</v>
      </c>
    </row>
    <row r="14550" spans="1:3">
      <c r="A14550" s="61">
        <v>42954</v>
      </c>
      <c r="B14550">
        <v>2.907</v>
      </c>
      <c r="C14550" t="str">
        <f t="shared" si="232"/>
        <v>2017 q3</v>
      </c>
    </row>
    <row r="14551" spans="1:3">
      <c r="A14551" s="61">
        <v>42955</v>
      </c>
      <c r="B14551">
        <v>2.9424999999999999</v>
      </c>
      <c r="C14551" t="str">
        <f t="shared" si="232"/>
        <v>2017 q3</v>
      </c>
    </row>
    <row r="14552" spans="1:3">
      <c r="A14552" s="61">
        <v>42956</v>
      </c>
      <c r="B14552">
        <v>2.927</v>
      </c>
      <c r="C14552" t="str">
        <f t="shared" si="232"/>
        <v>2017 q3</v>
      </c>
    </row>
    <row r="14553" spans="1:3">
      <c r="A14553" s="61">
        <v>42957</v>
      </c>
      <c r="B14553">
        <v>2.903</v>
      </c>
      <c r="C14553" t="str">
        <f t="shared" si="232"/>
        <v>2017 q3</v>
      </c>
    </row>
    <row r="14554" spans="1:3">
      <c r="A14554" s="61">
        <v>42958</v>
      </c>
      <c r="B14554">
        <v>2.9119999999999999</v>
      </c>
      <c r="C14554" t="str">
        <f t="shared" si="232"/>
        <v>2017 q3</v>
      </c>
    </row>
    <row r="14555" spans="1:3">
      <c r="A14555" s="61">
        <v>42961</v>
      </c>
      <c r="B14555">
        <v>2.9045000000000001</v>
      </c>
      <c r="C14555" t="str">
        <f t="shared" si="232"/>
        <v>2017 q3</v>
      </c>
    </row>
    <row r="14556" spans="1:3">
      <c r="A14556" s="61">
        <v>42962</v>
      </c>
      <c r="B14556">
        <v>2.883</v>
      </c>
      <c r="C14556" t="str">
        <f t="shared" si="232"/>
        <v>2017 q3</v>
      </c>
    </row>
    <row r="14557" spans="1:3">
      <c r="A14557" s="61">
        <v>42963</v>
      </c>
      <c r="B14557">
        <v>2.9535</v>
      </c>
      <c r="C14557" t="str">
        <f t="shared" si="232"/>
        <v>2017 q3</v>
      </c>
    </row>
    <row r="14558" spans="1:3">
      <c r="A14558" s="61">
        <v>42964</v>
      </c>
      <c r="B14558">
        <v>2.9380000000000002</v>
      </c>
      <c r="C14558" t="str">
        <f t="shared" si="232"/>
        <v>2017 q3</v>
      </c>
    </row>
    <row r="14559" spans="1:3">
      <c r="A14559" s="61">
        <v>42965</v>
      </c>
      <c r="B14559">
        <v>2.9394999999999998</v>
      </c>
      <c r="C14559" t="str">
        <f t="shared" si="232"/>
        <v>2017 q3</v>
      </c>
    </row>
    <row r="14560" spans="1:3">
      <c r="A14560" s="61">
        <v>42968</v>
      </c>
      <c r="B14560">
        <v>2.9805000000000001</v>
      </c>
      <c r="C14560" t="str">
        <f t="shared" si="232"/>
        <v>2017 q3</v>
      </c>
    </row>
    <row r="14561" spans="1:3">
      <c r="A14561" s="61">
        <v>42969</v>
      </c>
      <c r="B14561">
        <v>2.9870000000000001</v>
      </c>
      <c r="C14561" t="str">
        <f t="shared" si="232"/>
        <v>2017 q3</v>
      </c>
    </row>
    <row r="14562" spans="1:3">
      <c r="A14562" s="61">
        <v>42970</v>
      </c>
      <c r="B14562">
        <v>2.9805000000000001</v>
      </c>
      <c r="C14562" t="str">
        <f t="shared" si="232"/>
        <v>2017 q3</v>
      </c>
    </row>
    <row r="14563" spans="1:3">
      <c r="A14563" s="61">
        <v>42971</v>
      </c>
      <c r="B14563">
        <v>3.0339999999999998</v>
      </c>
      <c r="C14563" t="str">
        <f t="shared" si="232"/>
        <v>2017 q3</v>
      </c>
    </row>
    <row r="14564" spans="1:3">
      <c r="A14564" s="61">
        <v>42972</v>
      </c>
      <c r="B14564">
        <v>3.0335000000000001</v>
      </c>
      <c r="C14564" t="str">
        <f t="shared" si="232"/>
        <v>2017 q3</v>
      </c>
    </row>
    <row r="14565" spans="1:3">
      <c r="A14565" s="61">
        <v>42975</v>
      </c>
      <c r="B14565">
        <v>3.0676000000000001</v>
      </c>
      <c r="C14565" t="str">
        <f t="shared" si="232"/>
        <v>2017 q3</v>
      </c>
    </row>
    <row r="14566" spans="1:3">
      <c r="A14566" s="61">
        <v>42976</v>
      </c>
      <c r="B14566">
        <v>3.0903999999999998</v>
      </c>
      <c r="C14566" t="str">
        <f t="shared" si="232"/>
        <v>2017 q3</v>
      </c>
    </row>
    <row r="14567" spans="1:3">
      <c r="A14567" s="61">
        <v>42977</v>
      </c>
      <c r="B14567">
        <v>3.0779999999999998</v>
      </c>
      <c r="C14567" t="str">
        <f t="shared" si="232"/>
        <v>2017 q3</v>
      </c>
    </row>
    <row r="14568" spans="1:3">
      <c r="A14568" s="61">
        <v>42978</v>
      </c>
      <c r="B14568">
        <v>3.0945999999999998</v>
      </c>
      <c r="C14568" t="str">
        <f t="shared" si="232"/>
        <v>2017 q3</v>
      </c>
    </row>
    <row r="14569" spans="1:3">
      <c r="A14569" s="61">
        <v>42979</v>
      </c>
      <c r="B14569">
        <v>3.1179999999999999</v>
      </c>
      <c r="C14569" t="str">
        <f t="shared" si="232"/>
        <v>2017 q3</v>
      </c>
    </row>
    <row r="14570" spans="1:3">
      <c r="A14570" s="61">
        <v>42983</v>
      </c>
      <c r="B14570">
        <v>3.1280000000000001</v>
      </c>
      <c r="C14570" t="str">
        <f t="shared" si="232"/>
        <v>2017 q3</v>
      </c>
    </row>
    <row r="14571" spans="1:3">
      <c r="A14571" s="61">
        <v>42984</v>
      </c>
      <c r="B14571">
        <v>3.1515</v>
      </c>
      <c r="C14571" t="str">
        <f t="shared" si="232"/>
        <v>2017 q3</v>
      </c>
    </row>
    <row r="14572" spans="1:3">
      <c r="A14572" s="61">
        <v>42985</v>
      </c>
      <c r="B14572">
        <v>3.1435</v>
      </c>
      <c r="C14572" t="str">
        <f t="shared" si="232"/>
        <v>2017 q3</v>
      </c>
    </row>
    <row r="14573" spans="1:3">
      <c r="A14573" s="61">
        <v>42986</v>
      </c>
      <c r="B14573">
        <v>3.0415000000000001</v>
      </c>
      <c r="C14573" t="str">
        <f t="shared" si="232"/>
        <v>2017 q3</v>
      </c>
    </row>
    <row r="14574" spans="1:3">
      <c r="A14574" s="61">
        <v>42989</v>
      </c>
      <c r="B14574">
        <v>3.0659999999999998</v>
      </c>
      <c r="C14574" t="str">
        <f t="shared" si="232"/>
        <v>2017 q3</v>
      </c>
    </row>
    <row r="14575" spans="1:3">
      <c r="A14575" s="61">
        <v>42990</v>
      </c>
      <c r="B14575">
        <v>3.036</v>
      </c>
      <c r="C14575" t="str">
        <f t="shared" si="232"/>
        <v>2017 q3</v>
      </c>
    </row>
    <row r="14576" spans="1:3">
      <c r="A14576" s="61">
        <v>42991</v>
      </c>
      <c r="B14576">
        <v>2.9809999999999999</v>
      </c>
      <c r="C14576" t="str">
        <f t="shared" si="232"/>
        <v>2017 q3</v>
      </c>
    </row>
    <row r="14577" spans="1:3">
      <c r="A14577" s="61">
        <v>42992</v>
      </c>
      <c r="B14577">
        <v>2.9575</v>
      </c>
      <c r="C14577" t="str">
        <f t="shared" si="232"/>
        <v>2017 q3</v>
      </c>
    </row>
    <row r="14578" spans="1:3">
      <c r="A14578" s="61">
        <v>42993</v>
      </c>
      <c r="B14578">
        <v>2.9489999999999998</v>
      </c>
      <c r="C14578" t="str">
        <f t="shared" si="232"/>
        <v>2017 q3</v>
      </c>
    </row>
    <row r="14579" spans="1:3">
      <c r="A14579" s="61">
        <v>42996</v>
      </c>
      <c r="B14579">
        <v>2.9689999999999999</v>
      </c>
      <c r="C14579" t="str">
        <f t="shared" si="232"/>
        <v>2017 q3</v>
      </c>
    </row>
    <row r="14580" spans="1:3">
      <c r="A14580" s="61">
        <v>42997</v>
      </c>
      <c r="B14580">
        <v>2.9695</v>
      </c>
      <c r="C14580" t="str">
        <f t="shared" si="232"/>
        <v>2017 q3</v>
      </c>
    </row>
    <row r="14581" spans="1:3">
      <c r="A14581" s="61">
        <v>42998</v>
      </c>
      <c r="B14581">
        <v>2.9689999999999999</v>
      </c>
      <c r="C14581" t="str">
        <f t="shared" si="232"/>
        <v>2017 q3</v>
      </c>
    </row>
    <row r="14582" spans="1:3">
      <c r="A14582" s="61">
        <v>42999</v>
      </c>
      <c r="B14582">
        <v>2.9344999999999999</v>
      </c>
      <c r="C14582" t="str">
        <f t="shared" si="232"/>
        <v>2017 q3</v>
      </c>
    </row>
    <row r="14583" spans="1:3">
      <c r="A14583" s="61">
        <v>43000</v>
      </c>
      <c r="B14583">
        <v>2.9445000000000001</v>
      </c>
      <c r="C14583" t="str">
        <f t="shared" si="232"/>
        <v>2017 q3</v>
      </c>
    </row>
    <row r="14584" spans="1:3">
      <c r="A14584" s="61">
        <v>43003</v>
      </c>
      <c r="B14584">
        <v>2.9375</v>
      </c>
      <c r="C14584" t="str">
        <f t="shared" si="232"/>
        <v>2017 q3</v>
      </c>
    </row>
    <row r="14585" spans="1:3">
      <c r="A14585" s="61">
        <v>43004</v>
      </c>
      <c r="B14585">
        <v>2.919</v>
      </c>
      <c r="C14585" t="str">
        <f t="shared" si="232"/>
        <v>2017 q3</v>
      </c>
    </row>
    <row r="14586" spans="1:3">
      <c r="A14586" s="61">
        <v>43005</v>
      </c>
      <c r="B14586">
        <v>2.9295</v>
      </c>
      <c r="C14586" t="str">
        <f t="shared" si="232"/>
        <v>2017 q3</v>
      </c>
    </row>
    <row r="14587" spans="1:3">
      <c r="A14587" s="61">
        <v>43006</v>
      </c>
      <c r="B14587">
        <v>2.9809999999999999</v>
      </c>
      <c r="C14587" t="str">
        <f t="shared" si="232"/>
        <v>2017 q3</v>
      </c>
    </row>
    <row r="14588" spans="1:3">
      <c r="A14588" s="61">
        <v>43007</v>
      </c>
      <c r="B14588">
        <v>2.9550000000000001</v>
      </c>
      <c r="C14588" t="str">
        <f t="shared" si="232"/>
        <v>2017 q3</v>
      </c>
    </row>
    <row r="14589" spans="1:3">
      <c r="A14589" s="61">
        <v>43010</v>
      </c>
      <c r="B14589">
        <v>2.9554999999999998</v>
      </c>
      <c r="C14589" t="str">
        <f t="shared" si="232"/>
        <v>2017 q4</v>
      </c>
    </row>
    <row r="14590" spans="1:3">
      <c r="A14590" s="61">
        <v>43011</v>
      </c>
      <c r="B14590">
        <v>2.9634999999999998</v>
      </c>
      <c r="C14590" t="str">
        <f t="shared" si="232"/>
        <v>2017 q4</v>
      </c>
    </row>
    <row r="14591" spans="1:3">
      <c r="A14591" s="61">
        <v>43012</v>
      </c>
      <c r="B14591">
        <v>2.9590000000000001</v>
      </c>
      <c r="C14591" t="str">
        <f t="shared" si="232"/>
        <v>2017 q4</v>
      </c>
    </row>
    <row r="14592" spans="1:3">
      <c r="A14592" s="61">
        <v>43013</v>
      </c>
      <c r="B14592">
        <v>3.0465</v>
      </c>
      <c r="C14592" t="str">
        <f t="shared" si="232"/>
        <v>2017 q4</v>
      </c>
    </row>
    <row r="14593" spans="1:3">
      <c r="A14593" s="61">
        <v>43014</v>
      </c>
      <c r="B14593">
        <v>3.0289999999999999</v>
      </c>
      <c r="C14593" t="str">
        <f t="shared" si="232"/>
        <v>2017 q4</v>
      </c>
    </row>
    <row r="14594" spans="1:3">
      <c r="A14594" s="61">
        <v>43017</v>
      </c>
      <c r="B14594">
        <v>3.0310000000000001</v>
      </c>
      <c r="C14594" t="str">
        <f t="shared" si="232"/>
        <v>2017 q4</v>
      </c>
    </row>
    <row r="14595" spans="1:3">
      <c r="A14595" s="61">
        <v>43018</v>
      </c>
      <c r="B14595">
        <v>3.0605000000000002</v>
      </c>
      <c r="C14595" t="str">
        <f t="shared" si="232"/>
        <v>2017 q4</v>
      </c>
    </row>
    <row r="14596" spans="1:3">
      <c r="A14596" s="61">
        <v>43019</v>
      </c>
      <c r="B14596">
        <v>3.0954999999999999</v>
      </c>
      <c r="C14596" t="str">
        <f t="shared" si="232"/>
        <v>2017 q4</v>
      </c>
    </row>
    <row r="14597" spans="1:3">
      <c r="A14597" s="61">
        <v>43020</v>
      </c>
      <c r="B14597">
        <v>3.12</v>
      </c>
      <c r="C14597" t="str">
        <f t="shared" si="232"/>
        <v>2017 q4</v>
      </c>
    </row>
    <row r="14598" spans="1:3">
      <c r="A14598" s="61">
        <v>43021</v>
      </c>
      <c r="B14598">
        <v>3.1335000000000002</v>
      </c>
      <c r="C14598" t="str">
        <f t="shared" si="232"/>
        <v>2017 q4</v>
      </c>
    </row>
    <row r="14599" spans="1:3">
      <c r="A14599" s="61">
        <v>43024</v>
      </c>
      <c r="B14599">
        <v>3.2389999999999999</v>
      </c>
      <c r="C14599" t="str">
        <f t="shared" si="232"/>
        <v>2017 q4</v>
      </c>
    </row>
    <row r="14600" spans="1:3">
      <c r="A14600" s="61">
        <v>43025</v>
      </c>
      <c r="B14600">
        <v>3.1955</v>
      </c>
      <c r="C14600" t="str">
        <f t="shared" si="232"/>
        <v>2017 q4</v>
      </c>
    </row>
    <row r="14601" spans="1:3">
      <c r="A14601" s="61">
        <v>43026</v>
      </c>
      <c r="B14601">
        <v>3.1779999999999999</v>
      </c>
      <c r="C14601" t="str">
        <f t="shared" si="232"/>
        <v>2017 q4</v>
      </c>
    </row>
    <row r="14602" spans="1:3">
      <c r="A14602" s="61">
        <v>43027</v>
      </c>
      <c r="B14602">
        <v>3.1675</v>
      </c>
      <c r="C14602" t="str">
        <f t="shared" si="232"/>
        <v>2017 q4</v>
      </c>
    </row>
    <row r="14603" spans="1:3">
      <c r="A14603" s="61">
        <v>43028</v>
      </c>
      <c r="B14603">
        <v>3.1655000000000002</v>
      </c>
      <c r="C14603" t="str">
        <f t="shared" si="232"/>
        <v>2017 q4</v>
      </c>
    </row>
    <row r="14604" spans="1:3">
      <c r="A14604" s="61">
        <v>43031</v>
      </c>
      <c r="B14604">
        <v>3.1880000000000002</v>
      </c>
      <c r="C14604" t="str">
        <f t="shared" si="232"/>
        <v>2017 q4</v>
      </c>
    </row>
    <row r="14605" spans="1:3">
      <c r="A14605" s="61">
        <v>43032</v>
      </c>
      <c r="B14605">
        <v>3.198</v>
      </c>
      <c r="C14605" t="str">
        <f t="shared" si="232"/>
        <v>2017 q4</v>
      </c>
    </row>
    <row r="14606" spans="1:3">
      <c r="A14606" s="61">
        <v>43033</v>
      </c>
      <c r="B14606">
        <v>3.1829999999999998</v>
      </c>
      <c r="C14606" t="str">
        <f t="shared" si="232"/>
        <v>2017 q4</v>
      </c>
    </row>
    <row r="14607" spans="1:3">
      <c r="A14607" s="61">
        <v>43034</v>
      </c>
      <c r="B14607">
        <v>3.1775000000000002</v>
      </c>
      <c r="C14607" t="str">
        <f t="shared" si="232"/>
        <v>2017 q4</v>
      </c>
    </row>
    <row r="14608" spans="1:3">
      <c r="A14608" s="61">
        <v>43035</v>
      </c>
      <c r="B14608">
        <v>3.1034999999999999</v>
      </c>
      <c r="C14608" t="str">
        <f t="shared" si="232"/>
        <v>2017 q4</v>
      </c>
    </row>
    <row r="14609" spans="1:3">
      <c r="A14609" s="61">
        <v>43038</v>
      </c>
      <c r="B14609">
        <v>3.1120000000000001</v>
      </c>
      <c r="C14609" t="str">
        <f t="shared" si="232"/>
        <v>2017 q4</v>
      </c>
    </row>
    <row r="14610" spans="1:3">
      <c r="A14610" s="61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61">
        <v>43040</v>
      </c>
      <c r="B14611">
        <v>3.1425000000000001</v>
      </c>
      <c r="C14611" t="str">
        <f t="shared" si="233"/>
        <v>2017 q4</v>
      </c>
    </row>
    <row r="14612" spans="1:3">
      <c r="A14612" s="61">
        <v>43041</v>
      </c>
      <c r="B14612">
        <v>3.1435</v>
      </c>
      <c r="C14612" t="str">
        <f t="shared" si="233"/>
        <v>2017 q4</v>
      </c>
    </row>
    <row r="14613" spans="1:3">
      <c r="A14613" s="61">
        <v>43042</v>
      </c>
      <c r="B14613">
        <v>3.1175000000000002</v>
      </c>
      <c r="C14613" t="str">
        <f t="shared" si="233"/>
        <v>2017 q4</v>
      </c>
    </row>
    <row r="14614" spans="1:3">
      <c r="A14614" s="61">
        <v>43045</v>
      </c>
      <c r="B14614">
        <v>3.1575000000000002</v>
      </c>
      <c r="C14614" t="str">
        <f t="shared" si="233"/>
        <v>2017 q4</v>
      </c>
    </row>
    <row r="14615" spans="1:3">
      <c r="A14615" s="61">
        <v>43046</v>
      </c>
      <c r="B14615">
        <v>3.089</v>
      </c>
      <c r="C14615" t="str">
        <f t="shared" si="233"/>
        <v>2017 q4</v>
      </c>
    </row>
    <row r="14616" spans="1:3">
      <c r="A14616" s="61">
        <v>43047</v>
      </c>
      <c r="B14616">
        <v>3.0994999999999999</v>
      </c>
      <c r="C14616" t="str">
        <f t="shared" si="233"/>
        <v>2017 q4</v>
      </c>
    </row>
    <row r="14617" spans="1:3">
      <c r="A14617" s="61">
        <v>43048</v>
      </c>
      <c r="B14617">
        <v>3.0859999999999999</v>
      </c>
      <c r="C14617" t="str">
        <f t="shared" si="233"/>
        <v>2017 q4</v>
      </c>
    </row>
    <row r="14618" spans="1:3">
      <c r="A14618" s="61">
        <v>43049</v>
      </c>
      <c r="B14618">
        <v>3.0760000000000001</v>
      </c>
      <c r="C14618" t="str">
        <f t="shared" si="233"/>
        <v>2017 q4</v>
      </c>
    </row>
    <row r="14619" spans="1:3">
      <c r="A14619" s="61">
        <v>43052</v>
      </c>
      <c r="B14619">
        <v>3.1164999999999998</v>
      </c>
      <c r="C14619" t="str">
        <f t="shared" si="233"/>
        <v>2017 q4</v>
      </c>
    </row>
    <row r="14620" spans="1:3">
      <c r="A14620" s="61">
        <v>43053</v>
      </c>
      <c r="B14620">
        <v>3.0649999999999999</v>
      </c>
      <c r="C14620" t="str">
        <f t="shared" si="233"/>
        <v>2017 q4</v>
      </c>
    </row>
    <row r="14621" spans="1:3">
      <c r="A14621" s="61">
        <v>43054</v>
      </c>
      <c r="B14621">
        <v>3.0545</v>
      </c>
      <c r="C14621" t="str">
        <f t="shared" si="233"/>
        <v>2017 q4</v>
      </c>
    </row>
    <row r="14622" spans="1:3">
      <c r="A14622" s="61">
        <v>43055</v>
      </c>
      <c r="B14622">
        <v>3.048</v>
      </c>
      <c r="C14622" t="str">
        <f t="shared" si="233"/>
        <v>2017 q4</v>
      </c>
    </row>
    <row r="14623" spans="1:3">
      <c r="A14623" s="61">
        <v>43056</v>
      </c>
      <c r="B14623">
        <v>3.0670000000000002</v>
      </c>
      <c r="C14623" t="str">
        <f t="shared" si="233"/>
        <v>2017 q4</v>
      </c>
    </row>
    <row r="14624" spans="1:3">
      <c r="A14624" s="61">
        <v>43059</v>
      </c>
      <c r="B14624">
        <v>3.093</v>
      </c>
      <c r="C14624" t="str">
        <f t="shared" si="233"/>
        <v>2017 q4</v>
      </c>
    </row>
    <row r="14625" spans="1:3">
      <c r="A14625" s="61">
        <v>43060</v>
      </c>
      <c r="B14625">
        <v>3.1284999999999998</v>
      </c>
      <c r="C14625" t="str">
        <f t="shared" si="233"/>
        <v>2017 q4</v>
      </c>
    </row>
    <row r="14626" spans="1:3">
      <c r="A14626" s="61">
        <v>43061</v>
      </c>
      <c r="B14626">
        <v>3.137</v>
      </c>
      <c r="C14626" t="str">
        <f t="shared" si="233"/>
        <v>2017 q4</v>
      </c>
    </row>
    <row r="14627" spans="1:3">
      <c r="A14627" s="61">
        <v>43063</v>
      </c>
      <c r="B14627">
        <v>3.169</v>
      </c>
      <c r="C14627" t="str">
        <f t="shared" si="233"/>
        <v>2017 q4</v>
      </c>
    </row>
    <row r="14628" spans="1:3">
      <c r="A14628" s="61">
        <v>43066</v>
      </c>
      <c r="B14628">
        <v>3.1360000000000001</v>
      </c>
      <c r="C14628" t="str">
        <f t="shared" si="233"/>
        <v>2017 q4</v>
      </c>
    </row>
    <row r="14629" spans="1:3">
      <c r="A14629" s="61">
        <v>43067</v>
      </c>
      <c r="B14629">
        <v>3.0754999999999999</v>
      </c>
      <c r="C14629" t="str">
        <f t="shared" si="233"/>
        <v>2017 q4</v>
      </c>
    </row>
    <row r="14630" spans="1:3">
      <c r="A14630" s="61">
        <v>43068</v>
      </c>
      <c r="B14630">
        <v>3.0463</v>
      </c>
      <c r="C14630" t="str">
        <f t="shared" si="233"/>
        <v>2017 q4</v>
      </c>
    </row>
    <row r="14631" spans="1:3">
      <c r="A14631" s="61">
        <v>43069</v>
      </c>
      <c r="B14631">
        <v>3.0442</v>
      </c>
      <c r="C14631" t="str">
        <f t="shared" si="233"/>
        <v>2017 q4</v>
      </c>
    </row>
    <row r="14632" spans="1:3">
      <c r="A14632" s="61">
        <v>43070</v>
      </c>
      <c r="B14632">
        <v>3.0745</v>
      </c>
      <c r="C14632" t="str">
        <f t="shared" si="233"/>
        <v>2017 q4</v>
      </c>
    </row>
    <row r="14633" spans="1:3">
      <c r="A14633" s="61">
        <v>43073</v>
      </c>
      <c r="B14633">
        <v>3.0720000000000001</v>
      </c>
      <c r="C14633" t="str">
        <f t="shared" si="233"/>
        <v>2017 q4</v>
      </c>
    </row>
    <row r="14634" spans="1:3">
      <c r="A14634" s="61">
        <v>43074</v>
      </c>
      <c r="B14634">
        <v>2.9285000000000001</v>
      </c>
      <c r="C14634" t="str">
        <f t="shared" si="233"/>
        <v>2017 q4</v>
      </c>
    </row>
    <row r="14635" spans="1:3">
      <c r="A14635" s="61">
        <v>43075</v>
      </c>
      <c r="B14635">
        <v>2.9445000000000001</v>
      </c>
      <c r="C14635" t="str">
        <f t="shared" si="233"/>
        <v>2017 q4</v>
      </c>
    </row>
    <row r="14636" spans="1:3">
      <c r="A14636" s="61">
        <v>43076</v>
      </c>
      <c r="B14636">
        <v>2.9474999999999998</v>
      </c>
      <c r="C14636" t="str">
        <f t="shared" si="233"/>
        <v>2017 q4</v>
      </c>
    </row>
    <row r="14637" spans="1:3">
      <c r="A14637" s="61">
        <v>43077</v>
      </c>
      <c r="B14637">
        <v>2.9615</v>
      </c>
      <c r="C14637" t="str">
        <f t="shared" si="233"/>
        <v>2017 q4</v>
      </c>
    </row>
    <row r="14638" spans="1:3">
      <c r="A14638" s="61">
        <v>43080</v>
      </c>
      <c r="B14638">
        <v>2.9944999999999999</v>
      </c>
      <c r="C14638" t="str">
        <f t="shared" si="233"/>
        <v>2017 q4</v>
      </c>
    </row>
    <row r="14639" spans="1:3">
      <c r="A14639" s="61">
        <v>43081</v>
      </c>
      <c r="B14639">
        <v>3.0059999999999998</v>
      </c>
      <c r="C14639" t="str">
        <f t="shared" si="233"/>
        <v>2017 q4</v>
      </c>
    </row>
    <row r="14640" spans="1:3">
      <c r="A14640" s="61">
        <v>43082</v>
      </c>
      <c r="B14640">
        <v>3.0354999999999999</v>
      </c>
      <c r="C14640" t="str">
        <f t="shared" si="233"/>
        <v>2017 q4</v>
      </c>
    </row>
    <row r="14641" spans="1:3">
      <c r="A14641" s="61">
        <v>43083</v>
      </c>
      <c r="B14641">
        <v>3.0545</v>
      </c>
      <c r="C14641" t="str">
        <f t="shared" si="233"/>
        <v>2017 q4</v>
      </c>
    </row>
    <row r="14642" spans="1:3">
      <c r="A14642" s="61">
        <v>43084</v>
      </c>
      <c r="B14642">
        <v>3.1160000000000001</v>
      </c>
      <c r="C14642" t="str">
        <f t="shared" si="233"/>
        <v>2017 q4</v>
      </c>
    </row>
    <row r="14643" spans="1:3">
      <c r="A14643" s="61">
        <v>43087</v>
      </c>
      <c r="B14643">
        <v>3.1280000000000001</v>
      </c>
      <c r="C14643" t="str">
        <f t="shared" si="233"/>
        <v>2017 q4</v>
      </c>
    </row>
    <row r="14644" spans="1:3">
      <c r="A14644" s="61">
        <v>43088</v>
      </c>
      <c r="B14644">
        <v>3.1335000000000002</v>
      </c>
      <c r="C14644" t="str">
        <f t="shared" si="233"/>
        <v>2017 q4</v>
      </c>
    </row>
    <row r="14645" spans="1:3">
      <c r="A14645" s="61">
        <v>43089</v>
      </c>
      <c r="B14645">
        <v>3.1775000000000002</v>
      </c>
      <c r="C14645" t="str">
        <f t="shared" si="233"/>
        <v>2017 q4</v>
      </c>
    </row>
    <row r="14646" spans="1:3">
      <c r="A14646" s="61">
        <v>43090</v>
      </c>
      <c r="B14646">
        <v>3.1995</v>
      </c>
      <c r="C14646" t="str">
        <f t="shared" si="233"/>
        <v>2017 q4</v>
      </c>
    </row>
    <row r="14647" spans="1:3">
      <c r="A14647" s="61">
        <v>43091</v>
      </c>
      <c r="B14647">
        <v>3.2195</v>
      </c>
      <c r="C14647" t="str">
        <f t="shared" si="233"/>
        <v>2017 q4</v>
      </c>
    </row>
    <row r="14648" spans="1:3">
      <c r="A14648" s="61">
        <v>43095</v>
      </c>
      <c r="B14648">
        <v>3.2648999999999999</v>
      </c>
      <c r="C14648" t="str">
        <f t="shared" si="233"/>
        <v>2017 q4</v>
      </c>
    </row>
    <row r="14649" spans="1:3">
      <c r="A14649" s="61">
        <v>43096</v>
      </c>
      <c r="B14649">
        <v>3.2711000000000001</v>
      </c>
      <c r="C14649" t="str">
        <f t="shared" si="233"/>
        <v>2017 q4</v>
      </c>
    </row>
    <row r="14650" spans="1:3">
      <c r="A14650" s="61">
        <v>43097</v>
      </c>
      <c r="B14650">
        <v>3.2995000000000001</v>
      </c>
      <c r="C14650" t="str">
        <f t="shared" si="233"/>
        <v>2017 q4</v>
      </c>
    </row>
    <row r="14651" spans="1:3">
      <c r="A14651" s="61">
        <v>43098</v>
      </c>
      <c r="B14651">
        <v>3.2963</v>
      </c>
      <c r="C14651" t="str">
        <f t="shared" si="233"/>
        <v>2017 q4</v>
      </c>
    </row>
    <row r="14652" spans="1:3">
      <c r="A14652" s="61">
        <v>43102</v>
      </c>
      <c r="B14652">
        <v>3.278</v>
      </c>
      <c r="C14652" t="str">
        <f t="shared" si="233"/>
        <v>2018 q1</v>
      </c>
    </row>
    <row r="14653" spans="1:3">
      <c r="A14653" s="61">
        <v>43103</v>
      </c>
      <c r="B14653">
        <v>3.2574999999999998</v>
      </c>
      <c r="C14653" t="str">
        <f t="shared" si="233"/>
        <v>2018 q1</v>
      </c>
    </row>
    <row r="14654" spans="1:3">
      <c r="A14654" s="61">
        <v>43104</v>
      </c>
      <c r="B14654">
        <v>3.2629999999999999</v>
      </c>
      <c r="C14654" t="str">
        <f t="shared" si="233"/>
        <v>2018 q1</v>
      </c>
    </row>
    <row r="14655" spans="1:3">
      <c r="A14655" s="61">
        <v>43105</v>
      </c>
      <c r="B14655">
        <v>3.2294999999999998</v>
      </c>
      <c r="C14655" t="str">
        <f t="shared" si="233"/>
        <v>2018 q1</v>
      </c>
    </row>
    <row r="14656" spans="1:3">
      <c r="A14656" s="61">
        <v>43108</v>
      </c>
      <c r="B14656">
        <v>3.2240000000000002</v>
      </c>
      <c r="C14656" t="str">
        <f t="shared" si="233"/>
        <v>2018 q1</v>
      </c>
    </row>
    <row r="14657" spans="1:3">
      <c r="A14657" s="61">
        <v>43109</v>
      </c>
      <c r="B14657">
        <v>3.2160000000000002</v>
      </c>
      <c r="C14657" t="str">
        <f t="shared" si="233"/>
        <v>2018 q1</v>
      </c>
    </row>
    <row r="14658" spans="1:3">
      <c r="A14658" s="61">
        <v>43110</v>
      </c>
      <c r="B14658">
        <v>3.2355</v>
      </c>
      <c r="C14658" t="str">
        <f t="shared" si="233"/>
        <v>2018 q1</v>
      </c>
    </row>
    <row r="14659" spans="1:3">
      <c r="A14659" s="61">
        <v>43111</v>
      </c>
      <c r="B14659">
        <v>3.2330000000000001</v>
      </c>
      <c r="C14659" t="str">
        <f t="shared" si="233"/>
        <v>2018 q1</v>
      </c>
    </row>
    <row r="14660" spans="1:3">
      <c r="A14660" s="61">
        <v>43112</v>
      </c>
      <c r="B14660">
        <v>3.2185000000000001</v>
      </c>
      <c r="C14660" t="str">
        <f t="shared" si="233"/>
        <v>2018 q1</v>
      </c>
    </row>
    <row r="14661" spans="1:3">
      <c r="A14661" s="61">
        <v>43116</v>
      </c>
      <c r="B14661">
        <v>3.2195</v>
      </c>
      <c r="C14661" t="str">
        <f t="shared" si="233"/>
        <v>2018 q1</v>
      </c>
    </row>
    <row r="14662" spans="1:3">
      <c r="A14662" s="61">
        <v>43117</v>
      </c>
      <c r="B14662">
        <v>3.1890000000000001</v>
      </c>
      <c r="C14662" t="str">
        <f t="shared" si="233"/>
        <v>2018 q1</v>
      </c>
    </row>
    <row r="14663" spans="1:3">
      <c r="A14663" s="61">
        <v>43118</v>
      </c>
      <c r="B14663">
        <v>3.1989999999999998</v>
      </c>
      <c r="C14663" t="str">
        <f t="shared" si="233"/>
        <v>2018 q1</v>
      </c>
    </row>
    <row r="14664" spans="1:3">
      <c r="A14664" s="61">
        <v>43119</v>
      </c>
      <c r="B14664">
        <v>3.1875</v>
      </c>
      <c r="C14664" t="str">
        <f t="shared" si="233"/>
        <v>2018 q1</v>
      </c>
    </row>
    <row r="14665" spans="1:3">
      <c r="A14665" s="61">
        <v>43122</v>
      </c>
      <c r="B14665">
        <v>3.1985000000000001</v>
      </c>
      <c r="C14665" t="str">
        <f t="shared" si="233"/>
        <v>2018 q1</v>
      </c>
    </row>
    <row r="14666" spans="1:3">
      <c r="A14666" s="61">
        <v>43123</v>
      </c>
      <c r="B14666">
        <v>3.1110000000000002</v>
      </c>
      <c r="C14666" t="str">
        <f t="shared" si="233"/>
        <v>2018 q1</v>
      </c>
    </row>
    <row r="14667" spans="1:3">
      <c r="A14667" s="61">
        <v>43124</v>
      </c>
      <c r="B14667">
        <v>3.2284999999999999</v>
      </c>
      <c r="C14667" t="str">
        <f t="shared" si="233"/>
        <v>2018 q1</v>
      </c>
    </row>
    <row r="14668" spans="1:3">
      <c r="A14668" s="61">
        <v>43125</v>
      </c>
      <c r="B14668">
        <v>3.2164999999999999</v>
      </c>
      <c r="C14668" t="str">
        <f t="shared" si="233"/>
        <v>2018 q1</v>
      </c>
    </row>
    <row r="14669" spans="1:3">
      <c r="A14669" s="61">
        <v>43126</v>
      </c>
      <c r="B14669">
        <v>3.1989999999999998</v>
      </c>
      <c r="C14669" t="str">
        <f t="shared" si="233"/>
        <v>2018 q1</v>
      </c>
    </row>
    <row r="14670" spans="1:3">
      <c r="A14670" s="61">
        <v>43129</v>
      </c>
      <c r="B14670">
        <v>3.194</v>
      </c>
      <c r="C14670" t="str">
        <f t="shared" si="233"/>
        <v>2018 q1</v>
      </c>
    </row>
    <row r="14671" spans="1:3">
      <c r="A14671" s="61">
        <v>43130</v>
      </c>
      <c r="B14671">
        <v>3.1890000000000001</v>
      </c>
      <c r="C14671" t="str">
        <f t="shared" si="233"/>
        <v>2018 q1</v>
      </c>
    </row>
    <row r="14672" spans="1:3">
      <c r="A14672" s="61">
        <v>43131</v>
      </c>
      <c r="B14672">
        <v>3.1955</v>
      </c>
      <c r="C14672" t="str">
        <f t="shared" si="233"/>
        <v>2018 q1</v>
      </c>
    </row>
    <row r="14673" spans="1:3">
      <c r="A14673" s="61">
        <v>43132</v>
      </c>
      <c r="B14673">
        <v>3.2090000000000001</v>
      </c>
      <c r="C14673" t="str">
        <f t="shared" si="233"/>
        <v>2018 q1</v>
      </c>
    </row>
    <row r="14674" spans="1:3">
      <c r="A14674" s="61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61">
        <v>43136</v>
      </c>
      <c r="B14675">
        <v>3.2210000000000001</v>
      </c>
      <c r="C14675" t="str">
        <f t="shared" si="234"/>
        <v>2018 q1</v>
      </c>
    </row>
    <row r="14676" spans="1:3">
      <c r="A14676" s="61">
        <v>43137</v>
      </c>
      <c r="B14676">
        <v>3.1890000000000001</v>
      </c>
      <c r="C14676" t="str">
        <f t="shared" si="234"/>
        <v>2018 q1</v>
      </c>
    </row>
    <row r="14677" spans="1:3">
      <c r="A14677" s="61">
        <v>43138</v>
      </c>
      <c r="B14677">
        <v>3.0874999999999999</v>
      </c>
      <c r="C14677" t="str">
        <f t="shared" si="234"/>
        <v>2018 q1</v>
      </c>
    </row>
    <row r="14678" spans="1:3">
      <c r="A14678" s="61">
        <v>43139</v>
      </c>
      <c r="B14678">
        <v>3.0819999999999999</v>
      </c>
      <c r="C14678" t="str">
        <f t="shared" si="234"/>
        <v>2018 q1</v>
      </c>
    </row>
    <row r="14679" spans="1:3">
      <c r="A14679" s="61">
        <v>43140</v>
      </c>
      <c r="B14679">
        <v>3.0335000000000001</v>
      </c>
      <c r="C14679" t="str">
        <f t="shared" si="234"/>
        <v>2018 q1</v>
      </c>
    </row>
    <row r="14680" spans="1:3">
      <c r="A14680" s="61">
        <v>43143</v>
      </c>
      <c r="B14680">
        <v>3.0865</v>
      </c>
      <c r="C14680" t="str">
        <f t="shared" si="234"/>
        <v>2018 q1</v>
      </c>
    </row>
    <row r="14681" spans="1:3">
      <c r="A14681" s="61">
        <v>43144</v>
      </c>
      <c r="B14681">
        <v>3.1625000000000001</v>
      </c>
      <c r="C14681" t="str">
        <f t="shared" si="234"/>
        <v>2018 q1</v>
      </c>
    </row>
    <row r="14682" spans="1:3">
      <c r="A14682" s="61">
        <v>43145</v>
      </c>
      <c r="B14682">
        <v>3.2360000000000002</v>
      </c>
      <c r="C14682" t="str">
        <f t="shared" si="234"/>
        <v>2018 q1</v>
      </c>
    </row>
    <row r="14683" spans="1:3">
      <c r="A14683" s="61">
        <v>43146</v>
      </c>
      <c r="B14683">
        <v>3.2454999999999998</v>
      </c>
      <c r="C14683" t="str">
        <f t="shared" si="234"/>
        <v>2018 q1</v>
      </c>
    </row>
    <row r="14684" spans="1:3">
      <c r="A14684" s="61">
        <v>43147</v>
      </c>
      <c r="B14684">
        <v>3.2484999999999999</v>
      </c>
      <c r="C14684" t="str">
        <f t="shared" si="234"/>
        <v>2018 q1</v>
      </c>
    </row>
    <row r="14685" spans="1:3">
      <c r="A14685" s="61">
        <v>43151</v>
      </c>
      <c r="B14685">
        <v>3.1905000000000001</v>
      </c>
      <c r="C14685" t="str">
        <f t="shared" si="234"/>
        <v>2018 q1</v>
      </c>
    </row>
    <row r="14686" spans="1:3">
      <c r="A14686" s="61">
        <v>43152</v>
      </c>
      <c r="B14686">
        <v>3.2160000000000002</v>
      </c>
      <c r="C14686" t="str">
        <f t="shared" si="234"/>
        <v>2018 q1</v>
      </c>
    </row>
    <row r="14687" spans="1:3">
      <c r="A14687" s="61">
        <v>43153</v>
      </c>
      <c r="B14687">
        <v>3.2414999999999998</v>
      </c>
      <c r="C14687" t="str">
        <f t="shared" si="234"/>
        <v>2018 q1</v>
      </c>
    </row>
    <row r="14688" spans="1:3">
      <c r="A14688" s="61">
        <v>43154</v>
      </c>
      <c r="B14688">
        <v>3.2166000000000001</v>
      </c>
      <c r="C14688" t="str">
        <f t="shared" si="234"/>
        <v>2018 q1</v>
      </c>
    </row>
    <row r="14689" spans="1:3">
      <c r="A14689" s="61">
        <v>43157</v>
      </c>
      <c r="B14689">
        <v>3.2082999999999999</v>
      </c>
      <c r="C14689" t="str">
        <f t="shared" si="234"/>
        <v>2018 q1</v>
      </c>
    </row>
    <row r="14690" spans="1:3">
      <c r="A14690" s="61">
        <v>43158</v>
      </c>
      <c r="B14690">
        <v>3.1749000000000001</v>
      </c>
      <c r="C14690" t="str">
        <f t="shared" si="234"/>
        <v>2018 q1</v>
      </c>
    </row>
    <row r="14691" spans="1:3">
      <c r="A14691" s="61">
        <v>43159</v>
      </c>
      <c r="B14691">
        <v>3.1274999999999999</v>
      </c>
      <c r="C14691" t="str">
        <f t="shared" si="234"/>
        <v>2018 q1</v>
      </c>
    </row>
    <row r="14692" spans="1:3">
      <c r="A14692" s="61">
        <v>43160</v>
      </c>
      <c r="B14692">
        <v>3.1230000000000002</v>
      </c>
      <c r="C14692" t="str">
        <f t="shared" si="234"/>
        <v>2018 q1</v>
      </c>
    </row>
    <row r="14693" spans="1:3">
      <c r="A14693" s="61">
        <v>43161</v>
      </c>
      <c r="B14693">
        <v>3.1244999999999998</v>
      </c>
      <c r="C14693" t="str">
        <f t="shared" si="234"/>
        <v>2018 q1</v>
      </c>
    </row>
    <row r="14694" spans="1:3">
      <c r="A14694" s="61">
        <v>43164</v>
      </c>
      <c r="B14694">
        <v>3.1280000000000001</v>
      </c>
      <c r="C14694" t="str">
        <f t="shared" si="234"/>
        <v>2018 q1</v>
      </c>
    </row>
    <row r="14695" spans="1:3">
      <c r="A14695" s="61">
        <v>43165</v>
      </c>
      <c r="B14695">
        <v>3.1589999999999998</v>
      </c>
      <c r="C14695" t="str">
        <f t="shared" si="234"/>
        <v>2018 q1</v>
      </c>
    </row>
    <row r="14696" spans="1:3">
      <c r="A14696" s="61">
        <v>43166</v>
      </c>
      <c r="B14696">
        <v>3.1360000000000001</v>
      </c>
      <c r="C14696" t="str">
        <f t="shared" si="234"/>
        <v>2018 q1</v>
      </c>
    </row>
    <row r="14697" spans="1:3">
      <c r="A14697" s="61">
        <v>43167</v>
      </c>
      <c r="B14697">
        <v>3.0790000000000002</v>
      </c>
      <c r="C14697" t="str">
        <f t="shared" si="234"/>
        <v>2018 q1</v>
      </c>
    </row>
    <row r="14698" spans="1:3">
      <c r="A14698" s="61">
        <v>43168</v>
      </c>
      <c r="B14698">
        <v>3.1360000000000001</v>
      </c>
      <c r="C14698" t="str">
        <f t="shared" si="234"/>
        <v>2018 q1</v>
      </c>
    </row>
    <row r="14699" spans="1:3">
      <c r="A14699" s="61">
        <v>43171</v>
      </c>
      <c r="B14699">
        <v>3.1240000000000001</v>
      </c>
      <c r="C14699" t="str">
        <f t="shared" si="234"/>
        <v>2018 q1</v>
      </c>
    </row>
    <row r="14700" spans="1:3">
      <c r="A14700" s="61">
        <v>43172</v>
      </c>
      <c r="B14700">
        <v>3.1379999999999999</v>
      </c>
      <c r="C14700" t="str">
        <f t="shared" si="234"/>
        <v>2018 q1</v>
      </c>
    </row>
    <row r="14701" spans="1:3">
      <c r="A14701" s="61">
        <v>43173</v>
      </c>
      <c r="B14701">
        <v>3.1585000000000001</v>
      </c>
      <c r="C14701" t="str">
        <f t="shared" si="234"/>
        <v>2018 q1</v>
      </c>
    </row>
    <row r="14702" spans="1:3">
      <c r="A14702" s="61">
        <v>43174</v>
      </c>
      <c r="B14702">
        <v>3.1274999999999999</v>
      </c>
      <c r="C14702" t="str">
        <f t="shared" si="234"/>
        <v>2018 q1</v>
      </c>
    </row>
    <row r="14703" spans="1:3">
      <c r="A14703" s="61">
        <v>43175</v>
      </c>
      <c r="B14703">
        <v>3.1074999999999999</v>
      </c>
      <c r="C14703" t="str">
        <f t="shared" si="234"/>
        <v>2018 q1</v>
      </c>
    </row>
    <row r="14704" spans="1:3">
      <c r="A14704" s="61">
        <v>43178</v>
      </c>
      <c r="B14704">
        <v>3.0819999999999999</v>
      </c>
      <c r="C14704" t="str">
        <f t="shared" si="234"/>
        <v>2018 q1</v>
      </c>
    </row>
    <row r="14705" spans="1:3">
      <c r="A14705" s="61">
        <v>43179</v>
      </c>
      <c r="B14705">
        <v>3.0379999999999998</v>
      </c>
      <c r="C14705" t="str">
        <f t="shared" si="234"/>
        <v>2018 q1</v>
      </c>
    </row>
    <row r="14706" spans="1:3">
      <c r="A14706" s="61">
        <v>43180</v>
      </c>
      <c r="B14706">
        <v>3.0585</v>
      </c>
      <c r="C14706" t="str">
        <f t="shared" si="234"/>
        <v>2018 q1</v>
      </c>
    </row>
    <row r="14707" spans="1:3">
      <c r="A14707" s="61">
        <v>43181</v>
      </c>
      <c r="B14707">
        <v>3.02</v>
      </c>
      <c r="C14707" t="str">
        <f t="shared" si="234"/>
        <v>2018 q1</v>
      </c>
    </row>
    <row r="14708" spans="1:3">
      <c r="A14708" s="61">
        <v>43182</v>
      </c>
      <c r="B14708">
        <v>2.9929999999999999</v>
      </c>
      <c r="C14708" t="str">
        <f t="shared" si="234"/>
        <v>2018 q1</v>
      </c>
    </row>
    <row r="14709" spans="1:3">
      <c r="A14709" s="61">
        <v>43185</v>
      </c>
      <c r="B14709">
        <v>2.97</v>
      </c>
      <c r="C14709" t="str">
        <f t="shared" si="234"/>
        <v>2018 q1</v>
      </c>
    </row>
    <row r="14710" spans="1:3">
      <c r="A14710" s="61">
        <v>43186</v>
      </c>
      <c r="B14710">
        <v>3.0005000000000002</v>
      </c>
      <c r="C14710" t="str">
        <f t="shared" si="234"/>
        <v>2018 q1</v>
      </c>
    </row>
    <row r="14711" spans="1:3">
      <c r="A14711" s="61">
        <v>43187</v>
      </c>
      <c r="B14711">
        <v>3.0019999999999998</v>
      </c>
      <c r="C14711" t="str">
        <f t="shared" si="234"/>
        <v>2018 q1</v>
      </c>
    </row>
    <row r="14712" spans="1:3">
      <c r="A14712" s="61">
        <v>43188</v>
      </c>
      <c r="B14712">
        <v>3.0255000000000001</v>
      </c>
      <c r="C14712" t="str">
        <f t="shared" si="234"/>
        <v>2018 q1</v>
      </c>
    </row>
    <row r="14713" spans="1:3">
      <c r="A14713" s="61">
        <v>43192</v>
      </c>
      <c r="B14713">
        <v>3.05</v>
      </c>
      <c r="C14713" t="str">
        <f t="shared" si="234"/>
        <v>2018 q2</v>
      </c>
    </row>
    <row r="14714" spans="1:3">
      <c r="A14714" s="61">
        <v>43193</v>
      </c>
      <c r="B14714">
        <v>3.0634999999999999</v>
      </c>
      <c r="C14714" t="str">
        <f t="shared" si="234"/>
        <v>2018 q2</v>
      </c>
    </row>
    <row r="14715" spans="1:3">
      <c r="A14715" s="61">
        <v>43194</v>
      </c>
      <c r="B14715">
        <v>3.0105</v>
      </c>
      <c r="C14715" t="str">
        <f t="shared" si="234"/>
        <v>2018 q2</v>
      </c>
    </row>
    <row r="14716" spans="1:3">
      <c r="A14716" s="61">
        <v>43195</v>
      </c>
      <c r="B14716">
        <v>3.0745</v>
      </c>
      <c r="C14716" t="str">
        <f t="shared" si="234"/>
        <v>2018 q2</v>
      </c>
    </row>
    <row r="14717" spans="1:3">
      <c r="A14717" s="61">
        <v>43196</v>
      </c>
      <c r="B14717">
        <v>3.0585</v>
      </c>
      <c r="C14717" t="str">
        <f t="shared" si="234"/>
        <v>2018 q2</v>
      </c>
    </row>
    <row r="14718" spans="1:3">
      <c r="A14718" s="61">
        <v>43199</v>
      </c>
      <c r="B14718">
        <v>3.077</v>
      </c>
      <c r="C14718" t="str">
        <f t="shared" si="234"/>
        <v>2018 q2</v>
      </c>
    </row>
    <row r="14719" spans="1:3">
      <c r="A14719" s="61">
        <v>43200</v>
      </c>
      <c r="B14719">
        <v>3.137</v>
      </c>
      <c r="C14719" t="str">
        <f t="shared" si="234"/>
        <v>2018 q2</v>
      </c>
    </row>
    <row r="14720" spans="1:3">
      <c r="A14720" s="61">
        <v>43201</v>
      </c>
      <c r="B14720">
        <v>3.117</v>
      </c>
      <c r="C14720" t="str">
        <f t="shared" si="234"/>
        <v>2018 q2</v>
      </c>
    </row>
    <row r="14721" spans="1:3">
      <c r="A14721" s="61">
        <v>43202</v>
      </c>
      <c r="B14721">
        <v>3.0634999999999999</v>
      </c>
      <c r="C14721" t="str">
        <f t="shared" si="234"/>
        <v>2018 q2</v>
      </c>
    </row>
    <row r="14722" spans="1:3">
      <c r="A14722" s="61">
        <v>43203</v>
      </c>
      <c r="B14722">
        <v>3.0710000000000002</v>
      </c>
      <c r="C14722" t="str">
        <f t="shared" si="234"/>
        <v>2018 q2</v>
      </c>
    </row>
    <row r="14723" spans="1:3">
      <c r="A14723" s="61">
        <v>43206</v>
      </c>
      <c r="B14723">
        <v>3.0954999999999999</v>
      </c>
      <c r="C14723" t="str">
        <f t="shared" si="234"/>
        <v>2018 q2</v>
      </c>
    </row>
    <row r="14724" spans="1:3">
      <c r="A14724" s="61">
        <v>43207</v>
      </c>
      <c r="B14724">
        <v>3.0794999999999999</v>
      </c>
      <c r="C14724" t="str">
        <f t="shared" si="234"/>
        <v>2018 q2</v>
      </c>
    </row>
    <row r="14725" spans="1:3">
      <c r="A14725" s="61">
        <v>43208</v>
      </c>
      <c r="B14725">
        <v>3.1585000000000001</v>
      </c>
      <c r="C14725" t="str">
        <f t="shared" si="234"/>
        <v>2018 q2</v>
      </c>
    </row>
    <row r="14726" spans="1:3">
      <c r="A14726" s="61">
        <v>43209</v>
      </c>
      <c r="B14726">
        <v>3.1320000000000001</v>
      </c>
      <c r="C14726" t="str">
        <f t="shared" si="234"/>
        <v>2018 q2</v>
      </c>
    </row>
    <row r="14727" spans="1:3">
      <c r="A14727" s="61">
        <v>43210</v>
      </c>
      <c r="B14727">
        <v>3.1349999999999998</v>
      </c>
      <c r="C14727" t="str">
        <f t="shared" si="234"/>
        <v>2018 q2</v>
      </c>
    </row>
    <row r="14728" spans="1:3">
      <c r="A14728" s="61">
        <v>43213</v>
      </c>
      <c r="B14728">
        <v>3.1105</v>
      </c>
      <c r="C14728" t="str">
        <f t="shared" si="234"/>
        <v>2018 q2</v>
      </c>
    </row>
    <row r="14729" spans="1:3">
      <c r="A14729" s="61">
        <v>43214</v>
      </c>
      <c r="B14729">
        <v>3.1419999999999999</v>
      </c>
      <c r="C14729" t="str">
        <f t="shared" si="234"/>
        <v>2018 q2</v>
      </c>
    </row>
    <row r="14730" spans="1:3">
      <c r="A14730" s="61">
        <v>43215</v>
      </c>
      <c r="B14730">
        <v>3.1391</v>
      </c>
      <c r="C14730" t="str">
        <f t="shared" si="234"/>
        <v>2018 q2</v>
      </c>
    </row>
    <row r="14731" spans="1:3">
      <c r="A14731" s="61">
        <v>43216</v>
      </c>
      <c r="B14731">
        <v>3.1236000000000002</v>
      </c>
      <c r="C14731" t="str">
        <f t="shared" si="234"/>
        <v>2018 q2</v>
      </c>
    </row>
    <row r="14732" spans="1:3">
      <c r="A14732" s="61">
        <v>43217</v>
      </c>
      <c r="B14732">
        <v>3.0600999999999998</v>
      </c>
      <c r="C14732" t="str">
        <f t="shared" si="234"/>
        <v>2018 q2</v>
      </c>
    </row>
    <row r="14733" spans="1:3">
      <c r="A14733" s="61">
        <v>43220</v>
      </c>
      <c r="B14733">
        <v>3.0697000000000001</v>
      </c>
      <c r="C14733" t="str">
        <f t="shared" si="234"/>
        <v>2018 q2</v>
      </c>
    </row>
    <row r="14734" spans="1:3">
      <c r="A14734" s="61">
        <v>43221</v>
      </c>
      <c r="B14734">
        <v>3.0375000000000001</v>
      </c>
      <c r="C14734" t="str">
        <f t="shared" si="234"/>
        <v>2018 q2</v>
      </c>
    </row>
    <row r="14735" spans="1:3">
      <c r="A14735" s="61">
        <v>43222</v>
      </c>
      <c r="B14735">
        <v>3.0684999999999998</v>
      </c>
      <c r="C14735" t="str">
        <f t="shared" si="234"/>
        <v>2018 q2</v>
      </c>
    </row>
    <row r="14736" spans="1:3">
      <c r="A14736" s="61">
        <v>43223</v>
      </c>
      <c r="B14736">
        <v>3.0804999999999998</v>
      </c>
      <c r="C14736" t="str">
        <f t="shared" si="234"/>
        <v>2018 q2</v>
      </c>
    </row>
    <row r="14737" spans="1:3">
      <c r="A14737" s="61">
        <v>43224</v>
      </c>
      <c r="B14737">
        <v>3.0855000000000001</v>
      </c>
      <c r="C14737" t="str">
        <f t="shared" si="234"/>
        <v>2018 q2</v>
      </c>
    </row>
    <row r="14738" spans="1:3">
      <c r="A14738" s="61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61">
        <v>43228</v>
      </c>
      <c r="B14739">
        <v>3.0590000000000002</v>
      </c>
      <c r="C14739" t="str">
        <f t="shared" si="235"/>
        <v>2018 q2</v>
      </c>
    </row>
    <row r="14740" spans="1:3">
      <c r="A14740" s="61">
        <v>43229</v>
      </c>
      <c r="B14740">
        <v>3.0575000000000001</v>
      </c>
      <c r="C14740" t="str">
        <f t="shared" si="235"/>
        <v>2018 q2</v>
      </c>
    </row>
    <row r="14741" spans="1:3">
      <c r="A14741" s="61">
        <v>43230</v>
      </c>
      <c r="B14741">
        <v>3.11</v>
      </c>
      <c r="C14741" t="str">
        <f t="shared" si="235"/>
        <v>2018 q2</v>
      </c>
    </row>
    <row r="14742" spans="1:3">
      <c r="A14742" s="61">
        <v>43231</v>
      </c>
      <c r="B14742">
        <v>3.1114999999999999</v>
      </c>
      <c r="C14742" t="str">
        <f t="shared" si="235"/>
        <v>2018 q2</v>
      </c>
    </row>
    <row r="14743" spans="1:3">
      <c r="A14743" s="61">
        <v>43234</v>
      </c>
      <c r="B14743">
        <v>3.093</v>
      </c>
      <c r="C14743" t="str">
        <f t="shared" si="235"/>
        <v>2018 q2</v>
      </c>
    </row>
    <row r="14744" spans="1:3">
      <c r="A14744" s="61">
        <v>43235</v>
      </c>
      <c r="B14744">
        <v>3.056</v>
      </c>
      <c r="C14744" t="str">
        <f t="shared" si="235"/>
        <v>2018 q2</v>
      </c>
    </row>
    <row r="14745" spans="1:3">
      <c r="A14745" s="61">
        <v>43236</v>
      </c>
      <c r="B14745">
        <v>3.0705</v>
      </c>
      <c r="C14745" t="str">
        <f t="shared" si="235"/>
        <v>2018 q2</v>
      </c>
    </row>
    <row r="14746" spans="1:3">
      <c r="A14746" s="61">
        <v>43237</v>
      </c>
      <c r="B14746">
        <v>3.089</v>
      </c>
      <c r="C14746" t="str">
        <f t="shared" si="235"/>
        <v>2018 q2</v>
      </c>
    </row>
    <row r="14747" spans="1:3">
      <c r="A14747" s="61">
        <v>43238</v>
      </c>
      <c r="B14747">
        <v>3.0634999999999999</v>
      </c>
      <c r="C14747" t="str">
        <f t="shared" si="235"/>
        <v>2018 q2</v>
      </c>
    </row>
    <row r="14748" spans="1:3">
      <c r="A14748" s="61">
        <v>43241</v>
      </c>
      <c r="B14748">
        <v>3.0985</v>
      </c>
      <c r="C14748" t="str">
        <f t="shared" si="235"/>
        <v>2018 q2</v>
      </c>
    </row>
    <row r="14749" spans="1:3">
      <c r="A14749" s="61">
        <v>43242</v>
      </c>
      <c r="B14749">
        <v>3.1320000000000001</v>
      </c>
      <c r="C14749" t="str">
        <f t="shared" si="235"/>
        <v>2018 q2</v>
      </c>
    </row>
    <row r="14750" spans="1:3">
      <c r="A14750" s="61">
        <v>43243</v>
      </c>
      <c r="B14750">
        <v>3.0705</v>
      </c>
      <c r="C14750" t="str">
        <f t="shared" si="235"/>
        <v>2018 q2</v>
      </c>
    </row>
    <row r="14751" spans="1:3">
      <c r="A14751" s="61">
        <v>43244</v>
      </c>
      <c r="B14751">
        <v>3.0960000000000001</v>
      </c>
      <c r="C14751" t="str">
        <f t="shared" si="235"/>
        <v>2018 q2</v>
      </c>
    </row>
    <row r="14752" spans="1:3">
      <c r="A14752" s="61">
        <v>43245</v>
      </c>
      <c r="B14752">
        <v>3.0775000000000001</v>
      </c>
      <c r="C14752" t="str">
        <f t="shared" si="235"/>
        <v>2018 q2</v>
      </c>
    </row>
    <row r="14753" spans="1:3">
      <c r="A14753" s="61">
        <v>43249</v>
      </c>
      <c r="B14753">
        <v>3.0625</v>
      </c>
      <c r="C14753" t="str">
        <f t="shared" si="235"/>
        <v>2018 q2</v>
      </c>
    </row>
    <row r="14754" spans="1:3">
      <c r="A14754" s="61">
        <v>43250</v>
      </c>
      <c r="B14754">
        <v>3.069</v>
      </c>
      <c r="C14754" t="str">
        <f t="shared" si="235"/>
        <v>2018 q2</v>
      </c>
    </row>
    <row r="14755" spans="1:3">
      <c r="A14755" s="61">
        <v>43251</v>
      </c>
      <c r="B14755">
        <v>3.0649999999999999</v>
      </c>
      <c r="C14755" t="str">
        <f t="shared" si="235"/>
        <v>2018 q2</v>
      </c>
    </row>
    <row r="14756" spans="1:3">
      <c r="A14756" s="61">
        <v>43252</v>
      </c>
      <c r="B14756">
        <v>3.0985</v>
      </c>
      <c r="C14756" t="str">
        <f t="shared" si="235"/>
        <v>2018 q2</v>
      </c>
    </row>
    <row r="14757" spans="1:3">
      <c r="A14757" s="61">
        <v>43255</v>
      </c>
      <c r="B14757">
        <v>3.1345000000000001</v>
      </c>
      <c r="C14757" t="str">
        <f t="shared" si="235"/>
        <v>2018 q2</v>
      </c>
    </row>
    <row r="14758" spans="1:3">
      <c r="A14758" s="61">
        <v>43256</v>
      </c>
      <c r="B14758">
        <v>3.1985000000000001</v>
      </c>
      <c r="C14758" t="str">
        <f t="shared" si="235"/>
        <v>2018 q2</v>
      </c>
    </row>
    <row r="14759" spans="1:3">
      <c r="A14759" s="61">
        <v>43257</v>
      </c>
      <c r="B14759">
        <v>3.262</v>
      </c>
      <c r="C14759" t="str">
        <f t="shared" si="235"/>
        <v>2018 q2</v>
      </c>
    </row>
    <row r="14760" spans="1:3">
      <c r="A14760" s="61">
        <v>43258</v>
      </c>
      <c r="B14760">
        <v>3.2749999999999999</v>
      </c>
      <c r="C14760" t="str">
        <f t="shared" si="235"/>
        <v>2018 q2</v>
      </c>
    </row>
    <row r="14761" spans="1:3">
      <c r="A14761" s="61">
        <v>43259</v>
      </c>
      <c r="B14761">
        <v>3.3</v>
      </c>
      <c r="C14761" t="str">
        <f t="shared" si="235"/>
        <v>2018 q2</v>
      </c>
    </row>
    <row r="14762" spans="1:3">
      <c r="A14762" s="61">
        <v>43262</v>
      </c>
      <c r="B14762">
        <v>3.2570000000000001</v>
      </c>
      <c r="C14762" t="str">
        <f t="shared" si="235"/>
        <v>2018 q2</v>
      </c>
    </row>
    <row r="14763" spans="1:3">
      <c r="A14763" s="61">
        <v>43263</v>
      </c>
      <c r="B14763">
        <v>3.2494999999999998</v>
      </c>
      <c r="C14763" t="str">
        <f t="shared" si="235"/>
        <v>2018 q2</v>
      </c>
    </row>
    <row r="14764" spans="1:3">
      <c r="A14764" s="61">
        <v>43264</v>
      </c>
      <c r="B14764">
        <v>3.254</v>
      </c>
      <c r="C14764" t="str">
        <f t="shared" si="235"/>
        <v>2018 q2</v>
      </c>
    </row>
    <row r="14765" spans="1:3">
      <c r="A14765" s="61">
        <v>43265</v>
      </c>
      <c r="B14765">
        <v>3.222</v>
      </c>
      <c r="C14765" t="str">
        <f t="shared" si="235"/>
        <v>2018 q2</v>
      </c>
    </row>
    <row r="14766" spans="1:3">
      <c r="A14766" s="61">
        <v>43266</v>
      </c>
      <c r="B14766">
        <v>3.1444999999999999</v>
      </c>
      <c r="C14766" t="str">
        <f t="shared" si="235"/>
        <v>2018 q2</v>
      </c>
    </row>
    <row r="14767" spans="1:3">
      <c r="A14767" s="61">
        <v>43269</v>
      </c>
      <c r="B14767">
        <v>3.1065</v>
      </c>
      <c r="C14767" t="str">
        <f t="shared" si="235"/>
        <v>2018 q2</v>
      </c>
    </row>
    <row r="14768" spans="1:3">
      <c r="A14768" s="61">
        <v>43270</v>
      </c>
      <c r="B14768">
        <v>3.0470000000000002</v>
      </c>
      <c r="C14768" t="str">
        <f t="shared" si="235"/>
        <v>2018 q2</v>
      </c>
    </row>
    <row r="14769" spans="1:3">
      <c r="A14769" s="61">
        <v>43271</v>
      </c>
      <c r="B14769">
        <v>3.0405000000000002</v>
      </c>
      <c r="C14769" t="str">
        <f t="shared" si="235"/>
        <v>2018 q2</v>
      </c>
    </row>
    <row r="14770" spans="1:3">
      <c r="A14770" s="61">
        <v>43272</v>
      </c>
      <c r="B14770">
        <v>3.0215000000000001</v>
      </c>
      <c r="C14770" t="str">
        <f t="shared" si="235"/>
        <v>2018 q2</v>
      </c>
    </row>
    <row r="14771" spans="1:3">
      <c r="A14771" s="61">
        <v>43273</v>
      </c>
      <c r="B14771">
        <v>3.0270000000000001</v>
      </c>
      <c r="C14771" t="str">
        <f t="shared" si="235"/>
        <v>2018 q2</v>
      </c>
    </row>
    <row r="14772" spans="1:3">
      <c r="A14772" s="61">
        <v>43276</v>
      </c>
      <c r="B14772">
        <v>2.9870000000000001</v>
      </c>
      <c r="C14772" t="str">
        <f t="shared" si="235"/>
        <v>2018 q2</v>
      </c>
    </row>
    <row r="14773" spans="1:3">
      <c r="A14773" s="61">
        <v>43277</v>
      </c>
      <c r="B14773">
        <v>2.9967000000000001</v>
      </c>
      <c r="C14773" t="str">
        <f t="shared" si="235"/>
        <v>2018 q2</v>
      </c>
    </row>
    <row r="14774" spans="1:3">
      <c r="A14774" s="61">
        <v>43278</v>
      </c>
      <c r="B14774">
        <v>2.9937</v>
      </c>
      <c r="C14774" t="str">
        <f t="shared" si="235"/>
        <v>2018 q2</v>
      </c>
    </row>
    <row r="14775" spans="1:3">
      <c r="A14775" s="61">
        <v>43279</v>
      </c>
      <c r="B14775">
        <v>2.9643000000000002</v>
      </c>
      <c r="C14775" t="str">
        <f t="shared" si="235"/>
        <v>2018 q2</v>
      </c>
    </row>
    <row r="14776" spans="1:3">
      <c r="A14776" s="61">
        <v>43280</v>
      </c>
      <c r="B14776">
        <v>2.9630000000000001</v>
      </c>
      <c r="C14776" t="str">
        <f t="shared" si="235"/>
        <v>2018 q2</v>
      </c>
    </row>
    <row r="14777" spans="1:3">
      <c r="A14777" s="61">
        <v>43283</v>
      </c>
      <c r="B14777">
        <v>2.944</v>
      </c>
      <c r="C14777" t="str">
        <f t="shared" si="235"/>
        <v>2018 q3</v>
      </c>
    </row>
    <row r="14778" spans="1:3">
      <c r="A14778" s="61">
        <v>43284</v>
      </c>
      <c r="B14778">
        <v>2.9169999999999998</v>
      </c>
      <c r="C14778" t="str">
        <f t="shared" si="235"/>
        <v>2018 q3</v>
      </c>
    </row>
    <row r="14779" spans="1:3">
      <c r="A14779" s="61">
        <v>43286</v>
      </c>
      <c r="B14779">
        <v>2.8260000000000001</v>
      </c>
      <c r="C14779" t="str">
        <f t="shared" si="235"/>
        <v>2018 q3</v>
      </c>
    </row>
    <row r="14780" spans="1:3">
      <c r="A14780" s="61">
        <v>43287</v>
      </c>
      <c r="B14780">
        <v>2.8239999999999998</v>
      </c>
      <c r="C14780" t="str">
        <f t="shared" si="235"/>
        <v>2018 q3</v>
      </c>
    </row>
    <row r="14781" spans="1:3">
      <c r="A14781" s="61">
        <v>43290</v>
      </c>
      <c r="B14781">
        <v>2.85</v>
      </c>
      <c r="C14781" t="str">
        <f t="shared" si="235"/>
        <v>2018 q3</v>
      </c>
    </row>
    <row r="14782" spans="1:3">
      <c r="A14782" s="61">
        <v>43291</v>
      </c>
      <c r="B14782">
        <v>2.8395000000000001</v>
      </c>
      <c r="C14782" t="str">
        <f t="shared" si="235"/>
        <v>2018 q3</v>
      </c>
    </row>
    <row r="14783" spans="1:3">
      <c r="A14783" s="61">
        <v>43292</v>
      </c>
      <c r="B14783">
        <v>2.7435</v>
      </c>
      <c r="C14783" t="str">
        <f t="shared" si="235"/>
        <v>2018 q3</v>
      </c>
    </row>
    <row r="14784" spans="1:3">
      <c r="A14784" s="61">
        <v>43293</v>
      </c>
      <c r="B14784">
        <v>2.7770000000000001</v>
      </c>
      <c r="C14784" t="str">
        <f t="shared" si="235"/>
        <v>2018 q3</v>
      </c>
    </row>
    <row r="14785" spans="1:3">
      <c r="A14785" s="61">
        <v>43294</v>
      </c>
      <c r="B14785">
        <v>2.7755000000000001</v>
      </c>
      <c r="C14785" t="str">
        <f t="shared" si="235"/>
        <v>2018 q3</v>
      </c>
    </row>
    <row r="14786" spans="1:3">
      <c r="A14786" s="61">
        <v>43297</v>
      </c>
      <c r="B14786">
        <v>2.7645</v>
      </c>
      <c r="C14786" t="str">
        <f t="shared" si="235"/>
        <v>2018 q3</v>
      </c>
    </row>
    <row r="14787" spans="1:3">
      <c r="A14787" s="61">
        <v>43298</v>
      </c>
      <c r="B14787">
        <v>2.7469999999999999</v>
      </c>
      <c r="C14787" t="str">
        <f t="shared" si="235"/>
        <v>2018 q3</v>
      </c>
    </row>
    <row r="14788" spans="1:3">
      <c r="A14788" s="61">
        <v>43299</v>
      </c>
      <c r="B14788">
        <v>2.76</v>
      </c>
      <c r="C14788" t="str">
        <f t="shared" si="235"/>
        <v>2018 q3</v>
      </c>
    </row>
    <row r="14789" spans="1:3">
      <c r="A14789" s="61">
        <v>43300</v>
      </c>
      <c r="B14789">
        <v>2.6955</v>
      </c>
      <c r="C14789" t="str">
        <f t="shared" si="235"/>
        <v>2018 q3</v>
      </c>
    </row>
    <row r="14790" spans="1:3">
      <c r="A14790" s="61">
        <v>43301</v>
      </c>
      <c r="B14790">
        <v>2.7559999999999998</v>
      </c>
      <c r="C14790" t="str">
        <f t="shared" si="235"/>
        <v>2018 q3</v>
      </c>
    </row>
    <row r="14791" spans="1:3">
      <c r="A14791" s="61">
        <v>43304</v>
      </c>
      <c r="B14791">
        <v>2.7465000000000002</v>
      </c>
      <c r="C14791" t="str">
        <f t="shared" si="235"/>
        <v>2018 q3</v>
      </c>
    </row>
    <row r="14792" spans="1:3">
      <c r="A14792" s="61">
        <v>43305</v>
      </c>
      <c r="B14792">
        <v>2.8105000000000002</v>
      </c>
      <c r="C14792" t="str">
        <f t="shared" si="235"/>
        <v>2018 q3</v>
      </c>
    </row>
    <row r="14793" spans="1:3">
      <c r="A14793" s="61">
        <v>43306</v>
      </c>
      <c r="B14793">
        <v>2.8174999999999999</v>
      </c>
      <c r="C14793" t="str">
        <f t="shared" si="235"/>
        <v>2018 q3</v>
      </c>
    </row>
    <row r="14794" spans="1:3">
      <c r="A14794" s="61">
        <v>43307</v>
      </c>
      <c r="B14794">
        <v>2.8180000000000001</v>
      </c>
      <c r="C14794" t="str">
        <f t="shared" si="235"/>
        <v>2018 q3</v>
      </c>
    </row>
    <row r="14795" spans="1:3">
      <c r="A14795" s="61">
        <v>43308</v>
      </c>
      <c r="B14795">
        <v>2.802</v>
      </c>
      <c r="C14795" t="str">
        <f t="shared" si="235"/>
        <v>2018 q3</v>
      </c>
    </row>
    <row r="14796" spans="1:3">
      <c r="A14796" s="61">
        <v>43311</v>
      </c>
      <c r="B14796">
        <v>2.7919999999999998</v>
      </c>
      <c r="C14796" t="str">
        <f t="shared" si="235"/>
        <v>2018 q3</v>
      </c>
    </row>
    <row r="14797" spans="1:3">
      <c r="A14797" s="61">
        <v>43312</v>
      </c>
      <c r="B14797">
        <v>2.8315000000000001</v>
      </c>
      <c r="C14797" t="str">
        <f t="shared" si="235"/>
        <v>2018 q3</v>
      </c>
    </row>
    <row r="14798" spans="1:3">
      <c r="A14798" s="61">
        <v>43313</v>
      </c>
      <c r="B14798">
        <v>2.7475000000000001</v>
      </c>
      <c r="C14798" t="str">
        <f t="shared" si="235"/>
        <v>2018 q3</v>
      </c>
    </row>
    <row r="14799" spans="1:3">
      <c r="A14799" s="61">
        <v>43314</v>
      </c>
      <c r="B14799">
        <v>2.7374999999999998</v>
      </c>
      <c r="C14799" t="str">
        <f t="shared" si="235"/>
        <v>2018 q3</v>
      </c>
    </row>
    <row r="14800" spans="1:3">
      <c r="A14800" s="61">
        <v>43315</v>
      </c>
      <c r="B14800">
        <v>2.7635000000000001</v>
      </c>
      <c r="C14800" t="str">
        <f t="shared" si="235"/>
        <v>2018 q3</v>
      </c>
    </row>
    <row r="14801" spans="1:3">
      <c r="A14801" s="61">
        <v>43318</v>
      </c>
      <c r="B14801">
        <v>2.7315</v>
      </c>
      <c r="C14801" t="str">
        <f t="shared" si="235"/>
        <v>2018 q3</v>
      </c>
    </row>
    <row r="14802" spans="1:3">
      <c r="A14802" s="61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61">
        <v>43320</v>
      </c>
      <c r="B14803">
        <v>2.7509999999999999</v>
      </c>
      <c r="C14803" t="str">
        <f t="shared" si="236"/>
        <v>2018 q3</v>
      </c>
    </row>
    <row r="14804" spans="1:3">
      <c r="A14804" s="61">
        <v>43321</v>
      </c>
      <c r="B14804">
        <v>2.7654999999999998</v>
      </c>
      <c r="C14804" t="str">
        <f t="shared" si="236"/>
        <v>2018 q3</v>
      </c>
    </row>
    <row r="14805" spans="1:3">
      <c r="A14805" s="61">
        <v>43322</v>
      </c>
      <c r="B14805">
        <v>2.7425000000000002</v>
      </c>
      <c r="C14805" t="str">
        <f t="shared" si="236"/>
        <v>2018 q3</v>
      </c>
    </row>
    <row r="14806" spans="1:3">
      <c r="A14806" s="61">
        <v>43325</v>
      </c>
      <c r="B14806">
        <v>2.7309999999999999</v>
      </c>
      <c r="C14806" t="str">
        <f t="shared" si="236"/>
        <v>2018 q3</v>
      </c>
    </row>
    <row r="14807" spans="1:3">
      <c r="A14807" s="61">
        <v>43326</v>
      </c>
      <c r="B14807">
        <v>2.6819999999999999</v>
      </c>
      <c r="C14807" t="str">
        <f t="shared" si="236"/>
        <v>2018 q3</v>
      </c>
    </row>
    <row r="14808" spans="1:3">
      <c r="A14808" s="61">
        <v>43327</v>
      </c>
      <c r="B14808">
        <v>2.56</v>
      </c>
      <c r="C14808" t="str">
        <f t="shared" si="236"/>
        <v>2018 q3</v>
      </c>
    </row>
    <row r="14809" spans="1:3">
      <c r="A14809" s="61">
        <v>43328</v>
      </c>
      <c r="B14809">
        <v>2.6164999999999998</v>
      </c>
      <c r="C14809" t="str">
        <f t="shared" si="236"/>
        <v>2018 q3</v>
      </c>
    </row>
    <row r="14810" spans="1:3">
      <c r="A14810" s="61">
        <v>43329</v>
      </c>
      <c r="B14810">
        <v>2.629</v>
      </c>
      <c r="C14810" t="str">
        <f t="shared" si="236"/>
        <v>2018 q3</v>
      </c>
    </row>
    <row r="14811" spans="1:3">
      <c r="A14811" s="61">
        <v>43332</v>
      </c>
      <c r="B14811">
        <v>2.6684999999999999</v>
      </c>
      <c r="C14811" t="str">
        <f t="shared" si="236"/>
        <v>2018 q3</v>
      </c>
    </row>
    <row r="14812" spans="1:3">
      <c r="A14812" s="61">
        <v>43333</v>
      </c>
      <c r="B14812">
        <v>2.6955</v>
      </c>
      <c r="C14812" t="str">
        <f t="shared" si="236"/>
        <v>2018 q3</v>
      </c>
    </row>
    <row r="14813" spans="1:3">
      <c r="A14813" s="61">
        <v>43334</v>
      </c>
      <c r="B14813">
        <v>2.6735000000000002</v>
      </c>
      <c r="C14813" t="str">
        <f t="shared" si="236"/>
        <v>2018 q3</v>
      </c>
    </row>
    <row r="14814" spans="1:3">
      <c r="A14814" s="61">
        <v>43335</v>
      </c>
      <c r="B14814">
        <v>2.6545000000000001</v>
      </c>
      <c r="C14814" t="str">
        <f t="shared" si="236"/>
        <v>2018 q3</v>
      </c>
    </row>
    <row r="14815" spans="1:3">
      <c r="A14815" s="61">
        <v>43336</v>
      </c>
      <c r="B14815">
        <v>2.7004999999999999</v>
      </c>
      <c r="C14815" t="str">
        <f t="shared" si="236"/>
        <v>2018 q3</v>
      </c>
    </row>
    <row r="14816" spans="1:3">
      <c r="A14816" s="61">
        <v>43339</v>
      </c>
      <c r="B14816">
        <v>2.7084999999999999</v>
      </c>
      <c r="C14816" t="str">
        <f t="shared" si="236"/>
        <v>2018 q3</v>
      </c>
    </row>
    <row r="14817" spans="1:3">
      <c r="A14817" s="61">
        <v>43340</v>
      </c>
      <c r="B14817">
        <v>2.7404999999999999</v>
      </c>
      <c r="C14817" t="str">
        <f t="shared" si="236"/>
        <v>2018 q3</v>
      </c>
    </row>
    <row r="14818" spans="1:3">
      <c r="A14818" s="61">
        <v>43341</v>
      </c>
      <c r="B14818">
        <v>2.7206000000000001</v>
      </c>
      <c r="C14818" t="str">
        <f t="shared" si="236"/>
        <v>2018 q3</v>
      </c>
    </row>
    <row r="14819" spans="1:3">
      <c r="A14819" s="61">
        <v>43342</v>
      </c>
      <c r="B14819">
        <v>2.7067000000000001</v>
      </c>
      <c r="C14819" t="str">
        <f t="shared" si="236"/>
        <v>2018 q3</v>
      </c>
    </row>
    <row r="14820" spans="1:3">
      <c r="A14820" s="61">
        <v>43343</v>
      </c>
      <c r="B14820">
        <v>2.6665999999999999</v>
      </c>
      <c r="C14820" t="str">
        <f t="shared" si="236"/>
        <v>2018 q3</v>
      </c>
    </row>
    <row r="14821" spans="1:3">
      <c r="A14821" s="61">
        <v>43347</v>
      </c>
      <c r="B14821">
        <v>2.6019999999999999</v>
      </c>
      <c r="C14821" t="str">
        <f t="shared" si="236"/>
        <v>2018 q3</v>
      </c>
    </row>
    <row r="14822" spans="1:3">
      <c r="A14822" s="61">
        <v>43348</v>
      </c>
      <c r="B14822">
        <v>2.61</v>
      </c>
      <c r="C14822" t="str">
        <f t="shared" si="236"/>
        <v>2018 q3</v>
      </c>
    </row>
    <row r="14823" spans="1:3">
      <c r="A14823" s="61">
        <v>43349</v>
      </c>
      <c r="B14823">
        <v>2.6364999999999998</v>
      </c>
      <c r="C14823" t="str">
        <f t="shared" si="236"/>
        <v>2018 q3</v>
      </c>
    </row>
    <row r="14824" spans="1:3">
      <c r="A14824" s="61">
        <v>43350</v>
      </c>
      <c r="B14824">
        <v>2.6225000000000001</v>
      </c>
      <c r="C14824" t="str">
        <f t="shared" si="236"/>
        <v>2018 q3</v>
      </c>
    </row>
    <row r="14825" spans="1:3">
      <c r="A14825" s="61">
        <v>43353</v>
      </c>
      <c r="B14825">
        <v>2.6280000000000001</v>
      </c>
      <c r="C14825" t="str">
        <f t="shared" si="236"/>
        <v>2018 q3</v>
      </c>
    </row>
    <row r="14826" spans="1:3">
      <c r="A14826" s="61">
        <v>43354</v>
      </c>
      <c r="B14826">
        <v>2.6215000000000002</v>
      </c>
      <c r="C14826" t="str">
        <f t="shared" si="236"/>
        <v>2018 q3</v>
      </c>
    </row>
    <row r="14827" spans="1:3">
      <c r="A14827" s="61">
        <v>43355</v>
      </c>
      <c r="B14827">
        <v>2.6760000000000002</v>
      </c>
      <c r="C14827" t="str">
        <f t="shared" si="236"/>
        <v>2018 q3</v>
      </c>
    </row>
    <row r="14828" spans="1:3">
      <c r="A14828" s="61">
        <v>43356</v>
      </c>
      <c r="B14828">
        <v>2.6829999999999998</v>
      </c>
      <c r="C14828" t="str">
        <f t="shared" si="236"/>
        <v>2018 q3</v>
      </c>
    </row>
    <row r="14829" spans="1:3">
      <c r="A14829" s="61">
        <v>43357</v>
      </c>
      <c r="B14829">
        <v>2.6459999999999999</v>
      </c>
      <c r="C14829" t="str">
        <f t="shared" si="236"/>
        <v>2018 q3</v>
      </c>
    </row>
    <row r="14830" spans="1:3">
      <c r="A14830" s="61">
        <v>43360</v>
      </c>
      <c r="B14830">
        <v>2.6509999999999998</v>
      </c>
      <c r="C14830" t="str">
        <f t="shared" si="236"/>
        <v>2018 q3</v>
      </c>
    </row>
    <row r="14831" spans="1:3">
      <c r="A14831" s="61">
        <v>43361</v>
      </c>
      <c r="B14831">
        <v>2.7305000000000001</v>
      </c>
      <c r="C14831" t="str">
        <f t="shared" si="236"/>
        <v>2018 q3</v>
      </c>
    </row>
    <row r="14832" spans="1:3">
      <c r="A14832" s="61">
        <v>43362</v>
      </c>
      <c r="B14832">
        <v>2.7294999999999998</v>
      </c>
      <c r="C14832" t="str">
        <f t="shared" si="236"/>
        <v>2018 q3</v>
      </c>
    </row>
    <row r="14833" spans="1:3">
      <c r="A14833" s="61">
        <v>43363</v>
      </c>
      <c r="B14833">
        <v>2.74</v>
      </c>
      <c r="C14833" t="str">
        <f t="shared" si="236"/>
        <v>2018 q3</v>
      </c>
    </row>
    <row r="14834" spans="1:3">
      <c r="A14834" s="61">
        <v>43364</v>
      </c>
      <c r="B14834">
        <v>2.8574999999999999</v>
      </c>
      <c r="C14834" t="str">
        <f t="shared" si="236"/>
        <v>2018 q3</v>
      </c>
    </row>
    <row r="14835" spans="1:3">
      <c r="A14835" s="61">
        <v>43367</v>
      </c>
      <c r="B14835">
        <v>2.8359999999999999</v>
      </c>
      <c r="C14835" t="str">
        <f t="shared" si="236"/>
        <v>2018 q3</v>
      </c>
    </row>
    <row r="14836" spans="1:3">
      <c r="A14836" s="61">
        <v>43368</v>
      </c>
      <c r="B14836">
        <v>2.8235000000000001</v>
      </c>
      <c r="C14836" t="str">
        <f t="shared" si="236"/>
        <v>2018 q3</v>
      </c>
    </row>
    <row r="14837" spans="1:3">
      <c r="A14837" s="61">
        <v>43369</v>
      </c>
      <c r="B14837">
        <v>2.8279999999999998</v>
      </c>
      <c r="C14837" t="str">
        <f t="shared" si="236"/>
        <v>2018 q3</v>
      </c>
    </row>
    <row r="14838" spans="1:3">
      <c r="A14838" s="61">
        <v>43370</v>
      </c>
      <c r="B14838">
        <v>2.7829999999999999</v>
      </c>
      <c r="C14838" t="str">
        <f t="shared" si="236"/>
        <v>2018 q3</v>
      </c>
    </row>
    <row r="14839" spans="1:3">
      <c r="A14839" s="61">
        <v>43371</v>
      </c>
      <c r="B14839">
        <v>2.8050000000000002</v>
      </c>
      <c r="C14839" t="str">
        <f t="shared" si="236"/>
        <v>2018 q3</v>
      </c>
    </row>
    <row r="14840" spans="1:3">
      <c r="A14840" s="61">
        <v>43374</v>
      </c>
      <c r="B14840">
        <v>2.7875000000000001</v>
      </c>
      <c r="C14840" t="str">
        <f t="shared" si="236"/>
        <v>2018 q4</v>
      </c>
    </row>
    <row r="14841" spans="1:3">
      <c r="A14841" s="61">
        <v>43375</v>
      </c>
      <c r="B14841">
        <v>2.8065000000000002</v>
      </c>
      <c r="C14841" t="str">
        <f t="shared" si="236"/>
        <v>2018 q4</v>
      </c>
    </row>
    <row r="14842" spans="1:3">
      <c r="A14842" s="61">
        <v>43376</v>
      </c>
      <c r="B14842">
        <v>2.8340000000000001</v>
      </c>
      <c r="C14842" t="str">
        <f t="shared" si="236"/>
        <v>2018 q4</v>
      </c>
    </row>
    <row r="14843" spans="1:3">
      <c r="A14843" s="61">
        <v>43377</v>
      </c>
      <c r="B14843">
        <v>2.7774999999999999</v>
      </c>
      <c r="C14843" t="str">
        <f t="shared" si="236"/>
        <v>2018 q4</v>
      </c>
    </row>
    <row r="14844" spans="1:3">
      <c r="A14844" s="61">
        <v>43378</v>
      </c>
      <c r="B14844">
        <v>2.7629999999999999</v>
      </c>
      <c r="C14844" t="str">
        <f t="shared" si="236"/>
        <v>2018 q4</v>
      </c>
    </row>
    <row r="14845" spans="1:3">
      <c r="A14845" s="61">
        <v>43381</v>
      </c>
      <c r="B14845">
        <v>2.7669999999999999</v>
      </c>
      <c r="C14845" t="str">
        <f t="shared" si="236"/>
        <v>2018 q4</v>
      </c>
    </row>
    <row r="14846" spans="1:3">
      <c r="A14846" s="61">
        <v>43382</v>
      </c>
      <c r="B14846">
        <v>2.8065000000000002</v>
      </c>
      <c r="C14846" t="str">
        <f t="shared" si="236"/>
        <v>2018 q4</v>
      </c>
    </row>
    <row r="14847" spans="1:3">
      <c r="A14847" s="61">
        <v>43383</v>
      </c>
      <c r="B14847">
        <v>2.7805</v>
      </c>
      <c r="C14847" t="str">
        <f t="shared" si="236"/>
        <v>2018 q4</v>
      </c>
    </row>
    <row r="14848" spans="1:3">
      <c r="A14848" s="61">
        <v>43384</v>
      </c>
      <c r="B14848">
        <v>2.8029999999999999</v>
      </c>
      <c r="C14848" t="str">
        <f t="shared" si="236"/>
        <v>2018 q4</v>
      </c>
    </row>
    <row r="14849" spans="1:3">
      <c r="A14849" s="61">
        <v>43385</v>
      </c>
      <c r="B14849">
        <v>2.8005</v>
      </c>
      <c r="C14849" t="str">
        <f t="shared" si="236"/>
        <v>2018 q4</v>
      </c>
    </row>
    <row r="14850" spans="1:3">
      <c r="A14850" s="61">
        <v>43388</v>
      </c>
      <c r="B14850">
        <v>2.7885</v>
      </c>
      <c r="C14850" t="str">
        <f t="shared" si="236"/>
        <v>2018 q4</v>
      </c>
    </row>
    <row r="14851" spans="1:3">
      <c r="A14851" s="61">
        <v>43389</v>
      </c>
      <c r="B14851">
        <v>2.7795000000000001</v>
      </c>
      <c r="C14851" t="str">
        <f t="shared" si="236"/>
        <v>2018 q4</v>
      </c>
    </row>
    <row r="14852" spans="1:3">
      <c r="A14852" s="61">
        <v>43390</v>
      </c>
      <c r="B14852">
        <v>2.778</v>
      </c>
      <c r="C14852" t="str">
        <f t="shared" si="236"/>
        <v>2018 q4</v>
      </c>
    </row>
    <row r="14853" spans="1:3">
      <c r="A14853" s="61">
        <v>43391</v>
      </c>
      <c r="B14853">
        <v>2.7465000000000002</v>
      </c>
      <c r="C14853" t="str">
        <f t="shared" si="236"/>
        <v>2018 q4</v>
      </c>
    </row>
    <row r="14854" spans="1:3">
      <c r="A14854" s="61">
        <v>43392</v>
      </c>
      <c r="B14854">
        <v>2.778</v>
      </c>
      <c r="C14854" t="str">
        <f t="shared" si="236"/>
        <v>2018 q4</v>
      </c>
    </row>
    <row r="14855" spans="1:3">
      <c r="A14855" s="61">
        <v>43395</v>
      </c>
      <c r="B14855">
        <v>2.7854999999999999</v>
      </c>
      <c r="C14855" t="str">
        <f t="shared" si="236"/>
        <v>2018 q4</v>
      </c>
    </row>
    <row r="14856" spans="1:3">
      <c r="A14856" s="61">
        <v>43396</v>
      </c>
      <c r="B14856">
        <v>2.758</v>
      </c>
      <c r="C14856" t="str">
        <f t="shared" si="236"/>
        <v>2018 q4</v>
      </c>
    </row>
    <row r="14857" spans="1:3">
      <c r="A14857" s="61">
        <v>43397</v>
      </c>
      <c r="B14857">
        <v>2.7574999999999998</v>
      </c>
      <c r="C14857" t="str">
        <f t="shared" si="236"/>
        <v>2018 q4</v>
      </c>
    </row>
    <row r="14858" spans="1:3">
      <c r="A14858" s="61">
        <v>43398</v>
      </c>
      <c r="B14858">
        <v>2.7545000000000002</v>
      </c>
      <c r="C14858" t="str">
        <f t="shared" si="236"/>
        <v>2018 q4</v>
      </c>
    </row>
    <row r="14859" spans="1:3">
      <c r="A14859" s="61">
        <v>43399</v>
      </c>
      <c r="B14859">
        <v>2.7410000000000001</v>
      </c>
      <c r="C14859" t="str">
        <f t="shared" si="236"/>
        <v>2018 q4</v>
      </c>
    </row>
    <row r="14860" spans="1:3">
      <c r="A14860" s="61">
        <v>43402</v>
      </c>
      <c r="B14860">
        <v>2.7404999999999999</v>
      </c>
      <c r="C14860" t="str">
        <f t="shared" si="236"/>
        <v>2018 q4</v>
      </c>
    </row>
    <row r="14861" spans="1:3">
      <c r="A14861" s="61">
        <v>43403</v>
      </c>
      <c r="B14861">
        <v>2.6640000000000001</v>
      </c>
      <c r="C14861" t="str">
        <f t="shared" si="236"/>
        <v>2018 q4</v>
      </c>
    </row>
    <row r="14862" spans="1:3">
      <c r="A14862" s="61">
        <v>43404</v>
      </c>
      <c r="B14862">
        <v>2.6589999999999998</v>
      </c>
      <c r="C14862" t="str">
        <f t="shared" si="236"/>
        <v>2018 q4</v>
      </c>
    </row>
    <row r="14863" spans="1:3">
      <c r="A14863" s="61">
        <v>43405</v>
      </c>
      <c r="B14863">
        <v>2.7214999999999998</v>
      </c>
      <c r="C14863" t="str">
        <f t="shared" si="236"/>
        <v>2018 q4</v>
      </c>
    </row>
    <row r="14864" spans="1:3">
      <c r="A14864" s="61">
        <v>43406</v>
      </c>
      <c r="B14864">
        <v>2.8069999999999999</v>
      </c>
      <c r="C14864" t="str">
        <f t="shared" si="236"/>
        <v>2018 q4</v>
      </c>
    </row>
    <row r="14865" spans="1:3">
      <c r="A14865" s="61">
        <v>43409</v>
      </c>
      <c r="B14865">
        <v>2.7559999999999998</v>
      </c>
      <c r="C14865" t="str">
        <f t="shared" si="236"/>
        <v>2018 q4</v>
      </c>
    </row>
    <row r="14866" spans="1:3">
      <c r="A14866" s="61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61">
        <v>43411</v>
      </c>
      <c r="B14867">
        <v>2.7545000000000002</v>
      </c>
      <c r="C14867" t="str">
        <f t="shared" si="237"/>
        <v>2018 q4</v>
      </c>
    </row>
    <row r="14868" spans="1:3">
      <c r="A14868" s="61">
        <v>43412</v>
      </c>
      <c r="B14868">
        <v>2.7360000000000002</v>
      </c>
      <c r="C14868" t="str">
        <f t="shared" si="237"/>
        <v>2018 q4</v>
      </c>
    </row>
    <row r="14869" spans="1:3">
      <c r="A14869" s="61">
        <v>43413</v>
      </c>
      <c r="B14869">
        <v>2.6844999999999999</v>
      </c>
      <c r="C14869" t="str">
        <f t="shared" si="237"/>
        <v>2018 q4</v>
      </c>
    </row>
    <row r="14870" spans="1:3">
      <c r="A14870" s="61">
        <v>43416</v>
      </c>
      <c r="B14870">
        <v>2.6764999999999999</v>
      </c>
      <c r="C14870" t="str">
        <f t="shared" si="237"/>
        <v>2018 q4</v>
      </c>
    </row>
    <row r="14871" spans="1:3">
      <c r="A14871" s="61">
        <v>43417</v>
      </c>
      <c r="B14871">
        <v>2.6869999999999998</v>
      </c>
      <c r="C14871" t="str">
        <f t="shared" si="237"/>
        <v>2018 q4</v>
      </c>
    </row>
    <row r="14872" spans="1:3">
      <c r="A14872" s="61">
        <v>43418</v>
      </c>
      <c r="B14872">
        <v>2.71</v>
      </c>
      <c r="C14872" t="str">
        <f t="shared" si="237"/>
        <v>2018 q4</v>
      </c>
    </row>
    <row r="14873" spans="1:3">
      <c r="A14873" s="61">
        <v>43419</v>
      </c>
      <c r="B14873">
        <v>2.7465000000000002</v>
      </c>
      <c r="C14873" t="str">
        <f t="shared" si="237"/>
        <v>2018 q4</v>
      </c>
    </row>
    <row r="14874" spans="1:3">
      <c r="A14874" s="61">
        <v>43420</v>
      </c>
      <c r="B14874">
        <v>2.7985000000000002</v>
      </c>
      <c r="C14874" t="str">
        <f t="shared" si="237"/>
        <v>2018 q4</v>
      </c>
    </row>
    <row r="14875" spans="1:3">
      <c r="A14875" s="61">
        <v>43423</v>
      </c>
      <c r="B14875">
        <v>2.7989999999999999</v>
      </c>
      <c r="C14875" t="str">
        <f t="shared" si="237"/>
        <v>2018 q4</v>
      </c>
    </row>
    <row r="14876" spans="1:3">
      <c r="A14876" s="61">
        <v>43424</v>
      </c>
      <c r="B14876">
        <v>2.7665000000000002</v>
      </c>
      <c r="C14876" t="str">
        <f t="shared" si="237"/>
        <v>2018 q4</v>
      </c>
    </row>
    <row r="14877" spans="1:3">
      <c r="A14877" s="61">
        <v>43425</v>
      </c>
      <c r="B14877">
        <v>2.7945000000000002</v>
      </c>
      <c r="C14877" t="str">
        <f t="shared" si="237"/>
        <v>2018 q4</v>
      </c>
    </row>
    <row r="14878" spans="1:3">
      <c r="A14878" s="61">
        <v>43427</v>
      </c>
      <c r="B14878">
        <v>2.7665000000000002</v>
      </c>
      <c r="C14878" t="str">
        <f t="shared" si="237"/>
        <v>2018 q4</v>
      </c>
    </row>
    <row r="14879" spans="1:3">
      <c r="A14879" s="61">
        <v>43430</v>
      </c>
      <c r="B14879">
        <v>2.7555000000000001</v>
      </c>
      <c r="C14879" t="str">
        <f t="shared" si="237"/>
        <v>2018 q4</v>
      </c>
    </row>
    <row r="14880" spans="1:3">
      <c r="A14880" s="61">
        <v>43431</v>
      </c>
      <c r="B14880">
        <v>2.7092000000000001</v>
      </c>
      <c r="C14880" t="str">
        <f t="shared" si="237"/>
        <v>2018 q4</v>
      </c>
    </row>
    <row r="14881" spans="1:3">
      <c r="A14881" s="61">
        <v>43432</v>
      </c>
      <c r="B14881">
        <v>2.7993000000000001</v>
      </c>
      <c r="C14881" t="str">
        <f t="shared" si="237"/>
        <v>2018 q4</v>
      </c>
    </row>
    <row r="14882" spans="1:3">
      <c r="A14882" s="61">
        <v>43433</v>
      </c>
      <c r="B14882">
        <v>2.7818999999999998</v>
      </c>
      <c r="C14882" t="str">
        <f t="shared" si="237"/>
        <v>2018 q4</v>
      </c>
    </row>
    <row r="14883" spans="1:3">
      <c r="A14883" s="61">
        <v>43434</v>
      </c>
      <c r="B14883">
        <v>2.7827000000000002</v>
      </c>
      <c r="C14883" t="str">
        <f t="shared" si="237"/>
        <v>2018 q4</v>
      </c>
    </row>
    <row r="14884" spans="1:3">
      <c r="A14884" s="61">
        <v>43437</v>
      </c>
      <c r="B14884">
        <v>2.806</v>
      </c>
      <c r="C14884" t="str">
        <f t="shared" si="237"/>
        <v>2018 q4</v>
      </c>
    </row>
    <row r="14885" spans="1:3">
      <c r="A14885" s="61">
        <v>43438</v>
      </c>
      <c r="B14885">
        <v>2.7549999999999999</v>
      </c>
      <c r="C14885" t="str">
        <f t="shared" si="237"/>
        <v>2018 q4</v>
      </c>
    </row>
    <row r="14886" spans="1:3">
      <c r="A14886" s="61">
        <v>43439</v>
      </c>
      <c r="B14886">
        <v>2.7719999999999998</v>
      </c>
      <c r="C14886" t="str">
        <f t="shared" si="237"/>
        <v>2018 q4</v>
      </c>
    </row>
    <row r="14887" spans="1:3">
      <c r="A14887" s="61">
        <v>43440</v>
      </c>
      <c r="B14887">
        <v>2.7425000000000002</v>
      </c>
      <c r="C14887" t="str">
        <f t="shared" si="237"/>
        <v>2018 q4</v>
      </c>
    </row>
    <row r="14888" spans="1:3">
      <c r="A14888" s="61">
        <v>43441</v>
      </c>
      <c r="B14888">
        <v>2.758</v>
      </c>
      <c r="C14888" t="str">
        <f t="shared" si="237"/>
        <v>2018 q4</v>
      </c>
    </row>
    <row r="14889" spans="1:3">
      <c r="A14889" s="61">
        <v>43444</v>
      </c>
      <c r="B14889">
        <v>2.7204999999999999</v>
      </c>
      <c r="C14889" t="str">
        <f t="shared" si="237"/>
        <v>2018 q4</v>
      </c>
    </row>
    <row r="14890" spans="1:3">
      <c r="A14890" s="61">
        <v>43445</v>
      </c>
      <c r="B14890">
        <v>2.7679999999999998</v>
      </c>
      <c r="C14890" t="str">
        <f t="shared" si="237"/>
        <v>2018 q4</v>
      </c>
    </row>
    <row r="14891" spans="1:3">
      <c r="A14891" s="61">
        <v>43446</v>
      </c>
      <c r="B14891">
        <v>2.7705000000000002</v>
      </c>
      <c r="C14891" t="str">
        <f t="shared" si="237"/>
        <v>2018 q4</v>
      </c>
    </row>
    <row r="14892" spans="1:3">
      <c r="A14892" s="61">
        <v>43447</v>
      </c>
      <c r="B14892">
        <v>2.7645</v>
      </c>
      <c r="C14892" t="str">
        <f t="shared" si="237"/>
        <v>2018 q4</v>
      </c>
    </row>
    <row r="14893" spans="1:3">
      <c r="A14893" s="61">
        <v>43448</v>
      </c>
      <c r="B14893">
        <v>2.7605</v>
      </c>
      <c r="C14893" t="str">
        <f t="shared" si="237"/>
        <v>2018 q4</v>
      </c>
    </row>
    <row r="14894" spans="1:3">
      <c r="A14894" s="61">
        <v>43451</v>
      </c>
      <c r="B14894">
        <v>2.7519999999999998</v>
      </c>
      <c r="C14894" t="str">
        <f t="shared" si="237"/>
        <v>2018 q4</v>
      </c>
    </row>
    <row r="14895" spans="1:3">
      <c r="A14895" s="61">
        <v>43452</v>
      </c>
      <c r="B14895">
        <v>2.665</v>
      </c>
      <c r="C14895" t="str">
        <f t="shared" si="237"/>
        <v>2018 q4</v>
      </c>
    </row>
    <row r="14896" spans="1:3">
      <c r="A14896" s="61">
        <v>43453</v>
      </c>
      <c r="B14896">
        <v>2.7195</v>
      </c>
      <c r="C14896" t="str">
        <f t="shared" si="237"/>
        <v>2018 q4</v>
      </c>
    </row>
    <row r="14897" spans="1:3">
      <c r="A14897" s="61">
        <v>43454</v>
      </c>
      <c r="B14897">
        <v>2.698</v>
      </c>
      <c r="C14897" t="str">
        <f t="shared" si="237"/>
        <v>2018 q4</v>
      </c>
    </row>
    <row r="14898" spans="1:3">
      <c r="A14898" s="61">
        <v>43455</v>
      </c>
      <c r="B14898">
        <v>2.6735000000000002</v>
      </c>
      <c r="C14898" t="str">
        <f t="shared" si="237"/>
        <v>2018 q4</v>
      </c>
    </row>
    <row r="14899" spans="1:3">
      <c r="A14899" s="61">
        <v>43458</v>
      </c>
      <c r="B14899">
        <v>2.6629999999999998</v>
      </c>
      <c r="C14899" t="str">
        <f t="shared" si="237"/>
        <v>2018 q4</v>
      </c>
    </row>
    <row r="14900" spans="1:3">
      <c r="A14900" s="61">
        <v>43460</v>
      </c>
      <c r="B14900">
        <v>2.7004000000000001</v>
      </c>
      <c r="C14900" t="str">
        <f t="shared" si="237"/>
        <v>2018 q4</v>
      </c>
    </row>
    <row r="14901" spans="1:3">
      <c r="A14901" s="61">
        <v>43461</v>
      </c>
      <c r="B14901">
        <v>2.6677</v>
      </c>
      <c r="C14901" t="str">
        <f t="shared" si="237"/>
        <v>2018 q4</v>
      </c>
    </row>
    <row r="14902" spans="1:3">
      <c r="A14902" s="61">
        <v>43462</v>
      </c>
      <c r="B14902">
        <v>2.6804999999999999</v>
      </c>
      <c r="C14902" t="str">
        <f t="shared" si="237"/>
        <v>2018 q4</v>
      </c>
    </row>
    <row r="14903" spans="1:3">
      <c r="A14903" s="61">
        <v>43465</v>
      </c>
      <c r="B14903">
        <v>2.6303999999999998</v>
      </c>
      <c r="C14903" t="str">
        <f t="shared" si="237"/>
        <v>2018 q4</v>
      </c>
    </row>
    <row r="14904" spans="1:3">
      <c r="A14904" s="61">
        <v>43467</v>
      </c>
      <c r="B14904">
        <v>2.6230000000000002</v>
      </c>
      <c r="C14904" t="str">
        <f t="shared" si="237"/>
        <v>2019 q1</v>
      </c>
    </row>
    <row r="14905" spans="1:3">
      <c r="A14905" s="61">
        <v>43468</v>
      </c>
      <c r="B14905">
        <v>2.5680000000000001</v>
      </c>
      <c r="C14905" t="str">
        <f t="shared" si="237"/>
        <v>2019 q1</v>
      </c>
    </row>
    <row r="14906" spans="1:3">
      <c r="A14906" s="61">
        <v>43469</v>
      </c>
      <c r="B14906">
        <v>2.6475</v>
      </c>
      <c r="C14906" t="str">
        <f t="shared" si="237"/>
        <v>2019 q1</v>
      </c>
    </row>
    <row r="14907" spans="1:3">
      <c r="A14907" s="61">
        <v>43472</v>
      </c>
      <c r="B14907">
        <v>2.637</v>
      </c>
      <c r="C14907" t="str">
        <f t="shared" si="237"/>
        <v>2019 q1</v>
      </c>
    </row>
    <row r="14908" spans="1:3">
      <c r="A14908" s="61">
        <v>43473</v>
      </c>
      <c r="B14908">
        <v>2.6560000000000001</v>
      </c>
      <c r="C14908" t="str">
        <f t="shared" si="237"/>
        <v>2019 q1</v>
      </c>
    </row>
    <row r="14909" spans="1:3">
      <c r="A14909" s="61">
        <v>43474</v>
      </c>
      <c r="B14909">
        <v>2.657</v>
      </c>
      <c r="C14909" t="str">
        <f t="shared" si="237"/>
        <v>2019 q1</v>
      </c>
    </row>
    <row r="14910" spans="1:3">
      <c r="A14910" s="61">
        <v>43475</v>
      </c>
      <c r="B14910">
        <v>2.6375000000000002</v>
      </c>
      <c r="C14910" t="str">
        <f t="shared" si="237"/>
        <v>2019 q1</v>
      </c>
    </row>
    <row r="14911" spans="1:3">
      <c r="A14911" s="61">
        <v>43476</v>
      </c>
      <c r="B14911">
        <v>2.6619999999999999</v>
      </c>
      <c r="C14911" t="str">
        <f t="shared" si="237"/>
        <v>2019 q1</v>
      </c>
    </row>
    <row r="14912" spans="1:3">
      <c r="A14912" s="61">
        <v>43479</v>
      </c>
      <c r="B14912">
        <v>2.6349999999999998</v>
      </c>
      <c r="C14912" t="str">
        <f t="shared" si="237"/>
        <v>2019 q1</v>
      </c>
    </row>
    <row r="14913" spans="1:3">
      <c r="A14913" s="61">
        <v>43480</v>
      </c>
      <c r="B14913">
        <v>2.6345000000000001</v>
      </c>
      <c r="C14913" t="str">
        <f t="shared" si="237"/>
        <v>2019 q1</v>
      </c>
    </row>
    <row r="14914" spans="1:3">
      <c r="A14914" s="61">
        <v>43481</v>
      </c>
      <c r="B14914">
        <v>2.6735000000000002</v>
      </c>
      <c r="C14914" t="str">
        <f t="shared" si="237"/>
        <v>2019 q1</v>
      </c>
    </row>
    <row r="14915" spans="1:3">
      <c r="A14915" s="61">
        <v>43482</v>
      </c>
      <c r="B14915">
        <v>2.68</v>
      </c>
      <c r="C14915" t="str">
        <f t="shared" si="237"/>
        <v>2019 q1</v>
      </c>
    </row>
    <row r="14916" spans="1:3">
      <c r="A14916" s="61">
        <v>43483</v>
      </c>
      <c r="B14916">
        <v>2.7189999999999999</v>
      </c>
      <c r="C14916" t="str">
        <f t="shared" si="237"/>
        <v>2019 q1</v>
      </c>
    </row>
    <row r="14917" spans="1:3">
      <c r="A14917" s="61">
        <v>43487</v>
      </c>
      <c r="B14917">
        <v>2.6595</v>
      </c>
      <c r="C14917" t="str">
        <f t="shared" si="237"/>
        <v>2019 q1</v>
      </c>
    </row>
    <row r="14918" spans="1:3">
      <c r="A14918" s="61">
        <v>43488</v>
      </c>
      <c r="B14918">
        <v>2.6545000000000001</v>
      </c>
      <c r="C14918" t="str">
        <f t="shared" si="237"/>
        <v>2019 q1</v>
      </c>
    </row>
    <row r="14919" spans="1:3">
      <c r="A14919" s="61">
        <v>43489</v>
      </c>
      <c r="B14919">
        <v>2.6444999999999999</v>
      </c>
      <c r="C14919" t="str">
        <f t="shared" si="237"/>
        <v>2019 q1</v>
      </c>
    </row>
    <row r="14920" spans="1:3">
      <c r="A14920" s="61">
        <v>43490</v>
      </c>
      <c r="B14920">
        <v>2.7290000000000001</v>
      </c>
      <c r="C14920" t="str">
        <f t="shared" si="237"/>
        <v>2019 q1</v>
      </c>
    </row>
    <row r="14921" spans="1:3">
      <c r="A14921" s="61">
        <v>43493</v>
      </c>
      <c r="B14921">
        <v>2.68</v>
      </c>
      <c r="C14921" t="str">
        <f t="shared" si="237"/>
        <v>2019 q1</v>
      </c>
    </row>
    <row r="14922" spans="1:3">
      <c r="A14922" s="61">
        <v>43494</v>
      </c>
      <c r="B14922">
        <v>2.7250000000000001</v>
      </c>
      <c r="C14922" t="str">
        <f t="shared" si="237"/>
        <v>2019 q1</v>
      </c>
    </row>
    <row r="14923" spans="1:3">
      <c r="A14923" s="61">
        <v>43495</v>
      </c>
      <c r="B14923">
        <v>2.7675000000000001</v>
      </c>
      <c r="C14923" t="str">
        <f t="shared" si="237"/>
        <v>2019 q1</v>
      </c>
    </row>
    <row r="14924" spans="1:3">
      <c r="A14924" s="61">
        <v>43496</v>
      </c>
      <c r="B14924">
        <v>2.7845</v>
      </c>
      <c r="C14924" t="str">
        <f t="shared" si="237"/>
        <v>2019 q1</v>
      </c>
    </row>
    <row r="14925" spans="1:3">
      <c r="A14925" s="61">
        <v>43497</v>
      </c>
      <c r="B14925">
        <v>2.7730000000000001</v>
      </c>
      <c r="C14925" t="str">
        <f t="shared" si="237"/>
        <v>2019 q1</v>
      </c>
    </row>
    <row r="14926" spans="1:3">
      <c r="A14926" s="61">
        <v>43500</v>
      </c>
      <c r="B14926">
        <v>2.7945000000000002</v>
      </c>
      <c r="C14926" t="str">
        <f t="shared" si="237"/>
        <v>2019 q1</v>
      </c>
    </row>
    <row r="14927" spans="1:3">
      <c r="A14927" s="61">
        <v>43501</v>
      </c>
      <c r="B14927">
        <v>2.8170000000000002</v>
      </c>
      <c r="C14927" t="str">
        <f t="shared" si="237"/>
        <v>2019 q1</v>
      </c>
    </row>
    <row r="14928" spans="1:3">
      <c r="A14928" s="61">
        <v>43502</v>
      </c>
      <c r="B14928">
        <v>2.8365</v>
      </c>
      <c r="C14928" t="str">
        <f t="shared" si="237"/>
        <v>2019 q1</v>
      </c>
    </row>
    <row r="14929" spans="1:3">
      <c r="A14929" s="61">
        <v>43503</v>
      </c>
      <c r="B14929">
        <v>2.8285</v>
      </c>
      <c r="C14929" t="str">
        <f t="shared" si="237"/>
        <v>2019 q1</v>
      </c>
    </row>
    <row r="14930" spans="1:3">
      <c r="A14930" s="61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61">
        <v>43507</v>
      </c>
      <c r="B14931">
        <v>2.79</v>
      </c>
      <c r="C14931" t="str">
        <f t="shared" si="238"/>
        <v>2019 q1</v>
      </c>
    </row>
    <row r="14932" spans="1:3">
      <c r="A14932" s="61">
        <v>43508</v>
      </c>
      <c r="B14932">
        <v>2.7719999999999998</v>
      </c>
      <c r="C14932" t="str">
        <f t="shared" si="238"/>
        <v>2019 q1</v>
      </c>
    </row>
    <row r="14933" spans="1:3">
      <c r="A14933" s="61">
        <v>43509</v>
      </c>
      <c r="B14933">
        <v>2.7730000000000001</v>
      </c>
      <c r="C14933" t="str">
        <f t="shared" si="238"/>
        <v>2019 q1</v>
      </c>
    </row>
    <row r="14934" spans="1:3">
      <c r="A14934" s="61">
        <v>43510</v>
      </c>
      <c r="B14934">
        <v>2.774</v>
      </c>
      <c r="C14934" t="str">
        <f t="shared" si="238"/>
        <v>2019 q1</v>
      </c>
    </row>
    <row r="14935" spans="1:3">
      <c r="A14935" s="61">
        <v>43511</v>
      </c>
      <c r="B14935">
        <v>2.7985000000000002</v>
      </c>
      <c r="C14935" t="str">
        <f t="shared" si="238"/>
        <v>2019 q1</v>
      </c>
    </row>
    <row r="14936" spans="1:3">
      <c r="A14936" s="61">
        <v>43515</v>
      </c>
      <c r="B14936">
        <v>2.8744999999999998</v>
      </c>
      <c r="C14936" t="str">
        <f t="shared" si="238"/>
        <v>2019 q1</v>
      </c>
    </row>
    <row r="14937" spans="1:3">
      <c r="A14937" s="61">
        <v>43516</v>
      </c>
      <c r="B14937">
        <v>2.92</v>
      </c>
      <c r="C14937" t="str">
        <f t="shared" si="238"/>
        <v>2019 q1</v>
      </c>
    </row>
    <row r="14938" spans="1:3">
      <c r="A14938" s="61">
        <v>43517</v>
      </c>
      <c r="B14938">
        <v>2.8969999999999998</v>
      </c>
      <c r="C14938" t="str">
        <f t="shared" si="238"/>
        <v>2019 q1</v>
      </c>
    </row>
    <row r="14939" spans="1:3">
      <c r="A14939" s="61">
        <v>43518</v>
      </c>
      <c r="B14939">
        <v>2.9514999999999998</v>
      </c>
      <c r="C14939" t="str">
        <f t="shared" si="238"/>
        <v>2019 q1</v>
      </c>
    </row>
    <row r="14940" spans="1:3">
      <c r="A14940" s="61">
        <v>43521</v>
      </c>
      <c r="B14940">
        <v>2.9458000000000002</v>
      </c>
      <c r="C14940" t="str">
        <f t="shared" si="238"/>
        <v>2019 q1</v>
      </c>
    </row>
    <row r="14941" spans="1:3">
      <c r="A14941" s="61">
        <v>43522</v>
      </c>
      <c r="B14941">
        <v>2.9472</v>
      </c>
      <c r="C14941" t="str">
        <f t="shared" si="238"/>
        <v>2019 q1</v>
      </c>
    </row>
    <row r="14942" spans="1:3">
      <c r="A14942" s="61">
        <v>43523</v>
      </c>
      <c r="B14942">
        <v>2.9611000000000001</v>
      </c>
      <c r="C14942" t="str">
        <f t="shared" si="238"/>
        <v>2019 q1</v>
      </c>
    </row>
    <row r="14943" spans="1:3">
      <c r="A14943" s="61">
        <v>43524</v>
      </c>
      <c r="B14943">
        <v>2.9483999999999999</v>
      </c>
      <c r="C14943" t="str">
        <f t="shared" si="238"/>
        <v>2019 q1</v>
      </c>
    </row>
    <row r="14944" spans="1:3">
      <c r="A14944" s="61">
        <v>43525</v>
      </c>
      <c r="B14944">
        <v>2.9319999999999999</v>
      </c>
      <c r="C14944" t="str">
        <f t="shared" si="238"/>
        <v>2019 q1</v>
      </c>
    </row>
    <row r="14945" spans="1:3">
      <c r="A14945" s="61">
        <v>43528</v>
      </c>
      <c r="B14945">
        <v>2.9089999999999998</v>
      </c>
      <c r="C14945" t="str">
        <f t="shared" si="238"/>
        <v>2019 q1</v>
      </c>
    </row>
    <row r="14946" spans="1:3">
      <c r="A14946" s="61">
        <v>43529</v>
      </c>
      <c r="B14946">
        <v>2.9335</v>
      </c>
      <c r="C14946" t="str">
        <f t="shared" si="238"/>
        <v>2019 q1</v>
      </c>
    </row>
    <row r="14947" spans="1:3">
      <c r="A14947" s="61">
        <v>43530</v>
      </c>
      <c r="B14947">
        <v>2.9184999999999999</v>
      </c>
      <c r="C14947" t="str">
        <f t="shared" si="238"/>
        <v>2019 q1</v>
      </c>
    </row>
    <row r="14948" spans="1:3">
      <c r="A14948" s="61">
        <v>43531</v>
      </c>
      <c r="B14948">
        <v>2.9104999999999999</v>
      </c>
      <c r="C14948" t="str">
        <f t="shared" si="238"/>
        <v>2019 q1</v>
      </c>
    </row>
    <row r="14949" spans="1:3">
      <c r="A14949" s="61">
        <v>43532</v>
      </c>
      <c r="B14949">
        <v>2.8935</v>
      </c>
      <c r="C14949" t="str">
        <f t="shared" si="238"/>
        <v>2019 q1</v>
      </c>
    </row>
    <row r="14950" spans="1:3">
      <c r="A14950" s="61">
        <v>43535</v>
      </c>
      <c r="B14950">
        <v>2.9009999999999998</v>
      </c>
      <c r="C14950" t="str">
        <f t="shared" si="238"/>
        <v>2019 q1</v>
      </c>
    </row>
    <row r="14951" spans="1:3">
      <c r="A14951" s="61">
        <v>43536</v>
      </c>
      <c r="B14951">
        <v>2.9285000000000001</v>
      </c>
      <c r="C14951" t="str">
        <f t="shared" si="238"/>
        <v>2019 q1</v>
      </c>
    </row>
    <row r="14952" spans="1:3">
      <c r="A14952" s="61">
        <v>43537</v>
      </c>
      <c r="B14952">
        <v>2.9355000000000002</v>
      </c>
      <c r="C14952" t="str">
        <f t="shared" si="238"/>
        <v>2019 q1</v>
      </c>
    </row>
    <row r="14953" spans="1:3">
      <c r="A14953" s="61">
        <v>43538</v>
      </c>
      <c r="B14953">
        <v>2.8915000000000002</v>
      </c>
      <c r="C14953" t="str">
        <f t="shared" si="238"/>
        <v>2019 q1</v>
      </c>
    </row>
    <row r="14954" spans="1:3">
      <c r="A14954" s="61">
        <v>43539</v>
      </c>
      <c r="B14954">
        <v>2.9060000000000001</v>
      </c>
      <c r="C14954" t="str">
        <f t="shared" si="238"/>
        <v>2019 q1</v>
      </c>
    </row>
    <row r="14955" spans="1:3">
      <c r="A14955" s="61">
        <v>43542</v>
      </c>
      <c r="B14955">
        <v>2.9089999999999998</v>
      </c>
      <c r="C14955" t="str">
        <f t="shared" si="238"/>
        <v>2019 q1</v>
      </c>
    </row>
    <row r="14956" spans="1:3">
      <c r="A14956" s="61">
        <v>43543</v>
      </c>
      <c r="B14956">
        <v>2.923</v>
      </c>
      <c r="C14956" t="str">
        <f t="shared" si="238"/>
        <v>2019 q1</v>
      </c>
    </row>
    <row r="14957" spans="1:3">
      <c r="A14957" s="61">
        <v>43544</v>
      </c>
      <c r="B14957">
        <v>2.9209999999999998</v>
      </c>
      <c r="C14957" t="str">
        <f t="shared" si="238"/>
        <v>2019 q1</v>
      </c>
    </row>
    <row r="14958" spans="1:3">
      <c r="A14958" s="61">
        <v>43545</v>
      </c>
      <c r="B14958">
        <v>2.9060000000000001</v>
      </c>
      <c r="C14958" t="str">
        <f t="shared" si="238"/>
        <v>2019 q1</v>
      </c>
    </row>
    <row r="14959" spans="1:3">
      <c r="A14959" s="61">
        <v>43546</v>
      </c>
      <c r="B14959">
        <v>2.8424999999999998</v>
      </c>
      <c r="C14959" t="str">
        <f t="shared" si="238"/>
        <v>2019 q1</v>
      </c>
    </row>
    <row r="14960" spans="1:3">
      <c r="A14960" s="61">
        <v>43549</v>
      </c>
      <c r="B14960">
        <v>2.8565</v>
      </c>
      <c r="C14960" t="str">
        <f t="shared" si="238"/>
        <v>2019 q1</v>
      </c>
    </row>
    <row r="14961" spans="1:3">
      <c r="A14961" s="61">
        <v>43550</v>
      </c>
      <c r="B14961">
        <v>2.8540000000000001</v>
      </c>
      <c r="C14961" t="str">
        <f t="shared" si="238"/>
        <v>2019 q1</v>
      </c>
    </row>
    <row r="14962" spans="1:3">
      <c r="A14962" s="61">
        <v>43551</v>
      </c>
      <c r="B14962">
        <v>2.863</v>
      </c>
      <c r="C14962" t="str">
        <f t="shared" si="238"/>
        <v>2019 q1</v>
      </c>
    </row>
    <row r="14963" spans="1:3">
      <c r="A14963" s="61">
        <v>43552</v>
      </c>
      <c r="B14963">
        <v>2.8725000000000001</v>
      </c>
      <c r="C14963" t="str">
        <f t="shared" si="238"/>
        <v>2019 q1</v>
      </c>
    </row>
    <row r="14964" spans="1:3">
      <c r="A14964" s="61">
        <v>43553</v>
      </c>
      <c r="B14964">
        <v>2.9359999999999999</v>
      </c>
      <c r="C14964" t="str">
        <f t="shared" si="238"/>
        <v>2019 q1</v>
      </c>
    </row>
    <row r="14965" spans="1:3">
      <c r="A14965" s="61">
        <v>43556</v>
      </c>
      <c r="B14965">
        <v>2.9245000000000001</v>
      </c>
      <c r="C14965" t="str">
        <f t="shared" si="238"/>
        <v>2019 q2</v>
      </c>
    </row>
    <row r="14966" spans="1:3">
      <c r="A14966" s="61">
        <v>43557</v>
      </c>
      <c r="B14966">
        <v>2.9055</v>
      </c>
      <c r="C14966" t="str">
        <f t="shared" si="238"/>
        <v>2019 q2</v>
      </c>
    </row>
    <row r="14967" spans="1:3">
      <c r="A14967" s="61">
        <v>43558</v>
      </c>
      <c r="B14967">
        <v>2.9485000000000001</v>
      </c>
      <c r="C14967" t="str">
        <f t="shared" si="238"/>
        <v>2019 q2</v>
      </c>
    </row>
    <row r="14968" spans="1:3">
      <c r="A14968" s="61">
        <v>43559</v>
      </c>
      <c r="B14968">
        <v>2.91</v>
      </c>
      <c r="C14968" t="str">
        <f t="shared" si="238"/>
        <v>2019 q2</v>
      </c>
    </row>
    <row r="14969" spans="1:3">
      <c r="A14969" s="61">
        <v>43560</v>
      </c>
      <c r="B14969">
        <v>2.8944999999999999</v>
      </c>
      <c r="C14969" t="str">
        <f t="shared" si="238"/>
        <v>2019 q2</v>
      </c>
    </row>
    <row r="14970" spans="1:3">
      <c r="A14970" s="61">
        <v>43563</v>
      </c>
      <c r="B14970">
        <v>2.9319999999999999</v>
      </c>
      <c r="C14970" t="str">
        <f t="shared" si="238"/>
        <v>2019 q2</v>
      </c>
    </row>
    <row r="14971" spans="1:3">
      <c r="A14971" s="61">
        <v>43564</v>
      </c>
      <c r="B14971">
        <v>2.9340000000000002</v>
      </c>
      <c r="C14971" t="str">
        <f t="shared" si="238"/>
        <v>2019 q2</v>
      </c>
    </row>
    <row r="14972" spans="1:3">
      <c r="A14972" s="61">
        <v>43565</v>
      </c>
      <c r="B14972">
        <v>2.9255</v>
      </c>
      <c r="C14972" t="str">
        <f t="shared" si="238"/>
        <v>2019 q2</v>
      </c>
    </row>
    <row r="14973" spans="1:3">
      <c r="A14973" s="61">
        <v>43566</v>
      </c>
      <c r="B14973">
        <v>2.887</v>
      </c>
      <c r="C14973" t="str">
        <f t="shared" si="238"/>
        <v>2019 q2</v>
      </c>
    </row>
    <row r="14974" spans="1:3">
      <c r="A14974" s="61">
        <v>43567</v>
      </c>
      <c r="B14974">
        <v>2.9460000000000002</v>
      </c>
      <c r="C14974" t="str">
        <f t="shared" si="238"/>
        <v>2019 q2</v>
      </c>
    </row>
    <row r="14975" spans="1:3">
      <c r="A14975" s="61">
        <v>43570</v>
      </c>
      <c r="B14975">
        <v>2.9350000000000001</v>
      </c>
      <c r="C14975" t="str">
        <f t="shared" si="238"/>
        <v>2019 q2</v>
      </c>
    </row>
    <row r="14976" spans="1:3">
      <c r="A14976" s="61">
        <v>43571</v>
      </c>
      <c r="B14976">
        <v>2.9304999999999999</v>
      </c>
      <c r="C14976" t="str">
        <f t="shared" si="238"/>
        <v>2019 q2</v>
      </c>
    </row>
    <row r="14977" spans="1:3">
      <c r="A14977" s="61">
        <v>43572</v>
      </c>
      <c r="B14977">
        <v>2.9674999999999998</v>
      </c>
      <c r="C14977" t="str">
        <f t="shared" si="238"/>
        <v>2019 q2</v>
      </c>
    </row>
    <row r="14978" spans="1:3">
      <c r="A14978" s="61">
        <v>43573</v>
      </c>
      <c r="B14978">
        <v>2.92</v>
      </c>
      <c r="C14978" t="str">
        <f t="shared" si="238"/>
        <v>2019 q2</v>
      </c>
    </row>
    <row r="14979" spans="1:3">
      <c r="A14979" s="61">
        <v>43577</v>
      </c>
      <c r="B14979">
        <v>2.9015</v>
      </c>
      <c r="C14979" t="str">
        <f t="shared" si="238"/>
        <v>2019 q2</v>
      </c>
    </row>
    <row r="14980" spans="1:3">
      <c r="A14980" s="61">
        <v>43578</v>
      </c>
      <c r="B14980">
        <v>2.8935</v>
      </c>
      <c r="C14980" t="str">
        <f t="shared" si="238"/>
        <v>2019 q2</v>
      </c>
    </row>
    <row r="14981" spans="1:3">
      <c r="A14981" s="61">
        <v>43579</v>
      </c>
      <c r="B14981">
        <v>2.91</v>
      </c>
      <c r="C14981" t="str">
        <f t="shared" si="238"/>
        <v>2019 q2</v>
      </c>
    </row>
    <row r="14982" spans="1:3">
      <c r="A14982" s="61">
        <v>43580</v>
      </c>
      <c r="B14982">
        <v>2.8626999999999998</v>
      </c>
      <c r="C14982" t="str">
        <f t="shared" si="238"/>
        <v>2019 q2</v>
      </c>
    </row>
    <row r="14983" spans="1:3">
      <c r="A14983" s="61">
        <v>43581</v>
      </c>
      <c r="B14983">
        <v>2.8895</v>
      </c>
      <c r="C14983" t="str">
        <f t="shared" si="238"/>
        <v>2019 q2</v>
      </c>
    </row>
    <row r="14984" spans="1:3">
      <c r="A14984" s="61">
        <v>43584</v>
      </c>
      <c r="B14984">
        <v>2.8961999999999999</v>
      </c>
      <c r="C14984" t="str">
        <f t="shared" si="238"/>
        <v>2019 q2</v>
      </c>
    </row>
    <row r="14985" spans="1:3">
      <c r="A14985" s="61">
        <v>43585</v>
      </c>
      <c r="B14985">
        <v>2.9035000000000002</v>
      </c>
      <c r="C14985" t="str">
        <f t="shared" si="238"/>
        <v>2019 q2</v>
      </c>
    </row>
    <row r="14986" spans="1:3">
      <c r="A14986" s="61">
        <v>43586</v>
      </c>
      <c r="B14986">
        <v>2.8014999999999999</v>
      </c>
      <c r="C14986" t="str">
        <f t="shared" si="238"/>
        <v>2019 q2</v>
      </c>
    </row>
    <row r="14987" spans="1:3">
      <c r="A14987" s="61">
        <v>43587</v>
      </c>
      <c r="B14987">
        <v>2.7795000000000001</v>
      </c>
      <c r="C14987" t="str">
        <f t="shared" si="238"/>
        <v>2019 q2</v>
      </c>
    </row>
    <row r="14988" spans="1:3">
      <c r="A14988" s="61">
        <v>43588</v>
      </c>
      <c r="B14988">
        <v>2.819</v>
      </c>
      <c r="C14988" t="str">
        <f t="shared" si="238"/>
        <v>2019 q2</v>
      </c>
    </row>
    <row r="14989" spans="1:3">
      <c r="A14989" s="61">
        <v>43591</v>
      </c>
      <c r="B14989">
        <v>2.8294999999999999</v>
      </c>
      <c r="C14989" t="str">
        <f t="shared" si="238"/>
        <v>2019 q2</v>
      </c>
    </row>
    <row r="14990" spans="1:3">
      <c r="A14990" s="61">
        <v>43592</v>
      </c>
      <c r="B14990">
        <v>2.7854999999999999</v>
      </c>
      <c r="C14990" t="str">
        <f t="shared" si="238"/>
        <v>2019 q2</v>
      </c>
    </row>
    <row r="14991" spans="1:3">
      <c r="A14991" s="61">
        <v>43593</v>
      </c>
      <c r="B14991">
        <v>2.7745000000000002</v>
      </c>
      <c r="C14991" t="str">
        <f t="shared" si="238"/>
        <v>2019 q2</v>
      </c>
    </row>
    <row r="14992" spans="1:3">
      <c r="A14992" s="61">
        <v>43594</v>
      </c>
      <c r="B14992">
        <v>2.7715000000000001</v>
      </c>
      <c r="C14992" t="str">
        <f t="shared" si="238"/>
        <v>2019 q2</v>
      </c>
    </row>
    <row r="14993" spans="1:3">
      <c r="A14993" s="61">
        <v>43595</v>
      </c>
      <c r="B14993">
        <v>2.7745000000000002</v>
      </c>
      <c r="C14993" t="str">
        <f t="shared" si="238"/>
        <v>2019 q2</v>
      </c>
    </row>
    <row r="14994" spans="1:3">
      <c r="A14994" s="61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61">
        <v>43599</v>
      </c>
      <c r="B14995">
        <v>2.7250000000000001</v>
      </c>
      <c r="C14995" t="str">
        <f t="shared" si="239"/>
        <v>2019 q2</v>
      </c>
    </row>
    <row r="14996" spans="1:3">
      <c r="A14996" s="61">
        <v>43600</v>
      </c>
      <c r="B14996">
        <v>2.7429999999999999</v>
      </c>
      <c r="C14996" t="str">
        <f t="shared" si="239"/>
        <v>2019 q2</v>
      </c>
    </row>
    <row r="14997" spans="1:3">
      <c r="A14997" s="61">
        <v>43601</v>
      </c>
      <c r="B14997">
        <v>2.7480000000000002</v>
      </c>
      <c r="C14997" t="str">
        <f t="shared" si="239"/>
        <v>2019 q2</v>
      </c>
    </row>
    <row r="14998" spans="1:3">
      <c r="A14998" s="61">
        <v>43602</v>
      </c>
      <c r="B14998">
        <v>2.7385000000000002</v>
      </c>
      <c r="C14998" t="str">
        <f t="shared" si="239"/>
        <v>2019 q2</v>
      </c>
    </row>
    <row r="14999" spans="1:3">
      <c r="A14999" s="61">
        <v>43605</v>
      </c>
      <c r="B14999">
        <v>2.726</v>
      </c>
      <c r="C14999" t="str">
        <f t="shared" si="239"/>
        <v>2019 q2</v>
      </c>
    </row>
    <row r="15000" spans="1:3">
      <c r="A15000" s="61">
        <v>43606</v>
      </c>
      <c r="B15000">
        <v>2.7149999999999999</v>
      </c>
      <c r="C15000" t="str">
        <f t="shared" si="239"/>
        <v>2019 q2</v>
      </c>
    </row>
    <row r="15001" spans="1:3">
      <c r="A15001" s="61">
        <v>43607</v>
      </c>
      <c r="B15001">
        <v>2.6779999999999999</v>
      </c>
      <c r="C15001" t="str">
        <f t="shared" si="239"/>
        <v>2019 q2</v>
      </c>
    </row>
    <row r="15002" spans="1:3">
      <c r="A15002" s="61">
        <v>43608</v>
      </c>
      <c r="B15002">
        <v>2.6804999999999999</v>
      </c>
      <c r="C15002" t="str">
        <f t="shared" si="239"/>
        <v>2019 q2</v>
      </c>
    </row>
    <row r="15003" spans="1:3">
      <c r="A15003" s="61">
        <v>43609</v>
      </c>
      <c r="B15003">
        <v>2.6995</v>
      </c>
      <c r="C15003" t="str">
        <f t="shared" si="239"/>
        <v>2019 q2</v>
      </c>
    </row>
    <row r="15004" spans="1:3">
      <c r="A15004" s="61">
        <v>43613</v>
      </c>
      <c r="B15004">
        <v>2.6960000000000002</v>
      </c>
      <c r="C15004" t="str">
        <f t="shared" si="239"/>
        <v>2019 q2</v>
      </c>
    </row>
    <row r="15005" spans="1:3">
      <c r="A15005" s="61">
        <v>43614</v>
      </c>
      <c r="B15005">
        <v>2.6640000000000001</v>
      </c>
      <c r="C15005" t="str">
        <f t="shared" si="239"/>
        <v>2019 q2</v>
      </c>
    </row>
    <row r="15006" spans="1:3">
      <c r="A15006" s="61">
        <v>43615</v>
      </c>
      <c r="B15006">
        <v>2.6539999999999999</v>
      </c>
      <c r="C15006" t="str">
        <f t="shared" si="239"/>
        <v>2019 q2</v>
      </c>
    </row>
    <row r="15007" spans="1:3">
      <c r="A15007" s="61">
        <v>43616</v>
      </c>
      <c r="B15007">
        <v>2.64</v>
      </c>
      <c r="C15007" t="str">
        <f t="shared" si="239"/>
        <v>2019 q2</v>
      </c>
    </row>
    <row r="15008" spans="1:3">
      <c r="A15008" s="61">
        <v>43619</v>
      </c>
      <c r="B15008">
        <v>2.65</v>
      </c>
      <c r="C15008" t="str">
        <f t="shared" si="239"/>
        <v>2019 q2</v>
      </c>
    </row>
    <row r="15009" spans="1:3">
      <c r="A15009" s="61">
        <v>43620</v>
      </c>
      <c r="B15009">
        <v>2.669</v>
      </c>
      <c r="C15009" t="str">
        <f t="shared" si="239"/>
        <v>2019 q2</v>
      </c>
    </row>
    <row r="15010" spans="1:3">
      <c r="A15010" s="61">
        <v>43621</v>
      </c>
      <c r="B15010">
        <v>2.6230000000000002</v>
      </c>
      <c r="C15010" t="str">
        <f t="shared" si="239"/>
        <v>2019 q2</v>
      </c>
    </row>
    <row r="15011" spans="1:3">
      <c r="A15011" s="61">
        <v>43622</v>
      </c>
      <c r="B15011">
        <v>2.6505000000000001</v>
      </c>
      <c r="C15011" t="str">
        <f t="shared" si="239"/>
        <v>2019 q2</v>
      </c>
    </row>
    <row r="15012" spans="1:3">
      <c r="A15012" s="61">
        <v>43623</v>
      </c>
      <c r="B15012">
        <v>2.6274999999999999</v>
      </c>
      <c r="C15012" t="str">
        <f t="shared" si="239"/>
        <v>2019 q2</v>
      </c>
    </row>
    <row r="15013" spans="1:3">
      <c r="A15013" s="61">
        <v>43626</v>
      </c>
      <c r="B15013">
        <v>2.6615000000000002</v>
      </c>
      <c r="C15013" t="str">
        <f t="shared" si="239"/>
        <v>2019 q2</v>
      </c>
    </row>
    <row r="15014" spans="1:3">
      <c r="A15014" s="61">
        <v>43627</v>
      </c>
      <c r="B15014">
        <v>2.6715</v>
      </c>
      <c r="C15014" t="str">
        <f t="shared" si="239"/>
        <v>2019 q2</v>
      </c>
    </row>
    <row r="15015" spans="1:3">
      <c r="A15015" s="61">
        <v>43628</v>
      </c>
      <c r="B15015">
        <v>2.6539999999999999</v>
      </c>
      <c r="C15015" t="str">
        <f t="shared" si="239"/>
        <v>2019 q2</v>
      </c>
    </row>
    <row r="15016" spans="1:3">
      <c r="A15016" s="61">
        <v>43629</v>
      </c>
      <c r="B15016">
        <v>2.6564999999999999</v>
      </c>
      <c r="C15016" t="str">
        <f t="shared" si="239"/>
        <v>2019 q2</v>
      </c>
    </row>
    <row r="15017" spans="1:3">
      <c r="A15017" s="61">
        <v>43630</v>
      </c>
      <c r="B15017">
        <v>2.6295000000000002</v>
      </c>
      <c r="C15017" t="str">
        <f t="shared" si="239"/>
        <v>2019 q2</v>
      </c>
    </row>
    <row r="15018" spans="1:3">
      <c r="A15018" s="61">
        <v>43633</v>
      </c>
      <c r="B15018">
        <v>2.6465000000000001</v>
      </c>
      <c r="C15018" t="str">
        <f t="shared" si="239"/>
        <v>2019 q2</v>
      </c>
    </row>
    <row r="15019" spans="1:3">
      <c r="A15019" s="61">
        <v>43634</v>
      </c>
      <c r="B15019">
        <v>2.7029999999999998</v>
      </c>
      <c r="C15019" t="str">
        <f t="shared" si="239"/>
        <v>2019 q2</v>
      </c>
    </row>
    <row r="15020" spans="1:3">
      <c r="A15020" s="61">
        <v>43635</v>
      </c>
      <c r="B15020">
        <v>2.6804999999999999</v>
      </c>
      <c r="C15020" t="str">
        <f t="shared" si="239"/>
        <v>2019 q2</v>
      </c>
    </row>
    <row r="15021" spans="1:3">
      <c r="A15021" s="61">
        <v>43636</v>
      </c>
      <c r="B15021">
        <v>2.7120000000000002</v>
      </c>
      <c r="C15021" t="str">
        <f t="shared" si="239"/>
        <v>2019 q2</v>
      </c>
    </row>
    <row r="15022" spans="1:3">
      <c r="A15022" s="61">
        <v>43637</v>
      </c>
      <c r="B15022">
        <v>2.7044999999999999</v>
      </c>
      <c r="C15022" t="str">
        <f t="shared" si="239"/>
        <v>2019 q2</v>
      </c>
    </row>
    <row r="15023" spans="1:3">
      <c r="A15023" s="61">
        <v>43640</v>
      </c>
      <c r="B15023">
        <v>2.7054999999999998</v>
      </c>
      <c r="C15023" t="str">
        <f t="shared" si="239"/>
        <v>2019 q2</v>
      </c>
    </row>
    <row r="15024" spans="1:3">
      <c r="A15024" s="61">
        <v>43641</v>
      </c>
      <c r="B15024">
        <v>2.7353999999999998</v>
      </c>
      <c r="C15024" t="str">
        <f t="shared" si="239"/>
        <v>2019 q2</v>
      </c>
    </row>
    <row r="15025" spans="1:3">
      <c r="A15025" s="61">
        <v>43642</v>
      </c>
      <c r="B15025">
        <v>2.7143000000000002</v>
      </c>
      <c r="C15025" t="str">
        <f t="shared" si="239"/>
        <v>2019 q2</v>
      </c>
    </row>
    <row r="15026" spans="1:3">
      <c r="A15026" s="61">
        <v>43643</v>
      </c>
      <c r="B15026">
        <v>2.7149000000000001</v>
      </c>
      <c r="C15026" t="str">
        <f t="shared" si="239"/>
        <v>2019 q2</v>
      </c>
    </row>
    <row r="15027" spans="1:3">
      <c r="A15027" s="61">
        <v>43644</v>
      </c>
      <c r="B15027">
        <v>2.7119</v>
      </c>
      <c r="C15027" t="str">
        <f t="shared" si="239"/>
        <v>2019 q2</v>
      </c>
    </row>
    <row r="15028" spans="1:3">
      <c r="A15028" s="61">
        <v>43647</v>
      </c>
      <c r="B15028">
        <v>2.6880000000000002</v>
      </c>
      <c r="C15028" t="str">
        <f t="shared" si="239"/>
        <v>2019 q3</v>
      </c>
    </row>
    <row r="15029" spans="1:3">
      <c r="A15029" s="61">
        <v>43648</v>
      </c>
      <c r="B15029">
        <v>2.6640000000000001</v>
      </c>
      <c r="C15029" t="str">
        <f t="shared" si="239"/>
        <v>2019 q3</v>
      </c>
    </row>
    <row r="15030" spans="1:3">
      <c r="A15030" s="61">
        <v>43649</v>
      </c>
      <c r="B15030">
        <v>2.6829999999999998</v>
      </c>
      <c r="C15030" t="str">
        <f t="shared" si="239"/>
        <v>2019 q3</v>
      </c>
    </row>
    <row r="15031" spans="1:3">
      <c r="A15031" s="61">
        <v>43651</v>
      </c>
      <c r="B15031">
        <v>2.661</v>
      </c>
      <c r="C15031" t="str">
        <f t="shared" si="239"/>
        <v>2019 q3</v>
      </c>
    </row>
    <row r="15032" spans="1:3">
      <c r="A15032" s="61">
        <v>43654</v>
      </c>
      <c r="B15032">
        <v>2.6589999999999998</v>
      </c>
      <c r="C15032" t="str">
        <f t="shared" si="239"/>
        <v>2019 q3</v>
      </c>
    </row>
    <row r="15033" spans="1:3">
      <c r="A15033" s="61">
        <v>43655</v>
      </c>
      <c r="B15033">
        <v>2.625</v>
      </c>
      <c r="C15033" t="str">
        <f t="shared" si="239"/>
        <v>2019 q3</v>
      </c>
    </row>
    <row r="15034" spans="1:3">
      <c r="A15034" s="61">
        <v>43656</v>
      </c>
      <c r="B15034">
        <v>2.694</v>
      </c>
      <c r="C15034" t="str">
        <f t="shared" si="239"/>
        <v>2019 q3</v>
      </c>
    </row>
    <row r="15035" spans="1:3">
      <c r="A15035" s="61">
        <v>43657</v>
      </c>
      <c r="B15035">
        <v>2.6875</v>
      </c>
      <c r="C15035" t="str">
        <f t="shared" si="239"/>
        <v>2019 q3</v>
      </c>
    </row>
    <row r="15036" spans="1:3">
      <c r="A15036" s="61">
        <v>43658</v>
      </c>
      <c r="B15036">
        <v>2.694</v>
      </c>
      <c r="C15036" t="str">
        <f t="shared" si="239"/>
        <v>2019 q3</v>
      </c>
    </row>
    <row r="15037" spans="1:3">
      <c r="A15037" s="61">
        <v>43661</v>
      </c>
      <c r="B15037">
        <v>2.7109999999999999</v>
      </c>
      <c r="C15037" t="str">
        <f t="shared" si="239"/>
        <v>2019 q3</v>
      </c>
    </row>
    <row r="15038" spans="1:3">
      <c r="A15038" s="61">
        <v>43662</v>
      </c>
      <c r="B15038">
        <v>2.7</v>
      </c>
      <c r="C15038" t="str">
        <f t="shared" si="239"/>
        <v>2019 q3</v>
      </c>
    </row>
    <row r="15039" spans="1:3">
      <c r="A15039" s="61">
        <v>43663</v>
      </c>
      <c r="B15039">
        <v>2.7160000000000002</v>
      </c>
      <c r="C15039" t="str">
        <f t="shared" si="239"/>
        <v>2019 q3</v>
      </c>
    </row>
    <row r="15040" spans="1:3">
      <c r="A15040" s="61">
        <v>43664</v>
      </c>
      <c r="B15040">
        <v>2.71</v>
      </c>
      <c r="C15040" t="str">
        <f t="shared" si="239"/>
        <v>2019 q3</v>
      </c>
    </row>
    <row r="15041" spans="1:3">
      <c r="A15041" s="61">
        <v>43665</v>
      </c>
      <c r="B15041">
        <v>2.7524999999999999</v>
      </c>
      <c r="C15041" t="str">
        <f t="shared" si="239"/>
        <v>2019 q3</v>
      </c>
    </row>
    <row r="15042" spans="1:3">
      <c r="A15042" s="61">
        <v>43668</v>
      </c>
      <c r="B15042">
        <v>2.722</v>
      </c>
      <c r="C15042" t="str">
        <f t="shared" si="239"/>
        <v>2019 q3</v>
      </c>
    </row>
    <row r="15043" spans="1:3">
      <c r="A15043" s="61">
        <v>43669</v>
      </c>
      <c r="B15043">
        <v>2.7</v>
      </c>
      <c r="C15043" t="str">
        <f t="shared" si="239"/>
        <v>2019 q3</v>
      </c>
    </row>
    <row r="15044" spans="1:3">
      <c r="A15044" s="61">
        <v>43670</v>
      </c>
      <c r="B15044">
        <v>2.7120000000000002</v>
      </c>
      <c r="C15044" t="str">
        <f t="shared" si="239"/>
        <v>2019 q3</v>
      </c>
    </row>
    <row r="15045" spans="1:3">
      <c r="A15045" s="61">
        <v>43671</v>
      </c>
      <c r="B15045">
        <v>2.7035</v>
      </c>
      <c r="C15045" t="str">
        <f t="shared" si="239"/>
        <v>2019 q3</v>
      </c>
    </row>
    <row r="15046" spans="1:3">
      <c r="A15046" s="61">
        <v>43672</v>
      </c>
      <c r="B15046">
        <v>2.6850000000000001</v>
      </c>
      <c r="C15046" t="str">
        <f t="shared" si="239"/>
        <v>2019 q3</v>
      </c>
    </row>
    <row r="15047" spans="1:3">
      <c r="A15047" s="61">
        <v>43675</v>
      </c>
      <c r="B15047">
        <v>2.7174999999999998</v>
      </c>
      <c r="C15047" t="str">
        <f t="shared" si="239"/>
        <v>2019 q3</v>
      </c>
    </row>
    <row r="15048" spans="1:3">
      <c r="A15048" s="61">
        <v>43676</v>
      </c>
      <c r="B15048">
        <v>2.6785000000000001</v>
      </c>
      <c r="C15048" t="str">
        <f t="shared" si="239"/>
        <v>2019 q3</v>
      </c>
    </row>
    <row r="15049" spans="1:3">
      <c r="A15049" s="61">
        <v>43677</v>
      </c>
      <c r="B15049">
        <v>2.6659999999999999</v>
      </c>
      <c r="C15049" t="str">
        <f t="shared" si="239"/>
        <v>2019 q3</v>
      </c>
    </row>
    <row r="15050" spans="1:3">
      <c r="A15050" s="61">
        <v>43678</v>
      </c>
      <c r="B15050">
        <v>2.6655000000000002</v>
      </c>
      <c r="C15050" t="str">
        <f t="shared" si="239"/>
        <v>2019 q3</v>
      </c>
    </row>
    <row r="15051" spans="1:3">
      <c r="A15051" s="61">
        <v>43679</v>
      </c>
      <c r="B15051">
        <v>2.5714999999999999</v>
      </c>
      <c r="C15051" t="str">
        <f t="shared" si="239"/>
        <v>2019 q3</v>
      </c>
    </row>
    <row r="15052" spans="1:3">
      <c r="A15052" s="61">
        <v>43682</v>
      </c>
      <c r="B15052">
        <v>2.544</v>
      </c>
      <c r="C15052" t="str">
        <f t="shared" si="239"/>
        <v>2019 q3</v>
      </c>
    </row>
    <row r="15053" spans="1:3">
      <c r="A15053" s="61">
        <v>43683</v>
      </c>
      <c r="B15053">
        <v>2.5575000000000001</v>
      </c>
      <c r="C15053" t="str">
        <f t="shared" si="239"/>
        <v>2019 q3</v>
      </c>
    </row>
    <row r="15054" spans="1:3">
      <c r="A15054" s="61">
        <v>43684</v>
      </c>
      <c r="B15054">
        <v>2.5710000000000002</v>
      </c>
      <c r="C15054" t="str">
        <f t="shared" si="239"/>
        <v>2019 q3</v>
      </c>
    </row>
    <row r="15055" spans="1:3">
      <c r="A15055" s="61">
        <v>43685</v>
      </c>
      <c r="B15055">
        <v>2.6074999999999999</v>
      </c>
      <c r="C15055" t="str">
        <f t="shared" si="239"/>
        <v>2019 q3</v>
      </c>
    </row>
    <row r="15056" spans="1:3">
      <c r="A15056" s="61">
        <v>43686</v>
      </c>
      <c r="B15056">
        <v>2.589</v>
      </c>
      <c r="C15056" t="str">
        <f t="shared" si="239"/>
        <v>2019 q3</v>
      </c>
    </row>
    <row r="15057" spans="1:3">
      <c r="A15057" s="61">
        <v>43689</v>
      </c>
      <c r="B15057">
        <v>2.585</v>
      </c>
      <c r="C15057" t="str">
        <f t="shared" si="239"/>
        <v>2019 q3</v>
      </c>
    </row>
    <row r="15058" spans="1:3">
      <c r="A15058" s="61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61">
        <v>43691</v>
      </c>
      <c r="B15059">
        <v>2.5920000000000001</v>
      </c>
      <c r="C15059" t="str">
        <f t="shared" si="240"/>
        <v>2019 q3</v>
      </c>
    </row>
    <row r="15060" spans="1:3">
      <c r="A15060" s="61">
        <v>43692</v>
      </c>
      <c r="B15060">
        <v>2.5950000000000002</v>
      </c>
      <c r="C15060" t="str">
        <f t="shared" si="240"/>
        <v>2019 q3</v>
      </c>
    </row>
    <row r="15061" spans="1:3">
      <c r="A15061" s="61">
        <v>43693</v>
      </c>
      <c r="B15061">
        <v>2.5950000000000002</v>
      </c>
      <c r="C15061" t="str">
        <f t="shared" si="240"/>
        <v>2019 q3</v>
      </c>
    </row>
    <row r="15062" spans="1:3">
      <c r="A15062" s="61">
        <v>43696</v>
      </c>
      <c r="B15062">
        <v>2.6015000000000001</v>
      </c>
      <c r="C15062" t="str">
        <f t="shared" si="240"/>
        <v>2019 q3</v>
      </c>
    </row>
    <row r="15063" spans="1:3">
      <c r="A15063" s="61">
        <v>43697</v>
      </c>
      <c r="B15063">
        <v>2.5779999999999998</v>
      </c>
      <c r="C15063" t="str">
        <f t="shared" si="240"/>
        <v>2019 q3</v>
      </c>
    </row>
    <row r="15064" spans="1:3">
      <c r="A15064" s="61">
        <v>43698</v>
      </c>
      <c r="B15064">
        <v>2.5855000000000001</v>
      </c>
      <c r="C15064" t="str">
        <f t="shared" si="240"/>
        <v>2019 q3</v>
      </c>
    </row>
    <row r="15065" spans="1:3">
      <c r="A15065" s="61">
        <v>43699</v>
      </c>
      <c r="B15065">
        <v>2.5575000000000001</v>
      </c>
      <c r="C15065" t="str">
        <f t="shared" si="240"/>
        <v>2019 q3</v>
      </c>
    </row>
    <row r="15066" spans="1:3">
      <c r="A15066" s="61">
        <v>43700</v>
      </c>
      <c r="B15066">
        <v>2.5299999999999998</v>
      </c>
      <c r="C15066" t="str">
        <f t="shared" si="240"/>
        <v>2019 q3</v>
      </c>
    </row>
    <row r="15067" spans="1:3">
      <c r="A15067" s="61">
        <v>43703</v>
      </c>
      <c r="B15067">
        <v>2.5434999999999999</v>
      </c>
      <c r="C15067" t="str">
        <f t="shared" si="240"/>
        <v>2019 q3</v>
      </c>
    </row>
    <row r="15068" spans="1:3">
      <c r="A15068" s="61">
        <v>43704</v>
      </c>
      <c r="B15068">
        <v>2.5486</v>
      </c>
      <c r="C15068" t="str">
        <f t="shared" si="240"/>
        <v>2019 q3</v>
      </c>
    </row>
    <row r="15069" spans="1:3">
      <c r="A15069" s="61">
        <v>43705</v>
      </c>
      <c r="B15069">
        <v>2.5581999999999998</v>
      </c>
      <c r="C15069" t="str">
        <f t="shared" si="240"/>
        <v>2019 q3</v>
      </c>
    </row>
    <row r="15070" spans="1:3">
      <c r="A15070" s="61">
        <v>43706</v>
      </c>
      <c r="B15070">
        <v>2.5703</v>
      </c>
      <c r="C15070" t="str">
        <f t="shared" si="240"/>
        <v>2019 q3</v>
      </c>
    </row>
    <row r="15071" spans="1:3">
      <c r="A15071" s="61">
        <v>43707</v>
      </c>
      <c r="B15071">
        <v>2.5478000000000001</v>
      </c>
      <c r="C15071" t="str">
        <f t="shared" si="240"/>
        <v>2019 q3</v>
      </c>
    </row>
    <row r="15072" spans="1:3">
      <c r="A15072" s="61">
        <v>43711</v>
      </c>
      <c r="B15072">
        <v>2.528</v>
      </c>
      <c r="C15072" t="str">
        <f t="shared" si="240"/>
        <v>2019 q3</v>
      </c>
    </row>
    <row r="15073" spans="1:3">
      <c r="A15073" s="61">
        <v>43712</v>
      </c>
      <c r="B15073">
        <v>2.5950000000000002</v>
      </c>
      <c r="C15073" t="str">
        <f t="shared" si="240"/>
        <v>2019 q3</v>
      </c>
    </row>
    <row r="15074" spans="1:3">
      <c r="A15074" s="61">
        <v>43713</v>
      </c>
      <c r="B15074">
        <v>2.6419999999999999</v>
      </c>
      <c r="C15074" t="str">
        <f t="shared" si="240"/>
        <v>2019 q3</v>
      </c>
    </row>
    <row r="15075" spans="1:3">
      <c r="A15075" s="61">
        <v>43714</v>
      </c>
      <c r="B15075">
        <v>2.6339999999999999</v>
      </c>
      <c r="C15075" t="str">
        <f t="shared" si="240"/>
        <v>2019 q3</v>
      </c>
    </row>
    <row r="15076" spans="1:3">
      <c r="A15076" s="61">
        <v>43717</v>
      </c>
      <c r="B15076">
        <v>2.6274999999999999</v>
      </c>
      <c r="C15076" t="str">
        <f t="shared" si="240"/>
        <v>2019 q3</v>
      </c>
    </row>
    <row r="15077" spans="1:3">
      <c r="A15077" s="61">
        <v>43718</v>
      </c>
      <c r="B15077">
        <v>2.6280000000000001</v>
      </c>
      <c r="C15077" t="str">
        <f t="shared" si="240"/>
        <v>2019 q3</v>
      </c>
    </row>
    <row r="15078" spans="1:3">
      <c r="A15078" s="61">
        <v>43719</v>
      </c>
      <c r="B15078">
        <v>2.6145</v>
      </c>
      <c r="C15078" t="str">
        <f t="shared" si="240"/>
        <v>2019 q3</v>
      </c>
    </row>
    <row r="15079" spans="1:3">
      <c r="A15079" s="61">
        <v>43720</v>
      </c>
      <c r="B15079">
        <v>2.6404999999999998</v>
      </c>
      <c r="C15079" t="str">
        <f t="shared" si="240"/>
        <v>2019 q3</v>
      </c>
    </row>
    <row r="15080" spans="1:3">
      <c r="A15080" s="61">
        <v>43721</v>
      </c>
      <c r="B15080">
        <v>2.6995</v>
      </c>
      <c r="C15080" t="str">
        <f t="shared" si="240"/>
        <v>2019 q3</v>
      </c>
    </row>
    <row r="15081" spans="1:3">
      <c r="A15081" s="61">
        <v>43724</v>
      </c>
      <c r="B15081">
        <v>2.6404999999999998</v>
      </c>
      <c r="C15081" t="str">
        <f t="shared" si="240"/>
        <v>2019 q3</v>
      </c>
    </row>
    <row r="15082" spans="1:3">
      <c r="A15082" s="61">
        <v>43725</v>
      </c>
      <c r="B15082">
        <v>2.6269999999999998</v>
      </c>
      <c r="C15082" t="str">
        <f t="shared" si="240"/>
        <v>2019 q3</v>
      </c>
    </row>
    <row r="15083" spans="1:3">
      <c r="A15083" s="61">
        <v>43726</v>
      </c>
      <c r="B15083">
        <v>2.613</v>
      </c>
      <c r="C15083" t="str">
        <f t="shared" si="240"/>
        <v>2019 q3</v>
      </c>
    </row>
    <row r="15084" spans="1:3">
      <c r="A15084" s="61">
        <v>43727</v>
      </c>
      <c r="B15084">
        <v>2.6084999999999998</v>
      </c>
      <c r="C15084" t="str">
        <f t="shared" si="240"/>
        <v>2019 q3</v>
      </c>
    </row>
    <row r="15085" spans="1:3">
      <c r="A15085" s="61">
        <v>43728</v>
      </c>
      <c r="B15085">
        <v>2.6065</v>
      </c>
      <c r="C15085" t="str">
        <f t="shared" si="240"/>
        <v>2019 q3</v>
      </c>
    </row>
    <row r="15086" spans="1:3">
      <c r="A15086" s="61">
        <v>43731</v>
      </c>
      <c r="B15086">
        <v>2.6114999999999999</v>
      </c>
      <c r="C15086" t="str">
        <f t="shared" si="240"/>
        <v>2019 q3</v>
      </c>
    </row>
    <row r="15087" spans="1:3">
      <c r="A15087" s="61">
        <v>43732</v>
      </c>
      <c r="B15087">
        <v>2.6065</v>
      </c>
      <c r="C15087" t="str">
        <f t="shared" si="240"/>
        <v>2019 q3</v>
      </c>
    </row>
    <row r="15088" spans="1:3">
      <c r="A15088" s="61">
        <v>43733</v>
      </c>
      <c r="B15088">
        <v>2.6120000000000001</v>
      </c>
      <c r="C15088" t="str">
        <f t="shared" si="240"/>
        <v>2019 q3</v>
      </c>
    </row>
    <row r="15089" spans="1:3">
      <c r="A15089" s="61">
        <v>43734</v>
      </c>
      <c r="B15089">
        <v>2.5775000000000001</v>
      </c>
      <c r="C15089" t="str">
        <f t="shared" si="240"/>
        <v>2019 q3</v>
      </c>
    </row>
    <row r="15090" spans="1:3">
      <c r="A15090" s="61">
        <v>43735</v>
      </c>
      <c r="B15090">
        <v>2.5975000000000001</v>
      </c>
      <c r="C15090" t="str">
        <f t="shared" si="240"/>
        <v>2019 q3</v>
      </c>
    </row>
    <row r="15091" spans="1:3">
      <c r="A15091" s="61">
        <v>43738</v>
      </c>
      <c r="B15091">
        <v>2.5785</v>
      </c>
      <c r="C15091" t="str">
        <f t="shared" si="240"/>
        <v>2019 q3</v>
      </c>
    </row>
    <row r="15092" spans="1:3">
      <c r="A15092" s="61">
        <v>43739</v>
      </c>
      <c r="B15092">
        <v>2.5605000000000002</v>
      </c>
      <c r="C15092" t="str">
        <f t="shared" si="240"/>
        <v>2019 q4</v>
      </c>
    </row>
    <row r="15093" spans="1:3">
      <c r="A15093" s="61">
        <v>43740</v>
      </c>
      <c r="B15093">
        <v>2.5705</v>
      </c>
      <c r="C15093" t="str">
        <f t="shared" si="240"/>
        <v>2019 q4</v>
      </c>
    </row>
    <row r="15094" spans="1:3">
      <c r="A15094" s="61">
        <v>43741</v>
      </c>
      <c r="B15094">
        <v>2.5535000000000001</v>
      </c>
      <c r="C15094" t="str">
        <f t="shared" si="240"/>
        <v>2019 q4</v>
      </c>
    </row>
    <row r="15095" spans="1:3">
      <c r="A15095" s="61">
        <v>43742</v>
      </c>
      <c r="B15095">
        <v>2.5625</v>
      </c>
      <c r="C15095" t="str">
        <f t="shared" si="240"/>
        <v>2019 q4</v>
      </c>
    </row>
    <row r="15096" spans="1:3">
      <c r="A15096" s="61">
        <v>43745</v>
      </c>
      <c r="B15096">
        <v>2.577</v>
      </c>
      <c r="C15096" t="str">
        <f t="shared" si="240"/>
        <v>2019 q4</v>
      </c>
    </row>
    <row r="15097" spans="1:3">
      <c r="A15097" s="61">
        <v>43746</v>
      </c>
      <c r="B15097">
        <v>2.5684999999999998</v>
      </c>
      <c r="C15097" t="str">
        <f t="shared" si="240"/>
        <v>2019 q4</v>
      </c>
    </row>
    <row r="15098" spans="1:3">
      <c r="A15098" s="61">
        <v>43747</v>
      </c>
      <c r="B15098">
        <v>2.5680000000000001</v>
      </c>
      <c r="C15098" t="str">
        <f t="shared" si="240"/>
        <v>2019 q4</v>
      </c>
    </row>
    <row r="15099" spans="1:3">
      <c r="A15099" s="61">
        <v>43748</v>
      </c>
      <c r="B15099">
        <v>2.6135000000000002</v>
      </c>
      <c r="C15099" t="str">
        <f t="shared" si="240"/>
        <v>2019 q4</v>
      </c>
    </row>
    <row r="15100" spans="1:3">
      <c r="A15100" s="61">
        <v>43749</v>
      </c>
      <c r="B15100">
        <v>2.6280000000000001</v>
      </c>
      <c r="C15100" t="str">
        <f t="shared" si="240"/>
        <v>2019 q4</v>
      </c>
    </row>
    <row r="15101" spans="1:3">
      <c r="A15101" s="61">
        <v>43752</v>
      </c>
      <c r="B15101">
        <v>2.6339999999999999</v>
      </c>
      <c r="C15101" t="str">
        <f t="shared" si="240"/>
        <v>2019 q4</v>
      </c>
    </row>
    <row r="15102" spans="1:3">
      <c r="A15102" s="61">
        <v>43753</v>
      </c>
      <c r="B15102">
        <v>2.6139999999999999</v>
      </c>
      <c r="C15102" t="str">
        <f t="shared" si="240"/>
        <v>2019 q4</v>
      </c>
    </row>
    <row r="15103" spans="1:3">
      <c r="A15103" s="61">
        <v>43754</v>
      </c>
      <c r="B15103">
        <v>2.5895000000000001</v>
      </c>
      <c r="C15103" t="str">
        <f t="shared" si="240"/>
        <v>2019 q4</v>
      </c>
    </row>
    <row r="15104" spans="1:3">
      <c r="A15104" s="61">
        <v>43755</v>
      </c>
      <c r="B15104">
        <v>2.5975000000000001</v>
      </c>
      <c r="C15104" t="str">
        <f t="shared" si="240"/>
        <v>2019 q4</v>
      </c>
    </row>
    <row r="15105" spans="1:3">
      <c r="A15105" s="61">
        <v>43756</v>
      </c>
      <c r="B15105">
        <v>2.6360000000000001</v>
      </c>
      <c r="C15105" t="str">
        <f t="shared" si="240"/>
        <v>2019 q4</v>
      </c>
    </row>
    <row r="15106" spans="1:3">
      <c r="A15106" s="61">
        <v>43759</v>
      </c>
      <c r="B15106">
        <v>2.6465000000000001</v>
      </c>
      <c r="C15106" t="str">
        <f t="shared" si="240"/>
        <v>2019 q4</v>
      </c>
    </row>
    <row r="15107" spans="1:3">
      <c r="A15107" s="61">
        <v>43760</v>
      </c>
      <c r="B15107">
        <v>2.633</v>
      </c>
      <c r="C15107" t="str">
        <f t="shared" si="240"/>
        <v>2019 q4</v>
      </c>
    </row>
    <row r="15108" spans="1:3">
      <c r="A15108" s="61">
        <v>43761</v>
      </c>
      <c r="B15108">
        <v>2.6715</v>
      </c>
      <c r="C15108" t="str">
        <f t="shared" si="240"/>
        <v>2019 q4</v>
      </c>
    </row>
    <row r="15109" spans="1:3">
      <c r="A15109" s="61">
        <v>43762</v>
      </c>
      <c r="B15109">
        <v>2.6680000000000001</v>
      </c>
      <c r="C15109" t="str">
        <f t="shared" si="240"/>
        <v>2019 q4</v>
      </c>
    </row>
    <row r="15110" spans="1:3">
      <c r="A15110" s="61">
        <v>43763</v>
      </c>
      <c r="B15110">
        <v>2.6755</v>
      </c>
      <c r="C15110" t="str">
        <f t="shared" si="240"/>
        <v>2019 q4</v>
      </c>
    </row>
    <row r="15111" spans="1:3">
      <c r="A15111" s="61">
        <v>43766</v>
      </c>
      <c r="B15111">
        <v>2.6829999999999998</v>
      </c>
      <c r="C15111" t="str">
        <f t="shared" si="240"/>
        <v>2019 q4</v>
      </c>
    </row>
    <row r="15112" spans="1:3">
      <c r="A15112" s="61">
        <v>43767</v>
      </c>
      <c r="B15112">
        <v>2.6915</v>
      </c>
      <c r="C15112" t="str">
        <f t="shared" si="240"/>
        <v>2019 q4</v>
      </c>
    </row>
    <row r="15113" spans="1:3">
      <c r="A15113" s="61">
        <v>43768</v>
      </c>
      <c r="B15113">
        <v>2.6859999999999999</v>
      </c>
      <c r="C15113" t="str">
        <f t="shared" si="240"/>
        <v>2019 q4</v>
      </c>
    </row>
    <row r="15114" spans="1:3">
      <c r="A15114" s="61">
        <v>43769</v>
      </c>
      <c r="B15114">
        <v>2.6379999999999999</v>
      </c>
      <c r="C15114" t="str">
        <f t="shared" si="240"/>
        <v>2019 q4</v>
      </c>
    </row>
    <row r="15115" spans="1:3">
      <c r="A15115" s="61">
        <v>43770</v>
      </c>
      <c r="B15115">
        <v>2.653</v>
      </c>
      <c r="C15115" t="str">
        <f t="shared" si="240"/>
        <v>2019 q4</v>
      </c>
    </row>
    <row r="15116" spans="1:3">
      <c r="A15116" s="61">
        <v>43773</v>
      </c>
      <c r="B15116">
        <v>2.6709999999999998</v>
      </c>
      <c r="C15116" t="str">
        <f t="shared" si="240"/>
        <v>2019 q4</v>
      </c>
    </row>
    <row r="15117" spans="1:3">
      <c r="A15117" s="61">
        <v>43774</v>
      </c>
      <c r="B15117">
        <v>2.7004999999999999</v>
      </c>
      <c r="C15117" t="str">
        <f t="shared" si="240"/>
        <v>2019 q4</v>
      </c>
    </row>
    <row r="15118" spans="1:3">
      <c r="A15118" s="61">
        <v>43775</v>
      </c>
      <c r="B15118">
        <v>2.665</v>
      </c>
      <c r="C15118" t="str">
        <f t="shared" si="240"/>
        <v>2019 q4</v>
      </c>
    </row>
    <row r="15119" spans="1:3">
      <c r="A15119" s="61">
        <v>43776</v>
      </c>
      <c r="B15119">
        <v>2.7275</v>
      </c>
      <c r="C15119" t="str">
        <f t="shared" si="240"/>
        <v>2019 q4</v>
      </c>
    </row>
    <row r="15120" spans="1:3">
      <c r="A15120" s="61">
        <v>43777</v>
      </c>
      <c r="B15120">
        <v>2.6819999999999999</v>
      </c>
      <c r="C15120" t="str">
        <f t="shared" si="240"/>
        <v>2019 q4</v>
      </c>
    </row>
    <row r="15121" spans="1:3">
      <c r="A15121" s="61">
        <v>43780</v>
      </c>
      <c r="B15121">
        <v>2.6640000000000001</v>
      </c>
      <c r="C15121" t="str">
        <f t="shared" si="240"/>
        <v>2019 q4</v>
      </c>
    </row>
    <row r="15122" spans="1:3">
      <c r="A15122" s="61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61">
        <v>43782</v>
      </c>
      <c r="B15123">
        <v>2.6395</v>
      </c>
      <c r="C15123" t="str">
        <f t="shared" si="241"/>
        <v>2019 q4</v>
      </c>
    </row>
    <row r="15124" spans="1:3">
      <c r="A15124" s="61">
        <v>43783</v>
      </c>
      <c r="B15124">
        <v>2.6215000000000002</v>
      </c>
      <c r="C15124" t="str">
        <f t="shared" si="241"/>
        <v>2019 q4</v>
      </c>
    </row>
    <row r="15125" spans="1:3">
      <c r="A15125" s="61">
        <v>43784</v>
      </c>
      <c r="B15125">
        <v>2.6379999999999999</v>
      </c>
      <c r="C15125" t="str">
        <f t="shared" si="241"/>
        <v>2019 q4</v>
      </c>
    </row>
    <row r="15126" spans="1:3">
      <c r="A15126" s="61">
        <v>43787</v>
      </c>
      <c r="B15126">
        <v>2.62</v>
      </c>
      <c r="C15126" t="str">
        <f t="shared" si="241"/>
        <v>2019 q4</v>
      </c>
    </row>
    <row r="15127" spans="1:3">
      <c r="A15127" s="61">
        <v>43788</v>
      </c>
      <c r="B15127">
        <v>2.6564999999999999</v>
      </c>
      <c r="C15127" t="str">
        <f t="shared" si="241"/>
        <v>2019 q4</v>
      </c>
    </row>
    <row r="15128" spans="1:3">
      <c r="A15128" s="61">
        <v>43789</v>
      </c>
      <c r="B15128">
        <v>2.6495000000000002</v>
      </c>
      <c r="C15128" t="str">
        <f t="shared" si="241"/>
        <v>2019 q4</v>
      </c>
    </row>
    <row r="15129" spans="1:3">
      <c r="A15129" s="61">
        <v>43790</v>
      </c>
      <c r="B15129">
        <v>2.6234999999999999</v>
      </c>
      <c r="C15129" t="str">
        <f t="shared" si="241"/>
        <v>2019 q4</v>
      </c>
    </row>
    <row r="15130" spans="1:3">
      <c r="A15130" s="61">
        <v>43791</v>
      </c>
      <c r="B15130">
        <v>2.6480000000000001</v>
      </c>
      <c r="C15130" t="str">
        <f t="shared" si="241"/>
        <v>2019 q4</v>
      </c>
    </row>
    <row r="15131" spans="1:3">
      <c r="A15131" s="61">
        <v>43794</v>
      </c>
      <c r="B15131">
        <v>2.6486999999999998</v>
      </c>
      <c r="C15131" t="str">
        <f t="shared" si="241"/>
        <v>2019 q4</v>
      </c>
    </row>
    <row r="15132" spans="1:3">
      <c r="A15132" s="61">
        <v>43795</v>
      </c>
      <c r="B15132">
        <v>2.6808999999999998</v>
      </c>
      <c r="C15132" t="str">
        <f t="shared" si="241"/>
        <v>2019 q4</v>
      </c>
    </row>
    <row r="15133" spans="1:3">
      <c r="A15133" s="61">
        <v>43796</v>
      </c>
      <c r="B15133">
        <v>2.6804999999999999</v>
      </c>
      <c r="C15133" t="str">
        <f t="shared" si="241"/>
        <v>2019 q4</v>
      </c>
    </row>
    <row r="15134" spans="1:3">
      <c r="A15134" s="61">
        <v>43798</v>
      </c>
      <c r="B15134">
        <v>2.6484000000000001</v>
      </c>
      <c r="C15134" t="str">
        <f t="shared" si="241"/>
        <v>2019 q4</v>
      </c>
    </row>
    <row r="15135" spans="1:3">
      <c r="A15135" s="61">
        <v>43801</v>
      </c>
      <c r="B15135">
        <v>2.6395</v>
      </c>
      <c r="C15135" t="str">
        <f t="shared" si="241"/>
        <v>2019 q4</v>
      </c>
    </row>
    <row r="15136" spans="1:3">
      <c r="A15136" s="61">
        <v>43802</v>
      </c>
      <c r="B15136">
        <v>2.6124999999999998</v>
      </c>
      <c r="C15136" t="str">
        <f t="shared" si="241"/>
        <v>2019 q4</v>
      </c>
    </row>
    <row r="15137" spans="1:3">
      <c r="A15137" s="61">
        <v>43803</v>
      </c>
      <c r="B15137">
        <v>2.6484999999999999</v>
      </c>
      <c r="C15137" t="str">
        <f t="shared" si="241"/>
        <v>2019 q4</v>
      </c>
    </row>
    <row r="15138" spans="1:3">
      <c r="A15138" s="61">
        <v>43804</v>
      </c>
      <c r="B15138">
        <v>2.653</v>
      </c>
      <c r="C15138" t="str">
        <f t="shared" si="241"/>
        <v>2019 q4</v>
      </c>
    </row>
    <row r="15139" spans="1:3">
      <c r="A15139" s="61">
        <v>43805</v>
      </c>
      <c r="B15139">
        <v>2.7155</v>
      </c>
      <c r="C15139" t="str">
        <f t="shared" si="241"/>
        <v>2019 q4</v>
      </c>
    </row>
    <row r="15140" spans="1:3">
      <c r="A15140" s="61">
        <v>43808</v>
      </c>
      <c r="B15140">
        <v>2.7490000000000001</v>
      </c>
      <c r="C15140" t="str">
        <f t="shared" si="241"/>
        <v>2019 q4</v>
      </c>
    </row>
    <row r="15141" spans="1:3">
      <c r="A15141" s="61">
        <v>43809</v>
      </c>
      <c r="B15141">
        <v>2.7570000000000001</v>
      </c>
      <c r="C15141" t="str">
        <f t="shared" si="241"/>
        <v>2019 q4</v>
      </c>
    </row>
    <row r="15142" spans="1:3">
      <c r="A15142" s="61">
        <v>43810</v>
      </c>
      <c r="B15142">
        <v>2.7810000000000001</v>
      </c>
      <c r="C15142" t="str">
        <f t="shared" si="241"/>
        <v>2019 q4</v>
      </c>
    </row>
    <row r="15143" spans="1:3">
      <c r="A15143" s="61">
        <v>43811</v>
      </c>
      <c r="B15143">
        <v>2.7879999999999998</v>
      </c>
      <c r="C15143" t="str">
        <f t="shared" si="241"/>
        <v>2019 q4</v>
      </c>
    </row>
    <row r="15144" spans="1:3">
      <c r="A15144" s="61">
        <v>43812</v>
      </c>
      <c r="B15144">
        <v>2.774</v>
      </c>
      <c r="C15144" t="str">
        <f t="shared" si="241"/>
        <v>2019 q4</v>
      </c>
    </row>
    <row r="15145" spans="1:3">
      <c r="A15145" s="61">
        <v>43815</v>
      </c>
      <c r="B15145">
        <v>2.806</v>
      </c>
      <c r="C15145" t="str">
        <f t="shared" si="241"/>
        <v>2019 q4</v>
      </c>
    </row>
    <row r="15146" spans="1:3">
      <c r="A15146" s="61">
        <v>43816</v>
      </c>
      <c r="B15146">
        <v>2.81</v>
      </c>
      <c r="C15146" t="str">
        <f t="shared" si="241"/>
        <v>2019 q4</v>
      </c>
    </row>
    <row r="15147" spans="1:3">
      <c r="A15147" s="61">
        <v>43817</v>
      </c>
      <c r="B15147">
        <v>2.8085</v>
      </c>
      <c r="C15147" t="str">
        <f t="shared" si="241"/>
        <v>2019 q4</v>
      </c>
    </row>
    <row r="15148" spans="1:3">
      <c r="A15148" s="61">
        <v>43818</v>
      </c>
      <c r="B15148">
        <v>2.8245</v>
      </c>
      <c r="C15148" t="str">
        <f t="shared" si="241"/>
        <v>2019 q4</v>
      </c>
    </row>
    <row r="15149" spans="1:3">
      <c r="A15149" s="61">
        <v>43819</v>
      </c>
      <c r="B15149">
        <v>2.8025000000000002</v>
      </c>
      <c r="C15149" t="str">
        <f t="shared" si="241"/>
        <v>2019 q4</v>
      </c>
    </row>
    <row r="15150" spans="1:3">
      <c r="A15150" s="61">
        <v>43822</v>
      </c>
      <c r="B15150">
        <v>2.8075000000000001</v>
      </c>
      <c r="C15150" t="str">
        <f t="shared" si="241"/>
        <v>2019 q4</v>
      </c>
    </row>
    <row r="15151" spans="1:3">
      <c r="A15151" s="61">
        <v>43823</v>
      </c>
      <c r="B15151">
        <v>2.8250000000000002</v>
      </c>
      <c r="C15151" t="str">
        <f t="shared" si="241"/>
        <v>2019 q4</v>
      </c>
    </row>
    <row r="15152" spans="1:3">
      <c r="A15152" s="61">
        <v>43825</v>
      </c>
      <c r="B15152">
        <v>2.847</v>
      </c>
      <c r="C15152" t="str">
        <f t="shared" si="241"/>
        <v>2019 q4</v>
      </c>
    </row>
    <row r="15153" spans="1:3">
      <c r="A15153" s="61">
        <v>43826</v>
      </c>
      <c r="B15153">
        <v>2.8271000000000002</v>
      </c>
      <c r="C15153" t="str">
        <f t="shared" si="241"/>
        <v>2019 q4</v>
      </c>
    </row>
    <row r="15154" spans="1:3">
      <c r="A15154" s="61">
        <v>43829</v>
      </c>
      <c r="B15154">
        <v>2.8311000000000002</v>
      </c>
      <c r="C15154" t="str">
        <f t="shared" si="241"/>
        <v>2019 q4</v>
      </c>
    </row>
    <row r="15155" spans="1:3">
      <c r="A15155" s="61">
        <v>43830</v>
      </c>
      <c r="B15155">
        <v>2.7964000000000002</v>
      </c>
      <c r="C15155" t="str">
        <f t="shared" si="241"/>
        <v>2019 q4</v>
      </c>
    </row>
    <row r="15156" spans="1:3">
      <c r="A15156" s="61">
        <v>43832</v>
      </c>
      <c r="B15156">
        <v>2.8250000000000002</v>
      </c>
      <c r="C15156" t="str">
        <f t="shared" si="241"/>
        <v>2020 q1</v>
      </c>
    </row>
    <row r="15157" spans="1:3">
      <c r="A15157" s="61">
        <v>43833</v>
      </c>
      <c r="B15157">
        <v>2.7869999999999999</v>
      </c>
      <c r="C15157" t="str">
        <f t="shared" si="241"/>
        <v>2020 q1</v>
      </c>
    </row>
    <row r="15158" spans="1:3">
      <c r="A15158" s="61">
        <v>43836</v>
      </c>
      <c r="B15158">
        <v>2.79</v>
      </c>
      <c r="C15158" t="str">
        <f t="shared" si="241"/>
        <v>2020 q1</v>
      </c>
    </row>
    <row r="15159" spans="1:3">
      <c r="A15159" s="61">
        <v>43837</v>
      </c>
      <c r="B15159">
        <v>2.7934999999999999</v>
      </c>
      <c r="C15159" t="str">
        <f t="shared" si="241"/>
        <v>2020 q1</v>
      </c>
    </row>
    <row r="15160" spans="1:3">
      <c r="A15160" s="61">
        <v>43838</v>
      </c>
      <c r="B15160">
        <v>2.8119999999999998</v>
      </c>
      <c r="C15160" t="str">
        <f t="shared" si="241"/>
        <v>2020 q1</v>
      </c>
    </row>
    <row r="15161" spans="1:3">
      <c r="A15161" s="61">
        <v>43839</v>
      </c>
      <c r="B15161">
        <v>2.802</v>
      </c>
      <c r="C15161" t="str">
        <f t="shared" si="241"/>
        <v>2020 q1</v>
      </c>
    </row>
    <row r="15162" spans="1:3">
      <c r="A15162" s="61">
        <v>43840</v>
      </c>
      <c r="B15162">
        <v>2.8134999999999999</v>
      </c>
      <c r="C15162" t="str">
        <f t="shared" si="241"/>
        <v>2020 q1</v>
      </c>
    </row>
    <row r="15163" spans="1:3">
      <c r="A15163" s="61">
        <v>43843</v>
      </c>
      <c r="B15163">
        <v>2.8610000000000002</v>
      </c>
      <c r="C15163" t="str">
        <f t="shared" si="241"/>
        <v>2020 q1</v>
      </c>
    </row>
    <row r="15164" spans="1:3">
      <c r="A15164" s="61">
        <v>43844</v>
      </c>
      <c r="B15164">
        <v>2.8734999999999999</v>
      </c>
      <c r="C15164" t="str">
        <f t="shared" si="241"/>
        <v>2020 q1</v>
      </c>
    </row>
    <row r="15165" spans="1:3">
      <c r="A15165" s="61">
        <v>43845</v>
      </c>
      <c r="B15165">
        <v>2.8660000000000001</v>
      </c>
      <c r="C15165" t="str">
        <f t="shared" si="241"/>
        <v>2020 q1</v>
      </c>
    </row>
    <row r="15166" spans="1:3">
      <c r="A15166" s="61">
        <v>43846</v>
      </c>
      <c r="B15166">
        <v>2.847</v>
      </c>
      <c r="C15166" t="str">
        <f t="shared" si="241"/>
        <v>2020 q1</v>
      </c>
    </row>
    <row r="15167" spans="1:3">
      <c r="A15167" s="61">
        <v>43847</v>
      </c>
      <c r="B15167">
        <v>2.8454999999999999</v>
      </c>
      <c r="C15167" t="str">
        <f t="shared" si="241"/>
        <v>2020 q1</v>
      </c>
    </row>
    <row r="15168" spans="1:3">
      <c r="A15168" s="61">
        <v>43851</v>
      </c>
      <c r="B15168">
        <v>2.7934999999999999</v>
      </c>
      <c r="C15168" t="str">
        <f t="shared" si="241"/>
        <v>2020 q1</v>
      </c>
    </row>
    <row r="15169" spans="1:3">
      <c r="A15169" s="61">
        <v>43852</v>
      </c>
      <c r="B15169">
        <v>2.7650000000000001</v>
      </c>
      <c r="C15169" t="str">
        <f t="shared" si="241"/>
        <v>2020 q1</v>
      </c>
    </row>
    <row r="15170" spans="1:3">
      <c r="A15170" s="61">
        <v>43853</v>
      </c>
      <c r="B15170">
        <v>2.726</v>
      </c>
      <c r="C15170" t="str">
        <f t="shared" si="241"/>
        <v>2020 q1</v>
      </c>
    </row>
    <row r="15171" spans="1:3">
      <c r="A15171" s="61">
        <v>43854</v>
      </c>
      <c r="B15171">
        <v>2.6840000000000002</v>
      </c>
      <c r="C15171" t="str">
        <f t="shared" si="241"/>
        <v>2020 q1</v>
      </c>
    </row>
    <row r="15172" spans="1:3">
      <c r="A15172" s="61">
        <v>43857</v>
      </c>
      <c r="B15172">
        <v>2.5964999999999998</v>
      </c>
      <c r="C15172" t="str">
        <f t="shared" si="241"/>
        <v>2020 q1</v>
      </c>
    </row>
    <row r="15173" spans="1:3">
      <c r="A15173" s="61">
        <v>43858</v>
      </c>
      <c r="B15173">
        <v>2.5794999999999999</v>
      </c>
      <c r="C15173" t="str">
        <f t="shared" si="241"/>
        <v>2020 q1</v>
      </c>
    </row>
    <row r="15174" spans="1:3">
      <c r="A15174" s="61">
        <v>43859</v>
      </c>
      <c r="B15174">
        <v>2.5539999999999998</v>
      </c>
      <c r="C15174" t="str">
        <f t="shared" si="241"/>
        <v>2020 q1</v>
      </c>
    </row>
    <row r="15175" spans="1:3">
      <c r="A15175" s="61">
        <v>43860</v>
      </c>
      <c r="B15175">
        <v>2.524</v>
      </c>
      <c r="C15175" t="str">
        <f t="shared" si="241"/>
        <v>2020 q1</v>
      </c>
    </row>
    <row r="15176" spans="1:3">
      <c r="A15176" s="61">
        <v>43861</v>
      </c>
      <c r="B15176">
        <v>2.5169999999999999</v>
      </c>
      <c r="C15176" t="str">
        <f t="shared" si="241"/>
        <v>2020 q1</v>
      </c>
    </row>
    <row r="15177" spans="1:3">
      <c r="A15177" s="61">
        <v>43864</v>
      </c>
      <c r="B15177">
        <v>2.5070000000000001</v>
      </c>
      <c r="C15177" t="str">
        <f t="shared" si="241"/>
        <v>2020 q1</v>
      </c>
    </row>
    <row r="15178" spans="1:3">
      <c r="A15178" s="61">
        <v>43865</v>
      </c>
      <c r="B15178">
        <v>2.5419999999999998</v>
      </c>
      <c r="C15178" t="str">
        <f t="shared" si="241"/>
        <v>2020 q1</v>
      </c>
    </row>
    <row r="15179" spans="1:3">
      <c r="A15179" s="61">
        <v>43866</v>
      </c>
      <c r="B15179">
        <v>2.5745</v>
      </c>
      <c r="C15179" t="str">
        <f t="shared" si="241"/>
        <v>2020 q1</v>
      </c>
    </row>
    <row r="15180" spans="1:3">
      <c r="A15180" s="61">
        <v>43867</v>
      </c>
      <c r="B15180">
        <v>2.593</v>
      </c>
      <c r="C15180" t="str">
        <f t="shared" si="241"/>
        <v>2020 q1</v>
      </c>
    </row>
    <row r="15181" spans="1:3">
      <c r="A15181" s="61">
        <v>43868</v>
      </c>
      <c r="B15181">
        <v>2.5529999999999999</v>
      </c>
      <c r="C15181" t="str">
        <f t="shared" si="241"/>
        <v>2020 q1</v>
      </c>
    </row>
    <row r="15182" spans="1:3">
      <c r="A15182" s="61">
        <v>43871</v>
      </c>
      <c r="B15182">
        <v>2.5505</v>
      </c>
      <c r="C15182" t="str">
        <f t="shared" si="241"/>
        <v>2020 q1</v>
      </c>
    </row>
    <row r="15183" spans="1:3">
      <c r="A15183" s="61">
        <v>43872</v>
      </c>
      <c r="B15183">
        <v>2.5830000000000002</v>
      </c>
      <c r="C15183" t="str">
        <f t="shared" si="241"/>
        <v>2020 q1</v>
      </c>
    </row>
    <row r="15184" spans="1:3">
      <c r="A15184" s="61">
        <v>43873</v>
      </c>
      <c r="B15184">
        <v>2.6</v>
      </c>
      <c r="C15184" t="str">
        <f t="shared" si="241"/>
        <v>2020 q1</v>
      </c>
    </row>
    <row r="15185" spans="1:3">
      <c r="A15185" s="61">
        <v>43874</v>
      </c>
      <c r="B15185">
        <v>2.613</v>
      </c>
      <c r="C15185" t="str">
        <f t="shared" si="241"/>
        <v>2020 q1</v>
      </c>
    </row>
    <row r="15186" spans="1:3">
      <c r="A15186" s="61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61">
        <v>43879</v>
      </c>
      <c r="B15187">
        <v>2.6040000000000001</v>
      </c>
      <c r="C15187" t="str">
        <f t="shared" si="242"/>
        <v>2020 q1</v>
      </c>
    </row>
    <row r="15188" spans="1:3">
      <c r="A15188" s="61">
        <v>43880</v>
      </c>
      <c r="B15188">
        <v>2.6059999999999999</v>
      </c>
      <c r="C15188" t="str">
        <f t="shared" si="242"/>
        <v>2020 q1</v>
      </c>
    </row>
    <row r="15189" spans="1:3">
      <c r="A15189" s="61">
        <v>43881</v>
      </c>
      <c r="B15189">
        <v>2.5880000000000001</v>
      </c>
      <c r="C15189" t="str">
        <f t="shared" si="242"/>
        <v>2020 q1</v>
      </c>
    </row>
    <row r="15190" spans="1:3">
      <c r="A15190" s="61">
        <v>43882</v>
      </c>
      <c r="B15190">
        <v>2.6080000000000001</v>
      </c>
      <c r="C15190" t="str">
        <f t="shared" si="242"/>
        <v>2020 q1</v>
      </c>
    </row>
    <row r="15191" spans="1:3">
      <c r="A15191" s="61">
        <v>43885</v>
      </c>
      <c r="B15191">
        <v>2.577</v>
      </c>
      <c r="C15191" t="str">
        <f t="shared" si="242"/>
        <v>2020 q1</v>
      </c>
    </row>
    <row r="15192" spans="1:3">
      <c r="A15192" s="61">
        <v>43886</v>
      </c>
      <c r="B15192">
        <v>2.5788000000000002</v>
      </c>
      <c r="C15192" t="str">
        <f t="shared" si="242"/>
        <v>2020 q1</v>
      </c>
    </row>
    <row r="15193" spans="1:3">
      <c r="A15193" s="61">
        <v>43887</v>
      </c>
      <c r="B15193">
        <v>2.5729000000000002</v>
      </c>
      <c r="C15193" t="str">
        <f t="shared" si="242"/>
        <v>2020 q1</v>
      </c>
    </row>
    <row r="15194" spans="1:3">
      <c r="A15194" s="61">
        <v>43888</v>
      </c>
      <c r="B15194">
        <v>2.5714999999999999</v>
      </c>
      <c r="C15194" t="str">
        <f t="shared" si="242"/>
        <v>2020 q1</v>
      </c>
    </row>
    <row r="15195" spans="1:3">
      <c r="A15195" s="61">
        <v>43889</v>
      </c>
      <c r="B15195">
        <v>2.5411999999999999</v>
      </c>
      <c r="C15195" t="str">
        <f t="shared" si="242"/>
        <v>2020 q1</v>
      </c>
    </row>
    <row r="15196" spans="1:3">
      <c r="A15196" s="61">
        <v>43892</v>
      </c>
      <c r="B15196">
        <v>2.5950000000000002</v>
      </c>
      <c r="C15196" t="str">
        <f t="shared" si="242"/>
        <v>2020 q1</v>
      </c>
    </row>
    <row r="15197" spans="1:3">
      <c r="A15197" s="61">
        <v>43893</v>
      </c>
      <c r="B15197">
        <v>2.573</v>
      </c>
      <c r="C15197" t="str">
        <f t="shared" si="242"/>
        <v>2020 q1</v>
      </c>
    </row>
    <row r="15198" spans="1:3">
      <c r="A15198" s="61">
        <v>43894</v>
      </c>
      <c r="B15198">
        <v>2.5859999999999999</v>
      </c>
      <c r="C15198" t="str">
        <f t="shared" si="242"/>
        <v>2020 q1</v>
      </c>
    </row>
    <row r="15199" spans="1:3">
      <c r="A15199" s="61">
        <v>43895</v>
      </c>
      <c r="B15199">
        <v>2.573</v>
      </c>
      <c r="C15199" t="str">
        <f t="shared" si="242"/>
        <v>2020 q1</v>
      </c>
    </row>
    <row r="15200" spans="1:3">
      <c r="A15200" s="61">
        <v>43896</v>
      </c>
      <c r="B15200">
        <v>2.5605000000000002</v>
      </c>
      <c r="C15200" t="str">
        <f t="shared" si="242"/>
        <v>2020 q1</v>
      </c>
    </row>
    <row r="15201" spans="1:3">
      <c r="A15201" s="61">
        <v>43899</v>
      </c>
      <c r="B15201">
        <v>2.5105</v>
      </c>
      <c r="C15201" t="str">
        <f t="shared" si="242"/>
        <v>2020 q1</v>
      </c>
    </row>
    <row r="15202" spans="1:3">
      <c r="A15202" s="61">
        <v>43900</v>
      </c>
      <c r="B15202">
        <v>2.5215000000000001</v>
      </c>
      <c r="C15202" t="str">
        <f t="shared" si="242"/>
        <v>2020 q1</v>
      </c>
    </row>
    <row r="15203" spans="1:3">
      <c r="A15203" s="61">
        <v>43901</v>
      </c>
      <c r="B15203">
        <v>2.5019999999999998</v>
      </c>
      <c r="C15203" t="str">
        <f t="shared" si="242"/>
        <v>2020 q1</v>
      </c>
    </row>
    <row r="15204" spans="1:3">
      <c r="A15204" s="61">
        <v>43902</v>
      </c>
      <c r="B15204">
        <v>2.4725000000000001</v>
      </c>
      <c r="C15204" t="str">
        <f t="shared" si="242"/>
        <v>2020 q1</v>
      </c>
    </row>
    <row r="15205" spans="1:3">
      <c r="A15205" s="61">
        <v>43903</v>
      </c>
      <c r="B15205">
        <v>2.464</v>
      </c>
      <c r="C15205" t="str">
        <f t="shared" si="242"/>
        <v>2020 q1</v>
      </c>
    </row>
    <row r="15206" spans="1:3">
      <c r="A15206" s="61">
        <v>43906</v>
      </c>
      <c r="B15206">
        <v>2.3925000000000001</v>
      </c>
      <c r="C15206" t="str">
        <f t="shared" si="242"/>
        <v>2020 q1</v>
      </c>
    </row>
    <row r="15207" spans="1:3">
      <c r="A15207" s="61">
        <v>43907</v>
      </c>
      <c r="B15207">
        <v>2.3134999999999999</v>
      </c>
      <c r="C15207" t="str">
        <f t="shared" si="242"/>
        <v>2020 q1</v>
      </c>
    </row>
    <row r="15208" spans="1:3">
      <c r="A15208" s="61">
        <v>43908</v>
      </c>
      <c r="B15208">
        <v>2.1509999999999998</v>
      </c>
      <c r="C15208" t="str">
        <f t="shared" si="242"/>
        <v>2020 q1</v>
      </c>
    </row>
    <row r="15209" spans="1:3">
      <c r="A15209" s="61">
        <v>43909</v>
      </c>
      <c r="B15209">
        <v>2.1855000000000002</v>
      </c>
      <c r="C15209" t="str">
        <f t="shared" si="242"/>
        <v>2020 q1</v>
      </c>
    </row>
    <row r="15210" spans="1:3">
      <c r="A15210" s="61">
        <v>43910</v>
      </c>
      <c r="B15210">
        <v>2.1715</v>
      </c>
      <c r="C15210" t="str">
        <f t="shared" si="242"/>
        <v>2020 q1</v>
      </c>
    </row>
    <row r="15211" spans="1:3">
      <c r="A15211" s="61">
        <v>43913</v>
      </c>
      <c r="B15211">
        <v>2.1004999999999998</v>
      </c>
      <c r="C15211" t="str">
        <f t="shared" si="242"/>
        <v>2020 q1</v>
      </c>
    </row>
    <row r="15212" spans="1:3">
      <c r="A15212" s="61">
        <v>43914</v>
      </c>
      <c r="B15212">
        <v>2.1800000000000002</v>
      </c>
      <c r="C15212" t="str">
        <f t="shared" si="242"/>
        <v>2020 q1</v>
      </c>
    </row>
    <row r="15213" spans="1:3">
      <c r="A15213" s="61">
        <v>43915</v>
      </c>
      <c r="B15213">
        <v>2.2040000000000002</v>
      </c>
      <c r="C15213" t="str">
        <f t="shared" si="242"/>
        <v>2020 q1</v>
      </c>
    </row>
    <row r="15214" spans="1:3">
      <c r="A15214" s="61">
        <v>43916</v>
      </c>
      <c r="B15214">
        <v>2.1779999999999999</v>
      </c>
      <c r="C15214" t="str">
        <f t="shared" si="242"/>
        <v>2020 q1</v>
      </c>
    </row>
    <row r="15215" spans="1:3">
      <c r="A15215" s="61">
        <v>43917</v>
      </c>
      <c r="B15215">
        <v>2.1720000000000002</v>
      </c>
      <c r="C15215" t="str">
        <f t="shared" si="242"/>
        <v>2020 q1</v>
      </c>
    </row>
    <row r="15216" spans="1:3">
      <c r="A15216" s="61">
        <v>43920</v>
      </c>
      <c r="B15216">
        <v>2.1555</v>
      </c>
      <c r="C15216" t="str">
        <f t="shared" si="242"/>
        <v>2020 q1</v>
      </c>
    </row>
    <row r="15217" spans="1:3">
      <c r="A15217" s="61">
        <v>43921</v>
      </c>
      <c r="B15217">
        <v>2.2280000000000002</v>
      </c>
      <c r="C15217" t="str">
        <f t="shared" si="242"/>
        <v>2020 q1</v>
      </c>
    </row>
    <row r="15218" spans="1:3">
      <c r="A15218" s="61">
        <v>43922</v>
      </c>
      <c r="B15218">
        <v>2.1745000000000001</v>
      </c>
      <c r="C15218" t="str">
        <f t="shared" si="242"/>
        <v>2020 q2</v>
      </c>
    </row>
    <row r="15219" spans="1:3">
      <c r="A15219" s="61">
        <v>43923</v>
      </c>
      <c r="B15219">
        <v>2.2185000000000001</v>
      </c>
      <c r="C15219" t="str">
        <f t="shared" si="242"/>
        <v>2020 q2</v>
      </c>
    </row>
    <row r="15220" spans="1:3">
      <c r="A15220" s="61">
        <v>43924</v>
      </c>
      <c r="B15220">
        <v>2.1924999999999999</v>
      </c>
      <c r="C15220" t="str">
        <f t="shared" si="242"/>
        <v>2020 q2</v>
      </c>
    </row>
    <row r="15221" spans="1:3">
      <c r="A15221" s="61">
        <v>43927</v>
      </c>
      <c r="B15221">
        <v>2.2174999999999998</v>
      </c>
      <c r="C15221" t="str">
        <f t="shared" si="242"/>
        <v>2020 q2</v>
      </c>
    </row>
    <row r="15222" spans="1:3">
      <c r="A15222" s="61">
        <v>43928</v>
      </c>
      <c r="B15222">
        <v>2.2725</v>
      </c>
      <c r="C15222" t="str">
        <f t="shared" si="242"/>
        <v>2020 q2</v>
      </c>
    </row>
    <row r="15223" spans="1:3">
      <c r="A15223" s="61">
        <v>43929</v>
      </c>
      <c r="B15223">
        <v>2.2599999999999998</v>
      </c>
      <c r="C15223" t="str">
        <f t="shared" si="242"/>
        <v>2020 q2</v>
      </c>
    </row>
    <row r="15224" spans="1:3">
      <c r="A15224" s="61">
        <v>43930</v>
      </c>
      <c r="B15224">
        <v>2.2595000000000001</v>
      </c>
      <c r="C15224" t="str">
        <f t="shared" si="242"/>
        <v>2020 q2</v>
      </c>
    </row>
    <row r="15225" spans="1:3">
      <c r="A15225" s="61">
        <v>43934</v>
      </c>
      <c r="B15225">
        <v>2.3025000000000002</v>
      </c>
      <c r="C15225" t="str">
        <f t="shared" si="242"/>
        <v>2020 q2</v>
      </c>
    </row>
    <row r="15226" spans="1:3">
      <c r="A15226" s="61">
        <v>43935</v>
      </c>
      <c r="B15226">
        <v>2.3294999999999999</v>
      </c>
      <c r="C15226" t="str">
        <f t="shared" si="242"/>
        <v>2020 q2</v>
      </c>
    </row>
    <row r="15227" spans="1:3">
      <c r="A15227" s="61">
        <v>43936</v>
      </c>
      <c r="B15227">
        <v>2.2959999999999998</v>
      </c>
      <c r="C15227" t="str">
        <f t="shared" si="242"/>
        <v>2020 q2</v>
      </c>
    </row>
    <row r="15228" spans="1:3">
      <c r="A15228" s="61">
        <v>43937</v>
      </c>
      <c r="B15228">
        <v>2.2909999999999999</v>
      </c>
      <c r="C15228" t="str">
        <f t="shared" si="242"/>
        <v>2020 q2</v>
      </c>
    </row>
    <row r="15229" spans="1:3">
      <c r="A15229" s="61">
        <v>43938</v>
      </c>
      <c r="B15229">
        <v>2.3445</v>
      </c>
      <c r="C15229" t="str">
        <f t="shared" si="242"/>
        <v>2020 q2</v>
      </c>
    </row>
    <row r="15230" spans="1:3">
      <c r="A15230" s="61">
        <v>43941</v>
      </c>
      <c r="B15230">
        <v>2.3199999999999998</v>
      </c>
      <c r="C15230" t="str">
        <f t="shared" si="242"/>
        <v>2020 q2</v>
      </c>
    </row>
    <row r="15231" spans="1:3">
      <c r="A15231" s="61">
        <v>43942</v>
      </c>
      <c r="B15231">
        <v>2.2294999999999998</v>
      </c>
      <c r="C15231" t="str">
        <f t="shared" si="242"/>
        <v>2020 q2</v>
      </c>
    </row>
    <row r="15232" spans="1:3">
      <c r="A15232" s="61">
        <v>43943</v>
      </c>
      <c r="B15232">
        <v>2.29</v>
      </c>
      <c r="C15232" t="str">
        <f t="shared" si="242"/>
        <v>2020 q2</v>
      </c>
    </row>
    <row r="15233" spans="1:3">
      <c r="A15233" s="61">
        <v>43944</v>
      </c>
      <c r="B15233">
        <v>2.3119999999999998</v>
      </c>
      <c r="C15233" t="str">
        <f t="shared" si="242"/>
        <v>2020 q2</v>
      </c>
    </row>
    <row r="15234" spans="1:3">
      <c r="A15234" s="61">
        <v>43945</v>
      </c>
      <c r="B15234">
        <v>2.3370000000000002</v>
      </c>
      <c r="C15234" t="str">
        <f t="shared" si="242"/>
        <v>2020 q2</v>
      </c>
    </row>
    <row r="15235" spans="1:3">
      <c r="A15235" s="61">
        <v>43948</v>
      </c>
      <c r="B15235">
        <v>2.3490000000000002</v>
      </c>
      <c r="C15235" t="str">
        <f t="shared" si="242"/>
        <v>2020 q2</v>
      </c>
    </row>
    <row r="15236" spans="1:3">
      <c r="A15236" s="61">
        <v>43949</v>
      </c>
      <c r="B15236">
        <v>2.3454999999999999</v>
      </c>
      <c r="C15236" t="str">
        <f t="shared" si="242"/>
        <v>2020 q2</v>
      </c>
    </row>
    <row r="15237" spans="1:3">
      <c r="A15237" s="61">
        <v>43950</v>
      </c>
      <c r="B15237">
        <v>2.3721000000000001</v>
      </c>
      <c r="C15237" t="str">
        <f t="shared" si="242"/>
        <v>2020 q2</v>
      </c>
    </row>
    <row r="15238" spans="1:3">
      <c r="A15238" s="61">
        <v>43951</v>
      </c>
      <c r="B15238">
        <v>2.3460000000000001</v>
      </c>
      <c r="C15238" t="str">
        <f t="shared" si="242"/>
        <v>2020 q2</v>
      </c>
    </row>
    <row r="15239" spans="1:3">
      <c r="A15239" s="61">
        <v>43952</v>
      </c>
      <c r="B15239">
        <v>2.3119999999999998</v>
      </c>
      <c r="C15239" t="str">
        <f t="shared" si="242"/>
        <v>2020 q2</v>
      </c>
    </row>
    <row r="15240" spans="1:3">
      <c r="A15240" s="61">
        <v>43955</v>
      </c>
      <c r="B15240">
        <v>2.3125</v>
      </c>
      <c r="C15240" t="str">
        <f t="shared" si="242"/>
        <v>2020 q2</v>
      </c>
    </row>
    <row r="15241" spans="1:3">
      <c r="A15241" s="61">
        <v>43956</v>
      </c>
      <c r="B15241">
        <v>2.3325</v>
      </c>
      <c r="C15241" t="str">
        <f t="shared" si="242"/>
        <v>2020 q2</v>
      </c>
    </row>
    <row r="15242" spans="1:3">
      <c r="A15242" s="61">
        <v>43957</v>
      </c>
      <c r="B15242">
        <v>2.347</v>
      </c>
      <c r="C15242" t="str">
        <f t="shared" si="242"/>
        <v>2020 q2</v>
      </c>
    </row>
    <row r="15243" spans="1:3">
      <c r="A15243" s="61">
        <v>43958</v>
      </c>
      <c r="B15243">
        <v>2.3805000000000001</v>
      </c>
      <c r="C15243" t="str">
        <f t="shared" si="242"/>
        <v>2020 q2</v>
      </c>
    </row>
    <row r="15244" spans="1:3">
      <c r="A15244" s="61">
        <v>43959</v>
      </c>
      <c r="B15244">
        <v>2.4060000000000001</v>
      </c>
      <c r="C15244" t="str">
        <f t="shared" si="242"/>
        <v>2020 q2</v>
      </c>
    </row>
    <row r="15245" spans="1:3">
      <c r="A15245" s="61">
        <v>43962</v>
      </c>
      <c r="B15245">
        <v>2.38</v>
      </c>
      <c r="C15245" t="str">
        <f t="shared" si="242"/>
        <v>2020 q2</v>
      </c>
    </row>
    <row r="15246" spans="1:3">
      <c r="A15246" s="61">
        <v>43963</v>
      </c>
      <c r="B15246">
        <v>2.359</v>
      </c>
      <c r="C15246" t="str">
        <f t="shared" si="242"/>
        <v>2020 q2</v>
      </c>
    </row>
    <row r="15247" spans="1:3">
      <c r="A15247" s="61">
        <v>43964</v>
      </c>
      <c r="B15247">
        <v>2.3460000000000001</v>
      </c>
      <c r="C15247" t="str">
        <f t="shared" si="242"/>
        <v>2020 q2</v>
      </c>
    </row>
    <row r="15248" spans="1:3">
      <c r="A15248" s="61">
        <v>43965</v>
      </c>
      <c r="B15248">
        <v>2.3460000000000001</v>
      </c>
      <c r="C15248" t="str">
        <f t="shared" si="242"/>
        <v>2020 q2</v>
      </c>
    </row>
    <row r="15249" spans="1:3">
      <c r="A15249" s="61">
        <v>43966</v>
      </c>
      <c r="B15249">
        <v>2.3304999999999998</v>
      </c>
      <c r="C15249" t="str">
        <f t="shared" si="242"/>
        <v>2020 q2</v>
      </c>
    </row>
    <row r="15250" spans="1:3">
      <c r="A15250" s="61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61">
        <v>43970</v>
      </c>
      <c r="B15251">
        <v>2.4180000000000001</v>
      </c>
      <c r="C15251" t="str">
        <f t="shared" si="243"/>
        <v>2020 q2</v>
      </c>
    </row>
    <row r="15252" spans="1:3">
      <c r="A15252" s="61">
        <v>43971</v>
      </c>
      <c r="B15252">
        <v>2.46</v>
      </c>
      <c r="C15252" t="str">
        <f t="shared" si="243"/>
        <v>2020 q2</v>
      </c>
    </row>
    <row r="15253" spans="1:3">
      <c r="A15253" s="61">
        <v>43972</v>
      </c>
      <c r="B15253">
        <v>2.4319999999999999</v>
      </c>
      <c r="C15253" t="str">
        <f t="shared" si="243"/>
        <v>2020 q2</v>
      </c>
    </row>
    <row r="15254" spans="1:3">
      <c r="A15254" s="61">
        <v>43973</v>
      </c>
      <c r="B15254">
        <v>2.3864999999999998</v>
      </c>
      <c r="C15254" t="str">
        <f t="shared" si="243"/>
        <v>2020 q2</v>
      </c>
    </row>
    <row r="15255" spans="1:3">
      <c r="A15255" s="61">
        <v>43977</v>
      </c>
      <c r="B15255">
        <v>2.4184999999999999</v>
      </c>
      <c r="C15255" t="str">
        <f t="shared" si="243"/>
        <v>2020 q2</v>
      </c>
    </row>
    <row r="15256" spans="1:3">
      <c r="A15256" s="61">
        <v>43978</v>
      </c>
      <c r="B15256">
        <v>2.3820000000000001</v>
      </c>
      <c r="C15256" t="str">
        <f t="shared" si="243"/>
        <v>2020 q2</v>
      </c>
    </row>
    <row r="15257" spans="1:3">
      <c r="A15257" s="61">
        <v>43979</v>
      </c>
      <c r="B15257">
        <v>2.4135</v>
      </c>
      <c r="C15257" t="str">
        <f t="shared" si="243"/>
        <v>2020 q2</v>
      </c>
    </row>
    <row r="15258" spans="1:3">
      <c r="A15258" s="61">
        <v>43980</v>
      </c>
      <c r="B15258">
        <v>2.4255</v>
      </c>
      <c r="C15258" t="str">
        <f t="shared" si="243"/>
        <v>2020 q2</v>
      </c>
    </row>
    <row r="15259" spans="1:3">
      <c r="A15259" s="61">
        <v>43983</v>
      </c>
      <c r="B15259">
        <v>2.4704999999999999</v>
      </c>
      <c r="C15259" t="str">
        <f t="shared" si="243"/>
        <v>2020 q2</v>
      </c>
    </row>
    <row r="15260" spans="1:3">
      <c r="A15260" s="61">
        <v>43984</v>
      </c>
      <c r="B15260">
        <v>2.4910000000000001</v>
      </c>
      <c r="C15260" t="str">
        <f t="shared" si="243"/>
        <v>2020 q2</v>
      </c>
    </row>
    <row r="15261" spans="1:3">
      <c r="A15261" s="61">
        <v>43985</v>
      </c>
      <c r="B15261">
        <v>2.4874999999999998</v>
      </c>
      <c r="C15261" t="str">
        <f t="shared" si="243"/>
        <v>2020 q2</v>
      </c>
    </row>
    <row r="15262" spans="1:3">
      <c r="A15262" s="61">
        <v>43986</v>
      </c>
      <c r="B15262">
        <v>2.4895</v>
      </c>
      <c r="C15262" t="str">
        <f t="shared" si="243"/>
        <v>2020 q2</v>
      </c>
    </row>
    <row r="15263" spans="1:3">
      <c r="A15263" s="61">
        <v>43987</v>
      </c>
      <c r="B15263">
        <v>2.5554999999999999</v>
      </c>
      <c r="C15263" t="str">
        <f t="shared" si="243"/>
        <v>2020 q2</v>
      </c>
    </row>
    <row r="15264" spans="1:3">
      <c r="A15264" s="61">
        <v>43990</v>
      </c>
      <c r="B15264">
        <v>2.5655000000000001</v>
      </c>
      <c r="C15264" t="str">
        <f t="shared" si="243"/>
        <v>2020 q2</v>
      </c>
    </row>
    <row r="15265" spans="1:3">
      <c r="A15265" s="61">
        <v>43991</v>
      </c>
      <c r="B15265">
        <v>2.5990000000000002</v>
      </c>
      <c r="C15265" t="str">
        <f t="shared" si="243"/>
        <v>2020 q2</v>
      </c>
    </row>
    <row r="15266" spans="1:3">
      <c r="A15266" s="61">
        <v>43992</v>
      </c>
      <c r="B15266">
        <v>2.6564999999999999</v>
      </c>
      <c r="C15266" t="str">
        <f t="shared" si="243"/>
        <v>2020 q2</v>
      </c>
    </row>
    <row r="15267" spans="1:3">
      <c r="A15267" s="61">
        <v>43993</v>
      </c>
      <c r="B15267">
        <v>2.5865</v>
      </c>
      <c r="C15267" t="str">
        <f t="shared" si="243"/>
        <v>2020 q2</v>
      </c>
    </row>
    <row r="15268" spans="1:3">
      <c r="A15268" s="61">
        <v>43994</v>
      </c>
      <c r="B15268">
        <v>2.6</v>
      </c>
      <c r="C15268" t="str">
        <f t="shared" si="243"/>
        <v>2020 q2</v>
      </c>
    </row>
    <row r="15269" spans="1:3">
      <c r="A15269" s="61">
        <v>43997</v>
      </c>
      <c r="B15269">
        <v>2.5670000000000002</v>
      </c>
      <c r="C15269" t="str">
        <f t="shared" si="243"/>
        <v>2020 q2</v>
      </c>
    </row>
    <row r="15270" spans="1:3">
      <c r="A15270" s="61">
        <v>43998</v>
      </c>
      <c r="B15270">
        <v>2.5644999999999998</v>
      </c>
      <c r="C15270" t="str">
        <f t="shared" si="243"/>
        <v>2020 q2</v>
      </c>
    </row>
    <row r="15271" spans="1:3">
      <c r="A15271" s="61">
        <v>43999</v>
      </c>
      <c r="B15271">
        <v>2.5895000000000001</v>
      </c>
      <c r="C15271" t="str">
        <f t="shared" si="243"/>
        <v>2020 q2</v>
      </c>
    </row>
    <row r="15272" spans="1:3">
      <c r="A15272" s="61">
        <v>44000</v>
      </c>
      <c r="B15272">
        <v>2.5880000000000001</v>
      </c>
      <c r="C15272" t="str">
        <f t="shared" si="243"/>
        <v>2020 q2</v>
      </c>
    </row>
    <row r="15273" spans="1:3">
      <c r="A15273" s="61">
        <v>44001</v>
      </c>
      <c r="B15273">
        <v>2.6110000000000002</v>
      </c>
      <c r="C15273" t="str">
        <f t="shared" si="243"/>
        <v>2020 q2</v>
      </c>
    </row>
    <row r="15274" spans="1:3">
      <c r="A15274" s="61">
        <v>44004</v>
      </c>
      <c r="B15274">
        <v>2.6524999999999999</v>
      </c>
      <c r="C15274" t="str">
        <f t="shared" si="243"/>
        <v>2020 q2</v>
      </c>
    </row>
    <row r="15275" spans="1:3">
      <c r="A15275" s="61">
        <v>44005</v>
      </c>
      <c r="B15275">
        <v>2.6585000000000001</v>
      </c>
      <c r="C15275" t="str">
        <f t="shared" si="243"/>
        <v>2020 q2</v>
      </c>
    </row>
    <row r="15276" spans="1:3">
      <c r="A15276" s="61">
        <v>44006</v>
      </c>
      <c r="B15276">
        <v>2.6505000000000001</v>
      </c>
      <c r="C15276" t="str">
        <f t="shared" si="243"/>
        <v>2020 q2</v>
      </c>
    </row>
    <row r="15277" spans="1:3">
      <c r="A15277" s="61">
        <v>44007</v>
      </c>
      <c r="B15277">
        <v>2.6659999999999999</v>
      </c>
      <c r="C15277" t="str">
        <f t="shared" si="243"/>
        <v>2020 q2</v>
      </c>
    </row>
    <row r="15278" spans="1:3">
      <c r="A15278" s="61">
        <v>44008</v>
      </c>
      <c r="B15278">
        <v>2.6669999999999998</v>
      </c>
      <c r="C15278" t="str">
        <f t="shared" si="243"/>
        <v>2020 q2</v>
      </c>
    </row>
    <row r="15279" spans="1:3">
      <c r="A15279" s="61">
        <v>44011</v>
      </c>
      <c r="B15279">
        <v>2.6873</v>
      </c>
      <c r="C15279" t="str">
        <f t="shared" si="243"/>
        <v>2020 q2</v>
      </c>
    </row>
    <row r="15280" spans="1:3">
      <c r="A15280" s="61">
        <v>44012</v>
      </c>
      <c r="B15280">
        <v>2.7254999999999998</v>
      </c>
      <c r="C15280" t="str">
        <f t="shared" si="243"/>
        <v>2020 q2</v>
      </c>
    </row>
    <row r="15281" spans="1:3">
      <c r="A15281" s="61">
        <v>44013</v>
      </c>
      <c r="B15281">
        <v>2.734</v>
      </c>
      <c r="C15281" t="str">
        <f t="shared" si="243"/>
        <v>2020 q3</v>
      </c>
    </row>
    <row r="15282" spans="1:3">
      <c r="A15282" s="61">
        <v>44014</v>
      </c>
      <c r="B15282">
        <v>2.7484999999999999</v>
      </c>
      <c r="C15282" t="str">
        <f t="shared" si="243"/>
        <v>2020 q3</v>
      </c>
    </row>
    <row r="15283" spans="1:3">
      <c r="A15283" s="61">
        <v>44018</v>
      </c>
      <c r="B15283">
        <v>2.7745000000000002</v>
      </c>
      <c r="C15283" t="str">
        <f t="shared" si="243"/>
        <v>2020 q3</v>
      </c>
    </row>
    <row r="15284" spans="1:3">
      <c r="A15284" s="61">
        <v>44019</v>
      </c>
      <c r="B15284">
        <v>2.7970000000000002</v>
      </c>
      <c r="C15284" t="str">
        <f t="shared" si="243"/>
        <v>2020 q3</v>
      </c>
    </row>
    <row r="15285" spans="1:3">
      <c r="A15285" s="61">
        <v>44020</v>
      </c>
      <c r="B15285">
        <v>2.8239999999999998</v>
      </c>
      <c r="C15285" t="str">
        <f t="shared" si="243"/>
        <v>2020 q3</v>
      </c>
    </row>
    <row r="15286" spans="1:3">
      <c r="A15286" s="61">
        <v>44021</v>
      </c>
      <c r="B15286">
        <v>2.8384999999999998</v>
      </c>
      <c r="C15286" t="str">
        <f t="shared" si="243"/>
        <v>2020 q3</v>
      </c>
    </row>
    <row r="15287" spans="1:3">
      <c r="A15287" s="61">
        <v>44022</v>
      </c>
      <c r="B15287">
        <v>2.8975</v>
      </c>
      <c r="C15287" t="str">
        <f t="shared" si="243"/>
        <v>2020 q3</v>
      </c>
    </row>
    <row r="15288" spans="1:3">
      <c r="A15288" s="61">
        <v>44025</v>
      </c>
      <c r="B15288">
        <v>2.9550000000000001</v>
      </c>
      <c r="C15288" t="str">
        <f t="shared" si="243"/>
        <v>2020 q3</v>
      </c>
    </row>
    <row r="15289" spans="1:3">
      <c r="A15289" s="61">
        <v>44026</v>
      </c>
      <c r="B15289">
        <v>2.9325000000000001</v>
      </c>
      <c r="C15289" t="str">
        <f t="shared" si="243"/>
        <v>2020 q3</v>
      </c>
    </row>
    <row r="15290" spans="1:3">
      <c r="A15290" s="61">
        <v>44027</v>
      </c>
      <c r="B15290">
        <v>2.8849999999999998</v>
      </c>
      <c r="C15290" t="str">
        <f t="shared" si="243"/>
        <v>2020 q3</v>
      </c>
    </row>
    <row r="15291" spans="1:3">
      <c r="A15291" s="61">
        <v>44028</v>
      </c>
      <c r="B15291">
        <v>2.9015</v>
      </c>
      <c r="C15291" t="str">
        <f t="shared" si="243"/>
        <v>2020 q3</v>
      </c>
    </row>
    <row r="15292" spans="1:3">
      <c r="A15292" s="61">
        <v>44029</v>
      </c>
      <c r="B15292">
        <v>2.9045000000000001</v>
      </c>
      <c r="C15292" t="str">
        <f t="shared" si="243"/>
        <v>2020 q3</v>
      </c>
    </row>
    <row r="15293" spans="1:3">
      <c r="A15293" s="61">
        <v>44032</v>
      </c>
      <c r="B15293">
        <v>2.9155000000000002</v>
      </c>
      <c r="C15293" t="str">
        <f t="shared" si="243"/>
        <v>2020 q3</v>
      </c>
    </row>
    <row r="15294" spans="1:3">
      <c r="A15294" s="61">
        <v>44033</v>
      </c>
      <c r="B15294">
        <v>2.9580000000000002</v>
      </c>
      <c r="C15294" t="str">
        <f t="shared" si="243"/>
        <v>2020 q3</v>
      </c>
    </row>
    <row r="15295" spans="1:3">
      <c r="A15295" s="61">
        <v>44034</v>
      </c>
      <c r="B15295">
        <v>2.9245000000000001</v>
      </c>
      <c r="C15295" t="str">
        <f t="shared" si="243"/>
        <v>2020 q3</v>
      </c>
    </row>
    <row r="15296" spans="1:3">
      <c r="A15296" s="61">
        <v>44035</v>
      </c>
      <c r="B15296">
        <v>2.9384999999999999</v>
      </c>
      <c r="C15296" t="str">
        <f t="shared" si="243"/>
        <v>2020 q3</v>
      </c>
    </row>
    <row r="15297" spans="1:3">
      <c r="A15297" s="61">
        <v>44036</v>
      </c>
      <c r="B15297">
        <v>2.8925000000000001</v>
      </c>
      <c r="C15297" t="str">
        <f t="shared" si="243"/>
        <v>2020 q3</v>
      </c>
    </row>
    <row r="15298" spans="1:3">
      <c r="A15298" s="61">
        <v>44039</v>
      </c>
      <c r="B15298">
        <v>2.8975</v>
      </c>
      <c r="C15298" t="str">
        <f t="shared" si="243"/>
        <v>2020 q3</v>
      </c>
    </row>
    <row r="15299" spans="1:3">
      <c r="A15299" s="61">
        <v>44040</v>
      </c>
      <c r="B15299">
        <v>2.9175</v>
      </c>
      <c r="C15299" t="str">
        <f t="shared" si="243"/>
        <v>2020 q3</v>
      </c>
    </row>
    <row r="15300" spans="1:3">
      <c r="A15300" s="61">
        <v>44041</v>
      </c>
      <c r="B15300">
        <v>2.919</v>
      </c>
      <c r="C15300" t="str">
        <f t="shared" si="243"/>
        <v>2020 q3</v>
      </c>
    </row>
    <row r="15301" spans="1:3">
      <c r="A15301" s="61">
        <v>44042</v>
      </c>
      <c r="B15301">
        <v>2.9140000000000001</v>
      </c>
      <c r="C15301" t="str">
        <f t="shared" si="243"/>
        <v>2020 q3</v>
      </c>
    </row>
    <row r="15302" spans="1:3">
      <c r="A15302" s="61">
        <v>44043</v>
      </c>
      <c r="B15302">
        <v>2.8679999999999999</v>
      </c>
      <c r="C15302" t="str">
        <f t="shared" si="243"/>
        <v>2020 q3</v>
      </c>
    </row>
    <row r="15303" spans="1:3">
      <c r="A15303" s="61">
        <v>44046</v>
      </c>
      <c r="B15303">
        <v>2.9119999999999999</v>
      </c>
      <c r="C15303" t="str">
        <f t="shared" si="243"/>
        <v>2020 q3</v>
      </c>
    </row>
    <row r="15304" spans="1:3">
      <c r="A15304" s="61">
        <v>44047</v>
      </c>
      <c r="B15304">
        <v>2.8944999999999999</v>
      </c>
      <c r="C15304" t="str">
        <f t="shared" si="243"/>
        <v>2020 q3</v>
      </c>
    </row>
    <row r="15305" spans="1:3">
      <c r="A15305" s="61">
        <v>44048</v>
      </c>
      <c r="B15305">
        <v>2.9169999999999998</v>
      </c>
      <c r="C15305" t="str">
        <f t="shared" si="243"/>
        <v>2020 q3</v>
      </c>
    </row>
    <row r="15306" spans="1:3">
      <c r="A15306" s="61">
        <v>44049</v>
      </c>
      <c r="B15306">
        <v>2.9104999999999999</v>
      </c>
      <c r="C15306" t="str">
        <f t="shared" si="243"/>
        <v>2020 q3</v>
      </c>
    </row>
    <row r="15307" spans="1:3">
      <c r="A15307" s="61">
        <v>44050</v>
      </c>
      <c r="B15307">
        <v>2.7925</v>
      </c>
      <c r="C15307" t="str">
        <f t="shared" si="243"/>
        <v>2020 q3</v>
      </c>
    </row>
    <row r="15308" spans="1:3">
      <c r="A15308" s="61">
        <v>44053</v>
      </c>
      <c r="B15308">
        <v>2.8614999999999999</v>
      </c>
      <c r="C15308" t="str">
        <f t="shared" si="243"/>
        <v>2020 q3</v>
      </c>
    </row>
    <row r="15309" spans="1:3">
      <c r="A15309" s="61">
        <v>44054</v>
      </c>
      <c r="B15309">
        <v>2.8755000000000002</v>
      </c>
      <c r="C15309" t="str">
        <f t="shared" si="243"/>
        <v>2020 q3</v>
      </c>
    </row>
    <row r="15310" spans="1:3">
      <c r="A15310" s="61">
        <v>44055</v>
      </c>
      <c r="B15310">
        <v>2.891</v>
      </c>
      <c r="C15310" t="str">
        <f t="shared" si="243"/>
        <v>2020 q3</v>
      </c>
    </row>
    <row r="15311" spans="1:3">
      <c r="A15311" s="61">
        <v>44056</v>
      </c>
      <c r="B15311">
        <v>2.8069999999999999</v>
      </c>
      <c r="C15311" t="str">
        <f t="shared" si="243"/>
        <v>2020 q3</v>
      </c>
    </row>
    <row r="15312" spans="1:3">
      <c r="A15312" s="61">
        <v>44057</v>
      </c>
      <c r="B15312">
        <v>2.859</v>
      </c>
      <c r="C15312" t="str">
        <f t="shared" si="243"/>
        <v>2020 q3</v>
      </c>
    </row>
    <row r="15313" spans="1:3">
      <c r="A15313" s="61">
        <v>44060</v>
      </c>
      <c r="B15313">
        <v>2.9015</v>
      </c>
      <c r="C15313" t="str">
        <f t="shared" si="243"/>
        <v>2020 q3</v>
      </c>
    </row>
    <row r="15314" spans="1:3">
      <c r="A15314" s="61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61">
        <v>44062</v>
      </c>
      <c r="B15315">
        <v>3.0230000000000001</v>
      </c>
      <c r="C15315" t="str">
        <f t="shared" si="244"/>
        <v>2020 q3</v>
      </c>
    </row>
    <row r="15316" spans="1:3">
      <c r="A15316" s="61">
        <v>44063</v>
      </c>
      <c r="B15316">
        <v>2.9744999999999999</v>
      </c>
      <c r="C15316" t="str">
        <f t="shared" si="244"/>
        <v>2020 q3</v>
      </c>
    </row>
    <row r="15317" spans="1:3">
      <c r="A15317" s="61">
        <v>44064</v>
      </c>
      <c r="B15317">
        <v>2.9175</v>
      </c>
      <c r="C15317" t="str">
        <f t="shared" si="244"/>
        <v>2020 q3</v>
      </c>
    </row>
    <row r="15318" spans="1:3">
      <c r="A15318" s="61">
        <v>44067</v>
      </c>
      <c r="B15318">
        <v>2.9264999999999999</v>
      </c>
      <c r="C15318" t="str">
        <f t="shared" si="244"/>
        <v>2020 q3</v>
      </c>
    </row>
    <row r="15319" spans="1:3">
      <c r="A15319" s="61">
        <v>44068</v>
      </c>
      <c r="B15319">
        <v>2.9340000000000002</v>
      </c>
      <c r="C15319" t="str">
        <f t="shared" si="244"/>
        <v>2020 q3</v>
      </c>
    </row>
    <row r="15320" spans="1:3">
      <c r="A15320" s="61">
        <v>44069</v>
      </c>
      <c r="B15320">
        <v>2.9655</v>
      </c>
      <c r="C15320" t="str">
        <f t="shared" si="244"/>
        <v>2020 q3</v>
      </c>
    </row>
    <row r="15321" spans="1:3">
      <c r="A15321" s="61">
        <v>44070</v>
      </c>
      <c r="B15321">
        <v>2.9767000000000001</v>
      </c>
      <c r="C15321" t="str">
        <f t="shared" si="244"/>
        <v>2020 q3</v>
      </c>
    </row>
    <row r="15322" spans="1:3">
      <c r="A15322" s="61">
        <v>44071</v>
      </c>
      <c r="B15322">
        <v>3.0097</v>
      </c>
      <c r="C15322" t="str">
        <f t="shared" si="244"/>
        <v>2020 q3</v>
      </c>
    </row>
    <row r="15323" spans="1:3">
      <c r="A15323" s="61">
        <v>44074</v>
      </c>
      <c r="B15323">
        <v>3.0573999999999999</v>
      </c>
      <c r="C15323" t="str">
        <f t="shared" si="244"/>
        <v>2020 q3</v>
      </c>
    </row>
    <row r="15324" spans="1:3">
      <c r="A15324" s="61">
        <v>44075</v>
      </c>
      <c r="B15324">
        <v>3.0285000000000002</v>
      </c>
      <c r="C15324" t="str">
        <f t="shared" si="244"/>
        <v>2020 q3</v>
      </c>
    </row>
    <row r="15325" spans="1:3">
      <c r="A15325" s="61">
        <v>44076</v>
      </c>
      <c r="B15325">
        <v>3.0205000000000002</v>
      </c>
      <c r="C15325" t="str">
        <f t="shared" si="244"/>
        <v>2020 q3</v>
      </c>
    </row>
    <row r="15326" spans="1:3">
      <c r="A15326" s="61">
        <v>44077</v>
      </c>
      <c r="B15326">
        <v>2.9750000000000001</v>
      </c>
      <c r="C15326" t="str">
        <f t="shared" si="244"/>
        <v>2020 q3</v>
      </c>
    </row>
    <row r="15327" spans="1:3">
      <c r="A15327" s="61">
        <v>44078</v>
      </c>
      <c r="B15327">
        <v>3.0619999999999998</v>
      </c>
      <c r="C15327" t="str">
        <f t="shared" si="244"/>
        <v>2020 q3</v>
      </c>
    </row>
    <row r="15328" spans="1:3">
      <c r="A15328" s="61">
        <v>44082</v>
      </c>
      <c r="B15328">
        <v>3.0249999999999999</v>
      </c>
      <c r="C15328" t="str">
        <f t="shared" si="244"/>
        <v>2020 q3</v>
      </c>
    </row>
    <row r="15329" spans="1:3">
      <c r="A15329" s="61">
        <v>44083</v>
      </c>
      <c r="B15329">
        <v>3.0514999999999999</v>
      </c>
      <c r="C15329" t="str">
        <f t="shared" si="244"/>
        <v>2020 q3</v>
      </c>
    </row>
    <row r="15330" spans="1:3">
      <c r="A15330" s="61">
        <v>44084</v>
      </c>
      <c r="B15330">
        <v>2.9984999999999999</v>
      </c>
      <c r="C15330" t="str">
        <f t="shared" si="244"/>
        <v>2020 q3</v>
      </c>
    </row>
    <row r="15331" spans="1:3">
      <c r="A15331" s="61">
        <v>44085</v>
      </c>
      <c r="B15331">
        <v>3.0394999999999999</v>
      </c>
      <c r="C15331" t="str">
        <f t="shared" si="244"/>
        <v>2020 q3</v>
      </c>
    </row>
    <row r="15332" spans="1:3">
      <c r="A15332" s="61">
        <v>44088</v>
      </c>
      <c r="B15332">
        <v>3.0680000000000001</v>
      </c>
      <c r="C15332" t="str">
        <f t="shared" si="244"/>
        <v>2020 q3</v>
      </c>
    </row>
    <row r="15333" spans="1:3">
      <c r="A15333" s="61">
        <v>44089</v>
      </c>
      <c r="B15333">
        <v>3.0630000000000002</v>
      </c>
      <c r="C15333" t="str">
        <f t="shared" si="244"/>
        <v>2020 q3</v>
      </c>
    </row>
    <row r="15334" spans="1:3">
      <c r="A15334" s="61">
        <v>44090</v>
      </c>
      <c r="B15334">
        <v>3.0609999999999999</v>
      </c>
      <c r="C15334" t="str">
        <f t="shared" si="244"/>
        <v>2020 q3</v>
      </c>
    </row>
    <row r="15335" spans="1:3">
      <c r="A15335" s="61">
        <v>44091</v>
      </c>
      <c r="B15335">
        <v>3.0710000000000002</v>
      </c>
      <c r="C15335" t="str">
        <f t="shared" si="244"/>
        <v>2020 q3</v>
      </c>
    </row>
    <row r="15336" spans="1:3">
      <c r="A15336" s="61">
        <v>44092</v>
      </c>
      <c r="B15336">
        <v>3.1160000000000001</v>
      </c>
      <c r="C15336" t="str">
        <f t="shared" si="244"/>
        <v>2020 q3</v>
      </c>
    </row>
    <row r="15337" spans="1:3">
      <c r="A15337" s="61">
        <v>44095</v>
      </c>
      <c r="B15337">
        <v>3.032</v>
      </c>
      <c r="C15337" t="str">
        <f t="shared" si="244"/>
        <v>2020 q3</v>
      </c>
    </row>
    <row r="15338" spans="1:3">
      <c r="A15338" s="61">
        <v>44096</v>
      </c>
      <c r="B15338">
        <v>3.0609999999999999</v>
      </c>
      <c r="C15338" t="str">
        <f t="shared" si="244"/>
        <v>2020 q3</v>
      </c>
    </row>
    <row r="15339" spans="1:3">
      <c r="A15339" s="61">
        <v>44097</v>
      </c>
      <c r="B15339">
        <v>2.9929999999999999</v>
      </c>
      <c r="C15339" t="str">
        <f t="shared" si="244"/>
        <v>2020 q3</v>
      </c>
    </row>
    <row r="15340" spans="1:3">
      <c r="A15340" s="61">
        <v>44098</v>
      </c>
      <c r="B15340">
        <v>2.968</v>
      </c>
      <c r="C15340" t="str">
        <f t="shared" si="244"/>
        <v>2020 q3</v>
      </c>
    </row>
    <row r="15341" spans="1:3">
      <c r="A15341" s="61">
        <v>44099</v>
      </c>
      <c r="B15341">
        <v>2.9710000000000001</v>
      </c>
      <c r="C15341" t="str">
        <f t="shared" si="244"/>
        <v>2020 q3</v>
      </c>
    </row>
    <row r="15342" spans="1:3">
      <c r="A15342" s="61">
        <v>44102</v>
      </c>
      <c r="B15342">
        <v>2.99</v>
      </c>
      <c r="C15342" t="str">
        <f t="shared" si="244"/>
        <v>2020 q3</v>
      </c>
    </row>
    <row r="15343" spans="1:3">
      <c r="A15343" s="61">
        <v>44103</v>
      </c>
      <c r="B15343">
        <v>2.99</v>
      </c>
      <c r="C15343" t="str">
        <f t="shared" si="244"/>
        <v>2020 q3</v>
      </c>
    </row>
    <row r="15344" spans="1:3">
      <c r="A15344" s="61">
        <v>44104</v>
      </c>
      <c r="B15344">
        <v>3.0325000000000002</v>
      </c>
      <c r="C15344" t="str">
        <f t="shared" si="244"/>
        <v>2020 q3</v>
      </c>
    </row>
    <row r="15345" spans="1:3">
      <c r="A15345" s="61">
        <v>44105</v>
      </c>
      <c r="B15345">
        <v>2.8654999999999999</v>
      </c>
      <c r="C15345" t="str">
        <f t="shared" si="244"/>
        <v>2020 q4</v>
      </c>
    </row>
    <row r="15346" spans="1:3">
      <c r="A15346" s="61">
        <v>44106</v>
      </c>
      <c r="B15346">
        <v>2.9775</v>
      </c>
      <c r="C15346" t="str">
        <f t="shared" si="244"/>
        <v>2020 q4</v>
      </c>
    </row>
    <row r="15347" spans="1:3">
      <c r="A15347" s="61">
        <v>44109</v>
      </c>
      <c r="B15347">
        <v>2.9630000000000001</v>
      </c>
      <c r="C15347" t="str">
        <f t="shared" si="244"/>
        <v>2020 q4</v>
      </c>
    </row>
    <row r="15348" spans="1:3">
      <c r="A15348" s="61">
        <v>44110</v>
      </c>
      <c r="B15348">
        <v>2.9634999999999998</v>
      </c>
      <c r="C15348" t="str">
        <f t="shared" si="244"/>
        <v>2020 q4</v>
      </c>
    </row>
    <row r="15349" spans="1:3">
      <c r="A15349" s="61">
        <v>44111</v>
      </c>
      <c r="B15349">
        <v>3.0329999999999999</v>
      </c>
      <c r="C15349" t="str">
        <f t="shared" si="244"/>
        <v>2020 q4</v>
      </c>
    </row>
    <row r="15350" spans="1:3">
      <c r="A15350" s="61">
        <v>44112</v>
      </c>
      <c r="B15350">
        <v>3.0419999999999998</v>
      </c>
      <c r="C15350" t="str">
        <f t="shared" si="244"/>
        <v>2020 q4</v>
      </c>
    </row>
    <row r="15351" spans="1:3">
      <c r="A15351" s="61">
        <v>44113</v>
      </c>
      <c r="B15351">
        <v>3.0825</v>
      </c>
      <c r="C15351" t="str">
        <f t="shared" si="244"/>
        <v>2020 q4</v>
      </c>
    </row>
    <row r="15352" spans="1:3">
      <c r="A15352" s="61">
        <v>44116</v>
      </c>
      <c r="B15352">
        <v>3.0640000000000001</v>
      </c>
      <c r="C15352" t="str">
        <f t="shared" si="244"/>
        <v>2020 q4</v>
      </c>
    </row>
    <row r="15353" spans="1:3">
      <c r="A15353" s="61">
        <v>44117</v>
      </c>
      <c r="B15353">
        <v>3.0445000000000002</v>
      </c>
      <c r="C15353" t="str">
        <f t="shared" si="244"/>
        <v>2020 q4</v>
      </c>
    </row>
    <row r="15354" spans="1:3">
      <c r="A15354" s="61">
        <v>44118</v>
      </c>
      <c r="B15354">
        <v>3.0505</v>
      </c>
      <c r="C15354" t="str">
        <f t="shared" si="244"/>
        <v>2020 q4</v>
      </c>
    </row>
    <row r="15355" spans="1:3">
      <c r="A15355" s="61">
        <v>44119</v>
      </c>
      <c r="B15355">
        <v>3.0855000000000001</v>
      </c>
      <c r="C15355" t="str">
        <f t="shared" si="244"/>
        <v>2020 q4</v>
      </c>
    </row>
    <row r="15356" spans="1:3">
      <c r="A15356" s="61">
        <v>44120</v>
      </c>
      <c r="B15356">
        <v>3.0674999999999999</v>
      </c>
      <c r="C15356" t="str">
        <f t="shared" si="244"/>
        <v>2020 q4</v>
      </c>
    </row>
    <row r="15357" spans="1:3">
      <c r="A15357" s="61">
        <v>44123</v>
      </c>
      <c r="B15357">
        <v>3.0859999999999999</v>
      </c>
      <c r="C15357" t="str">
        <f t="shared" si="244"/>
        <v>2020 q4</v>
      </c>
    </row>
    <row r="15358" spans="1:3">
      <c r="A15358" s="61">
        <v>44124</v>
      </c>
      <c r="B15358">
        <v>3.1480000000000001</v>
      </c>
      <c r="C15358" t="str">
        <f t="shared" si="244"/>
        <v>2020 q4</v>
      </c>
    </row>
    <row r="15359" spans="1:3">
      <c r="A15359" s="61">
        <v>44125</v>
      </c>
      <c r="B15359">
        <v>3.1985000000000001</v>
      </c>
      <c r="C15359" t="str">
        <f t="shared" si="244"/>
        <v>2020 q4</v>
      </c>
    </row>
    <row r="15360" spans="1:3">
      <c r="A15360" s="61">
        <v>44126</v>
      </c>
      <c r="B15360">
        <v>3.1535000000000002</v>
      </c>
      <c r="C15360" t="str">
        <f t="shared" si="244"/>
        <v>2020 q4</v>
      </c>
    </row>
    <row r="15361" spans="1:3">
      <c r="A15361" s="61">
        <v>44127</v>
      </c>
      <c r="B15361">
        <v>3.129</v>
      </c>
      <c r="C15361" t="str">
        <f t="shared" si="244"/>
        <v>2020 q4</v>
      </c>
    </row>
    <row r="15362" spans="1:3">
      <c r="A15362" s="61">
        <v>44130</v>
      </c>
      <c r="B15362">
        <v>3.0895000000000001</v>
      </c>
      <c r="C15362" t="str">
        <f t="shared" si="244"/>
        <v>2020 q4</v>
      </c>
    </row>
    <row r="15363" spans="1:3">
      <c r="A15363" s="61">
        <v>44131</v>
      </c>
      <c r="B15363">
        <v>3.0935000000000001</v>
      </c>
      <c r="C15363" t="str">
        <f t="shared" si="244"/>
        <v>2020 q4</v>
      </c>
    </row>
    <row r="15364" spans="1:3">
      <c r="A15364" s="61">
        <v>44132</v>
      </c>
      <c r="B15364">
        <v>3.0640000000000001</v>
      </c>
      <c r="C15364" t="str">
        <f t="shared" si="244"/>
        <v>2020 q4</v>
      </c>
    </row>
    <row r="15365" spans="1:3">
      <c r="A15365" s="61">
        <v>44133</v>
      </c>
      <c r="B15365">
        <v>3.0565000000000002</v>
      </c>
      <c r="C15365" t="str">
        <f t="shared" si="244"/>
        <v>2020 q4</v>
      </c>
    </row>
    <row r="15366" spans="1:3">
      <c r="A15366" s="61">
        <v>44134</v>
      </c>
      <c r="B15366">
        <v>3.0474999999999999</v>
      </c>
      <c r="C15366" t="str">
        <f t="shared" si="244"/>
        <v>2020 q4</v>
      </c>
    </row>
    <row r="15367" spans="1:3">
      <c r="A15367" s="61">
        <v>44137</v>
      </c>
      <c r="B15367">
        <v>3.077</v>
      </c>
      <c r="C15367" t="str">
        <f t="shared" si="244"/>
        <v>2020 q4</v>
      </c>
    </row>
    <row r="15368" spans="1:3">
      <c r="A15368" s="61">
        <v>44138</v>
      </c>
      <c r="B15368">
        <v>3.0924999999999998</v>
      </c>
      <c r="C15368" t="str">
        <f t="shared" si="244"/>
        <v>2020 q4</v>
      </c>
    </row>
    <row r="15369" spans="1:3">
      <c r="A15369" s="61">
        <v>44139</v>
      </c>
      <c r="B15369">
        <v>3.1070000000000002</v>
      </c>
      <c r="C15369" t="str">
        <f t="shared" si="244"/>
        <v>2020 q4</v>
      </c>
    </row>
    <row r="15370" spans="1:3">
      <c r="A15370" s="61">
        <v>44140</v>
      </c>
      <c r="B15370">
        <v>3.11</v>
      </c>
      <c r="C15370" t="str">
        <f t="shared" si="244"/>
        <v>2020 q4</v>
      </c>
    </row>
    <row r="15371" spans="1:3">
      <c r="A15371" s="61">
        <v>44141</v>
      </c>
      <c r="B15371">
        <v>3.1539999999999999</v>
      </c>
      <c r="C15371" t="str">
        <f t="shared" si="244"/>
        <v>2020 q4</v>
      </c>
    </row>
    <row r="15372" spans="1:3">
      <c r="A15372" s="61">
        <v>44144</v>
      </c>
      <c r="B15372">
        <v>3.1560000000000001</v>
      </c>
      <c r="C15372" t="str">
        <f t="shared" si="244"/>
        <v>2020 q4</v>
      </c>
    </row>
    <row r="15373" spans="1:3">
      <c r="A15373" s="61">
        <v>44145</v>
      </c>
      <c r="B15373">
        <v>3.1555</v>
      </c>
      <c r="C15373" t="str">
        <f t="shared" si="244"/>
        <v>2020 q4</v>
      </c>
    </row>
    <row r="15374" spans="1:3">
      <c r="A15374" s="61">
        <v>44146</v>
      </c>
      <c r="B15374">
        <v>3.1339999999999999</v>
      </c>
      <c r="C15374" t="str">
        <f t="shared" si="244"/>
        <v>2020 q4</v>
      </c>
    </row>
    <row r="15375" spans="1:3">
      <c r="A15375" s="61">
        <v>44147</v>
      </c>
      <c r="B15375">
        <v>3.145</v>
      </c>
      <c r="C15375" t="str">
        <f t="shared" si="244"/>
        <v>2020 q4</v>
      </c>
    </row>
    <row r="15376" spans="1:3">
      <c r="A15376" s="61">
        <v>44148</v>
      </c>
      <c r="B15376">
        <v>3.1779999999999999</v>
      </c>
      <c r="C15376" t="str">
        <f t="shared" si="244"/>
        <v>2020 q4</v>
      </c>
    </row>
    <row r="15377" spans="1:3">
      <c r="A15377" s="61">
        <v>44151</v>
      </c>
      <c r="B15377">
        <v>3.222</v>
      </c>
      <c r="C15377" t="str">
        <f t="shared" si="244"/>
        <v>2020 q4</v>
      </c>
    </row>
    <row r="15378" spans="1:3">
      <c r="A15378" s="61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61">
        <v>44153</v>
      </c>
      <c r="B15379">
        <v>3.198</v>
      </c>
      <c r="C15379" t="str">
        <f t="shared" si="245"/>
        <v>2020 q4</v>
      </c>
    </row>
    <row r="15380" spans="1:3">
      <c r="A15380" s="61">
        <v>44154</v>
      </c>
      <c r="B15380">
        <v>3.202</v>
      </c>
      <c r="C15380" t="str">
        <f t="shared" si="245"/>
        <v>2020 q4</v>
      </c>
    </row>
    <row r="15381" spans="1:3">
      <c r="A15381" s="61">
        <v>44155</v>
      </c>
      <c r="B15381">
        <v>3.2909999999999999</v>
      </c>
      <c r="C15381" t="str">
        <f t="shared" si="245"/>
        <v>2020 q4</v>
      </c>
    </row>
    <row r="15382" spans="1:3">
      <c r="A15382" s="61">
        <v>44158</v>
      </c>
      <c r="B15382">
        <v>3.258</v>
      </c>
      <c r="C15382" t="str">
        <f t="shared" si="245"/>
        <v>2020 q4</v>
      </c>
    </row>
    <row r="15383" spans="1:3">
      <c r="A15383" s="61">
        <v>44159</v>
      </c>
      <c r="B15383">
        <v>3.3010999999999999</v>
      </c>
      <c r="C15383" t="str">
        <f t="shared" si="245"/>
        <v>2020 q4</v>
      </c>
    </row>
    <row r="15384" spans="1:3">
      <c r="A15384" s="61">
        <v>44160</v>
      </c>
      <c r="B15384">
        <v>3.3129</v>
      </c>
      <c r="C15384" t="str">
        <f t="shared" si="245"/>
        <v>2020 q4</v>
      </c>
    </row>
    <row r="15385" spans="1:3">
      <c r="A15385" s="61">
        <v>44162</v>
      </c>
      <c r="B15385">
        <v>3.4037000000000002</v>
      </c>
      <c r="C15385" t="str">
        <f t="shared" si="245"/>
        <v>2020 q4</v>
      </c>
    </row>
    <row r="15386" spans="1:3">
      <c r="A15386" s="61">
        <v>44165</v>
      </c>
      <c r="B15386">
        <v>3.4257</v>
      </c>
      <c r="C15386" t="str">
        <f t="shared" si="245"/>
        <v>2020 q4</v>
      </c>
    </row>
    <row r="15387" spans="1:3">
      <c r="A15387" s="61">
        <v>44166</v>
      </c>
      <c r="B15387">
        <v>3.4729999999999999</v>
      </c>
      <c r="C15387" t="str">
        <f t="shared" si="245"/>
        <v>2020 q4</v>
      </c>
    </row>
    <row r="15388" spans="1:3">
      <c r="A15388" s="61">
        <v>44167</v>
      </c>
      <c r="B15388">
        <v>3.4780000000000002</v>
      </c>
      <c r="C15388" t="str">
        <f t="shared" si="245"/>
        <v>2020 q4</v>
      </c>
    </row>
    <row r="15389" spans="1:3">
      <c r="A15389" s="61">
        <v>44168</v>
      </c>
      <c r="B15389">
        <v>3.4809999999999999</v>
      </c>
      <c r="C15389" t="str">
        <f t="shared" si="245"/>
        <v>2020 q4</v>
      </c>
    </row>
    <row r="15390" spans="1:3">
      <c r="A15390" s="61">
        <v>44169</v>
      </c>
      <c r="B15390">
        <v>3.516</v>
      </c>
      <c r="C15390" t="str">
        <f t="shared" si="245"/>
        <v>2020 q4</v>
      </c>
    </row>
    <row r="15391" spans="1:3">
      <c r="A15391" s="61">
        <v>44172</v>
      </c>
      <c r="B15391">
        <v>3.5095000000000001</v>
      </c>
      <c r="C15391" t="str">
        <f t="shared" si="245"/>
        <v>2020 q4</v>
      </c>
    </row>
    <row r="15392" spans="1:3">
      <c r="A15392" s="61">
        <v>44173</v>
      </c>
      <c r="B15392">
        <v>3.4935</v>
      </c>
      <c r="C15392" t="str">
        <f t="shared" si="245"/>
        <v>2020 q4</v>
      </c>
    </row>
    <row r="15393" spans="1:3">
      <c r="A15393" s="61">
        <v>44174</v>
      </c>
      <c r="B15393">
        <v>3.5085000000000002</v>
      </c>
      <c r="C15393" t="str">
        <f t="shared" si="245"/>
        <v>2020 q4</v>
      </c>
    </row>
    <row r="15394" spans="1:3">
      <c r="A15394" s="61">
        <v>44175</v>
      </c>
      <c r="B15394">
        <v>3.5695000000000001</v>
      </c>
      <c r="C15394" t="str">
        <f t="shared" si="245"/>
        <v>2020 q4</v>
      </c>
    </row>
    <row r="15395" spans="1:3">
      <c r="A15395" s="61">
        <v>44176</v>
      </c>
      <c r="B15395">
        <v>3.5234999999999999</v>
      </c>
      <c r="C15395" t="str">
        <f t="shared" si="245"/>
        <v>2020 q4</v>
      </c>
    </row>
    <row r="15396" spans="1:3">
      <c r="A15396" s="61">
        <v>44179</v>
      </c>
      <c r="B15396">
        <v>3.5215000000000001</v>
      </c>
      <c r="C15396" t="str">
        <f t="shared" si="245"/>
        <v>2020 q4</v>
      </c>
    </row>
    <row r="15397" spans="1:3">
      <c r="A15397" s="61">
        <v>44180</v>
      </c>
      <c r="B15397">
        <v>3.5379999999999998</v>
      </c>
      <c r="C15397" t="str">
        <f t="shared" si="245"/>
        <v>2020 q4</v>
      </c>
    </row>
    <row r="15398" spans="1:3">
      <c r="A15398" s="61">
        <v>44181</v>
      </c>
      <c r="B15398">
        <v>3.5535000000000001</v>
      </c>
      <c r="C15398" t="str">
        <f t="shared" si="245"/>
        <v>2020 q4</v>
      </c>
    </row>
    <row r="15399" spans="1:3">
      <c r="A15399" s="61">
        <v>44182</v>
      </c>
      <c r="B15399">
        <v>3.5964999999999998</v>
      </c>
      <c r="C15399" t="str">
        <f t="shared" si="245"/>
        <v>2020 q4</v>
      </c>
    </row>
    <row r="15400" spans="1:3">
      <c r="A15400" s="61">
        <v>44183</v>
      </c>
      <c r="B15400">
        <v>3.6274999999999999</v>
      </c>
      <c r="C15400" t="str">
        <f t="shared" si="245"/>
        <v>2020 q4</v>
      </c>
    </row>
    <row r="15401" spans="1:3">
      <c r="A15401" s="61">
        <v>44186</v>
      </c>
      <c r="B15401">
        <v>3.5724999999999998</v>
      </c>
      <c r="C15401" t="str">
        <f t="shared" si="245"/>
        <v>2020 q4</v>
      </c>
    </row>
    <row r="15402" spans="1:3">
      <c r="A15402" s="61">
        <v>44187</v>
      </c>
      <c r="B15402">
        <v>3.5165000000000002</v>
      </c>
      <c r="C15402" t="str">
        <f t="shared" si="245"/>
        <v>2020 q4</v>
      </c>
    </row>
    <row r="15403" spans="1:3">
      <c r="A15403" s="61">
        <v>44188</v>
      </c>
      <c r="B15403">
        <v>3.5525000000000002</v>
      </c>
      <c r="C15403" t="str">
        <f t="shared" si="245"/>
        <v>2020 q4</v>
      </c>
    </row>
    <row r="15404" spans="1:3">
      <c r="A15404" s="61">
        <v>44189</v>
      </c>
      <c r="B15404">
        <v>3.5585</v>
      </c>
      <c r="C15404" t="str">
        <f t="shared" si="245"/>
        <v>2020 q4</v>
      </c>
    </row>
    <row r="15405" spans="1:3">
      <c r="A15405" s="61">
        <v>44193</v>
      </c>
      <c r="B15405">
        <v>3.5678000000000001</v>
      </c>
      <c r="C15405" t="str">
        <f t="shared" si="245"/>
        <v>2020 q4</v>
      </c>
    </row>
    <row r="15406" spans="1:3">
      <c r="A15406" s="61">
        <v>44194</v>
      </c>
      <c r="B15406">
        <v>3.5518999999999998</v>
      </c>
      <c r="C15406" t="str">
        <f t="shared" si="245"/>
        <v>2020 q4</v>
      </c>
    </row>
    <row r="15407" spans="1:3">
      <c r="A15407" s="61">
        <v>44195</v>
      </c>
      <c r="B15407">
        <v>3.5466000000000002</v>
      </c>
      <c r="C15407" t="str">
        <f t="shared" si="245"/>
        <v>2020 q4</v>
      </c>
    </row>
    <row r="15408" spans="1:3">
      <c r="A15408" s="61">
        <v>44196</v>
      </c>
      <c r="B15408">
        <v>3.5179999999999998</v>
      </c>
      <c r="C15408" t="str">
        <f t="shared" si="245"/>
        <v>2020 q4</v>
      </c>
    </row>
    <row r="15409" spans="1:3">
      <c r="A15409" s="61">
        <v>44200</v>
      </c>
      <c r="B15409">
        <v>3.5545</v>
      </c>
      <c r="C15409" t="str">
        <f t="shared" si="245"/>
        <v>2021 q1</v>
      </c>
    </row>
    <row r="15410" spans="1:3">
      <c r="A15410" s="61">
        <v>44201</v>
      </c>
      <c r="B15410">
        <v>3.6395</v>
      </c>
      <c r="C15410" t="str">
        <f t="shared" si="245"/>
        <v>2021 q1</v>
      </c>
    </row>
    <row r="15411" spans="1:3">
      <c r="A15411" s="61">
        <v>44202</v>
      </c>
      <c r="B15411">
        <v>3.6505000000000001</v>
      </c>
      <c r="C15411" t="str">
        <f t="shared" si="245"/>
        <v>2021 q1</v>
      </c>
    </row>
    <row r="15412" spans="1:3">
      <c r="A15412" s="61">
        <v>44203</v>
      </c>
      <c r="B15412">
        <v>3.6960000000000002</v>
      </c>
      <c r="C15412" t="str">
        <f t="shared" si="245"/>
        <v>2021 q1</v>
      </c>
    </row>
    <row r="15413" spans="1:3">
      <c r="A15413" s="61">
        <v>44204</v>
      </c>
      <c r="B15413">
        <v>3.6735000000000002</v>
      </c>
      <c r="C15413" t="str">
        <f t="shared" si="245"/>
        <v>2021 q1</v>
      </c>
    </row>
    <row r="15414" spans="1:3">
      <c r="A15414" s="61">
        <v>44207</v>
      </c>
      <c r="B15414">
        <v>3.5644999999999998</v>
      </c>
      <c r="C15414" t="str">
        <f t="shared" si="245"/>
        <v>2021 q1</v>
      </c>
    </row>
    <row r="15415" spans="1:3">
      <c r="A15415" s="61">
        <v>44208</v>
      </c>
      <c r="B15415">
        <v>3.6055000000000001</v>
      </c>
      <c r="C15415" t="str">
        <f t="shared" si="245"/>
        <v>2021 q1</v>
      </c>
    </row>
    <row r="15416" spans="1:3">
      <c r="A15416" s="61">
        <v>44209</v>
      </c>
      <c r="B15416">
        <v>3.617</v>
      </c>
      <c r="C15416" t="str">
        <f t="shared" si="245"/>
        <v>2021 q1</v>
      </c>
    </row>
    <row r="15417" spans="1:3">
      <c r="A15417" s="61">
        <v>44210</v>
      </c>
      <c r="B15417">
        <v>3.6644999999999999</v>
      </c>
      <c r="C15417" t="str">
        <f t="shared" si="245"/>
        <v>2021 q1</v>
      </c>
    </row>
    <row r="15418" spans="1:3">
      <c r="A15418" s="61">
        <v>44211</v>
      </c>
      <c r="B15418">
        <v>3.6019999999999999</v>
      </c>
      <c r="C15418" t="str">
        <f t="shared" si="245"/>
        <v>2021 q1</v>
      </c>
    </row>
    <row r="15419" spans="1:3">
      <c r="A15419" s="61">
        <v>44215</v>
      </c>
      <c r="B15419">
        <v>3.6335000000000002</v>
      </c>
      <c r="C15419" t="str">
        <f t="shared" si="245"/>
        <v>2021 q1</v>
      </c>
    </row>
    <row r="15420" spans="1:3">
      <c r="A15420" s="61">
        <v>44216</v>
      </c>
      <c r="B15420">
        <v>3.6415000000000002</v>
      </c>
      <c r="C15420" t="str">
        <f t="shared" si="245"/>
        <v>2021 q1</v>
      </c>
    </row>
    <row r="15421" spans="1:3">
      <c r="A15421" s="61">
        <v>44217</v>
      </c>
      <c r="B15421">
        <v>3.6475</v>
      </c>
      <c r="C15421" t="str">
        <f t="shared" si="245"/>
        <v>2021 q1</v>
      </c>
    </row>
    <row r="15422" spans="1:3">
      <c r="A15422" s="61">
        <v>44218</v>
      </c>
      <c r="B15422">
        <v>3.6259999999999999</v>
      </c>
      <c r="C15422" t="str">
        <f t="shared" si="245"/>
        <v>2021 q1</v>
      </c>
    </row>
    <row r="15423" spans="1:3">
      <c r="A15423" s="61">
        <v>44221</v>
      </c>
      <c r="B15423">
        <v>3.6295000000000002</v>
      </c>
      <c r="C15423" t="str">
        <f t="shared" si="245"/>
        <v>2021 q1</v>
      </c>
    </row>
    <row r="15424" spans="1:3">
      <c r="A15424" s="61">
        <v>44222</v>
      </c>
      <c r="B15424">
        <v>3.6194999999999999</v>
      </c>
      <c r="C15424" t="str">
        <f t="shared" si="245"/>
        <v>2021 q1</v>
      </c>
    </row>
    <row r="15425" spans="1:3">
      <c r="A15425" s="61">
        <v>44223</v>
      </c>
      <c r="B15425">
        <v>3.5575000000000001</v>
      </c>
      <c r="C15425" t="str">
        <f t="shared" si="245"/>
        <v>2021 q1</v>
      </c>
    </row>
    <row r="15426" spans="1:3">
      <c r="A15426" s="61">
        <v>44224</v>
      </c>
      <c r="B15426">
        <v>3.5779999999999998</v>
      </c>
      <c r="C15426" t="str">
        <f t="shared" si="245"/>
        <v>2021 q1</v>
      </c>
    </row>
    <row r="15427" spans="1:3">
      <c r="A15427" s="61">
        <v>44225</v>
      </c>
      <c r="B15427">
        <v>3.556</v>
      </c>
      <c r="C15427" t="str">
        <f t="shared" si="245"/>
        <v>2021 q1</v>
      </c>
    </row>
    <row r="15428" spans="1:3">
      <c r="A15428" s="61">
        <v>44228</v>
      </c>
      <c r="B15428">
        <v>3.5459999999999998</v>
      </c>
      <c r="C15428" t="str">
        <f t="shared" si="245"/>
        <v>2021 q1</v>
      </c>
    </row>
    <row r="15429" spans="1:3">
      <c r="A15429" s="61">
        <v>44229</v>
      </c>
      <c r="B15429">
        <v>3.5245000000000002</v>
      </c>
      <c r="C15429" t="str">
        <f t="shared" si="245"/>
        <v>2021 q1</v>
      </c>
    </row>
    <row r="15430" spans="1:3">
      <c r="A15430" s="61">
        <v>44230</v>
      </c>
      <c r="B15430">
        <v>3.5655000000000001</v>
      </c>
      <c r="C15430" t="str">
        <f t="shared" si="245"/>
        <v>2021 q1</v>
      </c>
    </row>
    <row r="15431" spans="1:3">
      <c r="A15431" s="61">
        <v>44231</v>
      </c>
      <c r="B15431">
        <v>3.5529999999999999</v>
      </c>
      <c r="C15431" t="str">
        <f t="shared" si="245"/>
        <v>2021 q1</v>
      </c>
    </row>
    <row r="15432" spans="1:3">
      <c r="A15432" s="61">
        <v>44232</v>
      </c>
      <c r="B15432">
        <v>3.6259999999999999</v>
      </c>
      <c r="C15432" t="str">
        <f t="shared" si="245"/>
        <v>2021 q1</v>
      </c>
    </row>
    <row r="15433" spans="1:3">
      <c r="A15433" s="61">
        <v>44235</v>
      </c>
      <c r="B15433">
        <v>3.6659999999999999</v>
      </c>
      <c r="C15433" t="str">
        <f t="shared" si="245"/>
        <v>2021 q1</v>
      </c>
    </row>
    <row r="15434" spans="1:3">
      <c r="A15434" s="61">
        <v>44236</v>
      </c>
      <c r="B15434">
        <v>3.72</v>
      </c>
      <c r="C15434" t="str">
        <f t="shared" si="245"/>
        <v>2021 q1</v>
      </c>
    </row>
    <row r="15435" spans="1:3">
      <c r="A15435" s="61">
        <v>44237</v>
      </c>
      <c r="B15435">
        <v>3.7725</v>
      </c>
      <c r="C15435" t="str">
        <f t="shared" si="245"/>
        <v>2021 q1</v>
      </c>
    </row>
    <row r="15436" spans="1:3">
      <c r="A15436" s="61">
        <v>44238</v>
      </c>
      <c r="B15436">
        <v>3.7715000000000001</v>
      </c>
      <c r="C15436" t="str">
        <f t="shared" si="245"/>
        <v>2021 q1</v>
      </c>
    </row>
    <row r="15437" spans="1:3">
      <c r="A15437" s="61">
        <v>44239</v>
      </c>
      <c r="B15437">
        <v>3.7879999999999998</v>
      </c>
      <c r="C15437" t="str">
        <f t="shared" si="245"/>
        <v>2021 q1</v>
      </c>
    </row>
    <row r="15438" spans="1:3">
      <c r="A15438" s="61">
        <v>44243</v>
      </c>
      <c r="B15438">
        <v>3.8340000000000001</v>
      </c>
      <c r="C15438" t="str">
        <f t="shared" si="245"/>
        <v>2021 q1</v>
      </c>
    </row>
    <row r="15439" spans="1:3">
      <c r="A15439" s="61">
        <v>44244</v>
      </c>
      <c r="B15439">
        <v>3.8205</v>
      </c>
      <c r="C15439" t="str">
        <f t="shared" si="245"/>
        <v>2021 q1</v>
      </c>
    </row>
    <row r="15440" spans="1:3">
      <c r="A15440" s="61">
        <v>44245</v>
      </c>
      <c r="B15440">
        <v>3.9009999999999998</v>
      </c>
      <c r="C15440" t="str">
        <f t="shared" si="245"/>
        <v>2021 q1</v>
      </c>
    </row>
    <row r="15441" spans="1:3">
      <c r="A15441" s="61">
        <v>44246</v>
      </c>
      <c r="B15441">
        <v>4.0739999999999998</v>
      </c>
      <c r="C15441" t="str">
        <f t="shared" si="245"/>
        <v>2021 q1</v>
      </c>
    </row>
    <row r="15442" spans="1:3">
      <c r="A15442" s="61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61">
        <v>44250</v>
      </c>
      <c r="B15443">
        <v>4.1802999999999999</v>
      </c>
      <c r="C15443" t="str">
        <f t="shared" si="246"/>
        <v>2021 q1</v>
      </c>
    </row>
    <row r="15444" spans="1:3">
      <c r="A15444" s="61">
        <v>44251</v>
      </c>
      <c r="B15444">
        <v>4.2983000000000002</v>
      </c>
      <c r="C15444" t="str">
        <f t="shared" si="246"/>
        <v>2021 q1</v>
      </c>
    </row>
    <row r="15445" spans="1:3">
      <c r="A15445" s="61">
        <v>44252</v>
      </c>
      <c r="B15445">
        <v>4.2645</v>
      </c>
      <c r="C15445" t="str">
        <f t="shared" si="246"/>
        <v>2021 q1</v>
      </c>
    </row>
    <row r="15446" spans="1:3">
      <c r="A15446" s="61">
        <v>44253</v>
      </c>
      <c r="B15446">
        <v>4.0929000000000002</v>
      </c>
      <c r="C15446" t="str">
        <f t="shared" si="246"/>
        <v>2021 q1</v>
      </c>
    </row>
    <row r="15447" spans="1:3">
      <c r="A15447" s="61">
        <v>44256</v>
      </c>
      <c r="B15447">
        <v>4.1130000000000004</v>
      </c>
      <c r="C15447" t="str">
        <f t="shared" si="246"/>
        <v>2021 q1</v>
      </c>
    </row>
    <row r="15448" spans="1:3">
      <c r="A15448" s="61">
        <v>44257</v>
      </c>
      <c r="B15448">
        <v>4.2220000000000004</v>
      </c>
      <c r="C15448" t="str">
        <f t="shared" si="246"/>
        <v>2021 q1</v>
      </c>
    </row>
    <row r="15449" spans="1:3">
      <c r="A15449" s="61">
        <v>44258</v>
      </c>
      <c r="B15449">
        <v>4.1420000000000003</v>
      </c>
      <c r="C15449" t="str">
        <f t="shared" si="246"/>
        <v>2021 q1</v>
      </c>
    </row>
    <row r="15450" spans="1:3">
      <c r="A15450" s="61">
        <v>44259</v>
      </c>
      <c r="B15450">
        <v>3.9784999999999999</v>
      </c>
      <c r="C15450" t="str">
        <f t="shared" si="246"/>
        <v>2021 q1</v>
      </c>
    </row>
    <row r="15451" spans="1:3">
      <c r="A15451" s="61">
        <v>44260</v>
      </c>
      <c r="B15451">
        <v>4.0754999999999999</v>
      </c>
      <c r="C15451" t="str">
        <f t="shared" si="246"/>
        <v>2021 q1</v>
      </c>
    </row>
    <row r="15452" spans="1:3">
      <c r="A15452" s="61">
        <v>44263</v>
      </c>
      <c r="B15452">
        <v>4.093</v>
      </c>
      <c r="C15452" t="str">
        <f t="shared" si="246"/>
        <v>2021 q1</v>
      </c>
    </row>
    <row r="15453" spans="1:3">
      <c r="A15453" s="61">
        <v>44264</v>
      </c>
      <c r="B15453">
        <v>4.0084999999999997</v>
      </c>
      <c r="C15453" t="str">
        <f t="shared" si="246"/>
        <v>2021 q1</v>
      </c>
    </row>
    <row r="15454" spans="1:3">
      <c r="A15454" s="61">
        <v>44265</v>
      </c>
      <c r="B15454">
        <v>4.0324999999999998</v>
      </c>
      <c r="C15454" t="str">
        <f t="shared" si="246"/>
        <v>2021 q1</v>
      </c>
    </row>
    <row r="15455" spans="1:3">
      <c r="A15455" s="61">
        <v>44266</v>
      </c>
      <c r="B15455">
        <v>4.1390000000000002</v>
      </c>
      <c r="C15455" t="str">
        <f t="shared" si="246"/>
        <v>2021 q1</v>
      </c>
    </row>
    <row r="15456" spans="1:3">
      <c r="A15456" s="61">
        <v>44267</v>
      </c>
      <c r="B15456">
        <v>4.1399999999999997</v>
      </c>
      <c r="C15456" t="str">
        <f t="shared" si="246"/>
        <v>2021 q1</v>
      </c>
    </row>
    <row r="15457" spans="1:3">
      <c r="A15457" s="61">
        <v>44270</v>
      </c>
      <c r="B15457">
        <v>4.1405000000000003</v>
      </c>
      <c r="C15457" t="str">
        <f t="shared" si="246"/>
        <v>2021 q1</v>
      </c>
    </row>
    <row r="15458" spans="1:3">
      <c r="A15458" s="61">
        <v>44271</v>
      </c>
      <c r="B15458">
        <v>4.0715000000000003</v>
      </c>
      <c r="C15458" t="str">
        <f t="shared" si="246"/>
        <v>2021 q1</v>
      </c>
    </row>
    <row r="15459" spans="1:3">
      <c r="A15459" s="61">
        <v>44272</v>
      </c>
      <c r="B15459">
        <v>4.1189999999999998</v>
      </c>
      <c r="C15459" t="str">
        <f t="shared" si="246"/>
        <v>2021 q1</v>
      </c>
    </row>
    <row r="15460" spans="1:3">
      <c r="A15460" s="61">
        <v>44273</v>
      </c>
      <c r="B15460">
        <v>4.1079999999999997</v>
      </c>
      <c r="C15460" t="str">
        <f t="shared" si="246"/>
        <v>2021 q1</v>
      </c>
    </row>
    <row r="15461" spans="1:3">
      <c r="A15461" s="61">
        <v>44274</v>
      </c>
      <c r="B15461">
        <v>4.1130000000000004</v>
      </c>
      <c r="C15461" t="str">
        <f t="shared" si="246"/>
        <v>2021 q1</v>
      </c>
    </row>
    <row r="15462" spans="1:3">
      <c r="A15462" s="61">
        <v>44277</v>
      </c>
      <c r="B15462">
        <v>4.1395</v>
      </c>
      <c r="C15462" t="str">
        <f t="shared" si="246"/>
        <v>2021 q1</v>
      </c>
    </row>
    <row r="15463" spans="1:3">
      <c r="A15463" s="61">
        <v>44278</v>
      </c>
      <c r="B15463">
        <v>4.0795000000000003</v>
      </c>
      <c r="C15463" t="str">
        <f t="shared" si="246"/>
        <v>2021 q1</v>
      </c>
    </row>
    <row r="15464" spans="1:3">
      <c r="A15464" s="61">
        <v>44279</v>
      </c>
      <c r="B15464">
        <v>4.0640000000000001</v>
      </c>
      <c r="C15464" t="str">
        <f t="shared" si="246"/>
        <v>2021 q1</v>
      </c>
    </row>
    <row r="15465" spans="1:3">
      <c r="A15465" s="61">
        <v>44280</v>
      </c>
      <c r="B15465">
        <v>3.9780000000000002</v>
      </c>
      <c r="C15465" t="str">
        <f t="shared" si="246"/>
        <v>2021 q1</v>
      </c>
    </row>
    <row r="15466" spans="1:3">
      <c r="A15466" s="61">
        <v>44281</v>
      </c>
      <c r="B15466">
        <v>4.0679999999999996</v>
      </c>
      <c r="C15466" t="str">
        <f t="shared" si="246"/>
        <v>2021 q1</v>
      </c>
    </row>
    <row r="15467" spans="1:3">
      <c r="A15467" s="61">
        <v>44284</v>
      </c>
      <c r="B15467">
        <v>4.0345000000000004</v>
      </c>
      <c r="C15467" t="str">
        <f t="shared" si="246"/>
        <v>2021 q1</v>
      </c>
    </row>
    <row r="15468" spans="1:3">
      <c r="A15468" s="61">
        <v>44285</v>
      </c>
      <c r="B15468">
        <v>3.9784999999999999</v>
      </c>
      <c r="C15468" t="str">
        <f t="shared" si="246"/>
        <v>2021 q1</v>
      </c>
    </row>
    <row r="15469" spans="1:3">
      <c r="A15469" s="61">
        <v>44286</v>
      </c>
      <c r="B15469">
        <v>3.9954999999999998</v>
      </c>
      <c r="C15469" t="str">
        <f t="shared" si="246"/>
        <v>2021 q1</v>
      </c>
    </row>
    <row r="15470" spans="1:3">
      <c r="A15470" s="61">
        <v>44287</v>
      </c>
      <c r="B15470">
        <v>3.9904999999999999</v>
      </c>
      <c r="C15470" t="str">
        <f t="shared" si="246"/>
        <v>2021 q2</v>
      </c>
    </row>
    <row r="15471" spans="1:3">
      <c r="A15471" s="61">
        <v>44291</v>
      </c>
      <c r="B15471">
        <v>4.1375000000000002</v>
      </c>
      <c r="C15471" t="str">
        <f t="shared" si="246"/>
        <v>2021 q2</v>
      </c>
    </row>
    <row r="15472" spans="1:3">
      <c r="A15472" s="61">
        <v>44292</v>
      </c>
      <c r="B15472">
        <v>4.1165000000000003</v>
      </c>
      <c r="C15472" t="str">
        <f t="shared" si="246"/>
        <v>2021 q2</v>
      </c>
    </row>
    <row r="15473" spans="1:3">
      <c r="A15473" s="61">
        <v>44293</v>
      </c>
      <c r="B15473">
        <v>4.0545</v>
      </c>
      <c r="C15473" t="str">
        <f t="shared" si="246"/>
        <v>2021 q2</v>
      </c>
    </row>
    <row r="15474" spans="1:3">
      <c r="A15474" s="61">
        <v>44294</v>
      </c>
      <c r="B15474">
        <v>4.0945</v>
      </c>
      <c r="C15474" t="str">
        <f t="shared" si="246"/>
        <v>2021 q2</v>
      </c>
    </row>
    <row r="15475" spans="1:3">
      <c r="A15475" s="61">
        <v>44295</v>
      </c>
      <c r="B15475">
        <v>4.04</v>
      </c>
      <c r="C15475" t="str">
        <f t="shared" si="246"/>
        <v>2021 q2</v>
      </c>
    </row>
    <row r="15476" spans="1:3">
      <c r="A15476" s="61">
        <v>44298</v>
      </c>
      <c r="B15476">
        <v>4.0185000000000004</v>
      </c>
      <c r="C15476" t="str">
        <f t="shared" si="246"/>
        <v>2021 q2</v>
      </c>
    </row>
    <row r="15477" spans="1:3">
      <c r="A15477" s="61">
        <v>44299</v>
      </c>
      <c r="B15477">
        <v>4.0315000000000003</v>
      </c>
      <c r="C15477" t="str">
        <f t="shared" si="246"/>
        <v>2021 q2</v>
      </c>
    </row>
    <row r="15478" spans="1:3">
      <c r="A15478" s="61">
        <v>44300</v>
      </c>
      <c r="B15478">
        <v>4.1284999999999998</v>
      </c>
      <c r="C15478" t="str">
        <f t="shared" si="246"/>
        <v>2021 q2</v>
      </c>
    </row>
    <row r="15479" spans="1:3">
      <c r="A15479" s="61">
        <v>44301</v>
      </c>
      <c r="B15479">
        <v>4.2184999999999997</v>
      </c>
      <c r="C15479" t="str">
        <f t="shared" si="246"/>
        <v>2021 q2</v>
      </c>
    </row>
    <row r="15480" spans="1:3">
      <c r="A15480" s="61">
        <v>44302</v>
      </c>
      <c r="B15480">
        <v>4.1680000000000001</v>
      </c>
      <c r="C15480" t="str">
        <f t="shared" si="246"/>
        <v>2021 q2</v>
      </c>
    </row>
    <row r="15481" spans="1:3">
      <c r="A15481" s="61">
        <v>44305</v>
      </c>
      <c r="B15481">
        <v>4.2380000000000004</v>
      </c>
      <c r="C15481" t="str">
        <f t="shared" si="246"/>
        <v>2021 q2</v>
      </c>
    </row>
    <row r="15482" spans="1:3">
      <c r="A15482" s="61">
        <v>44306</v>
      </c>
      <c r="B15482">
        <v>4.2130000000000001</v>
      </c>
      <c r="C15482" t="str">
        <f t="shared" si="246"/>
        <v>2021 q2</v>
      </c>
    </row>
    <row r="15483" spans="1:3">
      <c r="A15483" s="61">
        <v>44307</v>
      </c>
      <c r="B15483">
        <v>4.2789999999999999</v>
      </c>
      <c r="C15483" t="str">
        <f t="shared" si="246"/>
        <v>2021 q2</v>
      </c>
    </row>
    <row r="15484" spans="1:3">
      <c r="A15484" s="61">
        <v>44308</v>
      </c>
      <c r="B15484">
        <v>4.2729999999999997</v>
      </c>
      <c r="C15484" t="str">
        <f t="shared" si="246"/>
        <v>2021 q2</v>
      </c>
    </row>
    <row r="15485" spans="1:3">
      <c r="A15485" s="61">
        <v>44309</v>
      </c>
      <c r="B15485">
        <v>4.3360000000000003</v>
      </c>
      <c r="C15485" t="str">
        <f t="shared" si="246"/>
        <v>2021 q2</v>
      </c>
    </row>
    <row r="15486" spans="1:3">
      <c r="A15486" s="61">
        <v>44312</v>
      </c>
      <c r="B15486">
        <v>4.4409999999999998</v>
      </c>
      <c r="C15486" t="str">
        <f t="shared" si="246"/>
        <v>2021 q2</v>
      </c>
    </row>
    <row r="15487" spans="1:3">
      <c r="A15487" s="61">
        <v>44313</v>
      </c>
      <c r="B15487">
        <v>4.4874999999999998</v>
      </c>
      <c r="C15487" t="str">
        <f t="shared" si="246"/>
        <v>2021 q2</v>
      </c>
    </row>
    <row r="15488" spans="1:3">
      <c r="A15488" s="61">
        <v>44314</v>
      </c>
      <c r="B15488">
        <v>4.4977999999999998</v>
      </c>
      <c r="C15488" t="str">
        <f t="shared" si="246"/>
        <v>2021 q2</v>
      </c>
    </row>
    <row r="15489" spans="1:3">
      <c r="A15489" s="61">
        <v>44315</v>
      </c>
      <c r="B15489">
        <v>4.4890999999999996</v>
      </c>
      <c r="C15489" t="str">
        <f t="shared" si="246"/>
        <v>2021 q2</v>
      </c>
    </row>
    <row r="15490" spans="1:3">
      <c r="A15490" s="61">
        <v>44316</v>
      </c>
      <c r="B15490">
        <v>4.4702000000000002</v>
      </c>
      <c r="C15490" t="str">
        <f t="shared" si="246"/>
        <v>2021 q2</v>
      </c>
    </row>
    <row r="15491" spans="1:3">
      <c r="A15491" s="61">
        <v>44319</v>
      </c>
      <c r="B15491">
        <v>4.5285000000000002</v>
      </c>
      <c r="C15491" t="str">
        <f t="shared" si="246"/>
        <v>2021 q2</v>
      </c>
    </row>
    <row r="15492" spans="1:3">
      <c r="A15492" s="61">
        <v>44320</v>
      </c>
      <c r="B15492">
        <v>4.5214999999999996</v>
      </c>
      <c r="C15492" t="str">
        <f t="shared" si="246"/>
        <v>2021 q2</v>
      </c>
    </row>
    <row r="15493" spans="1:3">
      <c r="A15493" s="61">
        <v>44321</v>
      </c>
      <c r="B15493">
        <v>4.524</v>
      </c>
      <c r="C15493" t="str">
        <f t="shared" si="246"/>
        <v>2021 q2</v>
      </c>
    </row>
    <row r="15494" spans="1:3">
      <c r="A15494" s="61">
        <v>44322</v>
      </c>
      <c r="B15494">
        <v>4.6025</v>
      </c>
      <c r="C15494" t="str">
        <f t="shared" si="246"/>
        <v>2021 q2</v>
      </c>
    </row>
    <row r="15495" spans="1:3">
      <c r="A15495" s="61">
        <v>44323</v>
      </c>
      <c r="B15495">
        <v>4.7484999999999999</v>
      </c>
      <c r="C15495" t="str">
        <f t="shared" si="246"/>
        <v>2021 q2</v>
      </c>
    </row>
    <row r="15496" spans="1:3">
      <c r="A15496" s="61">
        <v>44326</v>
      </c>
      <c r="B15496">
        <v>4.7160000000000002</v>
      </c>
      <c r="C15496" t="str">
        <f t="shared" si="246"/>
        <v>2021 q2</v>
      </c>
    </row>
    <row r="15497" spans="1:3">
      <c r="A15497" s="61">
        <v>44327</v>
      </c>
      <c r="B15497">
        <v>4.7619999999999996</v>
      </c>
      <c r="C15497" t="str">
        <f t="shared" si="246"/>
        <v>2021 q2</v>
      </c>
    </row>
    <row r="15498" spans="1:3">
      <c r="A15498" s="61">
        <v>44328</v>
      </c>
      <c r="B15498">
        <v>4.7359999999999998</v>
      </c>
      <c r="C15498" t="str">
        <f t="shared" si="246"/>
        <v>2021 q2</v>
      </c>
    </row>
    <row r="15499" spans="1:3">
      <c r="A15499" s="61">
        <v>44329</v>
      </c>
      <c r="B15499">
        <v>4.6905000000000001</v>
      </c>
      <c r="C15499" t="str">
        <f t="shared" si="246"/>
        <v>2021 q2</v>
      </c>
    </row>
    <row r="15500" spans="1:3">
      <c r="A15500" s="61">
        <v>44330</v>
      </c>
      <c r="B15500">
        <v>4.6544999999999996</v>
      </c>
      <c r="C15500" t="str">
        <f t="shared" si="246"/>
        <v>2021 q2</v>
      </c>
    </row>
    <row r="15501" spans="1:3">
      <c r="A15501" s="61">
        <v>44333</v>
      </c>
      <c r="B15501">
        <v>4.7115</v>
      </c>
      <c r="C15501" t="str">
        <f t="shared" si="246"/>
        <v>2021 q2</v>
      </c>
    </row>
    <row r="15502" spans="1:3">
      <c r="A15502" s="61">
        <v>44334</v>
      </c>
      <c r="B15502">
        <v>4.7255000000000003</v>
      </c>
      <c r="C15502" t="str">
        <f t="shared" si="246"/>
        <v>2021 q2</v>
      </c>
    </row>
    <row r="15503" spans="1:3">
      <c r="A15503" s="61">
        <v>44335</v>
      </c>
      <c r="B15503">
        <v>4.5765000000000002</v>
      </c>
      <c r="C15503" t="str">
        <f t="shared" si="246"/>
        <v>2021 q2</v>
      </c>
    </row>
    <row r="15504" spans="1:3">
      <c r="A15504" s="61">
        <v>44336</v>
      </c>
      <c r="B15504">
        <v>4.5679999999999996</v>
      </c>
      <c r="C15504" t="str">
        <f t="shared" si="246"/>
        <v>2021 q2</v>
      </c>
    </row>
    <row r="15505" spans="1:3">
      <c r="A15505" s="61">
        <v>44337</v>
      </c>
      <c r="B15505">
        <v>4.4809999999999999</v>
      </c>
      <c r="C15505" t="str">
        <f t="shared" si="246"/>
        <v>2021 q2</v>
      </c>
    </row>
    <row r="15506" spans="1:3">
      <c r="A15506" s="61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61">
        <v>44341</v>
      </c>
      <c r="B15507">
        <v>4.5065</v>
      </c>
      <c r="C15507" t="str">
        <f t="shared" si="247"/>
        <v>2021 q2</v>
      </c>
    </row>
    <row r="15508" spans="1:3">
      <c r="A15508" s="61">
        <v>44342</v>
      </c>
      <c r="B15508">
        <v>4.5294999999999996</v>
      </c>
      <c r="C15508" t="str">
        <f t="shared" si="247"/>
        <v>2021 q2</v>
      </c>
    </row>
    <row r="15509" spans="1:3">
      <c r="A15509" s="61">
        <v>44343</v>
      </c>
      <c r="B15509">
        <v>4.6630000000000003</v>
      </c>
      <c r="C15509" t="str">
        <f t="shared" si="247"/>
        <v>2021 q2</v>
      </c>
    </row>
    <row r="15510" spans="1:3">
      <c r="A15510" s="61">
        <v>44344</v>
      </c>
      <c r="B15510">
        <v>4.6775000000000002</v>
      </c>
      <c r="C15510" t="str">
        <f t="shared" si="247"/>
        <v>2021 q2</v>
      </c>
    </row>
    <row r="15511" spans="1:3">
      <c r="A15511" s="61">
        <v>44348</v>
      </c>
      <c r="B15511">
        <v>4.6535000000000002</v>
      </c>
      <c r="C15511" t="str">
        <f t="shared" si="247"/>
        <v>2021 q2</v>
      </c>
    </row>
    <row r="15512" spans="1:3">
      <c r="A15512" s="61">
        <v>44349</v>
      </c>
      <c r="B15512">
        <v>4.5914999999999999</v>
      </c>
      <c r="C15512" t="str">
        <f t="shared" si="247"/>
        <v>2021 q2</v>
      </c>
    </row>
    <row r="15513" spans="1:3">
      <c r="A15513" s="61">
        <v>44350</v>
      </c>
      <c r="B15513">
        <v>4.4630000000000001</v>
      </c>
      <c r="C15513" t="str">
        <f t="shared" si="247"/>
        <v>2021 q2</v>
      </c>
    </row>
    <row r="15514" spans="1:3">
      <c r="A15514" s="61">
        <v>44351</v>
      </c>
      <c r="B15514">
        <v>4.5289999999999999</v>
      </c>
      <c r="C15514" t="str">
        <f t="shared" si="247"/>
        <v>2021 q2</v>
      </c>
    </row>
    <row r="15515" spans="1:3">
      <c r="A15515" s="61">
        <v>44354</v>
      </c>
      <c r="B15515">
        <v>4.5265000000000004</v>
      </c>
      <c r="C15515" t="str">
        <f t="shared" si="247"/>
        <v>2021 q2</v>
      </c>
    </row>
    <row r="15516" spans="1:3">
      <c r="A15516" s="61">
        <v>44355</v>
      </c>
      <c r="B15516">
        <v>4.556</v>
      </c>
      <c r="C15516" t="str">
        <f t="shared" si="247"/>
        <v>2021 q2</v>
      </c>
    </row>
    <row r="15517" spans="1:3">
      <c r="A15517" s="61">
        <v>44356</v>
      </c>
      <c r="B15517">
        <v>4.5309999999999997</v>
      </c>
      <c r="C15517" t="str">
        <f t="shared" si="247"/>
        <v>2021 q2</v>
      </c>
    </row>
    <row r="15518" spans="1:3">
      <c r="A15518" s="61">
        <v>44357</v>
      </c>
      <c r="B15518">
        <v>4.4850000000000003</v>
      </c>
      <c r="C15518" t="str">
        <f t="shared" si="247"/>
        <v>2021 q2</v>
      </c>
    </row>
    <row r="15519" spans="1:3">
      <c r="A15519" s="61">
        <v>44358</v>
      </c>
      <c r="B15519">
        <v>4.5374999999999996</v>
      </c>
      <c r="C15519" t="str">
        <f t="shared" si="247"/>
        <v>2021 q2</v>
      </c>
    </row>
    <row r="15520" spans="1:3">
      <c r="A15520" s="61">
        <v>44361</v>
      </c>
      <c r="B15520">
        <v>4.5270000000000001</v>
      </c>
      <c r="C15520" t="str">
        <f t="shared" si="247"/>
        <v>2021 q2</v>
      </c>
    </row>
    <row r="15521" spans="1:3">
      <c r="A15521" s="61">
        <v>44362</v>
      </c>
      <c r="B15521">
        <v>4.3330000000000002</v>
      </c>
      <c r="C15521" t="str">
        <f t="shared" si="247"/>
        <v>2021 q2</v>
      </c>
    </row>
    <row r="15522" spans="1:3">
      <c r="A15522" s="61">
        <v>44363</v>
      </c>
      <c r="B15522">
        <v>4.3849999999999998</v>
      </c>
      <c r="C15522" t="str">
        <f t="shared" si="247"/>
        <v>2021 q2</v>
      </c>
    </row>
    <row r="15523" spans="1:3">
      <c r="A15523" s="61">
        <v>44364</v>
      </c>
      <c r="B15523">
        <v>4.1779999999999999</v>
      </c>
      <c r="C15523" t="str">
        <f t="shared" si="247"/>
        <v>2021 q2</v>
      </c>
    </row>
    <row r="15524" spans="1:3">
      <c r="A15524" s="61">
        <v>44365</v>
      </c>
      <c r="B15524">
        <v>4.157</v>
      </c>
      <c r="C15524" t="str">
        <f t="shared" si="247"/>
        <v>2021 q2</v>
      </c>
    </row>
    <row r="15525" spans="1:3">
      <c r="A15525" s="61">
        <v>44368</v>
      </c>
      <c r="B15525">
        <v>4.1840000000000002</v>
      </c>
      <c r="C15525" t="str">
        <f t="shared" si="247"/>
        <v>2021 q2</v>
      </c>
    </row>
    <row r="15526" spans="1:3">
      <c r="A15526" s="61">
        <v>44369</v>
      </c>
      <c r="B15526">
        <v>4.2300000000000004</v>
      </c>
      <c r="C15526" t="str">
        <f t="shared" si="247"/>
        <v>2021 q2</v>
      </c>
    </row>
    <row r="15527" spans="1:3">
      <c r="A15527" s="61">
        <v>44370</v>
      </c>
      <c r="B15527">
        <v>4.3304999999999998</v>
      </c>
      <c r="C15527" t="str">
        <f t="shared" si="247"/>
        <v>2021 q2</v>
      </c>
    </row>
    <row r="15528" spans="1:3">
      <c r="A15528" s="61">
        <v>44371</v>
      </c>
      <c r="B15528">
        <v>4.3109999999999999</v>
      </c>
      <c r="C15528" t="str">
        <f t="shared" si="247"/>
        <v>2021 q2</v>
      </c>
    </row>
    <row r="15529" spans="1:3">
      <c r="A15529" s="61">
        <v>44372</v>
      </c>
      <c r="B15529">
        <v>4.2915000000000001</v>
      </c>
      <c r="C15529" t="str">
        <f t="shared" si="247"/>
        <v>2021 q2</v>
      </c>
    </row>
    <row r="15530" spans="1:3">
      <c r="A15530" s="61">
        <v>44375</v>
      </c>
      <c r="B15530">
        <v>4.2782</v>
      </c>
      <c r="C15530" t="str">
        <f t="shared" si="247"/>
        <v>2021 q2</v>
      </c>
    </row>
    <row r="15531" spans="1:3">
      <c r="A15531" s="61">
        <v>44376</v>
      </c>
      <c r="B15531">
        <v>4.2693000000000003</v>
      </c>
      <c r="C15531" t="str">
        <f t="shared" si="247"/>
        <v>2021 q2</v>
      </c>
    </row>
    <row r="15532" spans="1:3">
      <c r="A15532" s="61">
        <v>44377</v>
      </c>
      <c r="B15532">
        <v>4.2904999999999998</v>
      </c>
      <c r="C15532" t="str">
        <f t="shared" si="247"/>
        <v>2021 q2</v>
      </c>
    </row>
    <row r="15533" spans="1:3">
      <c r="A15533" s="61">
        <v>44378</v>
      </c>
      <c r="B15533">
        <v>4.2359999999999998</v>
      </c>
      <c r="C15533" t="str">
        <f t="shared" si="247"/>
        <v>2021 q3</v>
      </c>
    </row>
    <row r="15534" spans="1:3">
      <c r="A15534" s="61">
        <v>44379</v>
      </c>
      <c r="B15534">
        <v>4.2759999999999998</v>
      </c>
      <c r="C15534" t="str">
        <f t="shared" si="247"/>
        <v>2021 q3</v>
      </c>
    </row>
    <row r="15535" spans="1:3">
      <c r="A15535" s="61">
        <v>44383</v>
      </c>
      <c r="B15535">
        <v>4.2510000000000003</v>
      </c>
      <c r="C15535" t="str">
        <f t="shared" si="247"/>
        <v>2021 q3</v>
      </c>
    </row>
    <row r="15536" spans="1:3">
      <c r="A15536" s="61">
        <v>44384</v>
      </c>
      <c r="B15536">
        <v>4.3224999999999998</v>
      </c>
      <c r="C15536" t="str">
        <f t="shared" si="247"/>
        <v>2021 q3</v>
      </c>
    </row>
    <row r="15537" spans="1:3">
      <c r="A15537" s="61">
        <v>44385</v>
      </c>
      <c r="B15537">
        <v>4.2645</v>
      </c>
      <c r="C15537" t="str">
        <f t="shared" si="247"/>
        <v>2021 q3</v>
      </c>
    </row>
    <row r="15538" spans="1:3">
      <c r="A15538" s="61">
        <v>44386</v>
      </c>
      <c r="B15538">
        <v>4.3455000000000004</v>
      </c>
      <c r="C15538" t="str">
        <f t="shared" si="247"/>
        <v>2021 q3</v>
      </c>
    </row>
    <row r="15539" spans="1:3">
      <c r="A15539" s="61">
        <v>44389</v>
      </c>
      <c r="B15539">
        <v>4.3159999999999998</v>
      </c>
      <c r="C15539" t="str">
        <f t="shared" si="247"/>
        <v>2021 q3</v>
      </c>
    </row>
    <row r="15540" spans="1:3">
      <c r="A15540" s="61">
        <v>44390</v>
      </c>
      <c r="B15540">
        <v>4.3070000000000004</v>
      </c>
      <c r="C15540" t="str">
        <f t="shared" si="247"/>
        <v>2021 q3</v>
      </c>
    </row>
    <row r="15541" spans="1:3">
      <c r="A15541" s="61">
        <v>44391</v>
      </c>
      <c r="B15541">
        <v>4.2675000000000001</v>
      </c>
      <c r="C15541" t="str">
        <f t="shared" si="247"/>
        <v>2021 q3</v>
      </c>
    </row>
    <row r="15542" spans="1:3">
      <c r="A15542" s="61">
        <v>44392</v>
      </c>
      <c r="B15542">
        <v>4.3230000000000004</v>
      </c>
      <c r="C15542" t="str">
        <f t="shared" si="247"/>
        <v>2021 q3</v>
      </c>
    </row>
    <row r="15543" spans="1:3">
      <c r="A15543" s="61">
        <v>44393</v>
      </c>
      <c r="B15543">
        <v>4.3230000000000004</v>
      </c>
      <c r="C15543" t="str">
        <f t="shared" si="247"/>
        <v>2021 q3</v>
      </c>
    </row>
    <row r="15544" spans="1:3">
      <c r="A15544" s="61">
        <v>44396</v>
      </c>
      <c r="B15544">
        <v>4.2015000000000002</v>
      </c>
      <c r="C15544" t="str">
        <f t="shared" si="247"/>
        <v>2021 q3</v>
      </c>
    </row>
    <row r="15545" spans="1:3">
      <c r="A15545" s="61">
        <v>44397</v>
      </c>
      <c r="B15545">
        <v>4.2629999999999999</v>
      </c>
      <c r="C15545" t="str">
        <f t="shared" si="247"/>
        <v>2021 q3</v>
      </c>
    </row>
    <row r="15546" spans="1:3">
      <c r="A15546" s="61">
        <v>44398</v>
      </c>
      <c r="B15546">
        <v>4.2720000000000002</v>
      </c>
      <c r="C15546" t="str">
        <f t="shared" si="247"/>
        <v>2021 q3</v>
      </c>
    </row>
    <row r="15547" spans="1:3">
      <c r="A15547" s="61">
        <v>44399</v>
      </c>
      <c r="B15547">
        <v>4.3375000000000004</v>
      </c>
      <c r="C15547" t="str">
        <f t="shared" si="247"/>
        <v>2021 q3</v>
      </c>
    </row>
    <row r="15548" spans="1:3">
      <c r="A15548" s="61">
        <v>44400</v>
      </c>
      <c r="B15548">
        <v>4.4000000000000004</v>
      </c>
      <c r="C15548" t="str">
        <f t="shared" si="247"/>
        <v>2021 q3</v>
      </c>
    </row>
    <row r="15549" spans="1:3">
      <c r="A15549" s="61">
        <v>44403</v>
      </c>
      <c r="B15549">
        <v>4.585</v>
      </c>
      <c r="C15549" t="str">
        <f t="shared" si="247"/>
        <v>2021 q3</v>
      </c>
    </row>
    <row r="15550" spans="1:3">
      <c r="A15550" s="61">
        <v>44404</v>
      </c>
      <c r="B15550">
        <v>4.5445000000000002</v>
      </c>
      <c r="C15550" t="str">
        <f t="shared" si="247"/>
        <v>2021 q3</v>
      </c>
    </row>
    <row r="15551" spans="1:3">
      <c r="A15551" s="61">
        <v>44405</v>
      </c>
      <c r="B15551">
        <v>4.4820000000000002</v>
      </c>
      <c r="C15551" t="str">
        <f t="shared" si="247"/>
        <v>2021 q3</v>
      </c>
    </row>
    <row r="15552" spans="1:3">
      <c r="A15552" s="61">
        <v>44406</v>
      </c>
      <c r="B15552">
        <v>4.5235000000000003</v>
      </c>
      <c r="C15552" t="str">
        <f t="shared" si="247"/>
        <v>2021 q3</v>
      </c>
    </row>
    <row r="15553" spans="1:3">
      <c r="A15553" s="61">
        <v>44407</v>
      </c>
      <c r="B15553">
        <v>4.4824999999999999</v>
      </c>
      <c r="C15553" t="str">
        <f t="shared" si="247"/>
        <v>2021 q3</v>
      </c>
    </row>
    <row r="15554" spans="1:3">
      <c r="A15554" s="61">
        <v>44410</v>
      </c>
      <c r="B15554">
        <v>4.4329999999999998</v>
      </c>
      <c r="C15554" t="str">
        <f t="shared" si="247"/>
        <v>2021 q3</v>
      </c>
    </row>
    <row r="15555" spans="1:3">
      <c r="A15555" s="61">
        <v>44411</v>
      </c>
      <c r="B15555">
        <v>4.3860000000000001</v>
      </c>
      <c r="C15555" t="str">
        <f t="shared" si="247"/>
        <v>2021 q3</v>
      </c>
    </row>
    <row r="15556" spans="1:3">
      <c r="A15556" s="61">
        <v>44412</v>
      </c>
      <c r="B15556">
        <v>4.3324999999999996</v>
      </c>
      <c r="C15556" t="str">
        <f t="shared" si="247"/>
        <v>2021 q3</v>
      </c>
    </row>
    <row r="15557" spans="1:3">
      <c r="A15557" s="61">
        <v>44413</v>
      </c>
      <c r="B15557">
        <v>4.3479999999999999</v>
      </c>
      <c r="C15557" t="str">
        <f t="shared" si="247"/>
        <v>2021 q3</v>
      </c>
    </row>
    <row r="15558" spans="1:3">
      <c r="A15558" s="61">
        <v>44414</v>
      </c>
      <c r="B15558">
        <v>4.3479999999999999</v>
      </c>
      <c r="C15558" t="str">
        <f t="shared" si="247"/>
        <v>2021 q3</v>
      </c>
    </row>
    <row r="15559" spans="1:3">
      <c r="A15559" s="61">
        <v>44417</v>
      </c>
      <c r="B15559">
        <v>4.2895000000000003</v>
      </c>
      <c r="C15559" t="str">
        <f t="shared" si="247"/>
        <v>2021 q3</v>
      </c>
    </row>
    <row r="15560" spans="1:3">
      <c r="A15560" s="61">
        <v>44418</v>
      </c>
      <c r="B15560">
        <v>4.3540000000000001</v>
      </c>
      <c r="C15560" t="str">
        <f t="shared" si="247"/>
        <v>2021 q3</v>
      </c>
    </row>
    <row r="15561" spans="1:3">
      <c r="A15561" s="61">
        <v>44419</v>
      </c>
      <c r="B15561">
        <v>4.3674999999999997</v>
      </c>
      <c r="C15561" t="str">
        <f t="shared" si="247"/>
        <v>2021 q3</v>
      </c>
    </row>
    <row r="15562" spans="1:3">
      <c r="A15562" s="61">
        <v>44420</v>
      </c>
      <c r="B15562">
        <v>4.3600000000000003</v>
      </c>
      <c r="C15562" t="str">
        <f t="shared" si="247"/>
        <v>2021 q3</v>
      </c>
    </row>
    <row r="15563" spans="1:3">
      <c r="A15563" s="61">
        <v>44421</v>
      </c>
      <c r="B15563">
        <v>4.3914999999999997</v>
      </c>
      <c r="C15563" t="str">
        <f t="shared" si="247"/>
        <v>2021 q3</v>
      </c>
    </row>
    <row r="15564" spans="1:3">
      <c r="A15564" s="61">
        <v>44424</v>
      </c>
      <c r="B15564">
        <v>4.327</v>
      </c>
      <c r="C15564" t="str">
        <f t="shared" si="247"/>
        <v>2021 q3</v>
      </c>
    </row>
    <row r="15565" spans="1:3">
      <c r="A15565" s="61">
        <v>44425</v>
      </c>
      <c r="B15565">
        <v>4.2060000000000004</v>
      </c>
      <c r="C15565" t="str">
        <f t="shared" si="247"/>
        <v>2021 q3</v>
      </c>
    </row>
    <row r="15566" spans="1:3">
      <c r="A15566" s="61">
        <v>44426</v>
      </c>
      <c r="B15566">
        <v>4.12</v>
      </c>
      <c r="C15566" t="str">
        <f t="shared" si="247"/>
        <v>2021 q3</v>
      </c>
    </row>
    <row r="15567" spans="1:3">
      <c r="A15567" s="61">
        <v>44427</v>
      </c>
      <c r="B15567">
        <v>4.0410000000000004</v>
      </c>
      <c r="C15567" t="str">
        <f t="shared" si="247"/>
        <v>2021 q3</v>
      </c>
    </row>
    <row r="15568" spans="1:3">
      <c r="A15568" s="61">
        <v>44428</v>
      </c>
      <c r="B15568">
        <v>4.1369999999999996</v>
      </c>
      <c r="C15568" t="str">
        <f t="shared" si="247"/>
        <v>2021 q3</v>
      </c>
    </row>
    <row r="15569" spans="1:3">
      <c r="A15569" s="61">
        <v>44431</v>
      </c>
      <c r="B15569">
        <v>4.2370000000000001</v>
      </c>
      <c r="C15569" t="str">
        <f t="shared" si="247"/>
        <v>2021 q3</v>
      </c>
    </row>
    <row r="15570" spans="1:3">
      <c r="A15570" s="61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61">
        <v>44433</v>
      </c>
      <c r="B15571">
        <v>4.2675000000000001</v>
      </c>
      <c r="C15571" t="str">
        <f t="shared" si="248"/>
        <v>2021 q3</v>
      </c>
    </row>
    <row r="15572" spans="1:3">
      <c r="A15572" s="61">
        <v>44434</v>
      </c>
      <c r="B15572">
        <v>4.2499000000000002</v>
      </c>
      <c r="C15572" t="str">
        <f t="shared" si="248"/>
        <v>2021 q3</v>
      </c>
    </row>
    <row r="15573" spans="1:3">
      <c r="A15573" s="61">
        <v>44435</v>
      </c>
      <c r="B15573">
        <v>4.3239000000000001</v>
      </c>
      <c r="C15573" t="str">
        <f t="shared" si="248"/>
        <v>2021 q3</v>
      </c>
    </row>
    <row r="15574" spans="1:3">
      <c r="A15574" s="61">
        <v>44438</v>
      </c>
      <c r="B15574">
        <v>4.3696999999999999</v>
      </c>
      <c r="C15574" t="str">
        <f t="shared" si="248"/>
        <v>2021 q3</v>
      </c>
    </row>
    <row r="15575" spans="1:3">
      <c r="A15575" s="61">
        <v>44439</v>
      </c>
      <c r="B15575">
        <v>4.3719999999999999</v>
      </c>
      <c r="C15575" t="str">
        <f t="shared" si="248"/>
        <v>2021 q3</v>
      </c>
    </row>
    <row r="15576" spans="1:3">
      <c r="A15576" s="61">
        <v>44440</v>
      </c>
      <c r="B15576">
        <v>4.2779999999999996</v>
      </c>
      <c r="C15576" t="str">
        <f t="shared" si="248"/>
        <v>2021 q3</v>
      </c>
    </row>
    <row r="15577" spans="1:3">
      <c r="A15577" s="61">
        <v>44441</v>
      </c>
      <c r="B15577">
        <v>4.3040000000000003</v>
      </c>
      <c r="C15577" t="str">
        <f t="shared" si="248"/>
        <v>2021 q3</v>
      </c>
    </row>
    <row r="15578" spans="1:3">
      <c r="A15578" s="61">
        <v>44442</v>
      </c>
      <c r="B15578">
        <v>4.3339999999999996</v>
      </c>
      <c r="C15578" t="str">
        <f t="shared" si="248"/>
        <v>2021 q3</v>
      </c>
    </row>
    <row r="15579" spans="1:3">
      <c r="A15579" s="61">
        <v>44445</v>
      </c>
      <c r="B15579">
        <v>4.3339999999999996</v>
      </c>
      <c r="C15579" t="str">
        <f t="shared" si="248"/>
        <v>2021 q3</v>
      </c>
    </row>
    <row r="15580" spans="1:3">
      <c r="A15580" s="61">
        <v>44446</v>
      </c>
      <c r="B15580">
        <v>4.2815000000000003</v>
      </c>
      <c r="C15580" t="str">
        <f t="shared" si="248"/>
        <v>2021 q3</v>
      </c>
    </row>
    <row r="15581" spans="1:3">
      <c r="A15581" s="61">
        <v>44447</v>
      </c>
      <c r="B15581">
        <v>4.2329999999999997</v>
      </c>
      <c r="C15581" t="str">
        <f t="shared" si="248"/>
        <v>2021 q3</v>
      </c>
    </row>
    <row r="15582" spans="1:3">
      <c r="A15582" s="61">
        <v>44448</v>
      </c>
      <c r="B15582">
        <v>4.2854999999999999</v>
      </c>
      <c r="C15582" t="str">
        <f t="shared" si="248"/>
        <v>2021 q3</v>
      </c>
    </row>
    <row r="15583" spans="1:3">
      <c r="A15583" s="61">
        <v>44449</v>
      </c>
      <c r="B15583">
        <v>4.452</v>
      </c>
      <c r="C15583" t="str">
        <f t="shared" si="248"/>
        <v>2021 q3</v>
      </c>
    </row>
    <row r="15584" spans="1:3">
      <c r="A15584" s="61">
        <v>44452</v>
      </c>
      <c r="B15584">
        <v>4.367</v>
      </c>
      <c r="C15584" t="str">
        <f t="shared" si="248"/>
        <v>2021 q3</v>
      </c>
    </row>
    <row r="15585" spans="1:3">
      <c r="A15585" s="61">
        <v>44453</v>
      </c>
      <c r="B15585">
        <v>4.3209999999999997</v>
      </c>
      <c r="C15585" t="str">
        <f t="shared" si="248"/>
        <v>2021 q3</v>
      </c>
    </row>
    <row r="15586" spans="1:3">
      <c r="A15586" s="61">
        <v>44454</v>
      </c>
      <c r="B15586">
        <v>4.4065000000000003</v>
      </c>
      <c r="C15586" t="str">
        <f t="shared" si="248"/>
        <v>2021 q3</v>
      </c>
    </row>
    <row r="15587" spans="1:3">
      <c r="A15587" s="61">
        <v>44455</v>
      </c>
      <c r="B15587">
        <v>4.2815000000000003</v>
      </c>
      <c r="C15587" t="str">
        <f t="shared" si="248"/>
        <v>2021 q3</v>
      </c>
    </row>
    <row r="15588" spans="1:3">
      <c r="A15588" s="61">
        <v>44456</v>
      </c>
      <c r="B15588">
        <v>4.2460000000000004</v>
      </c>
      <c r="C15588" t="str">
        <f t="shared" si="248"/>
        <v>2021 q3</v>
      </c>
    </row>
    <row r="15589" spans="1:3">
      <c r="A15589" s="61">
        <v>44459</v>
      </c>
      <c r="B15589">
        <v>4.1144999999999996</v>
      </c>
      <c r="C15589" t="str">
        <f t="shared" si="248"/>
        <v>2021 q3</v>
      </c>
    </row>
    <row r="15590" spans="1:3">
      <c r="A15590" s="61">
        <v>44460</v>
      </c>
      <c r="B15590">
        <v>4.1260000000000003</v>
      </c>
      <c r="C15590" t="str">
        <f t="shared" si="248"/>
        <v>2021 q3</v>
      </c>
    </row>
    <row r="15591" spans="1:3">
      <c r="A15591" s="61">
        <v>44461</v>
      </c>
      <c r="B15591">
        <v>4.2519999999999998</v>
      </c>
      <c r="C15591" t="str">
        <f t="shared" si="248"/>
        <v>2021 q3</v>
      </c>
    </row>
    <row r="15592" spans="1:3">
      <c r="A15592" s="61">
        <v>44462</v>
      </c>
      <c r="B15592">
        <v>4.2309999999999999</v>
      </c>
      <c r="C15592" t="str">
        <f t="shared" si="248"/>
        <v>2021 q3</v>
      </c>
    </row>
    <row r="15593" spans="1:3">
      <c r="A15593" s="61">
        <v>44463</v>
      </c>
      <c r="B15593">
        <v>4.2854999999999999</v>
      </c>
      <c r="C15593" t="str">
        <f t="shared" si="248"/>
        <v>2021 q3</v>
      </c>
    </row>
    <row r="15594" spans="1:3">
      <c r="A15594" s="61">
        <v>44466</v>
      </c>
      <c r="B15594">
        <v>4.2895000000000003</v>
      </c>
      <c r="C15594" t="str">
        <f t="shared" si="248"/>
        <v>2021 q3</v>
      </c>
    </row>
    <row r="15595" spans="1:3">
      <c r="A15595" s="61">
        <v>44467</v>
      </c>
      <c r="B15595">
        <v>4.2465000000000002</v>
      </c>
      <c r="C15595" t="str">
        <f t="shared" si="248"/>
        <v>2021 q3</v>
      </c>
    </row>
    <row r="15596" spans="1:3">
      <c r="A15596" s="61">
        <v>44468</v>
      </c>
      <c r="B15596">
        <v>4.1989999999999998</v>
      </c>
      <c r="C15596" t="str">
        <f t="shared" si="248"/>
        <v>2021 q3</v>
      </c>
    </row>
    <row r="15597" spans="1:3">
      <c r="A15597" s="61">
        <v>44469</v>
      </c>
      <c r="B15597">
        <v>4.0890000000000004</v>
      </c>
      <c r="C15597" t="str">
        <f t="shared" si="248"/>
        <v>2021 q3</v>
      </c>
    </row>
    <row r="15598" spans="1:3">
      <c r="A15598" s="61">
        <v>44470</v>
      </c>
      <c r="B15598">
        <v>4.1885000000000003</v>
      </c>
      <c r="C15598" t="str">
        <f t="shared" si="248"/>
        <v>2021 q4</v>
      </c>
    </row>
    <row r="15599" spans="1:3">
      <c r="A15599" s="61">
        <v>44473</v>
      </c>
      <c r="B15599">
        <v>4.2385000000000002</v>
      </c>
      <c r="C15599" t="str">
        <f t="shared" si="248"/>
        <v>2021 q4</v>
      </c>
    </row>
    <row r="15600" spans="1:3">
      <c r="A15600" s="61">
        <v>44474</v>
      </c>
      <c r="B15600">
        <v>4.1924999999999999</v>
      </c>
      <c r="C15600" t="str">
        <f t="shared" si="248"/>
        <v>2021 q4</v>
      </c>
    </row>
    <row r="15601" spans="1:3">
      <c r="A15601" s="61">
        <v>44475</v>
      </c>
      <c r="B15601">
        <v>4.1475</v>
      </c>
      <c r="C15601" t="str">
        <f t="shared" si="248"/>
        <v>2021 q4</v>
      </c>
    </row>
    <row r="15602" spans="1:3">
      <c r="A15602" s="61">
        <v>44476</v>
      </c>
      <c r="B15602">
        <v>4.2435</v>
      </c>
      <c r="C15602" t="str">
        <f t="shared" si="248"/>
        <v>2021 q4</v>
      </c>
    </row>
    <row r="15603" spans="1:3">
      <c r="A15603" s="61">
        <v>44477</v>
      </c>
      <c r="B15603">
        <v>4.2755000000000001</v>
      </c>
      <c r="C15603" t="str">
        <f t="shared" si="248"/>
        <v>2021 q4</v>
      </c>
    </row>
    <row r="15604" spans="1:3">
      <c r="A15604" s="61">
        <v>44480</v>
      </c>
      <c r="B15604">
        <v>4.3665000000000003</v>
      </c>
      <c r="C15604" t="str">
        <f t="shared" si="248"/>
        <v>2021 q4</v>
      </c>
    </row>
    <row r="15605" spans="1:3">
      <c r="A15605" s="61">
        <v>44481</v>
      </c>
      <c r="B15605">
        <v>4.3254999999999999</v>
      </c>
      <c r="C15605" t="str">
        <f t="shared" si="248"/>
        <v>2021 q4</v>
      </c>
    </row>
    <row r="15606" spans="1:3">
      <c r="A15606" s="61">
        <v>44482</v>
      </c>
      <c r="B15606">
        <v>4.516</v>
      </c>
      <c r="C15606" t="str">
        <f t="shared" si="248"/>
        <v>2021 q4</v>
      </c>
    </row>
    <row r="15607" spans="1:3">
      <c r="A15607" s="61">
        <v>44483</v>
      </c>
      <c r="B15607">
        <v>4.6315</v>
      </c>
      <c r="C15607" t="str">
        <f t="shared" si="248"/>
        <v>2021 q4</v>
      </c>
    </row>
    <row r="15608" spans="1:3">
      <c r="A15608" s="61">
        <v>44484</v>
      </c>
      <c r="B15608">
        <v>4.7294999999999998</v>
      </c>
      <c r="C15608" t="str">
        <f t="shared" si="248"/>
        <v>2021 q4</v>
      </c>
    </row>
    <row r="15609" spans="1:3">
      <c r="A15609" s="61">
        <v>44487</v>
      </c>
      <c r="B15609">
        <v>4.7255000000000003</v>
      </c>
      <c r="C15609" t="str">
        <f t="shared" si="248"/>
        <v>2021 q4</v>
      </c>
    </row>
    <row r="15610" spans="1:3">
      <c r="A15610" s="61">
        <v>44488</v>
      </c>
      <c r="B15610">
        <v>4.7030000000000003</v>
      </c>
      <c r="C15610" t="str">
        <f t="shared" si="248"/>
        <v>2021 q4</v>
      </c>
    </row>
    <row r="15611" spans="1:3">
      <c r="A15611" s="61">
        <v>44489</v>
      </c>
      <c r="B15611">
        <v>4.7344999999999997</v>
      </c>
      <c r="C15611" t="str">
        <f t="shared" si="248"/>
        <v>2021 q4</v>
      </c>
    </row>
    <row r="15612" spans="1:3">
      <c r="A15612" s="61">
        <v>44490</v>
      </c>
      <c r="B15612">
        <v>4.5585000000000004</v>
      </c>
      <c r="C15612" t="str">
        <f t="shared" si="248"/>
        <v>2021 q4</v>
      </c>
    </row>
    <row r="15613" spans="1:3">
      <c r="A15613" s="61">
        <v>44491</v>
      </c>
      <c r="B15613">
        <v>4.4980000000000002</v>
      </c>
      <c r="C15613" t="str">
        <f t="shared" si="248"/>
        <v>2021 q4</v>
      </c>
    </row>
    <row r="15614" spans="1:3">
      <c r="A15614" s="61">
        <v>44494</v>
      </c>
      <c r="B15614">
        <v>4.5279999999999996</v>
      </c>
      <c r="C15614" t="str">
        <f t="shared" si="248"/>
        <v>2021 q4</v>
      </c>
    </row>
    <row r="15615" spans="1:3">
      <c r="A15615" s="61">
        <v>44495</v>
      </c>
      <c r="B15615">
        <v>4.4859999999999998</v>
      </c>
      <c r="C15615" t="str">
        <f t="shared" si="248"/>
        <v>2021 q4</v>
      </c>
    </row>
    <row r="15616" spans="1:3">
      <c r="A15616" s="61">
        <v>44496</v>
      </c>
      <c r="B15616">
        <v>4.3895</v>
      </c>
      <c r="C15616" t="str">
        <f t="shared" si="248"/>
        <v>2021 q4</v>
      </c>
    </row>
    <row r="15617" spans="1:3">
      <c r="A15617" s="61">
        <v>44497</v>
      </c>
      <c r="B15617">
        <v>4.4385000000000003</v>
      </c>
      <c r="C15617" t="str">
        <f t="shared" si="248"/>
        <v>2021 q4</v>
      </c>
    </row>
    <row r="15618" spans="1:3">
      <c r="A15618" s="61">
        <v>44498</v>
      </c>
      <c r="B15618">
        <v>4.3680000000000003</v>
      </c>
      <c r="C15618" t="str">
        <f t="shared" si="248"/>
        <v>2021 q4</v>
      </c>
    </row>
    <row r="15619" spans="1:3">
      <c r="A15619" s="61">
        <v>44501</v>
      </c>
      <c r="B15619">
        <v>4.3935000000000004</v>
      </c>
      <c r="C15619" t="str">
        <f t="shared" si="248"/>
        <v>2021 q4</v>
      </c>
    </row>
    <row r="15620" spans="1:3">
      <c r="A15620" s="61">
        <v>44502</v>
      </c>
      <c r="B15620">
        <v>4.3659999999999997</v>
      </c>
      <c r="C15620" t="str">
        <f t="shared" si="248"/>
        <v>2021 q4</v>
      </c>
    </row>
    <row r="15621" spans="1:3">
      <c r="A15621" s="61">
        <v>44503</v>
      </c>
      <c r="B15621">
        <v>4.3209999999999997</v>
      </c>
      <c r="C15621" t="str">
        <f t="shared" si="248"/>
        <v>2021 q4</v>
      </c>
    </row>
    <row r="15622" spans="1:3">
      <c r="A15622" s="61">
        <v>44504</v>
      </c>
      <c r="B15622">
        <v>4.3205</v>
      </c>
      <c r="C15622" t="str">
        <f t="shared" si="248"/>
        <v>2021 q4</v>
      </c>
    </row>
    <row r="15623" spans="1:3">
      <c r="A15623" s="61">
        <v>44505</v>
      </c>
      <c r="B15623">
        <v>4.343</v>
      </c>
      <c r="C15623" t="str">
        <f t="shared" si="248"/>
        <v>2021 q4</v>
      </c>
    </row>
    <row r="15624" spans="1:3">
      <c r="A15624" s="61">
        <v>44508</v>
      </c>
      <c r="B15624">
        <v>4.399</v>
      </c>
      <c r="C15624" t="str">
        <f t="shared" si="248"/>
        <v>2021 q4</v>
      </c>
    </row>
    <row r="15625" spans="1:3">
      <c r="A15625" s="61">
        <v>44509</v>
      </c>
      <c r="B15625">
        <v>4.3730000000000002</v>
      </c>
      <c r="C15625" t="str">
        <f t="shared" si="248"/>
        <v>2021 q4</v>
      </c>
    </row>
    <row r="15626" spans="1:3">
      <c r="A15626" s="61">
        <v>44510</v>
      </c>
      <c r="B15626">
        <v>4.3230000000000004</v>
      </c>
      <c r="C15626" t="str">
        <f t="shared" si="248"/>
        <v>2021 q4</v>
      </c>
    </row>
    <row r="15627" spans="1:3">
      <c r="A15627" s="61">
        <v>44511</v>
      </c>
      <c r="B15627">
        <v>4.3994999999999997</v>
      </c>
      <c r="C15627" t="str">
        <f t="shared" si="248"/>
        <v>2021 q4</v>
      </c>
    </row>
    <row r="15628" spans="1:3">
      <c r="A15628" s="61">
        <v>44512</v>
      </c>
      <c r="B15628">
        <v>4.4494999999999996</v>
      </c>
      <c r="C15628" t="str">
        <f t="shared" si="248"/>
        <v>2021 q4</v>
      </c>
    </row>
    <row r="15629" spans="1:3">
      <c r="A15629" s="61">
        <v>44515</v>
      </c>
      <c r="B15629">
        <v>4.4000000000000004</v>
      </c>
      <c r="C15629" t="str">
        <f t="shared" si="248"/>
        <v>2021 q4</v>
      </c>
    </row>
    <row r="15630" spans="1:3">
      <c r="A15630" s="61">
        <v>44516</v>
      </c>
      <c r="B15630">
        <v>4.3514999999999997</v>
      </c>
      <c r="C15630" t="str">
        <f t="shared" si="248"/>
        <v>2021 q4</v>
      </c>
    </row>
    <row r="15631" spans="1:3">
      <c r="A15631" s="61">
        <v>44517</v>
      </c>
      <c r="B15631">
        <v>4.266</v>
      </c>
      <c r="C15631" t="str">
        <f t="shared" si="248"/>
        <v>2021 q4</v>
      </c>
    </row>
    <row r="15632" spans="1:3">
      <c r="A15632" s="61">
        <v>44518</v>
      </c>
      <c r="B15632">
        <v>4.3045</v>
      </c>
      <c r="C15632" t="str">
        <f t="shared" si="248"/>
        <v>2021 q4</v>
      </c>
    </row>
    <row r="15633" spans="1:3">
      <c r="A15633" s="61">
        <v>44519</v>
      </c>
      <c r="B15633">
        <v>4.4074999999999998</v>
      </c>
      <c r="C15633" t="str">
        <f t="shared" si="248"/>
        <v>2021 q4</v>
      </c>
    </row>
    <row r="15634" spans="1:3">
      <c r="A15634" s="61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61">
        <v>44523</v>
      </c>
      <c r="B15635">
        <v>4.4234999999999998</v>
      </c>
      <c r="C15635" t="str">
        <f t="shared" si="249"/>
        <v>2021 q4</v>
      </c>
    </row>
    <row r="15636" spans="1:3">
      <c r="A15636" s="61">
        <v>44524</v>
      </c>
      <c r="B15636">
        <v>4.4600999999999997</v>
      </c>
      <c r="C15636" t="str">
        <f t="shared" si="249"/>
        <v>2021 q4</v>
      </c>
    </row>
    <row r="15637" spans="1:3">
      <c r="A15637" s="61">
        <v>44526</v>
      </c>
      <c r="B15637">
        <v>4.2850999999999999</v>
      </c>
      <c r="C15637" t="str">
        <f t="shared" si="249"/>
        <v>2021 q4</v>
      </c>
    </row>
    <row r="15638" spans="1:3">
      <c r="A15638" s="61">
        <v>44529</v>
      </c>
      <c r="B15638">
        <v>4.3384999999999998</v>
      </c>
      <c r="C15638" t="str">
        <f t="shared" si="249"/>
        <v>2021 q4</v>
      </c>
    </row>
    <row r="15639" spans="1:3">
      <c r="A15639" s="61">
        <v>44530</v>
      </c>
      <c r="B15639">
        <v>4.2788000000000004</v>
      </c>
      <c r="C15639" t="str">
        <f t="shared" si="249"/>
        <v>2021 q4</v>
      </c>
    </row>
    <row r="15640" spans="1:3">
      <c r="A15640" s="61">
        <v>44531</v>
      </c>
      <c r="B15640">
        <v>4.2480000000000002</v>
      </c>
      <c r="C15640" t="str">
        <f t="shared" si="249"/>
        <v>2021 q4</v>
      </c>
    </row>
    <row r="15641" spans="1:3">
      <c r="A15641" s="61">
        <v>44532</v>
      </c>
      <c r="B15641">
        <v>4.2995000000000001</v>
      </c>
      <c r="C15641" t="str">
        <f t="shared" si="249"/>
        <v>2021 q4</v>
      </c>
    </row>
    <row r="15642" spans="1:3">
      <c r="A15642" s="61">
        <v>44533</v>
      </c>
      <c r="B15642">
        <v>4.266</v>
      </c>
      <c r="C15642" t="str">
        <f t="shared" si="249"/>
        <v>2021 q4</v>
      </c>
    </row>
    <row r="15643" spans="1:3">
      <c r="A15643" s="61">
        <v>44536</v>
      </c>
      <c r="B15643">
        <v>4.3375000000000004</v>
      </c>
      <c r="C15643" t="str">
        <f t="shared" si="249"/>
        <v>2021 q4</v>
      </c>
    </row>
    <row r="15644" spans="1:3">
      <c r="A15644" s="61">
        <v>44537</v>
      </c>
      <c r="B15644">
        <v>4.3390000000000004</v>
      </c>
      <c r="C15644" t="str">
        <f t="shared" si="249"/>
        <v>2021 q4</v>
      </c>
    </row>
    <row r="15645" spans="1:3">
      <c r="A15645" s="61">
        <v>44538</v>
      </c>
      <c r="B15645">
        <v>4.3914999999999997</v>
      </c>
      <c r="C15645" t="str">
        <f t="shared" si="249"/>
        <v>2021 q4</v>
      </c>
    </row>
    <row r="15646" spans="1:3">
      <c r="A15646" s="61">
        <v>44539</v>
      </c>
      <c r="B15646">
        <v>4.3310000000000004</v>
      </c>
      <c r="C15646" t="str">
        <f t="shared" si="249"/>
        <v>2021 q4</v>
      </c>
    </row>
    <row r="15647" spans="1:3">
      <c r="A15647" s="61">
        <v>44540</v>
      </c>
      <c r="B15647">
        <v>4.2839999999999998</v>
      </c>
      <c r="C15647" t="str">
        <f t="shared" si="249"/>
        <v>2021 q4</v>
      </c>
    </row>
    <row r="15648" spans="1:3">
      <c r="A15648" s="61">
        <v>44543</v>
      </c>
      <c r="B15648">
        <v>4.2805</v>
      </c>
      <c r="C15648" t="str">
        <f t="shared" si="249"/>
        <v>2021 q4</v>
      </c>
    </row>
    <row r="15649" spans="1:3">
      <c r="A15649" s="61">
        <v>44544</v>
      </c>
      <c r="B15649">
        <v>4.2545000000000002</v>
      </c>
      <c r="C15649" t="str">
        <f t="shared" si="249"/>
        <v>2021 q4</v>
      </c>
    </row>
    <row r="15650" spans="1:3">
      <c r="A15650" s="61">
        <v>44545</v>
      </c>
      <c r="B15650">
        <v>4.18</v>
      </c>
      <c r="C15650" t="str">
        <f t="shared" si="249"/>
        <v>2021 q4</v>
      </c>
    </row>
    <row r="15651" spans="1:3">
      <c r="A15651" s="61">
        <v>44546</v>
      </c>
      <c r="B15651">
        <v>4.3010000000000002</v>
      </c>
      <c r="C15651" t="str">
        <f t="shared" si="249"/>
        <v>2021 q4</v>
      </c>
    </row>
    <row r="15652" spans="1:3">
      <c r="A15652" s="61">
        <v>44547</v>
      </c>
      <c r="B15652">
        <v>4.2904999999999998</v>
      </c>
      <c r="C15652" t="str">
        <f t="shared" si="249"/>
        <v>2021 q4</v>
      </c>
    </row>
    <row r="15653" spans="1:3">
      <c r="A15653" s="61">
        <v>44550</v>
      </c>
      <c r="B15653">
        <v>4.2874999999999996</v>
      </c>
      <c r="C15653" t="str">
        <f t="shared" si="249"/>
        <v>2021 q4</v>
      </c>
    </row>
    <row r="15654" spans="1:3">
      <c r="A15654" s="61">
        <v>44551</v>
      </c>
      <c r="B15654">
        <v>4.3384999999999998</v>
      </c>
      <c r="C15654" t="str">
        <f t="shared" si="249"/>
        <v>2021 q4</v>
      </c>
    </row>
    <row r="15655" spans="1:3">
      <c r="A15655" s="61">
        <v>44552</v>
      </c>
      <c r="B15655">
        <v>4.3884999999999996</v>
      </c>
      <c r="C15655" t="str">
        <f t="shared" si="249"/>
        <v>2021 q4</v>
      </c>
    </row>
    <row r="15656" spans="1:3">
      <c r="A15656" s="61">
        <v>44553</v>
      </c>
      <c r="B15656">
        <v>4.3875000000000002</v>
      </c>
      <c r="C15656" t="str">
        <f t="shared" si="249"/>
        <v>2021 q4</v>
      </c>
    </row>
    <row r="15657" spans="1:3">
      <c r="A15657" s="61">
        <v>44554</v>
      </c>
      <c r="B15657">
        <v>4.3875000000000002</v>
      </c>
      <c r="C15657" t="str">
        <f t="shared" si="249"/>
        <v>2021 q4</v>
      </c>
    </row>
    <row r="15658" spans="1:3">
      <c r="A15658" s="61">
        <v>44556</v>
      </c>
      <c r="B15658">
        <v>4.3875000000000002</v>
      </c>
      <c r="C15658" t="str">
        <f t="shared" si="249"/>
        <v>2021 q4</v>
      </c>
    </row>
    <row r="15659" spans="1:3">
      <c r="A15659" s="61">
        <v>44557</v>
      </c>
      <c r="B15659">
        <v>4.4664999999999999</v>
      </c>
      <c r="C15659" t="str">
        <f t="shared" si="249"/>
        <v>2021 q4</v>
      </c>
    </row>
    <row r="15660" spans="1:3">
      <c r="A15660" s="61">
        <v>44558</v>
      </c>
      <c r="B15660">
        <v>4.4278000000000004</v>
      </c>
      <c r="C15660" t="str">
        <f t="shared" si="249"/>
        <v>2021 q4</v>
      </c>
    </row>
    <row r="15661" spans="1:3">
      <c r="A15661" s="61">
        <v>44559</v>
      </c>
      <c r="B15661">
        <v>4.4090999999999996</v>
      </c>
      <c r="C15661" t="str">
        <f t="shared" si="249"/>
        <v>2021 q4</v>
      </c>
    </row>
    <row r="15662" spans="1:3">
      <c r="A15662" s="61">
        <v>44560</v>
      </c>
      <c r="B15662">
        <v>4.3893000000000004</v>
      </c>
      <c r="C15662" t="str">
        <f t="shared" si="249"/>
        <v>2021 q4</v>
      </c>
    </row>
    <row r="15663" spans="1:3">
      <c r="A15663" s="61">
        <v>44561</v>
      </c>
      <c r="B15663">
        <v>4.4618000000000002</v>
      </c>
      <c r="C15663" t="str">
        <f t="shared" si="249"/>
        <v>2021 q4</v>
      </c>
    </row>
    <row r="15664" spans="1:3">
      <c r="A15664" s="61">
        <v>44564</v>
      </c>
      <c r="B15664">
        <v>4.4215</v>
      </c>
      <c r="C15664" t="str">
        <f t="shared" si="249"/>
        <v>2022 q1</v>
      </c>
    </row>
    <row r="15665" spans="1:3">
      <c r="A15665" s="61">
        <v>44565</v>
      </c>
      <c r="B15665">
        <v>4.4749999999999996</v>
      </c>
      <c r="C15665" t="str">
        <f t="shared" si="249"/>
        <v>2022 q1</v>
      </c>
    </row>
    <row r="15666" spans="1:3">
      <c r="A15666" s="61">
        <v>44566</v>
      </c>
      <c r="B15666">
        <v>4.4135</v>
      </c>
      <c r="C15666" t="str">
        <f t="shared" si="249"/>
        <v>2022 q1</v>
      </c>
    </row>
    <row r="15667" spans="1:3">
      <c r="A15667" s="61">
        <v>44567</v>
      </c>
      <c r="B15667">
        <v>4.3544999999999998</v>
      </c>
      <c r="C15667" t="str">
        <f t="shared" si="249"/>
        <v>2022 q1</v>
      </c>
    </row>
    <row r="15668" spans="1:3">
      <c r="A15668" s="61">
        <v>44568</v>
      </c>
      <c r="B15668">
        <v>4.41</v>
      </c>
      <c r="C15668" t="str">
        <f t="shared" si="249"/>
        <v>2022 q1</v>
      </c>
    </row>
    <row r="15669" spans="1:3">
      <c r="A15669" s="61">
        <v>44571</v>
      </c>
      <c r="B15669">
        <v>4.3520000000000003</v>
      </c>
      <c r="C15669" t="str">
        <f t="shared" si="249"/>
        <v>2022 q1</v>
      </c>
    </row>
    <row r="15670" spans="1:3">
      <c r="A15670" s="61">
        <v>44572</v>
      </c>
      <c r="B15670">
        <v>4.4290000000000003</v>
      </c>
      <c r="C15670" t="str">
        <f t="shared" si="249"/>
        <v>2022 q1</v>
      </c>
    </row>
    <row r="15671" spans="1:3">
      <c r="A15671" s="61">
        <v>44573</v>
      </c>
      <c r="B15671">
        <v>4.5765000000000002</v>
      </c>
      <c r="C15671" t="str">
        <f t="shared" si="249"/>
        <v>2022 q1</v>
      </c>
    </row>
    <row r="15672" spans="1:3">
      <c r="A15672" s="61">
        <v>44574</v>
      </c>
      <c r="B15672">
        <v>4.5460000000000003</v>
      </c>
      <c r="C15672" t="str">
        <f t="shared" si="249"/>
        <v>2022 q1</v>
      </c>
    </row>
    <row r="15673" spans="1:3">
      <c r="A15673" s="61">
        <v>44575</v>
      </c>
      <c r="B15673">
        <v>4.4204999999999997</v>
      </c>
      <c r="C15673" t="str">
        <f t="shared" si="249"/>
        <v>2022 q1</v>
      </c>
    </row>
    <row r="15674" spans="1:3">
      <c r="A15674" s="61">
        <v>44579</v>
      </c>
      <c r="B15674">
        <v>4.3825000000000003</v>
      </c>
      <c r="C15674" t="str">
        <f t="shared" si="249"/>
        <v>2022 q1</v>
      </c>
    </row>
    <row r="15675" spans="1:3">
      <c r="A15675" s="61">
        <v>44580</v>
      </c>
      <c r="B15675">
        <v>4.47</v>
      </c>
      <c r="C15675" t="str">
        <f t="shared" si="249"/>
        <v>2022 q1</v>
      </c>
    </row>
    <row r="15676" spans="1:3">
      <c r="A15676" s="61">
        <v>44581</v>
      </c>
      <c r="B15676">
        <v>4.5824999999999996</v>
      </c>
      <c r="C15676" t="str">
        <f t="shared" si="249"/>
        <v>2022 q1</v>
      </c>
    </row>
    <row r="15677" spans="1:3">
      <c r="A15677" s="61">
        <v>44582</v>
      </c>
      <c r="B15677">
        <v>4.524</v>
      </c>
      <c r="C15677" t="str">
        <f t="shared" si="249"/>
        <v>2022 q1</v>
      </c>
    </row>
    <row r="15678" spans="1:3">
      <c r="A15678" s="61">
        <v>44585</v>
      </c>
      <c r="B15678">
        <v>4.4124999999999996</v>
      </c>
      <c r="C15678" t="str">
        <f t="shared" si="249"/>
        <v>2022 q1</v>
      </c>
    </row>
    <row r="15679" spans="1:3">
      <c r="A15679" s="61">
        <v>44586</v>
      </c>
      <c r="B15679">
        <v>4.45</v>
      </c>
      <c r="C15679" t="str">
        <f t="shared" si="249"/>
        <v>2022 q1</v>
      </c>
    </row>
    <row r="15680" spans="1:3">
      <c r="A15680" s="61">
        <v>44587</v>
      </c>
      <c r="B15680">
        <v>4.5149999999999997</v>
      </c>
      <c r="C15680" t="str">
        <f t="shared" si="249"/>
        <v>2022 q1</v>
      </c>
    </row>
    <row r="15681" spans="1:3">
      <c r="A15681" s="61">
        <v>44588</v>
      </c>
      <c r="B15681">
        <v>4.4234999999999998</v>
      </c>
      <c r="C15681" t="str">
        <f t="shared" si="249"/>
        <v>2022 q1</v>
      </c>
    </row>
    <row r="15682" spans="1:3">
      <c r="A15682" s="61">
        <v>44589</v>
      </c>
      <c r="B15682">
        <v>4.3099999999999996</v>
      </c>
      <c r="C15682" t="str">
        <f t="shared" si="249"/>
        <v>2022 q1</v>
      </c>
    </row>
    <row r="15683" spans="1:3">
      <c r="A15683" s="61">
        <v>44592</v>
      </c>
      <c r="B15683">
        <v>4.3244999999999996</v>
      </c>
      <c r="C15683" t="str">
        <f t="shared" si="249"/>
        <v>2022 q1</v>
      </c>
    </row>
    <row r="15684" spans="1:3">
      <c r="A15684" s="61">
        <v>44593</v>
      </c>
      <c r="B15684">
        <v>4.4340000000000002</v>
      </c>
      <c r="C15684" t="str">
        <f t="shared" si="249"/>
        <v>2022 q1</v>
      </c>
    </row>
    <row r="15685" spans="1:3">
      <c r="A15685" s="61">
        <v>44594</v>
      </c>
      <c r="B15685">
        <v>4.4960000000000004</v>
      </c>
      <c r="C15685" t="str">
        <f t="shared" si="249"/>
        <v>2022 q1</v>
      </c>
    </row>
    <row r="15686" spans="1:3">
      <c r="A15686" s="61">
        <v>44595</v>
      </c>
      <c r="B15686">
        <v>4.4710000000000001</v>
      </c>
      <c r="C15686" t="str">
        <f t="shared" si="249"/>
        <v>2022 q1</v>
      </c>
    </row>
    <row r="15687" spans="1:3">
      <c r="A15687" s="61">
        <v>44596</v>
      </c>
      <c r="B15687">
        <v>4.4874999999999998</v>
      </c>
      <c r="C15687" t="str">
        <f t="shared" si="249"/>
        <v>2022 q1</v>
      </c>
    </row>
    <row r="15688" spans="1:3">
      <c r="A15688" s="61">
        <v>44599</v>
      </c>
      <c r="B15688">
        <v>4.4625000000000004</v>
      </c>
      <c r="C15688" t="str">
        <f t="shared" si="249"/>
        <v>2022 q1</v>
      </c>
    </row>
    <row r="15689" spans="1:3">
      <c r="A15689" s="61">
        <v>44600</v>
      </c>
      <c r="B15689">
        <v>4.4610000000000003</v>
      </c>
      <c r="C15689" t="str">
        <f t="shared" si="249"/>
        <v>2022 q1</v>
      </c>
    </row>
    <row r="15690" spans="1:3">
      <c r="A15690" s="61">
        <v>44601</v>
      </c>
      <c r="B15690">
        <v>4.6025</v>
      </c>
      <c r="C15690" t="str">
        <f t="shared" si="249"/>
        <v>2022 q1</v>
      </c>
    </row>
    <row r="15691" spans="1:3">
      <c r="A15691" s="61">
        <v>44602</v>
      </c>
      <c r="B15691">
        <v>4.6595000000000004</v>
      </c>
      <c r="C15691" t="str">
        <f t="shared" si="249"/>
        <v>2022 q1</v>
      </c>
    </row>
    <row r="15692" spans="1:3">
      <c r="A15692" s="61">
        <v>44603</v>
      </c>
      <c r="B15692">
        <v>4.5060000000000002</v>
      </c>
      <c r="C15692" t="str">
        <f t="shared" si="249"/>
        <v>2022 q1</v>
      </c>
    </row>
    <row r="15693" spans="1:3">
      <c r="A15693" s="61">
        <v>44606</v>
      </c>
      <c r="B15693">
        <v>4.5075000000000003</v>
      </c>
      <c r="C15693" t="str">
        <f t="shared" si="249"/>
        <v>2022 q1</v>
      </c>
    </row>
    <row r="15694" spans="1:3">
      <c r="A15694" s="61">
        <v>44607</v>
      </c>
      <c r="B15694">
        <v>4.5315000000000003</v>
      </c>
      <c r="C15694" t="str">
        <f t="shared" si="249"/>
        <v>2022 q1</v>
      </c>
    </row>
    <row r="15695" spans="1:3">
      <c r="A15695" s="61">
        <v>44608</v>
      </c>
      <c r="B15695">
        <v>4.5365000000000002</v>
      </c>
      <c r="C15695" t="str">
        <f t="shared" si="249"/>
        <v>2022 q1</v>
      </c>
    </row>
    <row r="15696" spans="1:3">
      <c r="A15696" s="61">
        <v>44609</v>
      </c>
      <c r="B15696">
        <v>4.5229999999999997</v>
      </c>
      <c r="C15696" t="str">
        <f t="shared" si="249"/>
        <v>2022 q1</v>
      </c>
    </row>
    <row r="15697" spans="1:3">
      <c r="A15697" s="61">
        <v>44610</v>
      </c>
      <c r="B15697">
        <v>4.5194999999999999</v>
      </c>
      <c r="C15697" t="str">
        <f t="shared" si="249"/>
        <v>2022 q1</v>
      </c>
    </row>
    <row r="15698" spans="1:3">
      <c r="A15698" s="61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61">
        <v>44614</v>
      </c>
      <c r="B15699">
        <v>4.5105000000000004</v>
      </c>
      <c r="C15699" t="str">
        <f t="shared" si="250"/>
        <v>2022 q1</v>
      </c>
    </row>
    <row r="15700" spans="1:3">
      <c r="A15700" s="61">
        <v>44615</v>
      </c>
      <c r="B15700">
        <v>4.4848999999999997</v>
      </c>
      <c r="C15700" t="str">
        <f t="shared" si="250"/>
        <v>2022 q1</v>
      </c>
    </row>
    <row r="15701" spans="1:3">
      <c r="A15701" s="61">
        <v>44616</v>
      </c>
      <c r="B15701">
        <v>4.4580000000000002</v>
      </c>
      <c r="C15701" t="str">
        <f t="shared" si="250"/>
        <v>2022 q1</v>
      </c>
    </row>
    <row r="15702" spans="1:3">
      <c r="A15702" s="61">
        <v>44617</v>
      </c>
      <c r="B15702">
        <v>4.4798</v>
      </c>
      <c r="C15702" t="str">
        <f t="shared" si="250"/>
        <v>2022 q1</v>
      </c>
    </row>
    <row r="15703" spans="1:3">
      <c r="A15703" s="61">
        <v>44620</v>
      </c>
      <c r="B15703">
        <v>4.4524999999999997</v>
      </c>
      <c r="C15703" t="str">
        <f t="shared" si="250"/>
        <v>2022 q1</v>
      </c>
    </row>
    <row r="15704" spans="1:3">
      <c r="A15704" s="61">
        <v>44621</v>
      </c>
      <c r="B15704">
        <v>4.5964999999999998</v>
      </c>
      <c r="C15704" t="str">
        <f t="shared" si="250"/>
        <v>2022 q1</v>
      </c>
    </row>
    <row r="15705" spans="1:3">
      <c r="A15705" s="61">
        <v>44622</v>
      </c>
      <c r="B15705">
        <v>4.6654999999999998</v>
      </c>
      <c r="C15705" t="str">
        <f t="shared" si="250"/>
        <v>2022 q1</v>
      </c>
    </row>
    <row r="15706" spans="1:3">
      <c r="A15706" s="61">
        <v>44623</v>
      </c>
      <c r="B15706">
        <v>4.7815000000000003</v>
      </c>
      <c r="C15706" t="str">
        <f t="shared" si="250"/>
        <v>2022 q1</v>
      </c>
    </row>
    <row r="15707" spans="1:3">
      <c r="A15707" s="61">
        <v>44624</v>
      </c>
      <c r="B15707">
        <v>4.9375</v>
      </c>
      <c r="C15707" t="str">
        <f t="shared" si="250"/>
        <v>2022 q1</v>
      </c>
    </row>
    <row r="15708" spans="1:3">
      <c r="A15708" s="61">
        <v>44627</v>
      </c>
      <c r="B15708">
        <v>4.7309999999999999</v>
      </c>
      <c r="C15708" t="str">
        <f t="shared" si="250"/>
        <v>2022 q1</v>
      </c>
    </row>
    <row r="15709" spans="1:3">
      <c r="A15709" s="61">
        <v>44628</v>
      </c>
      <c r="B15709">
        <v>4.71</v>
      </c>
      <c r="C15709" t="str">
        <f t="shared" si="250"/>
        <v>2022 q1</v>
      </c>
    </row>
    <row r="15710" spans="1:3">
      <c r="A15710" s="61">
        <v>44629</v>
      </c>
      <c r="B15710">
        <v>4.5724999999999998</v>
      </c>
      <c r="C15710" t="str">
        <f t="shared" si="250"/>
        <v>2022 q1</v>
      </c>
    </row>
    <row r="15711" spans="1:3">
      <c r="A15711" s="61">
        <v>44630</v>
      </c>
      <c r="B15711">
        <v>4.6524999999999999</v>
      </c>
      <c r="C15711" t="str">
        <f t="shared" si="250"/>
        <v>2022 q1</v>
      </c>
    </row>
    <row r="15712" spans="1:3">
      <c r="A15712" s="61">
        <v>44631</v>
      </c>
      <c r="B15712">
        <v>4.6254999999999997</v>
      </c>
      <c r="C15712" t="str">
        <f t="shared" si="250"/>
        <v>2022 q1</v>
      </c>
    </row>
    <row r="15713" spans="1:3">
      <c r="A15713" s="61">
        <v>44634</v>
      </c>
      <c r="B15713">
        <v>4.5229999999999997</v>
      </c>
      <c r="C15713" t="str">
        <f t="shared" si="250"/>
        <v>2022 q1</v>
      </c>
    </row>
    <row r="15714" spans="1:3">
      <c r="A15714" s="61">
        <v>44635</v>
      </c>
      <c r="B15714">
        <v>4.5129999999999999</v>
      </c>
      <c r="C15714" t="str">
        <f t="shared" si="250"/>
        <v>2022 q1</v>
      </c>
    </row>
    <row r="15715" spans="1:3">
      <c r="A15715" s="61">
        <v>44636</v>
      </c>
      <c r="B15715">
        <v>4.6005000000000003</v>
      </c>
      <c r="C15715" t="str">
        <f t="shared" si="250"/>
        <v>2022 q1</v>
      </c>
    </row>
    <row r="15716" spans="1:3">
      <c r="A15716" s="61">
        <v>44637</v>
      </c>
      <c r="B15716">
        <v>4.702</v>
      </c>
      <c r="C15716" t="str">
        <f t="shared" si="250"/>
        <v>2022 q1</v>
      </c>
    </row>
    <row r="15717" spans="1:3">
      <c r="A15717" s="61">
        <v>44638</v>
      </c>
      <c r="B15717">
        <v>4.7394999999999996</v>
      </c>
      <c r="C15717" t="str">
        <f t="shared" si="250"/>
        <v>2022 q1</v>
      </c>
    </row>
    <row r="15718" spans="1:3">
      <c r="A15718" s="61">
        <v>44641</v>
      </c>
      <c r="B15718">
        <v>4.7104999999999997</v>
      </c>
      <c r="C15718" t="str">
        <f t="shared" si="250"/>
        <v>2022 q1</v>
      </c>
    </row>
    <row r="15719" spans="1:3">
      <c r="A15719" s="61">
        <v>44642</v>
      </c>
      <c r="B15719">
        <v>4.7</v>
      </c>
      <c r="C15719" t="str">
        <f t="shared" si="250"/>
        <v>2022 q1</v>
      </c>
    </row>
    <row r="15720" spans="1:3">
      <c r="A15720" s="61">
        <v>44643</v>
      </c>
      <c r="B15720">
        <v>4.7765000000000004</v>
      </c>
      <c r="C15720" t="str">
        <f t="shared" si="250"/>
        <v>2022 q1</v>
      </c>
    </row>
    <row r="15721" spans="1:3">
      <c r="A15721" s="61">
        <v>44644</v>
      </c>
      <c r="B15721">
        <v>4.7424999999999997</v>
      </c>
      <c r="C15721" t="str">
        <f t="shared" si="250"/>
        <v>2022 q1</v>
      </c>
    </row>
    <row r="15722" spans="1:3">
      <c r="A15722" s="61">
        <v>44645</v>
      </c>
      <c r="B15722">
        <v>4.6985000000000001</v>
      </c>
      <c r="C15722" t="str">
        <f t="shared" si="250"/>
        <v>2022 q1</v>
      </c>
    </row>
    <row r="15723" spans="1:3">
      <c r="A15723" s="61">
        <v>44648</v>
      </c>
      <c r="B15723">
        <v>4.7255000000000003</v>
      </c>
      <c r="C15723" t="str">
        <f t="shared" si="250"/>
        <v>2022 q1</v>
      </c>
    </row>
    <row r="15724" spans="1:3">
      <c r="A15724" s="61">
        <v>44649</v>
      </c>
      <c r="B15724">
        <v>4.7309999999999999</v>
      </c>
      <c r="C15724" t="str">
        <f t="shared" si="250"/>
        <v>2022 q1</v>
      </c>
    </row>
    <row r="15725" spans="1:3">
      <c r="A15725" s="61">
        <v>44650</v>
      </c>
      <c r="B15725">
        <v>4.7504999999999997</v>
      </c>
      <c r="C15725" t="str">
        <f t="shared" si="250"/>
        <v>2022 q1</v>
      </c>
    </row>
    <row r="15726" spans="1:3">
      <c r="A15726" s="61">
        <v>44651</v>
      </c>
      <c r="B15726">
        <v>4.7510000000000003</v>
      </c>
      <c r="C15726" t="str">
        <f t="shared" si="250"/>
        <v>2022 q1</v>
      </c>
    </row>
    <row r="15727" spans="1:3">
      <c r="A15727" s="61">
        <v>44652</v>
      </c>
      <c r="B15727">
        <v>4.6885000000000003</v>
      </c>
      <c r="C15727" t="str">
        <f t="shared" si="250"/>
        <v>2022 q2</v>
      </c>
    </row>
    <row r="15728" spans="1:3">
      <c r="A15728" s="61">
        <v>44655</v>
      </c>
      <c r="B15728">
        <v>4.7815000000000003</v>
      </c>
      <c r="C15728" t="str">
        <f t="shared" si="250"/>
        <v>2022 q2</v>
      </c>
    </row>
    <row r="15729" spans="1:3">
      <c r="A15729" s="61">
        <v>44656</v>
      </c>
      <c r="B15729">
        <v>4.7949999999999999</v>
      </c>
      <c r="C15729" t="str">
        <f t="shared" si="250"/>
        <v>2022 q2</v>
      </c>
    </row>
    <row r="15730" spans="1:3">
      <c r="A15730" s="61">
        <v>44657</v>
      </c>
      <c r="B15730">
        <v>4.7380000000000004</v>
      </c>
      <c r="C15730" t="str">
        <f t="shared" si="250"/>
        <v>2022 q2</v>
      </c>
    </row>
    <row r="15731" spans="1:3">
      <c r="A15731" s="61">
        <v>44658</v>
      </c>
      <c r="B15731">
        <v>4.6994999999999996</v>
      </c>
      <c r="C15731" t="str">
        <f t="shared" si="250"/>
        <v>2022 q2</v>
      </c>
    </row>
    <row r="15732" spans="1:3">
      <c r="A15732" s="61">
        <v>44659</v>
      </c>
      <c r="B15732">
        <v>4.7249999999999996</v>
      </c>
      <c r="C15732" t="str">
        <f t="shared" si="250"/>
        <v>2022 q2</v>
      </c>
    </row>
    <row r="15733" spans="1:3">
      <c r="A15733" s="61">
        <v>44662</v>
      </c>
      <c r="B15733">
        <v>4.6340000000000003</v>
      </c>
      <c r="C15733" t="str">
        <f t="shared" si="250"/>
        <v>2022 q2</v>
      </c>
    </row>
    <row r="15734" spans="1:3">
      <c r="A15734" s="61">
        <v>44663</v>
      </c>
      <c r="B15734">
        <v>4.7095000000000002</v>
      </c>
      <c r="C15734" t="str">
        <f t="shared" si="250"/>
        <v>2022 q2</v>
      </c>
    </row>
    <row r="15735" spans="1:3">
      <c r="A15735" s="61">
        <v>44664</v>
      </c>
      <c r="B15735">
        <v>4.7119999999999997</v>
      </c>
      <c r="C15735" t="str">
        <f t="shared" si="250"/>
        <v>2022 q2</v>
      </c>
    </row>
    <row r="15736" spans="1:3">
      <c r="A15736" s="61">
        <v>44665</v>
      </c>
      <c r="B15736">
        <v>4.7234999999999996</v>
      </c>
      <c r="C15736" t="str">
        <f t="shared" si="250"/>
        <v>2022 q2</v>
      </c>
    </row>
    <row r="15737" spans="1:3">
      <c r="A15737" s="61">
        <v>44666</v>
      </c>
      <c r="B15737">
        <v>4.7234999999999996</v>
      </c>
      <c r="C15737" t="str">
        <f t="shared" si="250"/>
        <v>2022 q2</v>
      </c>
    </row>
    <row r="15738" spans="1:3">
      <c r="A15738" s="61">
        <v>44669</v>
      </c>
      <c r="B15738">
        <v>4.8019999999999996</v>
      </c>
      <c r="C15738" t="str">
        <f t="shared" si="250"/>
        <v>2022 q2</v>
      </c>
    </row>
    <row r="15739" spans="1:3">
      <c r="A15739" s="61">
        <v>44670</v>
      </c>
      <c r="B15739">
        <v>4.718</v>
      </c>
      <c r="C15739" t="str">
        <f t="shared" si="250"/>
        <v>2022 q2</v>
      </c>
    </row>
    <row r="15740" spans="1:3">
      <c r="A15740" s="61">
        <v>44671</v>
      </c>
      <c r="B15740">
        <v>4.6520000000000001</v>
      </c>
      <c r="C15740" t="str">
        <f t="shared" si="250"/>
        <v>2022 q2</v>
      </c>
    </row>
    <row r="15741" spans="1:3">
      <c r="A15741" s="61">
        <v>44672</v>
      </c>
      <c r="B15741">
        <v>4.7039999999999997</v>
      </c>
      <c r="C15741" t="str">
        <f t="shared" si="250"/>
        <v>2022 q2</v>
      </c>
    </row>
    <row r="15742" spans="1:3">
      <c r="A15742" s="61">
        <v>44673</v>
      </c>
      <c r="B15742">
        <v>4.5815000000000001</v>
      </c>
      <c r="C15742" t="str">
        <f t="shared" si="250"/>
        <v>2022 q2</v>
      </c>
    </row>
    <row r="15743" spans="1:3">
      <c r="A15743" s="61">
        <v>44676</v>
      </c>
      <c r="B15743">
        <v>4.4489999999999998</v>
      </c>
      <c r="C15743" t="str">
        <f t="shared" si="250"/>
        <v>2022 q2</v>
      </c>
    </row>
    <row r="15744" spans="1:3">
      <c r="A15744" s="61">
        <v>44677</v>
      </c>
      <c r="B15744">
        <v>4.4455999999999998</v>
      </c>
      <c r="C15744" t="str">
        <f t="shared" si="250"/>
        <v>2022 q2</v>
      </c>
    </row>
    <row r="15745" spans="1:3">
      <c r="A15745" s="61">
        <v>44678</v>
      </c>
      <c r="B15745">
        <v>4.4638999999999998</v>
      </c>
      <c r="C15745" t="str">
        <f t="shared" si="250"/>
        <v>2022 q2</v>
      </c>
    </row>
    <row r="15746" spans="1:3">
      <c r="A15746" s="61">
        <v>44679</v>
      </c>
      <c r="B15746">
        <v>4.4255000000000004</v>
      </c>
      <c r="C15746" t="str">
        <f t="shared" si="250"/>
        <v>2022 q2</v>
      </c>
    </row>
    <row r="15747" spans="1:3">
      <c r="A15747" s="61">
        <v>44680</v>
      </c>
      <c r="B15747">
        <v>4.4058000000000002</v>
      </c>
      <c r="C15747" t="str">
        <f t="shared" si="250"/>
        <v>2022 q2</v>
      </c>
    </row>
    <row r="15748" spans="1:3">
      <c r="A15748" s="61">
        <v>44683</v>
      </c>
      <c r="B15748">
        <v>4.2679999999999998</v>
      </c>
      <c r="C15748" t="str">
        <f t="shared" si="250"/>
        <v>2022 q2</v>
      </c>
    </row>
    <row r="15749" spans="1:3">
      <c r="A15749" s="61">
        <v>44684</v>
      </c>
      <c r="B15749">
        <v>4.2830000000000004</v>
      </c>
      <c r="C15749" t="str">
        <f t="shared" si="250"/>
        <v>2022 q2</v>
      </c>
    </row>
    <row r="15750" spans="1:3">
      <c r="A15750" s="61">
        <v>44685</v>
      </c>
      <c r="B15750">
        <v>4.3380000000000001</v>
      </c>
      <c r="C15750" t="str">
        <f t="shared" si="250"/>
        <v>2022 q2</v>
      </c>
    </row>
    <row r="15751" spans="1:3">
      <c r="A15751" s="61">
        <v>44686</v>
      </c>
      <c r="B15751">
        <v>4.2915000000000001</v>
      </c>
      <c r="C15751" t="str">
        <f t="shared" si="250"/>
        <v>2022 q2</v>
      </c>
    </row>
    <row r="15752" spans="1:3">
      <c r="A15752" s="61">
        <v>44687</v>
      </c>
      <c r="B15752">
        <v>4.2670000000000003</v>
      </c>
      <c r="C15752" t="str">
        <f t="shared" si="250"/>
        <v>2022 q2</v>
      </c>
    </row>
    <row r="15753" spans="1:3">
      <c r="A15753" s="61">
        <v>44690</v>
      </c>
      <c r="B15753">
        <v>4.1935000000000002</v>
      </c>
      <c r="C15753" t="str">
        <f t="shared" si="250"/>
        <v>2022 q2</v>
      </c>
    </row>
    <row r="15754" spans="1:3">
      <c r="A15754" s="61">
        <v>44691</v>
      </c>
      <c r="B15754">
        <v>4.1544999999999996</v>
      </c>
      <c r="C15754" t="str">
        <f t="shared" si="250"/>
        <v>2022 q2</v>
      </c>
    </row>
    <row r="15755" spans="1:3">
      <c r="A15755" s="61">
        <v>44692</v>
      </c>
      <c r="B15755">
        <v>4.2089999999999996</v>
      </c>
      <c r="C15755" t="str">
        <f t="shared" si="250"/>
        <v>2022 q2</v>
      </c>
    </row>
    <row r="15756" spans="1:3">
      <c r="A15756" s="61">
        <v>44693</v>
      </c>
      <c r="B15756">
        <v>4.1005000000000003</v>
      </c>
      <c r="C15756" t="str">
        <f t="shared" si="250"/>
        <v>2022 q2</v>
      </c>
    </row>
    <row r="15757" spans="1:3">
      <c r="A15757" s="61">
        <v>44694</v>
      </c>
      <c r="B15757">
        <v>4.1749999999999998</v>
      </c>
      <c r="C15757" t="str">
        <f t="shared" si="250"/>
        <v>2022 q2</v>
      </c>
    </row>
    <row r="15758" spans="1:3">
      <c r="A15758" s="61">
        <v>44697</v>
      </c>
      <c r="B15758">
        <v>4.1914999999999996</v>
      </c>
      <c r="C15758" t="str">
        <f t="shared" si="250"/>
        <v>2022 q2</v>
      </c>
    </row>
    <row r="15759" spans="1:3">
      <c r="A15759" s="61">
        <v>44698</v>
      </c>
      <c r="B15759">
        <v>4.2389999999999999</v>
      </c>
      <c r="C15759" t="str">
        <f t="shared" si="250"/>
        <v>2022 q2</v>
      </c>
    </row>
    <row r="15760" spans="1:3">
      <c r="A15760" s="61">
        <v>44699</v>
      </c>
      <c r="B15760">
        <v>4.1784999999999997</v>
      </c>
      <c r="C15760" t="str">
        <f t="shared" si="250"/>
        <v>2022 q2</v>
      </c>
    </row>
    <row r="15761" spans="1:3">
      <c r="A15761" s="61">
        <v>44700</v>
      </c>
      <c r="B15761">
        <v>4.2830000000000004</v>
      </c>
      <c r="C15761" t="str">
        <f t="shared" si="250"/>
        <v>2022 q2</v>
      </c>
    </row>
    <row r="15762" spans="1:3">
      <c r="A15762" s="61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61">
        <v>44704</v>
      </c>
      <c r="B15763">
        <v>4.3455000000000004</v>
      </c>
      <c r="C15763" t="str">
        <f t="shared" si="251"/>
        <v>2022 q2</v>
      </c>
    </row>
    <row r="15764" spans="1:3">
      <c r="A15764" s="61">
        <v>44705</v>
      </c>
      <c r="B15764">
        <v>4.3049999999999997</v>
      </c>
      <c r="C15764" t="str">
        <f t="shared" si="251"/>
        <v>2022 q2</v>
      </c>
    </row>
    <row r="15765" spans="1:3">
      <c r="A15765" s="61">
        <v>44706</v>
      </c>
      <c r="B15765">
        <v>4.2545000000000002</v>
      </c>
      <c r="C15765" t="str">
        <f t="shared" si="251"/>
        <v>2022 q2</v>
      </c>
    </row>
    <row r="15766" spans="1:3">
      <c r="A15766" s="61">
        <v>44707</v>
      </c>
      <c r="B15766">
        <v>4.2590000000000003</v>
      </c>
      <c r="C15766" t="str">
        <f t="shared" si="251"/>
        <v>2022 q2</v>
      </c>
    </row>
    <row r="15767" spans="1:3">
      <c r="A15767" s="61">
        <v>44708</v>
      </c>
      <c r="B15767">
        <v>4.3064999999999998</v>
      </c>
      <c r="C15767" t="str">
        <f t="shared" si="251"/>
        <v>2022 q2</v>
      </c>
    </row>
    <row r="15768" spans="1:3">
      <c r="A15768" s="61">
        <v>44712</v>
      </c>
      <c r="B15768">
        <v>4.2960000000000003</v>
      </c>
      <c r="C15768" t="str">
        <f t="shared" si="251"/>
        <v>2022 q2</v>
      </c>
    </row>
    <row r="15769" spans="1:3">
      <c r="A15769" s="61">
        <v>44713</v>
      </c>
      <c r="B15769">
        <v>4.3285</v>
      </c>
      <c r="C15769" t="str">
        <f t="shared" si="251"/>
        <v>2022 q2</v>
      </c>
    </row>
    <row r="15770" spans="1:3">
      <c r="A15770" s="61">
        <v>44714</v>
      </c>
      <c r="B15770">
        <v>4.5525000000000002</v>
      </c>
      <c r="C15770" t="str">
        <f t="shared" si="251"/>
        <v>2022 q2</v>
      </c>
    </row>
    <row r="15771" spans="1:3">
      <c r="A15771" s="61">
        <v>44715</v>
      </c>
      <c r="B15771">
        <v>4.4720000000000004</v>
      </c>
      <c r="C15771" t="str">
        <f t="shared" si="251"/>
        <v>2022 q2</v>
      </c>
    </row>
    <row r="15772" spans="1:3">
      <c r="A15772" s="61">
        <v>44718</v>
      </c>
      <c r="B15772">
        <v>4.4349999999999996</v>
      </c>
      <c r="C15772" t="str">
        <f t="shared" si="251"/>
        <v>2022 q2</v>
      </c>
    </row>
    <row r="15773" spans="1:3">
      <c r="A15773" s="61">
        <v>44719</v>
      </c>
      <c r="B15773">
        <v>4.4355000000000002</v>
      </c>
      <c r="C15773" t="str">
        <f t="shared" si="251"/>
        <v>2022 q2</v>
      </c>
    </row>
    <row r="15774" spans="1:3">
      <c r="A15774" s="61">
        <v>44720</v>
      </c>
      <c r="B15774">
        <v>4.4545000000000003</v>
      </c>
      <c r="C15774" t="str">
        <f t="shared" si="251"/>
        <v>2022 q2</v>
      </c>
    </row>
    <row r="15775" spans="1:3">
      <c r="A15775" s="61">
        <v>44721</v>
      </c>
      <c r="B15775">
        <v>4.3810000000000002</v>
      </c>
      <c r="C15775" t="str">
        <f t="shared" si="251"/>
        <v>2022 q2</v>
      </c>
    </row>
    <row r="15776" spans="1:3">
      <c r="A15776" s="61">
        <v>44722</v>
      </c>
      <c r="B15776">
        <v>4.2945000000000002</v>
      </c>
      <c r="C15776" t="str">
        <f t="shared" si="251"/>
        <v>2022 q2</v>
      </c>
    </row>
    <row r="15777" spans="1:3">
      <c r="A15777" s="61">
        <v>44725</v>
      </c>
      <c r="B15777">
        <v>4.2115</v>
      </c>
      <c r="C15777" t="str">
        <f t="shared" si="251"/>
        <v>2022 q2</v>
      </c>
    </row>
    <row r="15778" spans="1:3">
      <c r="A15778" s="61">
        <v>44726</v>
      </c>
      <c r="B15778">
        <v>4.1565000000000003</v>
      </c>
      <c r="C15778" t="str">
        <f t="shared" si="251"/>
        <v>2022 q2</v>
      </c>
    </row>
    <row r="15779" spans="1:3">
      <c r="A15779" s="61">
        <v>44727</v>
      </c>
      <c r="B15779">
        <v>4.1635</v>
      </c>
      <c r="C15779" t="str">
        <f t="shared" si="251"/>
        <v>2022 q2</v>
      </c>
    </row>
    <row r="15780" spans="1:3">
      <c r="A15780" s="61">
        <v>44728</v>
      </c>
      <c r="B15780">
        <v>4.1079999999999997</v>
      </c>
      <c r="C15780" t="str">
        <f t="shared" si="251"/>
        <v>2022 q2</v>
      </c>
    </row>
    <row r="15781" spans="1:3">
      <c r="A15781" s="61">
        <v>44729</v>
      </c>
      <c r="B15781">
        <v>4.0134999999999996</v>
      </c>
      <c r="C15781" t="str">
        <f t="shared" si="251"/>
        <v>2022 q2</v>
      </c>
    </row>
    <row r="15782" spans="1:3">
      <c r="A15782" s="61">
        <v>44732</v>
      </c>
      <c r="B15782">
        <v>4.0134999999999996</v>
      </c>
      <c r="C15782" t="str">
        <f t="shared" si="251"/>
        <v>2022 q2</v>
      </c>
    </row>
    <row r="15783" spans="1:3">
      <c r="A15783" s="61">
        <v>44733</v>
      </c>
      <c r="B15783">
        <v>4.0389999999999997</v>
      </c>
      <c r="C15783" t="str">
        <f t="shared" si="251"/>
        <v>2022 q2</v>
      </c>
    </row>
    <row r="15784" spans="1:3">
      <c r="A15784" s="61">
        <v>44734</v>
      </c>
      <c r="B15784">
        <v>3.944</v>
      </c>
      <c r="C15784" t="str">
        <f t="shared" si="251"/>
        <v>2022 q2</v>
      </c>
    </row>
    <row r="15785" spans="1:3">
      <c r="A15785" s="61">
        <v>44735</v>
      </c>
      <c r="B15785">
        <v>3.7389999999999999</v>
      </c>
      <c r="C15785" t="str">
        <f t="shared" si="251"/>
        <v>2022 q2</v>
      </c>
    </row>
    <row r="15786" spans="1:3">
      <c r="A15786" s="61">
        <v>44736</v>
      </c>
      <c r="B15786">
        <v>3.7404999999999999</v>
      </c>
      <c r="C15786" t="str">
        <f t="shared" si="251"/>
        <v>2022 q2</v>
      </c>
    </row>
    <row r="15787" spans="1:3">
      <c r="A15787" s="61">
        <v>44739</v>
      </c>
      <c r="B15787">
        <v>3.7744</v>
      </c>
      <c r="C15787" t="str">
        <f t="shared" si="251"/>
        <v>2022 q2</v>
      </c>
    </row>
    <row r="15788" spans="1:3">
      <c r="A15788" s="61">
        <v>44740</v>
      </c>
      <c r="B15788">
        <v>3.7519999999999998</v>
      </c>
      <c r="C15788" t="str">
        <f t="shared" si="251"/>
        <v>2022 q2</v>
      </c>
    </row>
    <row r="15789" spans="1:3">
      <c r="A15789" s="61">
        <v>44741</v>
      </c>
      <c r="B15789">
        <v>3.7568000000000001</v>
      </c>
      <c r="C15789" t="str">
        <f t="shared" si="251"/>
        <v>2022 q2</v>
      </c>
    </row>
    <row r="15790" spans="1:3">
      <c r="A15790" s="61">
        <v>44742</v>
      </c>
      <c r="B15790">
        <v>3.7808000000000002</v>
      </c>
      <c r="C15790" t="str">
        <f t="shared" si="251"/>
        <v>2022 q2</v>
      </c>
    </row>
    <row r="15791" spans="1:3">
      <c r="A15791" s="61">
        <v>44743</v>
      </c>
      <c r="B15791">
        <v>3.6863999999999999</v>
      </c>
      <c r="C15791" t="str">
        <f t="shared" si="251"/>
        <v>2022 q3</v>
      </c>
    </row>
    <row r="15792" spans="1:3">
      <c r="A15792" s="61">
        <v>44746</v>
      </c>
      <c r="B15792">
        <v>3.6095999999999999</v>
      </c>
      <c r="C15792" t="str">
        <f t="shared" si="251"/>
        <v>2022 q3</v>
      </c>
    </row>
    <row r="15793" spans="1:3">
      <c r="A15793" s="61">
        <v>44747</v>
      </c>
      <c r="B15793">
        <v>3.5808</v>
      </c>
      <c r="C15793" t="str">
        <f t="shared" si="251"/>
        <v>2022 q3</v>
      </c>
    </row>
    <row r="15794" spans="1:3">
      <c r="A15794" s="61">
        <v>44748</v>
      </c>
      <c r="B15794">
        <v>3.4384000000000001</v>
      </c>
      <c r="C15794" t="str">
        <f t="shared" si="251"/>
        <v>2022 q3</v>
      </c>
    </row>
    <row r="15795" spans="1:3">
      <c r="A15795" s="61">
        <v>44749</v>
      </c>
      <c r="B15795">
        <v>3.4319999999999999</v>
      </c>
      <c r="C15795" t="str">
        <f t="shared" si="251"/>
        <v>2022 q3</v>
      </c>
    </row>
    <row r="15796" spans="1:3">
      <c r="A15796" s="61">
        <v>44750</v>
      </c>
      <c r="B15796">
        <v>3.5392000000000001</v>
      </c>
      <c r="C15796" t="str">
        <f t="shared" si="251"/>
        <v>2022 q3</v>
      </c>
    </row>
    <row r="15797" spans="1:3">
      <c r="A15797" s="61">
        <v>44753</v>
      </c>
      <c r="B15797">
        <v>3.4752000000000001</v>
      </c>
      <c r="C15797" t="str">
        <f t="shared" si="251"/>
        <v>2022 q3</v>
      </c>
    </row>
    <row r="15798" spans="1:3">
      <c r="A15798" s="61">
        <v>44754</v>
      </c>
      <c r="B15798">
        <v>3.4224000000000001</v>
      </c>
      <c r="C15798" t="str">
        <f t="shared" si="251"/>
        <v>2022 q3</v>
      </c>
    </row>
    <row r="15799" spans="1:3">
      <c r="A15799" s="61">
        <v>44755</v>
      </c>
      <c r="B15799">
        <v>3.2464</v>
      </c>
      <c r="C15799" t="str">
        <f t="shared" si="251"/>
        <v>2022 q3</v>
      </c>
    </row>
    <row r="15800" spans="1:3">
      <c r="A15800" s="61">
        <v>44756</v>
      </c>
      <c r="B15800">
        <v>3.3088000000000002</v>
      </c>
      <c r="C15800" t="str">
        <f t="shared" si="251"/>
        <v>2022 q3</v>
      </c>
    </row>
    <row r="15801" spans="1:3">
      <c r="A15801" s="61">
        <v>44757</v>
      </c>
      <c r="B15801">
        <v>3.2271999999999998</v>
      </c>
      <c r="C15801" t="str">
        <f t="shared" si="251"/>
        <v>2022 q3</v>
      </c>
    </row>
    <row r="15802" spans="1:3">
      <c r="A15802" s="61">
        <v>44760</v>
      </c>
      <c r="B15802">
        <v>3.2464</v>
      </c>
      <c r="C15802" t="str">
        <f t="shared" si="251"/>
        <v>2022 q3</v>
      </c>
    </row>
    <row r="15803" spans="1:3">
      <c r="A15803" s="61">
        <v>44761</v>
      </c>
      <c r="B15803">
        <v>3.3008000000000002</v>
      </c>
      <c r="C15803" t="str">
        <f t="shared" si="251"/>
        <v>2022 q3</v>
      </c>
    </row>
    <row r="15804" spans="1:3">
      <c r="A15804" s="61">
        <v>44762</v>
      </c>
      <c r="B15804">
        <v>3.3136000000000001</v>
      </c>
      <c r="C15804" t="str">
        <f t="shared" si="251"/>
        <v>2022 q3</v>
      </c>
    </row>
    <row r="15805" spans="1:3">
      <c r="A15805" s="61">
        <v>44763</v>
      </c>
      <c r="B15805">
        <v>3.3056000000000001</v>
      </c>
      <c r="C15805" t="str">
        <f t="shared" si="251"/>
        <v>2022 q3</v>
      </c>
    </row>
    <row r="15806" spans="1:3">
      <c r="A15806" s="61">
        <v>44764</v>
      </c>
      <c r="B15806">
        <v>3.3248000000000002</v>
      </c>
      <c r="C15806" t="str">
        <f t="shared" si="251"/>
        <v>2022 q3</v>
      </c>
    </row>
    <row r="15807" spans="1:3">
      <c r="A15807" s="61">
        <v>44767</v>
      </c>
      <c r="B15807">
        <v>3.3567999999999998</v>
      </c>
      <c r="C15807" t="str">
        <f t="shared" si="251"/>
        <v>2022 q3</v>
      </c>
    </row>
    <row r="15808" spans="1:3">
      <c r="A15808" s="61">
        <v>44768</v>
      </c>
      <c r="B15808">
        <v>3.4</v>
      </c>
      <c r="C15808" t="str">
        <f t="shared" si="251"/>
        <v>2022 q3</v>
      </c>
    </row>
    <row r="15809" spans="1:3">
      <c r="A15809" s="61">
        <v>44769</v>
      </c>
      <c r="B15809">
        <v>3.4784000000000002</v>
      </c>
      <c r="C15809" t="str">
        <f t="shared" si="251"/>
        <v>2022 q3</v>
      </c>
    </row>
    <row r="15810" spans="1:3">
      <c r="A15810" s="61">
        <v>44770</v>
      </c>
      <c r="B15810">
        <v>3.4975999999999998</v>
      </c>
      <c r="C15810" t="str">
        <f t="shared" si="251"/>
        <v>2022 q3</v>
      </c>
    </row>
    <row r="15811" spans="1:3">
      <c r="A15811" s="61">
        <v>44771</v>
      </c>
      <c r="B15811">
        <v>3.5952000000000002</v>
      </c>
      <c r="C15811" t="str">
        <f t="shared" si="251"/>
        <v>2022 q3</v>
      </c>
    </row>
    <row r="15812" spans="1:3">
      <c r="A15812" s="61">
        <v>44774</v>
      </c>
      <c r="B15812">
        <v>3.5295999999999998</v>
      </c>
      <c r="C15812" t="str">
        <f t="shared" si="251"/>
        <v>2022 q3</v>
      </c>
    </row>
    <row r="15813" spans="1:3">
      <c r="A15813" s="61">
        <v>44775</v>
      </c>
      <c r="B15813">
        <v>3.4767999999999999</v>
      </c>
      <c r="C15813" t="str">
        <f t="shared" si="251"/>
        <v>2022 q3</v>
      </c>
    </row>
    <row r="15814" spans="1:3">
      <c r="A15814" s="61">
        <v>44776</v>
      </c>
      <c r="B15814">
        <v>3.472</v>
      </c>
      <c r="C15814" t="str">
        <f t="shared" si="251"/>
        <v>2022 q3</v>
      </c>
    </row>
    <row r="15815" spans="1:3">
      <c r="A15815" s="61">
        <v>44777</v>
      </c>
      <c r="B15815">
        <v>3.4864000000000002</v>
      </c>
      <c r="C15815" t="str">
        <f t="shared" si="251"/>
        <v>2022 q3</v>
      </c>
    </row>
    <row r="15816" spans="1:3">
      <c r="A15816" s="61">
        <v>44778</v>
      </c>
      <c r="B15816">
        <v>3.5568</v>
      </c>
      <c r="C15816" t="str">
        <f t="shared" si="251"/>
        <v>2022 q3</v>
      </c>
    </row>
    <row r="15817" spans="1:3">
      <c r="A15817" s="61">
        <v>44781</v>
      </c>
      <c r="B15817">
        <v>3.5952000000000002</v>
      </c>
      <c r="C15817" t="str">
        <f t="shared" si="251"/>
        <v>2022 q3</v>
      </c>
    </row>
    <row r="15818" spans="1:3">
      <c r="A15818" s="61">
        <v>44782</v>
      </c>
      <c r="B15818">
        <v>3.5903999999999998</v>
      </c>
      <c r="C15818" t="str">
        <f t="shared" si="251"/>
        <v>2022 q3</v>
      </c>
    </row>
    <row r="15819" spans="1:3">
      <c r="A15819" s="61">
        <v>44783</v>
      </c>
      <c r="B15819">
        <v>3.6496</v>
      </c>
      <c r="C15819" t="str">
        <f t="shared" si="251"/>
        <v>2022 q3</v>
      </c>
    </row>
    <row r="15820" spans="1:3">
      <c r="A15820" s="61">
        <v>44784</v>
      </c>
      <c r="B15820">
        <v>3.6991999999999998</v>
      </c>
      <c r="C15820" t="str">
        <f t="shared" si="251"/>
        <v>2022 q3</v>
      </c>
    </row>
    <row r="15821" spans="1:3">
      <c r="A15821" s="61">
        <v>44785</v>
      </c>
      <c r="B15821">
        <v>3.6848000000000001</v>
      </c>
      <c r="C15821" t="str">
        <f t="shared" si="251"/>
        <v>2022 q3</v>
      </c>
    </row>
    <row r="15822" spans="1:3">
      <c r="A15822" s="61">
        <v>44788</v>
      </c>
      <c r="B15822">
        <v>3.6048</v>
      </c>
      <c r="C15822" t="str">
        <f t="shared" si="251"/>
        <v>2022 q3</v>
      </c>
    </row>
    <row r="15823" spans="1:3">
      <c r="A15823" s="61">
        <v>44789</v>
      </c>
      <c r="B15823">
        <v>3.6288</v>
      </c>
      <c r="C15823" t="str">
        <f t="shared" si="251"/>
        <v>2022 q3</v>
      </c>
    </row>
    <row r="15824" spans="1:3">
      <c r="A15824" s="61">
        <v>44790</v>
      </c>
      <c r="B15824">
        <v>3.5903999999999998</v>
      </c>
      <c r="C15824" t="str">
        <f t="shared" si="251"/>
        <v>2022 q3</v>
      </c>
    </row>
    <row r="15825" spans="1:3">
      <c r="A15825" s="61">
        <v>44791</v>
      </c>
      <c r="B15825">
        <v>3.6448</v>
      </c>
      <c r="C15825" t="str">
        <f t="shared" si="251"/>
        <v>2022 q3</v>
      </c>
    </row>
    <row r="15826" spans="1:3">
      <c r="A15826" s="61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61">
        <v>44795</v>
      </c>
      <c r="B15827">
        <v>3.6560000000000001</v>
      </c>
      <c r="C15827" t="str">
        <f t="shared" si="252"/>
        <v>2022 q3</v>
      </c>
    </row>
    <row r="15828" spans="1:3">
      <c r="A15828" s="61">
        <v>44796</v>
      </c>
      <c r="B15828">
        <v>3.68</v>
      </c>
      <c r="C15828" t="str">
        <f t="shared" si="252"/>
        <v>2022 q3</v>
      </c>
    </row>
    <row r="15829" spans="1:3">
      <c r="A15829" s="61">
        <v>44797</v>
      </c>
      <c r="B15829">
        <v>3.6383999999999999</v>
      </c>
      <c r="C15829" t="str">
        <f t="shared" si="252"/>
        <v>2022 q3</v>
      </c>
    </row>
    <row r="15830" spans="1:3">
      <c r="A15830" s="61">
        <v>44798</v>
      </c>
      <c r="B15830">
        <v>3.6943999999999999</v>
      </c>
      <c r="C15830" t="str">
        <f t="shared" si="252"/>
        <v>2022 q3</v>
      </c>
    </row>
    <row r="15831" spans="1:3">
      <c r="A15831" s="61">
        <v>44799</v>
      </c>
      <c r="B15831">
        <v>3.6943999999999999</v>
      </c>
      <c r="C15831" t="str">
        <f t="shared" si="252"/>
        <v>2022 q3</v>
      </c>
    </row>
    <row r="15832" spans="1:3">
      <c r="A15832" s="61">
        <v>44802</v>
      </c>
      <c r="B15832">
        <v>3.6240000000000001</v>
      </c>
      <c r="C15832" t="str">
        <f t="shared" si="252"/>
        <v>2022 q3</v>
      </c>
    </row>
    <row r="15833" spans="1:3">
      <c r="A15833" s="61">
        <v>44803</v>
      </c>
      <c r="B15833">
        <v>3.552</v>
      </c>
      <c r="C15833" t="str">
        <f t="shared" si="252"/>
        <v>2022 q3</v>
      </c>
    </row>
    <row r="15834" spans="1:3">
      <c r="A15834" s="61">
        <v>44804</v>
      </c>
      <c r="B15834">
        <v>3.5007999999999999</v>
      </c>
      <c r="C15834" t="str">
        <f t="shared" si="252"/>
        <v>2022 q3</v>
      </c>
    </row>
    <row r="15835" spans="1:3">
      <c r="A15835" s="61">
        <v>44805</v>
      </c>
      <c r="B15835">
        <v>3.4192</v>
      </c>
      <c r="C15835" t="str">
        <f t="shared" si="252"/>
        <v>2022 q3</v>
      </c>
    </row>
    <row r="15836" spans="1:3">
      <c r="A15836" s="61">
        <v>44806</v>
      </c>
      <c r="B15836">
        <v>3.4</v>
      </c>
      <c r="C15836" t="str">
        <f t="shared" si="252"/>
        <v>2022 q3</v>
      </c>
    </row>
    <row r="15837" spans="1:3">
      <c r="A15837" s="61">
        <v>44809</v>
      </c>
      <c r="B15837">
        <v>3.4575999999999998</v>
      </c>
      <c r="C15837" t="str">
        <f t="shared" si="252"/>
        <v>2022 q3</v>
      </c>
    </row>
    <row r="15838" spans="1:3">
      <c r="A15838" s="61">
        <v>44810</v>
      </c>
      <c r="B15838">
        <v>3.4544000000000001</v>
      </c>
      <c r="C15838" t="str">
        <f t="shared" si="252"/>
        <v>2022 q3</v>
      </c>
    </row>
    <row r="15839" spans="1:3">
      <c r="A15839" s="61">
        <v>44811</v>
      </c>
      <c r="B15839">
        <v>3.4432</v>
      </c>
      <c r="C15839" t="str">
        <f t="shared" si="252"/>
        <v>2022 q3</v>
      </c>
    </row>
    <row r="15840" spans="1:3">
      <c r="A15840" s="61">
        <v>44812</v>
      </c>
      <c r="B15840">
        <v>3.5503999999999998</v>
      </c>
      <c r="C15840" t="str">
        <f t="shared" si="252"/>
        <v>2022 q3</v>
      </c>
    </row>
    <row r="15841" spans="1:3">
      <c r="A15841" s="61">
        <v>44813</v>
      </c>
      <c r="B15841">
        <v>3.552</v>
      </c>
      <c r="C15841" t="str">
        <f t="shared" si="252"/>
        <v>2022 q3</v>
      </c>
    </row>
    <row r="15842" spans="1:3">
      <c r="A15842" s="61">
        <v>44816</v>
      </c>
      <c r="B15842">
        <v>3.6175999999999999</v>
      </c>
      <c r="C15842" t="str">
        <f t="shared" si="252"/>
        <v>2022 q3</v>
      </c>
    </row>
    <row r="15843" spans="1:3">
      <c r="A15843" s="61">
        <v>44817</v>
      </c>
      <c r="B15843">
        <v>3.5327999999999999</v>
      </c>
      <c r="C15843" t="str">
        <f t="shared" si="252"/>
        <v>2022 q3</v>
      </c>
    </row>
    <row r="15844" spans="1:3">
      <c r="A15844" s="61">
        <v>44818</v>
      </c>
      <c r="B15844">
        <v>3.5167999999999999</v>
      </c>
      <c r="C15844" t="str">
        <f t="shared" si="252"/>
        <v>2022 q3</v>
      </c>
    </row>
    <row r="15845" spans="1:3">
      <c r="A15845" s="61">
        <v>44819</v>
      </c>
      <c r="B15845">
        <v>3.4624000000000001</v>
      </c>
      <c r="C15845" t="str">
        <f t="shared" si="252"/>
        <v>2022 q3</v>
      </c>
    </row>
    <row r="15846" spans="1:3">
      <c r="A15846" s="61">
        <v>44820</v>
      </c>
      <c r="B15846">
        <v>3.5375999999999999</v>
      </c>
      <c r="C15846" t="str">
        <f t="shared" si="252"/>
        <v>2022 q3</v>
      </c>
    </row>
    <row r="15847" spans="1:3">
      <c r="A15847" s="61">
        <v>44823</v>
      </c>
      <c r="B15847">
        <v>3.5312000000000001</v>
      </c>
      <c r="C15847" t="str">
        <f t="shared" si="252"/>
        <v>2022 q3</v>
      </c>
    </row>
    <row r="15848" spans="1:3">
      <c r="A15848" s="61">
        <v>44824</v>
      </c>
      <c r="B15848">
        <v>3.496</v>
      </c>
      <c r="C15848" t="str">
        <f t="shared" si="252"/>
        <v>2022 q3</v>
      </c>
    </row>
    <row r="15849" spans="1:3">
      <c r="A15849" s="61">
        <v>44825</v>
      </c>
      <c r="B15849">
        <v>3.4239999999999999</v>
      </c>
      <c r="C15849" t="str">
        <f t="shared" si="252"/>
        <v>2022 q3</v>
      </c>
    </row>
    <row r="15850" spans="1:3">
      <c r="A15850" s="61">
        <v>44826</v>
      </c>
      <c r="B15850">
        <v>3.4655999999999998</v>
      </c>
      <c r="C15850" t="str">
        <f t="shared" si="252"/>
        <v>2022 q3</v>
      </c>
    </row>
    <row r="15851" spans="1:3">
      <c r="A15851" s="61">
        <v>44827</v>
      </c>
      <c r="B15851">
        <v>3.3439999999999999</v>
      </c>
      <c r="C15851" t="str">
        <f t="shared" si="252"/>
        <v>2022 q3</v>
      </c>
    </row>
    <row r="15852" spans="1:3">
      <c r="A15852" s="61">
        <v>44830</v>
      </c>
      <c r="B15852">
        <v>3.2911999999999999</v>
      </c>
      <c r="C15852" t="str">
        <f t="shared" si="252"/>
        <v>2022 q3</v>
      </c>
    </row>
    <row r="15853" spans="1:3">
      <c r="A15853" s="61">
        <v>44831</v>
      </c>
      <c r="B15853">
        <v>3.2879999999999998</v>
      </c>
      <c r="C15853" t="str">
        <f t="shared" si="252"/>
        <v>2022 q3</v>
      </c>
    </row>
    <row r="15854" spans="1:3">
      <c r="A15854" s="61">
        <v>44832</v>
      </c>
      <c r="B15854">
        <v>3.3696000000000002</v>
      </c>
      <c r="C15854" t="str">
        <f t="shared" si="252"/>
        <v>2022 q3</v>
      </c>
    </row>
    <row r="15855" spans="1:3">
      <c r="A15855" s="61">
        <v>44833</v>
      </c>
      <c r="B15855">
        <v>3.4272</v>
      </c>
      <c r="C15855" t="str">
        <f t="shared" si="252"/>
        <v>2022 q3</v>
      </c>
    </row>
    <row r="15856" spans="1:3">
      <c r="A15856" s="61">
        <v>44834</v>
      </c>
      <c r="B15856">
        <v>3.3807999999999998</v>
      </c>
      <c r="C15856" t="str">
        <f t="shared" si="252"/>
        <v>2022 q3</v>
      </c>
    </row>
    <row r="15857" spans="1:3">
      <c r="A15857" s="61">
        <v>44837</v>
      </c>
      <c r="B15857">
        <v>3.4192</v>
      </c>
      <c r="C15857" t="str">
        <f t="shared" si="252"/>
        <v>2022 q4</v>
      </c>
    </row>
    <row r="15858" spans="1:3">
      <c r="A15858" s="61">
        <v>44838</v>
      </c>
      <c r="B15858">
        <v>3.4832000000000001</v>
      </c>
      <c r="C15858" t="str">
        <f t="shared" si="252"/>
        <v>2022 q4</v>
      </c>
    </row>
    <row r="15859" spans="1:3">
      <c r="A15859" s="61">
        <v>44839</v>
      </c>
      <c r="B15859">
        <v>3.5424000000000002</v>
      </c>
      <c r="C15859" t="str">
        <f t="shared" si="252"/>
        <v>2022 q4</v>
      </c>
    </row>
    <row r="15860" spans="1:3">
      <c r="A15860" s="61">
        <v>44840</v>
      </c>
      <c r="B15860">
        <v>3.4224000000000001</v>
      </c>
      <c r="C15860" t="str">
        <f t="shared" si="252"/>
        <v>2022 q4</v>
      </c>
    </row>
    <row r="15861" spans="1:3">
      <c r="A15861" s="61">
        <v>44841</v>
      </c>
      <c r="B15861">
        <v>3.3727999999999998</v>
      </c>
      <c r="C15861" t="str">
        <f t="shared" si="252"/>
        <v>2022 q4</v>
      </c>
    </row>
    <row r="15862" spans="1:3">
      <c r="A15862" s="61">
        <v>44844</v>
      </c>
      <c r="B15862">
        <v>3.4287999999999998</v>
      </c>
      <c r="C15862" t="str">
        <f t="shared" si="252"/>
        <v>2022 q4</v>
      </c>
    </row>
    <row r="15863" spans="1:3">
      <c r="A15863" s="61">
        <v>44845</v>
      </c>
      <c r="B15863">
        <v>3.4144000000000001</v>
      </c>
      <c r="C15863" t="str">
        <f t="shared" si="252"/>
        <v>2022 q4</v>
      </c>
    </row>
    <row r="15864" spans="1:3">
      <c r="A15864" s="61">
        <v>44846</v>
      </c>
      <c r="B15864">
        <v>3.4192</v>
      </c>
      <c r="C15864" t="str">
        <f t="shared" si="252"/>
        <v>2022 q4</v>
      </c>
    </row>
    <row r="15865" spans="1:3">
      <c r="A15865" s="61">
        <v>44847</v>
      </c>
      <c r="B15865">
        <v>3.4512</v>
      </c>
      <c r="C15865" t="str">
        <f t="shared" si="252"/>
        <v>2022 q4</v>
      </c>
    </row>
    <row r="15866" spans="1:3">
      <c r="A15866" s="61">
        <v>44848</v>
      </c>
      <c r="B15866">
        <v>3.3952</v>
      </c>
      <c r="C15866" t="str">
        <f t="shared" si="252"/>
        <v>2022 q4</v>
      </c>
    </row>
    <row r="15867" spans="1:3">
      <c r="A15867" s="61">
        <v>44851</v>
      </c>
      <c r="B15867">
        <v>3.3967999999999998</v>
      </c>
      <c r="C15867" t="str">
        <f t="shared" si="252"/>
        <v>2022 q4</v>
      </c>
    </row>
    <row r="15868" spans="1:3">
      <c r="A15868" s="61">
        <v>44852</v>
      </c>
      <c r="B15868">
        <v>3.3567999999999998</v>
      </c>
      <c r="C15868" t="str">
        <f t="shared" si="252"/>
        <v>2022 q4</v>
      </c>
    </row>
    <row r="15869" spans="1:3">
      <c r="A15869" s="61">
        <v>44853</v>
      </c>
      <c r="B15869">
        <v>3.3168000000000002</v>
      </c>
      <c r="C15869" t="str">
        <f t="shared" si="252"/>
        <v>2022 q4</v>
      </c>
    </row>
    <row r="15870" spans="1:3">
      <c r="A15870" s="61">
        <v>44854</v>
      </c>
      <c r="B15870">
        <v>3.3856000000000002</v>
      </c>
      <c r="C15870" t="str">
        <f t="shared" si="252"/>
        <v>2022 q4</v>
      </c>
    </row>
    <row r="15871" spans="1:3">
      <c r="A15871" s="61">
        <v>44855</v>
      </c>
      <c r="B15871">
        <v>3.4672000000000001</v>
      </c>
      <c r="C15871" t="str">
        <f t="shared" si="252"/>
        <v>2022 q4</v>
      </c>
    </row>
    <row r="15872" spans="1:3">
      <c r="A15872" s="61">
        <v>44858</v>
      </c>
      <c r="B15872">
        <v>3.4207999999999998</v>
      </c>
      <c r="C15872" t="str">
        <f t="shared" si="252"/>
        <v>2022 q4</v>
      </c>
    </row>
    <row r="15873" spans="1:3">
      <c r="A15873" s="61">
        <v>44859</v>
      </c>
      <c r="B15873">
        <v>3.3887999999999998</v>
      </c>
      <c r="C15873" t="str">
        <f t="shared" si="252"/>
        <v>2022 q4</v>
      </c>
    </row>
    <row r="15874" spans="1:3">
      <c r="A15874" s="61">
        <v>44860</v>
      </c>
      <c r="B15874">
        <v>3.528</v>
      </c>
      <c r="C15874" t="str">
        <f t="shared" si="252"/>
        <v>2022 q4</v>
      </c>
    </row>
    <row r="15875" spans="1:3">
      <c r="A15875" s="61">
        <v>44861</v>
      </c>
      <c r="B15875">
        <v>3.5072000000000001</v>
      </c>
      <c r="C15875" t="str">
        <f t="shared" si="252"/>
        <v>2022 q4</v>
      </c>
    </row>
    <row r="15876" spans="1:3">
      <c r="A15876" s="61">
        <v>44862</v>
      </c>
      <c r="B15876">
        <v>3.4207999999999998</v>
      </c>
      <c r="C15876" t="str">
        <f t="shared" si="252"/>
        <v>2022 q4</v>
      </c>
    </row>
    <row r="15877" spans="1:3">
      <c r="A15877" s="61">
        <v>44865</v>
      </c>
      <c r="B15877">
        <v>3.3696000000000002</v>
      </c>
      <c r="C15877" t="str">
        <f t="shared" si="252"/>
        <v>2022 q4</v>
      </c>
    </row>
    <row r="15878" spans="1:3">
      <c r="A15878" s="61">
        <v>44866</v>
      </c>
      <c r="B15878">
        <v>3.4575999999999998</v>
      </c>
      <c r="C15878" t="str">
        <f t="shared" si="252"/>
        <v>2022 q4</v>
      </c>
    </row>
    <row r="15879" spans="1:3">
      <c r="A15879" s="61">
        <v>44867</v>
      </c>
      <c r="B15879">
        <v>3.4207999999999998</v>
      </c>
      <c r="C15879" t="str">
        <f t="shared" si="252"/>
        <v>2022 q4</v>
      </c>
    </row>
    <row r="15880" spans="1:3">
      <c r="A15880" s="61">
        <v>44868</v>
      </c>
      <c r="B15880">
        <v>3.4127999999999998</v>
      </c>
      <c r="C15880" t="str">
        <f t="shared" si="252"/>
        <v>2022 q4</v>
      </c>
    </row>
    <row r="15881" spans="1:3">
      <c r="A15881" s="61">
        <v>44869</v>
      </c>
      <c r="B15881">
        <v>3.6880000000000002</v>
      </c>
      <c r="C15881" t="str">
        <f t="shared" si="252"/>
        <v>2022 q4</v>
      </c>
    </row>
    <row r="15882" spans="1:3">
      <c r="A15882" s="61">
        <v>44872</v>
      </c>
      <c r="B15882">
        <v>3.5968</v>
      </c>
      <c r="C15882" t="str">
        <f t="shared" si="252"/>
        <v>2022 q4</v>
      </c>
    </row>
    <row r="15883" spans="1:3">
      <c r="A15883" s="61">
        <v>44873</v>
      </c>
      <c r="B15883">
        <v>3.6560000000000001</v>
      </c>
      <c r="C15883" t="str">
        <f t="shared" si="252"/>
        <v>2022 q4</v>
      </c>
    </row>
    <row r="15884" spans="1:3">
      <c r="A15884" s="61">
        <v>44874</v>
      </c>
      <c r="B15884">
        <v>3.6671999999999998</v>
      </c>
      <c r="C15884" t="str">
        <f t="shared" si="252"/>
        <v>2022 q4</v>
      </c>
    </row>
    <row r="15885" spans="1:3">
      <c r="A15885" s="61">
        <v>44875</v>
      </c>
      <c r="B15885">
        <v>3.7664</v>
      </c>
      <c r="C15885" t="str">
        <f t="shared" si="252"/>
        <v>2022 q4</v>
      </c>
    </row>
    <row r="15886" spans="1:3">
      <c r="A15886" s="61">
        <v>44876</v>
      </c>
      <c r="B15886">
        <v>3.9247999999999998</v>
      </c>
      <c r="C15886" t="str">
        <f t="shared" si="252"/>
        <v>2022 q4</v>
      </c>
    </row>
    <row r="15887" spans="1:3">
      <c r="A15887" s="61">
        <v>44879</v>
      </c>
      <c r="B15887">
        <v>3.8336000000000001</v>
      </c>
      <c r="C15887" t="str">
        <f t="shared" si="252"/>
        <v>2022 q4</v>
      </c>
    </row>
    <row r="15888" spans="1:3">
      <c r="A15888" s="61">
        <v>44880</v>
      </c>
      <c r="B15888">
        <v>3.8176000000000001</v>
      </c>
      <c r="C15888" t="str">
        <f t="shared" si="252"/>
        <v>2022 q4</v>
      </c>
    </row>
    <row r="15889" spans="1:3">
      <c r="A15889" s="61">
        <v>44881</v>
      </c>
      <c r="B15889">
        <v>3.7551999999999999</v>
      </c>
      <c r="C15889" t="str">
        <f t="shared" si="252"/>
        <v>2022 q4</v>
      </c>
    </row>
    <row r="15890" spans="1:3">
      <c r="A15890" s="61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61">
        <v>44883</v>
      </c>
      <c r="B15891">
        <v>3.6432000000000002</v>
      </c>
      <c r="C15891" t="str">
        <f t="shared" si="253"/>
        <v>2022 q4</v>
      </c>
    </row>
    <row r="15892" spans="1:3">
      <c r="A15892" s="61">
        <v>44886</v>
      </c>
      <c r="B15892">
        <v>3.5823999999999998</v>
      </c>
      <c r="C15892" t="str">
        <f t="shared" si="253"/>
        <v>2022 q4</v>
      </c>
    </row>
    <row r="15893" spans="1:3">
      <c r="A15893" s="61">
        <v>44887</v>
      </c>
      <c r="B15893">
        <v>3.6208</v>
      </c>
      <c r="C15893" t="str">
        <f t="shared" si="253"/>
        <v>2022 q4</v>
      </c>
    </row>
    <row r="15894" spans="1:3">
      <c r="A15894" s="61">
        <v>44888</v>
      </c>
      <c r="B15894">
        <v>3.6415999999999999</v>
      </c>
      <c r="C15894" t="str">
        <f t="shared" si="253"/>
        <v>2022 q4</v>
      </c>
    </row>
    <row r="15895" spans="1:3">
      <c r="A15895" s="61">
        <v>44889</v>
      </c>
      <c r="B15895">
        <v>3.6335999999999999</v>
      </c>
      <c r="C15895" t="str">
        <f t="shared" si="253"/>
        <v>2022 q4</v>
      </c>
    </row>
    <row r="15896" spans="1:3">
      <c r="A15896" s="61">
        <v>44890</v>
      </c>
      <c r="B15896">
        <v>3.6175999999999999</v>
      </c>
      <c r="C15896" t="str">
        <f t="shared" si="253"/>
        <v>2022 q4</v>
      </c>
    </row>
    <row r="15897" spans="1:3">
      <c r="A15897" s="61">
        <v>44893</v>
      </c>
      <c r="B15897">
        <v>3.5983999999999998</v>
      </c>
      <c r="C15897" t="str">
        <f t="shared" si="253"/>
        <v>2022 q4</v>
      </c>
    </row>
    <row r="15898" spans="1:3">
      <c r="A15898" s="61">
        <v>44894</v>
      </c>
      <c r="B15898">
        <v>3.6448</v>
      </c>
      <c r="C15898" t="str">
        <f t="shared" si="253"/>
        <v>2022 q4</v>
      </c>
    </row>
    <row r="15899" spans="1:3">
      <c r="A15899" s="61">
        <v>44895</v>
      </c>
      <c r="B15899">
        <v>3.7824</v>
      </c>
      <c r="C15899" t="str">
        <f t="shared" si="253"/>
        <v>2022 q4</v>
      </c>
    </row>
    <row r="15900" spans="1:3">
      <c r="A15900" s="61">
        <v>44896</v>
      </c>
      <c r="B15900">
        <v>3.7951999999999999</v>
      </c>
      <c r="C15900" t="str">
        <f t="shared" si="253"/>
        <v>2022 q4</v>
      </c>
    </row>
    <row r="15901" spans="1:3">
      <c r="A15901" s="61">
        <v>44897</v>
      </c>
      <c r="B15901">
        <v>3.8544</v>
      </c>
      <c r="C15901" t="str">
        <f t="shared" si="253"/>
        <v>2022 q4</v>
      </c>
    </row>
    <row r="15902" spans="1:3">
      <c r="A15902" s="61">
        <v>44900</v>
      </c>
      <c r="B15902">
        <v>3.7871999999999999</v>
      </c>
      <c r="C15902" t="str">
        <f t="shared" si="253"/>
        <v>2022 q4</v>
      </c>
    </row>
    <row r="15903" spans="1:3">
      <c r="A15903" s="61">
        <v>44901</v>
      </c>
      <c r="B15903">
        <v>3.8208000000000002</v>
      </c>
      <c r="C15903" t="str">
        <f t="shared" si="253"/>
        <v>2022 q4</v>
      </c>
    </row>
    <row r="15904" spans="1:3">
      <c r="A15904" s="61">
        <v>44902</v>
      </c>
      <c r="B15904">
        <v>3.8431999999999999</v>
      </c>
      <c r="C15904" t="str">
        <f t="shared" si="253"/>
        <v>2022 q4</v>
      </c>
    </row>
    <row r="15905" spans="1:3">
      <c r="A15905" s="61">
        <v>44903</v>
      </c>
      <c r="B15905">
        <v>3.8784000000000001</v>
      </c>
      <c r="C15905" t="str">
        <f t="shared" si="253"/>
        <v>2022 q4</v>
      </c>
    </row>
    <row r="15906" spans="1:3">
      <c r="A15906" s="61">
        <v>44904</v>
      </c>
      <c r="B15906">
        <v>3.8544</v>
      </c>
      <c r="C15906" t="str">
        <f t="shared" si="253"/>
        <v>2022 q4</v>
      </c>
    </row>
    <row r="15907" spans="1:3">
      <c r="A15907" s="61">
        <v>44907</v>
      </c>
      <c r="B15907">
        <v>3.8064</v>
      </c>
      <c r="C15907" t="str">
        <f t="shared" si="253"/>
        <v>2022 q4</v>
      </c>
    </row>
    <row r="15908" spans="1:3">
      <c r="A15908" s="61">
        <v>44908</v>
      </c>
      <c r="B15908">
        <v>3.8448000000000002</v>
      </c>
      <c r="C15908" t="str">
        <f t="shared" si="253"/>
        <v>2022 q4</v>
      </c>
    </row>
    <row r="15909" spans="1:3">
      <c r="A15909" s="61">
        <v>44909</v>
      </c>
      <c r="B15909">
        <v>3.8607999999999998</v>
      </c>
      <c r="C15909" t="str">
        <f t="shared" si="253"/>
        <v>2022 q4</v>
      </c>
    </row>
    <row r="15910" spans="1:3">
      <c r="A15910" s="61">
        <v>44910</v>
      </c>
      <c r="B15910">
        <v>3.7759999999999998</v>
      </c>
      <c r="C15910" t="str">
        <f t="shared" si="253"/>
        <v>2022 q4</v>
      </c>
    </row>
    <row r="15911" spans="1:3">
      <c r="A15911" s="61">
        <v>44911</v>
      </c>
      <c r="B15911">
        <v>3.7696000000000001</v>
      </c>
      <c r="C15911" t="str">
        <f t="shared" si="253"/>
        <v>2022 q4</v>
      </c>
    </row>
    <row r="15912" spans="1:3">
      <c r="A15912" s="61">
        <v>44914</v>
      </c>
      <c r="B15912">
        <v>3.7616000000000001</v>
      </c>
      <c r="C15912" t="str">
        <f t="shared" si="253"/>
        <v>2022 q4</v>
      </c>
    </row>
    <row r="15913" spans="1:3">
      <c r="A15913" s="61">
        <v>44915</v>
      </c>
      <c r="B15913">
        <v>3.8064</v>
      </c>
      <c r="C15913" t="str">
        <f t="shared" si="253"/>
        <v>2022 q4</v>
      </c>
    </row>
    <row r="15914" spans="1:3">
      <c r="A15914" s="61">
        <v>44916</v>
      </c>
      <c r="B15914">
        <v>3.8159999999999998</v>
      </c>
      <c r="C15914" t="str">
        <f t="shared" si="253"/>
        <v>2022 q4</v>
      </c>
    </row>
    <row r="15915" spans="1:3">
      <c r="A15915" s="61">
        <v>44917</v>
      </c>
      <c r="B15915">
        <v>3.7648000000000001</v>
      </c>
      <c r="C15915" t="str">
        <f t="shared" si="253"/>
        <v>2022 q4</v>
      </c>
    </row>
    <row r="15916" spans="1:3">
      <c r="A15916" s="61">
        <v>44918</v>
      </c>
      <c r="B15916">
        <v>3.8111999999999999</v>
      </c>
      <c r="C15916" t="str">
        <f t="shared" si="253"/>
        <v>2022 q4</v>
      </c>
    </row>
    <row r="15917" spans="1:3">
      <c r="A15917" s="61">
        <v>44921</v>
      </c>
      <c r="B15917">
        <v>3.8111999999999999</v>
      </c>
      <c r="C15917" t="str">
        <f t="shared" si="253"/>
        <v>2022 q4</v>
      </c>
    </row>
    <row r="15918" spans="1:3">
      <c r="A15918" s="61">
        <v>44922</v>
      </c>
      <c r="B15918">
        <v>3.8496000000000001</v>
      </c>
      <c r="C15918" t="str">
        <f t="shared" si="253"/>
        <v>2022 q4</v>
      </c>
    </row>
    <row r="15919" spans="1:3">
      <c r="A15919" s="61">
        <v>44923</v>
      </c>
      <c r="B15919">
        <v>3.8336000000000001</v>
      </c>
      <c r="C15919" t="str">
        <f t="shared" si="253"/>
        <v>2022 q4</v>
      </c>
    </row>
    <row r="15920" spans="1:3">
      <c r="A15920" s="61">
        <v>44924</v>
      </c>
      <c r="B15920">
        <v>3.8288000000000002</v>
      </c>
      <c r="C15920" t="str">
        <f t="shared" si="253"/>
        <v>2022 q4</v>
      </c>
    </row>
    <row r="15921" spans="1:3">
      <c r="A15921" s="61">
        <v>44925</v>
      </c>
      <c r="B15921">
        <v>3.8191999999999999</v>
      </c>
      <c r="C15921" t="str">
        <f t="shared" si="253"/>
        <v>2022 q4</v>
      </c>
    </row>
    <row r="15922" spans="1:3">
      <c r="A15922" s="61">
        <v>44928</v>
      </c>
      <c r="B15922">
        <v>3.8191999999999999</v>
      </c>
      <c r="C15922" t="str">
        <f t="shared" si="253"/>
        <v>2023 q1</v>
      </c>
    </row>
    <row r="15923" spans="1:3">
      <c r="A15923" s="61">
        <v>44929</v>
      </c>
      <c r="B15923">
        <v>3.7696000000000001</v>
      </c>
      <c r="C15923" t="str">
        <f t="shared" si="253"/>
        <v>2023 q1</v>
      </c>
    </row>
    <row r="15924" spans="1:3">
      <c r="A15924" s="61">
        <v>44930</v>
      </c>
      <c r="B15924">
        <v>3.7423999999999999</v>
      </c>
      <c r="C15924" t="str">
        <f t="shared" si="253"/>
        <v>2023 q1</v>
      </c>
    </row>
    <row r="15925" spans="1:3">
      <c r="A15925" s="61">
        <v>44931</v>
      </c>
      <c r="B15925">
        <v>3.8271999999999999</v>
      </c>
      <c r="C15925" t="str">
        <f t="shared" si="253"/>
        <v>2023 q1</v>
      </c>
    </row>
    <row r="15926" spans="1:3">
      <c r="A15926" s="61">
        <v>44932</v>
      </c>
      <c r="B15926">
        <v>3.9232</v>
      </c>
      <c r="C15926" t="str">
        <f t="shared" si="253"/>
        <v>2023 q1</v>
      </c>
    </row>
    <row r="15927" spans="1:3">
      <c r="A15927" s="61">
        <v>44935</v>
      </c>
      <c r="B15927">
        <v>4.0095999999999998</v>
      </c>
      <c r="C15927" t="str">
        <f t="shared" si="253"/>
        <v>2023 q1</v>
      </c>
    </row>
    <row r="15928" spans="1:3">
      <c r="A15928" s="61">
        <v>44936</v>
      </c>
      <c r="B15928">
        <v>4.08</v>
      </c>
      <c r="C15928" t="str">
        <f t="shared" si="253"/>
        <v>2023 q1</v>
      </c>
    </row>
    <row r="15929" spans="1:3">
      <c r="A15929" s="61">
        <v>44937</v>
      </c>
      <c r="B15929">
        <v>4.1776</v>
      </c>
      <c r="C15929" t="str">
        <f t="shared" si="253"/>
        <v>2023 q1</v>
      </c>
    </row>
    <row r="15930" spans="1:3">
      <c r="A15930" s="61">
        <v>44938</v>
      </c>
      <c r="B15930">
        <v>4.1727999999999996</v>
      </c>
      <c r="C15930" t="str">
        <f t="shared" si="253"/>
        <v>2023 q1</v>
      </c>
    </row>
    <row r="15931" spans="1:3">
      <c r="A15931" s="61">
        <v>44939</v>
      </c>
      <c r="B15931">
        <v>4.2191999999999998</v>
      </c>
      <c r="C15931" t="str">
        <f t="shared" si="253"/>
        <v>2023 q1</v>
      </c>
    </row>
    <row r="15932" spans="1:3">
      <c r="A15932" s="61">
        <v>44942</v>
      </c>
      <c r="B15932">
        <v>4.1440000000000001</v>
      </c>
      <c r="C15932" t="str">
        <f t="shared" si="253"/>
        <v>2023 q1</v>
      </c>
    </row>
    <row r="15933" spans="1:3">
      <c r="A15933" s="61">
        <v>44943</v>
      </c>
      <c r="B15933">
        <v>4.2351999999999999</v>
      </c>
      <c r="C15933" t="str">
        <f t="shared" si="253"/>
        <v>2023 q1</v>
      </c>
    </row>
    <row r="15934" spans="1:3">
      <c r="A15934" s="61">
        <v>44944</v>
      </c>
      <c r="B15934">
        <v>4.2304000000000004</v>
      </c>
      <c r="C15934" t="str">
        <f t="shared" si="253"/>
        <v>2023 q1</v>
      </c>
    </row>
    <row r="15935" spans="1:3">
      <c r="A15935" s="61">
        <v>44945</v>
      </c>
      <c r="B15935">
        <v>4.2496</v>
      </c>
      <c r="C15935" t="str">
        <f t="shared" si="253"/>
        <v>2023 q1</v>
      </c>
    </row>
    <row r="15936" spans="1:3">
      <c r="A15936" s="61">
        <v>44946</v>
      </c>
      <c r="B15936">
        <v>4.28</v>
      </c>
      <c r="C15936" t="str">
        <f t="shared" si="253"/>
        <v>2023 q1</v>
      </c>
    </row>
    <row r="15937" spans="1:3">
      <c r="A15937" s="61">
        <v>44949</v>
      </c>
      <c r="B15937">
        <v>4.2624000000000004</v>
      </c>
      <c r="C15937" t="str">
        <f t="shared" si="253"/>
        <v>2023 q1</v>
      </c>
    </row>
    <row r="15938" spans="1:3">
      <c r="A15938" s="61">
        <v>44950</v>
      </c>
      <c r="B15938">
        <v>4.2671999999999999</v>
      </c>
      <c r="C15938" t="str">
        <f t="shared" si="253"/>
        <v>2023 q1</v>
      </c>
    </row>
    <row r="15939" spans="1:3">
      <c r="A15939" s="61">
        <v>44951</v>
      </c>
      <c r="B15939">
        <v>4.2656000000000001</v>
      </c>
      <c r="C15939" t="str">
        <f t="shared" si="253"/>
        <v>2023 q1</v>
      </c>
    </row>
    <row r="15940" spans="1:3">
      <c r="A15940" s="61">
        <v>44952</v>
      </c>
      <c r="B15940">
        <v>4.2864000000000004</v>
      </c>
      <c r="C15940" t="str">
        <f t="shared" si="253"/>
        <v>2023 q1</v>
      </c>
    </row>
    <row r="15941" spans="1:3">
      <c r="A15941" s="61">
        <v>44953</v>
      </c>
      <c r="B15941">
        <v>4.2336</v>
      </c>
      <c r="C15941" t="str">
        <f t="shared" si="253"/>
        <v>2023 q1</v>
      </c>
    </row>
    <row r="15942" spans="1:3">
      <c r="A15942" s="61">
        <v>44956</v>
      </c>
      <c r="B15942">
        <v>4.1887999999999996</v>
      </c>
      <c r="C15942" t="str">
        <f t="shared" si="253"/>
        <v>2023 q1</v>
      </c>
    </row>
    <row r="15943" spans="1:3">
      <c r="A15943" s="61">
        <v>44957</v>
      </c>
      <c r="B15943">
        <v>4.2271999999999998</v>
      </c>
      <c r="C15943" t="str">
        <f t="shared" si="253"/>
        <v>2023 q1</v>
      </c>
    </row>
    <row r="15944" spans="1:3">
      <c r="A15944" s="61">
        <v>44958</v>
      </c>
      <c r="B15944">
        <v>4.1871999999999998</v>
      </c>
      <c r="C15944" t="str">
        <f t="shared" si="253"/>
        <v>2023 q1</v>
      </c>
    </row>
    <row r="15945" spans="1:3">
      <c r="A15945" s="61">
        <v>44959</v>
      </c>
      <c r="B15945">
        <v>4.0944000000000003</v>
      </c>
      <c r="C15945" t="str">
        <f t="shared" si="253"/>
        <v>2023 q1</v>
      </c>
    </row>
    <row r="15946" spans="1:3">
      <c r="A15946" s="61">
        <v>44960</v>
      </c>
      <c r="B15946">
        <v>4.0384000000000002</v>
      </c>
      <c r="C15946" t="str">
        <f t="shared" si="253"/>
        <v>2023 q1</v>
      </c>
    </row>
    <row r="15947" spans="1:3">
      <c r="A15947" s="61">
        <v>44963</v>
      </c>
      <c r="B15947">
        <v>4.0464000000000002</v>
      </c>
      <c r="C15947" t="str">
        <f t="shared" si="253"/>
        <v>2023 q1</v>
      </c>
    </row>
    <row r="15948" spans="1:3">
      <c r="A15948" s="61">
        <v>44964</v>
      </c>
      <c r="B15948">
        <v>4.0768000000000004</v>
      </c>
      <c r="C15948" t="str">
        <f t="shared" si="253"/>
        <v>2023 q1</v>
      </c>
    </row>
    <row r="15949" spans="1:3">
      <c r="A15949" s="61">
        <v>44965</v>
      </c>
      <c r="B15949">
        <v>4.0544000000000002</v>
      </c>
      <c r="C15949" t="str">
        <f t="shared" si="253"/>
        <v>2023 q1</v>
      </c>
    </row>
    <row r="15950" spans="1:3">
      <c r="A15950" s="61">
        <v>44966</v>
      </c>
      <c r="B15950">
        <v>4.0768000000000004</v>
      </c>
      <c r="C15950" t="str">
        <f t="shared" si="253"/>
        <v>2023 q1</v>
      </c>
    </row>
    <row r="15951" spans="1:3">
      <c r="A15951" s="61">
        <v>44967</v>
      </c>
      <c r="B15951">
        <v>4.0255999999999998</v>
      </c>
      <c r="C15951" t="str">
        <f t="shared" si="253"/>
        <v>2023 q1</v>
      </c>
    </row>
    <row r="15952" spans="1:3">
      <c r="A15952" s="61">
        <v>44970</v>
      </c>
      <c r="B15952">
        <v>4.0720000000000001</v>
      </c>
      <c r="C15952" t="str">
        <f t="shared" si="253"/>
        <v>2023 q1</v>
      </c>
    </row>
    <row r="15953" spans="1:3">
      <c r="A15953" s="61">
        <v>44971</v>
      </c>
      <c r="B15953">
        <v>4.1007999999999996</v>
      </c>
      <c r="C15953" t="str">
        <f t="shared" si="253"/>
        <v>2023 q1</v>
      </c>
    </row>
    <row r="15954" spans="1:3">
      <c r="A15954" s="61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61">
        <v>44973</v>
      </c>
      <c r="B15955">
        <v>4.1120000000000001</v>
      </c>
      <c r="C15955" t="str">
        <f t="shared" si="254"/>
        <v>2023 q1</v>
      </c>
    </row>
    <row r="15956" spans="1:3">
      <c r="A15956" s="61">
        <v>44974</v>
      </c>
      <c r="B15956">
        <v>4.1215999999999999</v>
      </c>
      <c r="C15956" t="str">
        <f t="shared" si="254"/>
        <v>2023 q1</v>
      </c>
    </row>
    <row r="15957" spans="1:3">
      <c r="A15957" s="61">
        <v>44977</v>
      </c>
      <c r="B15957">
        <v>4.16</v>
      </c>
      <c r="C15957" t="str">
        <f t="shared" si="254"/>
        <v>2023 q1</v>
      </c>
    </row>
    <row r="15958" spans="1:3">
      <c r="A15958" s="61">
        <v>44978</v>
      </c>
      <c r="B15958">
        <v>4.1951999999999998</v>
      </c>
      <c r="C15958" t="str">
        <f t="shared" si="254"/>
        <v>2023 q1</v>
      </c>
    </row>
    <row r="15959" spans="1:3">
      <c r="A15959" s="61">
        <v>44979</v>
      </c>
      <c r="B15959">
        <v>4.1680000000000001</v>
      </c>
      <c r="C15959" t="str">
        <f t="shared" si="254"/>
        <v>2023 q1</v>
      </c>
    </row>
    <row r="15960" spans="1:3">
      <c r="A15960" s="61">
        <v>44980</v>
      </c>
      <c r="B15960">
        <v>4.0495999999999999</v>
      </c>
      <c r="C15960" t="str">
        <f t="shared" si="254"/>
        <v>2023 q1</v>
      </c>
    </row>
    <row r="15961" spans="1:3">
      <c r="A15961" s="61">
        <v>44981</v>
      </c>
      <c r="B15961">
        <v>3.9567999999999999</v>
      </c>
      <c r="C15961" t="str">
        <f t="shared" si="254"/>
        <v>2023 q1</v>
      </c>
    </row>
    <row r="15962" spans="1:3">
      <c r="A15962" s="61">
        <v>44984</v>
      </c>
      <c r="B15962">
        <v>4.0064000000000002</v>
      </c>
      <c r="C15962" t="str">
        <f t="shared" si="254"/>
        <v>2023 q1</v>
      </c>
    </row>
    <row r="15963" spans="1:3">
      <c r="A15963" s="61">
        <v>44985</v>
      </c>
      <c r="B15963">
        <v>4.0735999999999999</v>
      </c>
      <c r="C15963" t="str">
        <f t="shared" si="254"/>
        <v>2023 q1</v>
      </c>
    </row>
    <row r="15964" spans="1:3">
      <c r="A15964" s="61">
        <v>44986</v>
      </c>
      <c r="B15964">
        <v>4.1664000000000003</v>
      </c>
      <c r="C15964" t="str">
        <f t="shared" si="254"/>
        <v>2023 q1</v>
      </c>
    </row>
    <row r="15965" spans="1:3">
      <c r="A15965" s="61">
        <v>44987</v>
      </c>
      <c r="B15965">
        <v>4.0720000000000001</v>
      </c>
      <c r="C15965" t="str">
        <f t="shared" si="254"/>
        <v>2023 q1</v>
      </c>
    </row>
    <row r="15966" spans="1:3">
      <c r="A15966" s="61">
        <v>44988</v>
      </c>
      <c r="B15966">
        <v>4.0688000000000004</v>
      </c>
      <c r="C15966" t="str">
        <f t="shared" si="254"/>
        <v>2023 q1</v>
      </c>
    </row>
    <row r="15967" spans="1:3">
      <c r="A15967" s="61">
        <v>44991</v>
      </c>
      <c r="B15967">
        <v>4.0751999999999997</v>
      </c>
      <c r="C15967" t="str">
        <f t="shared" si="254"/>
        <v>2023 q1</v>
      </c>
    </row>
    <row r="15968" spans="1:3">
      <c r="A15968" s="61">
        <v>44992</v>
      </c>
      <c r="B15968">
        <v>3.9647999999999999</v>
      </c>
      <c r="C15968" t="str">
        <f t="shared" si="254"/>
        <v>2023 q1</v>
      </c>
    </row>
    <row r="15969" spans="1:3">
      <c r="A15969" s="61">
        <v>44993</v>
      </c>
      <c r="B15969">
        <v>4.0288000000000004</v>
      </c>
      <c r="C15969" t="str">
        <f t="shared" si="254"/>
        <v>2023 q1</v>
      </c>
    </row>
    <row r="15970" spans="1:3">
      <c r="A15970" s="61">
        <v>44994</v>
      </c>
      <c r="B15970">
        <v>4.0064000000000002</v>
      </c>
      <c r="C15970" t="str">
        <f t="shared" si="254"/>
        <v>2023 q1</v>
      </c>
    </row>
    <row r="15971" spans="1:3">
      <c r="A15971" s="61">
        <v>44995</v>
      </c>
      <c r="B15971">
        <v>4.0064000000000002</v>
      </c>
      <c r="C15971" t="str">
        <f t="shared" si="254"/>
        <v>2023 q1</v>
      </c>
    </row>
    <row r="15972" spans="1:3">
      <c r="A15972" s="61">
        <v>44998</v>
      </c>
      <c r="B15972">
        <v>4.0384000000000002</v>
      </c>
      <c r="C15972" t="str">
        <f t="shared" si="254"/>
        <v>2023 q1</v>
      </c>
    </row>
    <row r="15973" spans="1:3">
      <c r="A15973" s="61">
        <v>44999</v>
      </c>
      <c r="B15973">
        <v>4.0048000000000004</v>
      </c>
      <c r="C15973" t="str">
        <f t="shared" si="254"/>
        <v>2023 q1</v>
      </c>
    </row>
    <row r="15974" spans="1:3">
      <c r="A15974" s="61">
        <v>45000</v>
      </c>
      <c r="B15974">
        <v>3.8847999999999998</v>
      </c>
      <c r="C15974" t="str">
        <f t="shared" si="254"/>
        <v>2023 q1</v>
      </c>
    </row>
    <row r="15975" spans="1:3">
      <c r="A15975" s="61">
        <v>45001</v>
      </c>
      <c r="B15975">
        <v>3.8736000000000002</v>
      </c>
      <c r="C15975" t="str">
        <f t="shared" si="254"/>
        <v>2023 q1</v>
      </c>
    </row>
    <row r="15976" spans="1:3">
      <c r="A15976" s="61">
        <v>45002</v>
      </c>
      <c r="B15976">
        <v>3.8959999999999999</v>
      </c>
      <c r="C15976" t="str">
        <f t="shared" si="254"/>
        <v>2023 q1</v>
      </c>
    </row>
    <row r="15977" spans="1:3">
      <c r="A15977" s="61">
        <v>45005</v>
      </c>
      <c r="B15977">
        <v>3.9552</v>
      </c>
      <c r="C15977" t="str">
        <f t="shared" si="254"/>
        <v>2023 q1</v>
      </c>
    </row>
    <row r="15978" spans="1:3">
      <c r="A15978" s="61">
        <v>45006</v>
      </c>
      <c r="B15978">
        <v>4.0048000000000004</v>
      </c>
      <c r="C15978" t="str">
        <f t="shared" si="254"/>
        <v>2023 q1</v>
      </c>
    </row>
    <row r="15979" spans="1:3">
      <c r="A15979" s="61">
        <v>45007</v>
      </c>
      <c r="B15979">
        <v>4.0415999999999999</v>
      </c>
      <c r="C15979" t="str">
        <f t="shared" si="254"/>
        <v>2023 q1</v>
      </c>
    </row>
    <row r="15980" spans="1:3">
      <c r="A15980" s="61">
        <v>45008</v>
      </c>
      <c r="B15980">
        <v>4.1007999999999996</v>
      </c>
      <c r="C15980" t="str">
        <f t="shared" si="254"/>
        <v>2023 q1</v>
      </c>
    </row>
    <row r="15981" spans="1:3">
      <c r="A15981" s="61">
        <v>45009</v>
      </c>
      <c r="B15981">
        <v>4.0735999999999999</v>
      </c>
      <c r="C15981" t="str">
        <f t="shared" si="254"/>
        <v>2023 q1</v>
      </c>
    </row>
    <row r="15982" spans="1:3">
      <c r="A15982" s="61">
        <v>45012</v>
      </c>
      <c r="B15982">
        <v>4.0991999999999997</v>
      </c>
      <c r="C15982" t="str">
        <f t="shared" si="254"/>
        <v>2023 q1</v>
      </c>
    </row>
    <row r="15983" spans="1:3">
      <c r="A15983" s="61">
        <v>45013</v>
      </c>
      <c r="B15983">
        <v>4.0768000000000004</v>
      </c>
      <c r="C15983" t="str">
        <f t="shared" si="254"/>
        <v>2023 q1</v>
      </c>
    </row>
    <row r="15984" spans="1:3">
      <c r="A15984" s="61">
        <v>45014</v>
      </c>
      <c r="B15984">
        <v>4.0768000000000004</v>
      </c>
      <c r="C15984" t="str">
        <f t="shared" si="254"/>
        <v>2023 q1</v>
      </c>
    </row>
    <row r="15985" spans="1:3">
      <c r="A15985" s="61">
        <v>45015</v>
      </c>
      <c r="B15985">
        <v>4.1071999999999997</v>
      </c>
      <c r="C15985" t="str">
        <f t="shared" si="254"/>
        <v>2023 q1</v>
      </c>
    </row>
    <row r="15986" spans="1:3">
      <c r="A15986" s="61">
        <v>45016</v>
      </c>
      <c r="B15986">
        <v>4.0848000000000004</v>
      </c>
      <c r="C15986" t="str">
        <f t="shared" si="254"/>
        <v>2023 q1</v>
      </c>
    </row>
    <row r="15987" spans="1:3">
      <c r="A15987" s="61">
        <v>45019</v>
      </c>
      <c r="B15987">
        <v>4.0528000000000004</v>
      </c>
      <c r="C15987" t="str">
        <f t="shared" si="254"/>
        <v>2023 q2</v>
      </c>
    </row>
    <row r="15988" spans="1:3">
      <c r="A15988" s="61">
        <v>45020</v>
      </c>
      <c r="B15988">
        <v>3.9775999999999998</v>
      </c>
      <c r="C15988" t="str">
        <f t="shared" si="254"/>
        <v>2023 q2</v>
      </c>
    </row>
    <row r="15989" spans="1:3">
      <c r="A15989" s="61">
        <v>45021</v>
      </c>
      <c r="B15989">
        <v>3.9904000000000002</v>
      </c>
      <c r="C15989" t="str">
        <f t="shared" si="254"/>
        <v>2023 q2</v>
      </c>
    </row>
    <row r="15990" spans="1:3">
      <c r="A15990" s="61">
        <v>45022</v>
      </c>
      <c r="B15990">
        <v>4.0128000000000004</v>
      </c>
      <c r="C15990" t="str">
        <f t="shared" si="254"/>
        <v>2023 q2</v>
      </c>
    </row>
    <row r="15991" spans="1:3">
      <c r="A15991" s="61">
        <v>45023</v>
      </c>
      <c r="B15991">
        <v>4.0128000000000004</v>
      </c>
      <c r="C15991" t="str">
        <f t="shared" si="254"/>
        <v>2023 q2</v>
      </c>
    </row>
    <row r="15992" spans="1:3">
      <c r="A15992" s="61">
        <v>45026</v>
      </c>
      <c r="B15992">
        <v>3.9967999999999999</v>
      </c>
      <c r="C15992" t="str">
        <f t="shared" si="254"/>
        <v>2023 q2</v>
      </c>
    </row>
    <row r="15993" spans="1:3">
      <c r="A15993" s="61">
        <v>45027</v>
      </c>
      <c r="B15993">
        <v>4.0335999999999999</v>
      </c>
      <c r="C15993" t="str">
        <f t="shared" si="254"/>
        <v>2023 q2</v>
      </c>
    </row>
    <row r="15994" spans="1:3">
      <c r="A15994" s="61">
        <v>45028</v>
      </c>
      <c r="B15994">
        <v>4.0688000000000004</v>
      </c>
      <c r="C15994" t="str">
        <f t="shared" si="254"/>
        <v>2023 q2</v>
      </c>
    </row>
    <row r="15995" spans="1:3">
      <c r="A15995" s="61">
        <v>45029</v>
      </c>
      <c r="B15995">
        <v>4.12</v>
      </c>
      <c r="C15995" t="str">
        <f t="shared" si="254"/>
        <v>2023 q2</v>
      </c>
    </row>
    <row r="15996" spans="1:3">
      <c r="A15996" s="61">
        <v>45030</v>
      </c>
      <c r="B15996">
        <v>4.1167999999999996</v>
      </c>
      <c r="C15996" t="str">
        <f t="shared" si="254"/>
        <v>2023 q2</v>
      </c>
    </row>
    <row r="15997" spans="1:3">
      <c r="A15997" s="61">
        <v>45033</v>
      </c>
      <c r="B15997">
        <v>4.0688000000000004</v>
      </c>
      <c r="C15997" t="str">
        <f t="shared" si="254"/>
        <v>2023 q2</v>
      </c>
    </row>
    <row r="15998" spans="1:3">
      <c r="A15998" s="61">
        <v>45034</v>
      </c>
      <c r="B15998">
        <v>4.0880000000000001</v>
      </c>
      <c r="C15998" t="str">
        <f t="shared" si="254"/>
        <v>2023 q2</v>
      </c>
    </row>
    <row r="15999" spans="1:3">
      <c r="A15999" s="61">
        <v>45035</v>
      </c>
      <c r="B15999">
        <v>4.0704000000000002</v>
      </c>
      <c r="C15999" t="str">
        <f t="shared" si="254"/>
        <v>2023 q2</v>
      </c>
    </row>
    <row r="16000" spans="1:3">
      <c r="A16000" s="61">
        <v>45036</v>
      </c>
      <c r="B16000">
        <v>4.0208000000000004</v>
      </c>
      <c r="C16000" t="str">
        <f t="shared" si="254"/>
        <v>2023 q2</v>
      </c>
    </row>
    <row r="16001" spans="1:3">
      <c r="A16001" s="61">
        <v>45037</v>
      </c>
      <c r="B16001">
        <v>3.9904000000000002</v>
      </c>
      <c r="C16001" t="str">
        <f t="shared" si="254"/>
        <v>2023 q2</v>
      </c>
    </row>
    <row r="16002" spans="1:3">
      <c r="A16002" s="61">
        <v>45040</v>
      </c>
      <c r="B16002">
        <v>3.9695999999999998</v>
      </c>
      <c r="C16002" t="str">
        <f t="shared" si="254"/>
        <v>2023 q2</v>
      </c>
    </row>
    <row r="16003" spans="1:3">
      <c r="A16003" s="61">
        <v>45041</v>
      </c>
      <c r="B16003">
        <v>3.8639999999999999</v>
      </c>
      <c r="C16003" t="str">
        <f t="shared" si="254"/>
        <v>2023 q2</v>
      </c>
    </row>
    <row r="16004" spans="1:3">
      <c r="A16004" s="61">
        <v>45042</v>
      </c>
      <c r="B16004">
        <v>3.8559999999999999</v>
      </c>
      <c r="C16004" t="str">
        <f t="shared" si="254"/>
        <v>2023 q2</v>
      </c>
    </row>
    <row r="16005" spans="1:3">
      <c r="A16005" s="61">
        <v>45043</v>
      </c>
      <c r="B16005">
        <v>3.8879999999999999</v>
      </c>
      <c r="C16005" t="str">
        <f t="shared" si="254"/>
        <v>2023 q2</v>
      </c>
    </row>
    <row r="16006" spans="1:3">
      <c r="A16006" s="61">
        <v>45044</v>
      </c>
      <c r="B16006">
        <v>3.8959999999999999</v>
      </c>
      <c r="C16006" t="str">
        <f t="shared" si="254"/>
        <v>2023 q2</v>
      </c>
    </row>
    <row r="16007" spans="1:3">
      <c r="A16007" s="61">
        <v>45047</v>
      </c>
      <c r="B16007">
        <v>3.9296000000000002</v>
      </c>
      <c r="C16007" t="str">
        <f t="shared" si="254"/>
        <v>2023 q2</v>
      </c>
    </row>
    <row r="16008" spans="1:3">
      <c r="A16008" s="61">
        <v>45048</v>
      </c>
      <c r="B16008">
        <v>3.8639999999999999</v>
      </c>
      <c r="C16008" t="str">
        <f t="shared" si="254"/>
        <v>2023 q2</v>
      </c>
    </row>
    <row r="16009" spans="1:3">
      <c r="A16009" s="61">
        <v>45049</v>
      </c>
      <c r="B16009">
        <v>3.8384</v>
      </c>
      <c r="C16009" t="str">
        <f t="shared" si="254"/>
        <v>2023 q2</v>
      </c>
    </row>
    <row r="16010" spans="1:3">
      <c r="A16010" s="61">
        <v>45050</v>
      </c>
      <c r="B16010">
        <v>3.8624000000000001</v>
      </c>
      <c r="C16010" t="str">
        <f t="shared" si="254"/>
        <v>2023 q2</v>
      </c>
    </row>
    <row r="16011" spans="1:3">
      <c r="A16011" s="61">
        <v>45051</v>
      </c>
      <c r="B16011">
        <v>3.8912</v>
      </c>
      <c r="C16011" t="str">
        <f t="shared" si="254"/>
        <v>2023 q2</v>
      </c>
    </row>
    <row r="16012" spans="1:3">
      <c r="A16012" s="61">
        <v>45054</v>
      </c>
      <c r="B16012">
        <v>3.92</v>
      </c>
      <c r="C16012" t="str">
        <f t="shared" si="254"/>
        <v>2023 q2</v>
      </c>
    </row>
    <row r="16013" spans="1:3">
      <c r="A16013" s="61">
        <v>45055</v>
      </c>
      <c r="B16013">
        <v>3.9056000000000002</v>
      </c>
      <c r="C16013" t="str">
        <f t="shared" si="254"/>
        <v>2023 q2</v>
      </c>
    </row>
    <row r="16014" spans="1:3">
      <c r="A16014" s="61">
        <v>45056</v>
      </c>
      <c r="B16014">
        <v>3.8527999999999998</v>
      </c>
      <c r="C16014" t="str">
        <f t="shared" si="254"/>
        <v>2023 q2</v>
      </c>
    </row>
    <row r="16015" spans="1:3">
      <c r="A16015" s="61">
        <v>45057</v>
      </c>
      <c r="B16015">
        <v>3.7008000000000001</v>
      </c>
      <c r="C16015" t="str">
        <f t="shared" si="254"/>
        <v>2023 q2</v>
      </c>
    </row>
    <row r="16016" spans="1:3">
      <c r="A16016" s="61">
        <v>45058</v>
      </c>
      <c r="B16016">
        <v>3.7248000000000001</v>
      </c>
      <c r="C16016" t="str">
        <f t="shared" si="254"/>
        <v>2023 q2</v>
      </c>
    </row>
    <row r="16017" spans="1:3">
      <c r="A16017" s="61">
        <v>45061</v>
      </c>
      <c r="B16017">
        <v>3.7440000000000002</v>
      </c>
      <c r="C16017" t="str">
        <f t="shared" si="254"/>
        <v>2023 q2</v>
      </c>
    </row>
    <row r="16018" spans="1:3">
      <c r="A16018" s="61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61">
        <v>45063</v>
      </c>
      <c r="B16019">
        <v>3.7504</v>
      </c>
      <c r="C16019" t="str">
        <f t="shared" si="255"/>
        <v>2023 q2</v>
      </c>
    </row>
    <row r="16020" spans="1:3">
      <c r="A16020" s="61">
        <v>45064</v>
      </c>
      <c r="B16020">
        <v>3.7008000000000001</v>
      </c>
      <c r="C16020" t="str">
        <f t="shared" si="255"/>
        <v>2023 q2</v>
      </c>
    </row>
    <row r="16021" spans="1:3">
      <c r="A16021" s="61">
        <v>45065</v>
      </c>
      <c r="B16021">
        <v>3.7311999999999999</v>
      </c>
      <c r="C16021" t="str">
        <f t="shared" si="255"/>
        <v>2023 q2</v>
      </c>
    </row>
    <row r="16022" spans="1:3">
      <c r="A16022" s="61">
        <v>45068</v>
      </c>
      <c r="B16022">
        <v>3.6863999999999999</v>
      </c>
      <c r="C16022" t="str">
        <f t="shared" si="255"/>
        <v>2023 q2</v>
      </c>
    </row>
    <row r="16023" spans="1:3">
      <c r="A16023" s="61">
        <v>45069</v>
      </c>
      <c r="B16023">
        <v>3.6511999999999998</v>
      </c>
      <c r="C16023" t="str">
        <f t="shared" si="255"/>
        <v>2023 q2</v>
      </c>
    </row>
    <row r="16024" spans="1:3">
      <c r="A16024" s="61">
        <v>45070</v>
      </c>
      <c r="B16024">
        <v>3.5728</v>
      </c>
      <c r="C16024" t="str">
        <f t="shared" si="255"/>
        <v>2023 q2</v>
      </c>
    </row>
    <row r="16025" spans="1:3">
      <c r="A16025" s="61">
        <v>45071</v>
      </c>
      <c r="B16025">
        <v>3.6032000000000002</v>
      </c>
      <c r="C16025" t="str">
        <f t="shared" si="255"/>
        <v>2023 q2</v>
      </c>
    </row>
    <row r="16026" spans="1:3">
      <c r="A16026" s="61">
        <v>45072</v>
      </c>
      <c r="B16026">
        <v>3.6768000000000001</v>
      </c>
      <c r="C16026" t="str">
        <f t="shared" si="255"/>
        <v>2023 q2</v>
      </c>
    </row>
    <row r="16027" spans="1:3">
      <c r="A16027" s="61">
        <v>45075</v>
      </c>
      <c r="B16027">
        <v>3.6768000000000001</v>
      </c>
      <c r="C16027" t="str">
        <f t="shared" si="255"/>
        <v>2023 q2</v>
      </c>
    </row>
    <row r="16028" spans="1:3">
      <c r="A16028" s="61">
        <v>45076</v>
      </c>
      <c r="B16028">
        <v>3.6671999999999998</v>
      </c>
      <c r="C16028" t="str">
        <f t="shared" si="255"/>
        <v>2023 q2</v>
      </c>
    </row>
    <row r="16029" spans="1:3">
      <c r="A16029" s="61">
        <v>45077</v>
      </c>
      <c r="B16029">
        <v>3.6783999999999999</v>
      </c>
      <c r="C16029" t="str">
        <f t="shared" si="255"/>
        <v>2023 q2</v>
      </c>
    </row>
    <row r="16030" spans="1:3">
      <c r="A16030" s="61">
        <v>45078</v>
      </c>
      <c r="B16030">
        <v>3.7168000000000001</v>
      </c>
      <c r="C16030" t="str">
        <f t="shared" si="255"/>
        <v>2023 q2</v>
      </c>
    </row>
    <row r="16031" spans="1:3">
      <c r="A16031" s="61">
        <v>45079</v>
      </c>
      <c r="B16031">
        <v>3.7376</v>
      </c>
      <c r="C16031" t="str">
        <f t="shared" si="255"/>
        <v>2023 q2</v>
      </c>
    </row>
    <row r="16032" spans="1:3">
      <c r="A16032" s="61">
        <v>45082</v>
      </c>
      <c r="B16032">
        <v>3.7664</v>
      </c>
      <c r="C16032" t="str">
        <f t="shared" si="255"/>
        <v>2023 q2</v>
      </c>
    </row>
    <row r="16033" spans="1:3">
      <c r="A16033" s="61">
        <v>45083</v>
      </c>
      <c r="B16033">
        <v>3.7759999999999998</v>
      </c>
      <c r="C16033" t="str">
        <f t="shared" si="255"/>
        <v>2023 q2</v>
      </c>
    </row>
    <row r="16034" spans="1:3">
      <c r="A16034" s="61">
        <v>45084</v>
      </c>
      <c r="B16034">
        <v>3.7584</v>
      </c>
      <c r="C16034" t="str">
        <f t="shared" si="255"/>
        <v>2023 q2</v>
      </c>
    </row>
    <row r="16035" spans="1:3">
      <c r="A16035" s="61">
        <v>45085</v>
      </c>
      <c r="B16035">
        <v>3.7888000000000002</v>
      </c>
      <c r="C16035" t="str">
        <f t="shared" si="255"/>
        <v>2023 q2</v>
      </c>
    </row>
    <row r="16036" spans="1:3">
      <c r="A16036" s="61">
        <v>45086</v>
      </c>
      <c r="B16036">
        <v>3.7791999999999999</v>
      </c>
      <c r="C16036" t="str">
        <f t="shared" si="255"/>
        <v>2023 q2</v>
      </c>
    </row>
    <row r="16037" spans="1:3">
      <c r="A16037" s="61">
        <v>45089</v>
      </c>
      <c r="B16037">
        <v>3.76</v>
      </c>
      <c r="C16037" t="str">
        <f t="shared" si="255"/>
        <v>2023 q2</v>
      </c>
    </row>
    <row r="16038" spans="1:3">
      <c r="A16038" s="61">
        <v>45090</v>
      </c>
      <c r="B16038">
        <v>3.8351999999999999</v>
      </c>
      <c r="C16038" t="str">
        <f t="shared" si="255"/>
        <v>2023 q2</v>
      </c>
    </row>
    <row r="16039" spans="1:3">
      <c r="A16039" s="61">
        <v>45091</v>
      </c>
      <c r="B16039">
        <v>3.8592</v>
      </c>
      <c r="C16039" t="str">
        <f t="shared" si="255"/>
        <v>2023 q2</v>
      </c>
    </row>
    <row r="16040" spans="1:3">
      <c r="A16040" s="61">
        <v>45092</v>
      </c>
      <c r="B16040">
        <v>3.8944000000000001</v>
      </c>
      <c r="C16040" t="str">
        <f t="shared" si="255"/>
        <v>2023 q2</v>
      </c>
    </row>
    <row r="16041" spans="1:3">
      <c r="A16041" s="61">
        <v>45093</v>
      </c>
      <c r="B16041">
        <v>3.8847999999999998</v>
      </c>
      <c r="C16041" t="str">
        <f t="shared" si="255"/>
        <v>2023 q2</v>
      </c>
    </row>
    <row r="16042" spans="1:3">
      <c r="A16042" s="61">
        <v>45096</v>
      </c>
      <c r="B16042">
        <v>3.8719999999999999</v>
      </c>
      <c r="C16042" t="str">
        <f t="shared" si="255"/>
        <v>2023 q2</v>
      </c>
    </row>
    <row r="16043" spans="1:3">
      <c r="A16043" s="61">
        <v>45097</v>
      </c>
      <c r="B16043">
        <v>3.8912</v>
      </c>
      <c r="C16043" t="str">
        <f t="shared" si="255"/>
        <v>2023 q2</v>
      </c>
    </row>
    <row r="16044" spans="1:3">
      <c r="A16044" s="61">
        <v>45098</v>
      </c>
      <c r="B16044">
        <v>3.9024000000000001</v>
      </c>
      <c r="C16044" t="str">
        <f t="shared" si="255"/>
        <v>2023 q2</v>
      </c>
    </row>
    <row r="16045" spans="1:3">
      <c r="A16045" s="61">
        <v>45099</v>
      </c>
      <c r="B16045">
        <v>3.8992</v>
      </c>
      <c r="C16045" t="str">
        <f t="shared" si="255"/>
        <v>2023 q2</v>
      </c>
    </row>
    <row r="16046" spans="1:3">
      <c r="A16046" s="61">
        <v>45100</v>
      </c>
      <c r="B16046">
        <v>3.8176000000000001</v>
      </c>
      <c r="C16046" t="str">
        <f t="shared" si="255"/>
        <v>2023 q2</v>
      </c>
    </row>
    <row r="16047" spans="1:3">
      <c r="A16047" s="61">
        <v>45103</v>
      </c>
      <c r="B16047">
        <v>3.7968000000000002</v>
      </c>
      <c r="C16047" t="str">
        <f t="shared" si="255"/>
        <v>2023 q2</v>
      </c>
    </row>
    <row r="16048" spans="1:3">
      <c r="A16048" s="61">
        <v>45104</v>
      </c>
      <c r="B16048">
        <v>3.7904</v>
      </c>
      <c r="C16048" t="str">
        <f t="shared" si="255"/>
        <v>2023 q2</v>
      </c>
    </row>
    <row r="16049" spans="1:3">
      <c r="A16049" s="61">
        <v>45105</v>
      </c>
      <c r="B16049">
        <v>3.7263999999999999</v>
      </c>
      <c r="C16049" t="str">
        <f t="shared" si="255"/>
        <v>2023 q2</v>
      </c>
    </row>
    <row r="16050" spans="1:3">
      <c r="A16050" s="61">
        <v>45106</v>
      </c>
      <c r="B16050">
        <v>3.6976</v>
      </c>
      <c r="C16050" t="str">
        <f t="shared" si="255"/>
        <v>2023 q2</v>
      </c>
    </row>
    <row r="16051" spans="1:3">
      <c r="A16051" s="61">
        <v>45107</v>
      </c>
      <c r="B16051">
        <v>3.7631999999999999</v>
      </c>
      <c r="C16051" t="str">
        <f t="shared" si="255"/>
        <v>2023 q2</v>
      </c>
    </row>
    <row r="16052" spans="1:3">
      <c r="A16052" s="61">
        <v>45110</v>
      </c>
      <c r="B16052">
        <v>3.7919999999999998</v>
      </c>
      <c r="C16052" t="str">
        <f t="shared" si="255"/>
        <v>2023 q3</v>
      </c>
    </row>
    <row r="16053" spans="1:3">
      <c r="A16053" s="61">
        <v>45111</v>
      </c>
      <c r="B16053">
        <v>3.7839999999999998</v>
      </c>
      <c r="C16053" t="str">
        <f t="shared" si="255"/>
        <v>2023 q3</v>
      </c>
    </row>
    <row r="16054" spans="1:3">
      <c r="A16054" s="61">
        <v>45112</v>
      </c>
      <c r="B16054">
        <v>3.7616000000000001</v>
      </c>
      <c r="C16054" t="str">
        <f t="shared" si="255"/>
        <v>2023 q3</v>
      </c>
    </row>
    <row r="16055" spans="1:3">
      <c r="A16055" s="61">
        <v>45113</v>
      </c>
      <c r="B16055">
        <v>3.7440000000000002</v>
      </c>
      <c r="C16055" t="str">
        <f t="shared" si="255"/>
        <v>2023 q3</v>
      </c>
    </row>
    <row r="16056" spans="1:3">
      <c r="A16056" s="61">
        <v>45114</v>
      </c>
      <c r="B16056">
        <v>3.7824</v>
      </c>
      <c r="C16056" t="str">
        <f t="shared" si="255"/>
        <v>2023 q3</v>
      </c>
    </row>
    <row r="16057" spans="1:3">
      <c r="A16057" s="61">
        <v>45117</v>
      </c>
      <c r="B16057">
        <v>3.7936000000000001</v>
      </c>
      <c r="C16057" t="str">
        <f t="shared" si="255"/>
        <v>2023 q3</v>
      </c>
    </row>
    <row r="16058" spans="1:3">
      <c r="A16058" s="61">
        <v>45118</v>
      </c>
      <c r="B16058">
        <v>3.7759999999999998</v>
      </c>
      <c r="C16058" t="str">
        <f t="shared" si="255"/>
        <v>2023 q3</v>
      </c>
    </row>
    <row r="16059" spans="1:3">
      <c r="A16059" s="61">
        <v>45119</v>
      </c>
      <c r="B16059">
        <v>3.8559999999999999</v>
      </c>
      <c r="C16059" t="str">
        <f t="shared" si="255"/>
        <v>2023 q3</v>
      </c>
    </row>
    <row r="16060" spans="1:3">
      <c r="A16060" s="61">
        <v>45120</v>
      </c>
      <c r="B16060">
        <v>3.9535999999999998</v>
      </c>
      <c r="C16060" t="str">
        <f t="shared" si="255"/>
        <v>2023 q3</v>
      </c>
    </row>
    <row r="16061" spans="1:3">
      <c r="A16061" s="61">
        <v>45121</v>
      </c>
      <c r="B16061">
        <v>3.9279999999999999</v>
      </c>
      <c r="C16061" t="str">
        <f t="shared" si="255"/>
        <v>2023 q3</v>
      </c>
    </row>
    <row r="16062" spans="1:3">
      <c r="A16062" s="61">
        <v>45124</v>
      </c>
      <c r="B16062">
        <v>3.84</v>
      </c>
      <c r="C16062" t="str">
        <f t="shared" si="255"/>
        <v>2023 q3</v>
      </c>
    </row>
    <row r="16063" spans="1:3">
      <c r="A16063" s="61">
        <v>45125</v>
      </c>
      <c r="B16063">
        <v>3.8384</v>
      </c>
      <c r="C16063" t="str">
        <f t="shared" si="255"/>
        <v>2023 q3</v>
      </c>
    </row>
    <row r="16064" spans="1:3">
      <c r="A16064" s="61">
        <v>45126</v>
      </c>
      <c r="B16064">
        <v>3.8176000000000001</v>
      </c>
      <c r="C16064" t="str">
        <f t="shared" si="255"/>
        <v>2023 q3</v>
      </c>
    </row>
    <row r="16065" spans="1:3">
      <c r="A16065" s="61">
        <v>45127</v>
      </c>
      <c r="B16065">
        <v>3.8351999999999999</v>
      </c>
      <c r="C16065" t="str">
        <f t="shared" si="255"/>
        <v>2023 q3</v>
      </c>
    </row>
    <row r="16066" spans="1:3">
      <c r="A16066" s="61">
        <v>45128</v>
      </c>
      <c r="B16066">
        <v>3.8256000000000001</v>
      </c>
      <c r="C16066" t="str">
        <f t="shared" si="255"/>
        <v>2023 q3</v>
      </c>
    </row>
    <row r="16067" spans="1:3">
      <c r="A16067" s="61">
        <v>45131</v>
      </c>
      <c r="B16067">
        <v>3.8544</v>
      </c>
      <c r="C16067" t="str">
        <f t="shared" si="255"/>
        <v>2023 q3</v>
      </c>
    </row>
    <row r="16068" spans="1:3">
      <c r="A16068" s="61">
        <v>45132</v>
      </c>
      <c r="B16068">
        <v>3.9327999999999999</v>
      </c>
      <c r="C16068" t="str">
        <f t="shared" si="255"/>
        <v>2023 q3</v>
      </c>
    </row>
    <row r="16069" spans="1:3">
      <c r="A16069" s="61">
        <v>45133</v>
      </c>
      <c r="B16069">
        <v>3.9136000000000002</v>
      </c>
      <c r="C16069" t="str">
        <f t="shared" si="255"/>
        <v>2023 q3</v>
      </c>
    </row>
    <row r="16070" spans="1:3">
      <c r="A16070" s="61">
        <v>45134</v>
      </c>
      <c r="B16070">
        <v>3.8607999999999998</v>
      </c>
      <c r="C16070" t="str">
        <f t="shared" si="255"/>
        <v>2023 q3</v>
      </c>
    </row>
    <row r="16071" spans="1:3">
      <c r="A16071" s="61">
        <v>45135</v>
      </c>
      <c r="B16071">
        <v>3.9424000000000001</v>
      </c>
      <c r="C16071" t="str">
        <f t="shared" si="255"/>
        <v>2023 q3</v>
      </c>
    </row>
    <row r="16072" spans="1:3">
      <c r="A16072" s="61">
        <v>45138</v>
      </c>
      <c r="B16072">
        <v>4.0224000000000002</v>
      </c>
      <c r="C16072" t="str">
        <f t="shared" si="255"/>
        <v>2023 q3</v>
      </c>
    </row>
    <row r="16073" spans="1:3">
      <c r="A16073" s="61">
        <v>45139</v>
      </c>
      <c r="B16073">
        <v>3.9152</v>
      </c>
      <c r="C16073" t="str">
        <f t="shared" si="255"/>
        <v>2023 q3</v>
      </c>
    </row>
    <row r="16074" spans="1:3">
      <c r="A16074" s="61">
        <v>45140</v>
      </c>
      <c r="B16074">
        <v>3.8607999999999998</v>
      </c>
      <c r="C16074" t="str">
        <f t="shared" si="255"/>
        <v>2023 q3</v>
      </c>
    </row>
    <row r="16075" spans="1:3">
      <c r="A16075" s="61">
        <v>45141</v>
      </c>
      <c r="B16075">
        <v>3.9184000000000001</v>
      </c>
      <c r="C16075" t="str">
        <f t="shared" si="255"/>
        <v>2023 q3</v>
      </c>
    </row>
    <row r="16076" spans="1:3">
      <c r="A16076" s="61">
        <v>45142</v>
      </c>
      <c r="B16076">
        <v>3.8624000000000001</v>
      </c>
      <c r="C16076" t="str">
        <f t="shared" si="255"/>
        <v>2023 q3</v>
      </c>
    </row>
    <row r="16077" spans="1:3">
      <c r="A16077" s="61">
        <v>45145</v>
      </c>
      <c r="B16077">
        <v>3.8576000000000001</v>
      </c>
      <c r="C16077" t="str">
        <f t="shared" si="255"/>
        <v>2023 q3</v>
      </c>
    </row>
    <row r="16078" spans="1:3">
      <c r="A16078" s="61">
        <v>45146</v>
      </c>
      <c r="B16078">
        <v>3.7904</v>
      </c>
      <c r="C16078" t="str">
        <f t="shared" si="255"/>
        <v>2023 q3</v>
      </c>
    </row>
    <row r="16079" spans="1:3">
      <c r="A16079" s="61">
        <v>45147</v>
      </c>
      <c r="B16079">
        <v>3.8048000000000002</v>
      </c>
      <c r="C16079" t="str">
        <f t="shared" si="255"/>
        <v>2023 q3</v>
      </c>
    </row>
    <row r="16080" spans="1:3">
      <c r="A16080" s="61">
        <v>45148</v>
      </c>
      <c r="B16080">
        <v>3.7744</v>
      </c>
      <c r="C16080" t="str">
        <f t="shared" si="255"/>
        <v>2023 q3</v>
      </c>
    </row>
    <row r="16081" spans="1:3">
      <c r="A16081" s="61">
        <v>45149</v>
      </c>
      <c r="B16081">
        <v>3.7488000000000001</v>
      </c>
      <c r="C16081" t="str">
        <f t="shared" si="255"/>
        <v>2023 q3</v>
      </c>
    </row>
    <row r="16082" spans="1:3">
      <c r="A16082" s="61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61">
        <v>45153</v>
      </c>
      <c r="B16083">
        <v>3.6880000000000002</v>
      </c>
      <c r="C16083" t="str">
        <f t="shared" si="256"/>
        <v>2023 q3</v>
      </c>
    </row>
    <row r="16084" spans="1:3">
      <c r="A16084" s="61">
        <v>45154</v>
      </c>
      <c r="B16084">
        <v>3.6783999999999999</v>
      </c>
      <c r="C16084" t="str">
        <f t="shared" si="256"/>
        <v>2023 q3</v>
      </c>
    </row>
    <row r="16085" spans="1:3">
      <c r="A16085" s="61">
        <v>45155</v>
      </c>
      <c r="B16085">
        <v>3.72</v>
      </c>
      <c r="C16085" t="str">
        <f t="shared" si="256"/>
        <v>2023 q3</v>
      </c>
    </row>
    <row r="16086" spans="1:3">
      <c r="A16086" s="61">
        <v>45156</v>
      </c>
      <c r="B16086">
        <v>3.7504</v>
      </c>
      <c r="C16086" t="str">
        <f t="shared" si="256"/>
        <v>2023 q3</v>
      </c>
    </row>
    <row r="16087" spans="1:3">
      <c r="A16087" s="61">
        <v>45159</v>
      </c>
      <c r="B16087">
        <v>3.7504</v>
      </c>
      <c r="C16087" t="str">
        <f t="shared" si="256"/>
        <v>2023 q3</v>
      </c>
    </row>
    <row r="16088" spans="1:3">
      <c r="A16088" s="61">
        <v>45160</v>
      </c>
      <c r="B16088">
        <v>3.7856000000000001</v>
      </c>
      <c r="C16088" t="str">
        <f t="shared" si="256"/>
        <v>2023 q3</v>
      </c>
    </row>
    <row r="16089" spans="1:3">
      <c r="A16089" s="61">
        <v>45161</v>
      </c>
      <c r="B16089">
        <v>3.8319999999999999</v>
      </c>
      <c r="C16089" t="str">
        <f t="shared" si="256"/>
        <v>2023 q3</v>
      </c>
    </row>
    <row r="16090" spans="1:3">
      <c r="A16090" s="61">
        <v>45162</v>
      </c>
      <c r="B16090">
        <v>3.7856000000000001</v>
      </c>
      <c r="C16090" t="str">
        <f t="shared" si="256"/>
        <v>2023 q3</v>
      </c>
    </row>
    <row r="16091" spans="1:3">
      <c r="A16091" s="61">
        <v>45163</v>
      </c>
      <c r="B16091">
        <v>3.7839999999999998</v>
      </c>
      <c r="C16091" t="str">
        <f t="shared" si="256"/>
        <v>2023 q3</v>
      </c>
    </row>
    <row r="16092" spans="1:3">
      <c r="A16092" s="61">
        <v>45166</v>
      </c>
      <c r="B16092">
        <v>3.7968000000000002</v>
      </c>
      <c r="C16092" t="str">
        <f t="shared" si="256"/>
        <v>2023 q3</v>
      </c>
    </row>
    <row r="16093" spans="1:3">
      <c r="A16093" s="61">
        <v>45167</v>
      </c>
      <c r="B16093">
        <v>3.8368000000000002</v>
      </c>
      <c r="C16093" t="str">
        <f t="shared" si="256"/>
        <v>2023 q3</v>
      </c>
    </row>
    <row r="16094" spans="1:3">
      <c r="A16094" s="61">
        <v>45168</v>
      </c>
      <c r="B16094">
        <v>3.8384</v>
      </c>
      <c r="C16094" t="str">
        <f t="shared" si="256"/>
        <v>2023 q3</v>
      </c>
    </row>
    <row r="16095" spans="1:3">
      <c r="A16095" s="61">
        <v>45169</v>
      </c>
      <c r="B16095">
        <v>3.8336000000000001</v>
      </c>
      <c r="C16095" t="str">
        <f t="shared" si="256"/>
        <v>2023 q3</v>
      </c>
    </row>
    <row r="16096" spans="1:3">
      <c r="A16096" s="61">
        <v>45170</v>
      </c>
      <c r="B16096">
        <v>3.8512</v>
      </c>
      <c r="C16096" t="str">
        <f t="shared" si="256"/>
        <v>2023 q3</v>
      </c>
    </row>
    <row r="16097" spans="1:3">
      <c r="A16097" s="61">
        <v>45173</v>
      </c>
      <c r="B16097">
        <v>3.8319999999999999</v>
      </c>
      <c r="C16097" t="str">
        <f t="shared" si="256"/>
        <v>2023 q3</v>
      </c>
    </row>
    <row r="16098" spans="1:3">
      <c r="A16098" s="61">
        <v>45174</v>
      </c>
      <c r="B16098">
        <v>3.8416000000000001</v>
      </c>
      <c r="C16098" t="str">
        <f t="shared" si="256"/>
        <v>2023 q3</v>
      </c>
    </row>
    <row r="16099" spans="1:3">
      <c r="A16099" s="61">
        <v>45175</v>
      </c>
      <c r="B16099">
        <v>3.7856000000000001</v>
      </c>
      <c r="C16099" t="str">
        <f t="shared" si="256"/>
        <v>2023 q3</v>
      </c>
    </row>
    <row r="16100" spans="1:3">
      <c r="A16100" s="61">
        <v>45176</v>
      </c>
      <c r="B16100">
        <v>3.7631999999999999</v>
      </c>
      <c r="C16100" t="str">
        <f t="shared" si="256"/>
        <v>2023 q3</v>
      </c>
    </row>
    <row r="16101" spans="1:3">
      <c r="A16101" s="61">
        <v>45177</v>
      </c>
      <c r="B16101">
        <v>3.7168000000000001</v>
      </c>
      <c r="C16101" t="str">
        <f t="shared" si="256"/>
        <v>2023 q3</v>
      </c>
    </row>
    <row r="16102" spans="1:3">
      <c r="A16102" s="61">
        <v>45180</v>
      </c>
      <c r="B16102">
        <v>3.8031999999999999</v>
      </c>
      <c r="C16102" t="str">
        <f t="shared" si="256"/>
        <v>2023 q3</v>
      </c>
    </row>
    <row r="16103" spans="1:3">
      <c r="A16103" s="61">
        <v>45181</v>
      </c>
      <c r="B16103">
        <v>3.7919999999999998</v>
      </c>
      <c r="C16103" t="str">
        <f t="shared" si="256"/>
        <v>2023 q3</v>
      </c>
    </row>
    <row r="16104" spans="1:3">
      <c r="A16104" s="61">
        <v>45182</v>
      </c>
      <c r="B16104">
        <v>3.7824</v>
      </c>
      <c r="C16104" t="str">
        <f t="shared" si="256"/>
        <v>2023 q3</v>
      </c>
    </row>
    <row r="16105" spans="1:3">
      <c r="A16105" s="61">
        <v>45183</v>
      </c>
      <c r="B16105">
        <v>3.8191999999999999</v>
      </c>
      <c r="C16105" t="str">
        <f t="shared" si="256"/>
        <v>2023 q3</v>
      </c>
    </row>
    <row r="16106" spans="1:3">
      <c r="A16106" s="61">
        <v>45184</v>
      </c>
      <c r="B16106">
        <v>3.8</v>
      </c>
      <c r="C16106" t="str">
        <f t="shared" si="256"/>
        <v>2023 q3</v>
      </c>
    </row>
    <row r="16107" spans="1:3">
      <c r="A16107" s="61">
        <v>45187</v>
      </c>
      <c r="B16107">
        <v>3.7808000000000002</v>
      </c>
      <c r="C16107" t="str">
        <f t="shared" si="256"/>
        <v>2023 q3</v>
      </c>
    </row>
    <row r="16108" spans="1:3">
      <c r="A16108" s="61">
        <v>45188</v>
      </c>
      <c r="B16108">
        <v>3.7568000000000001</v>
      </c>
      <c r="C16108" t="str">
        <f t="shared" si="256"/>
        <v>2023 q3</v>
      </c>
    </row>
    <row r="16109" spans="1:3">
      <c r="A16109" s="61">
        <v>45189</v>
      </c>
      <c r="B16109">
        <v>3.7391999999999999</v>
      </c>
      <c r="C16109" t="str">
        <f t="shared" si="256"/>
        <v>2023 q3</v>
      </c>
    </row>
    <row r="16110" spans="1:3">
      <c r="A16110" s="61">
        <v>45190</v>
      </c>
      <c r="B16110">
        <v>3.7023999999999999</v>
      </c>
      <c r="C16110" t="str">
        <f t="shared" si="256"/>
        <v>2023 q3</v>
      </c>
    </row>
    <row r="16111" spans="1:3">
      <c r="A16111" s="61">
        <v>45191</v>
      </c>
      <c r="B16111">
        <v>3.7008000000000001</v>
      </c>
      <c r="C16111" t="str">
        <f t="shared" si="256"/>
        <v>2023 q3</v>
      </c>
    </row>
    <row r="16112" spans="1:3">
      <c r="A16112" s="61">
        <v>45194</v>
      </c>
      <c r="B16112">
        <v>3.6783999999999999</v>
      </c>
      <c r="C16112" t="str">
        <f t="shared" si="256"/>
        <v>2023 q3</v>
      </c>
    </row>
    <row r="16113" spans="1:3">
      <c r="A16113" s="61">
        <v>45195</v>
      </c>
      <c r="B16113">
        <v>3.6543999999999999</v>
      </c>
      <c r="C16113" t="str">
        <f t="shared" si="256"/>
        <v>2023 q3</v>
      </c>
    </row>
    <row r="16114" spans="1:3">
      <c r="A16114" s="61">
        <v>45196</v>
      </c>
      <c r="B16114">
        <v>3.6496</v>
      </c>
      <c r="C16114" t="str">
        <f t="shared" si="256"/>
        <v>2023 q3</v>
      </c>
    </row>
    <row r="16115" spans="1:3">
      <c r="A16115" s="61">
        <v>45197</v>
      </c>
      <c r="B16115">
        <v>3.7231999999999998</v>
      </c>
      <c r="C16115" t="str">
        <f t="shared" si="256"/>
        <v>2023 q3</v>
      </c>
    </row>
    <row r="16116" spans="1:3">
      <c r="A16116" s="61">
        <v>45198</v>
      </c>
      <c r="B16116">
        <v>3.7408000000000001</v>
      </c>
      <c r="C16116" t="str">
        <f t="shared" si="256"/>
        <v>2023 q3</v>
      </c>
    </row>
    <row r="16117" spans="1:3">
      <c r="A16117" s="61">
        <v>45201</v>
      </c>
      <c r="B16117">
        <v>3.6480000000000001</v>
      </c>
      <c r="C16117" t="str">
        <f t="shared" si="256"/>
        <v>2023 q4</v>
      </c>
    </row>
    <row r="16118" spans="1:3">
      <c r="A16118" s="61">
        <v>45202</v>
      </c>
      <c r="B16118">
        <v>3.6240000000000001</v>
      </c>
      <c r="C16118" t="str">
        <f t="shared" si="256"/>
        <v>2023 q4</v>
      </c>
    </row>
    <row r="16119" spans="1:3">
      <c r="A16119" s="61">
        <v>45203</v>
      </c>
      <c r="B16119">
        <v>3.5855999999999999</v>
      </c>
      <c r="C16119" t="str">
        <f t="shared" si="256"/>
        <v>2023 q4</v>
      </c>
    </row>
    <row r="16120" spans="1:3">
      <c r="A16120" s="61">
        <v>45204</v>
      </c>
      <c r="B16120">
        <v>3.5728</v>
      </c>
      <c r="C16120" t="str">
        <f t="shared" si="256"/>
        <v>2023 q4</v>
      </c>
    </row>
    <row r="16121" spans="1:3">
      <c r="A16121" s="61">
        <v>45205</v>
      </c>
      <c r="B16121">
        <v>3.6432000000000002</v>
      </c>
      <c r="C16121" t="str">
        <f t="shared" si="256"/>
        <v>2023 q4</v>
      </c>
    </row>
    <row r="16122" spans="1:3">
      <c r="A16122" s="61">
        <v>45208</v>
      </c>
      <c r="B16122">
        <v>3.6736</v>
      </c>
      <c r="C16122" t="str">
        <f t="shared" si="256"/>
        <v>2023 q4</v>
      </c>
    </row>
    <row r="16123" spans="1:3">
      <c r="A16123" s="61">
        <v>45209</v>
      </c>
      <c r="B16123">
        <v>3.6415999999999999</v>
      </c>
      <c r="C16123" t="str">
        <f t="shared" si="256"/>
        <v>2023 q4</v>
      </c>
    </row>
    <row r="16124" spans="1:3">
      <c r="A16124" s="61">
        <v>45210</v>
      </c>
      <c r="B16124">
        <v>3.6223999999999998</v>
      </c>
      <c r="C16124" t="str">
        <f t="shared" si="256"/>
        <v>2023 q4</v>
      </c>
    </row>
    <row r="16125" spans="1:3">
      <c r="A16125" s="61">
        <v>45211</v>
      </c>
      <c r="B16125">
        <v>3.6</v>
      </c>
      <c r="C16125" t="str">
        <f t="shared" si="256"/>
        <v>2023 q4</v>
      </c>
    </row>
    <row r="16126" spans="1:3">
      <c r="A16126" s="61">
        <v>45212</v>
      </c>
      <c r="B16126">
        <v>3.5855999999999999</v>
      </c>
      <c r="C16126" t="str">
        <f t="shared" si="256"/>
        <v>2023 q4</v>
      </c>
    </row>
    <row r="16127" spans="1:3">
      <c r="A16127" s="61">
        <v>45215</v>
      </c>
      <c r="B16127">
        <v>3.5952000000000002</v>
      </c>
      <c r="C16127" t="str">
        <f t="shared" si="256"/>
        <v>2023 q4</v>
      </c>
    </row>
    <row r="16128" spans="1:3">
      <c r="A16128" s="61">
        <v>45216</v>
      </c>
      <c r="B16128">
        <v>3.6080000000000001</v>
      </c>
      <c r="C16128" t="str">
        <f t="shared" si="256"/>
        <v>2023 q4</v>
      </c>
    </row>
    <row r="16129" spans="1:3">
      <c r="A16129" s="61">
        <v>45217</v>
      </c>
      <c r="B16129">
        <v>3.6</v>
      </c>
      <c r="C16129" t="str">
        <f t="shared" si="256"/>
        <v>2023 q4</v>
      </c>
    </row>
    <row r="16130" spans="1:3">
      <c r="A16130" s="61">
        <v>45218</v>
      </c>
      <c r="B16130">
        <v>3.6032000000000002</v>
      </c>
      <c r="C16130" t="str">
        <f t="shared" si="256"/>
        <v>2023 q4</v>
      </c>
    </row>
    <row r="16131" spans="1:3">
      <c r="A16131" s="61">
        <v>45219</v>
      </c>
      <c r="B16131">
        <v>3.5728</v>
      </c>
      <c r="C16131" t="str">
        <f t="shared" si="256"/>
        <v>2023 q4</v>
      </c>
    </row>
    <row r="16132" spans="1:3">
      <c r="A16132" s="61">
        <v>45222</v>
      </c>
      <c r="B16132">
        <v>3.6063999999999998</v>
      </c>
      <c r="C16132" t="str">
        <f t="shared" si="256"/>
        <v>2023 q4</v>
      </c>
    </row>
    <row r="16133" spans="1:3">
      <c r="A16133" s="61">
        <v>45223</v>
      </c>
      <c r="B16133">
        <v>3.6543999999999999</v>
      </c>
      <c r="C16133" t="str">
        <f t="shared" si="256"/>
        <v>2023 q4</v>
      </c>
    </row>
    <row r="16134" spans="1:3">
      <c r="A16134" s="61">
        <v>45224</v>
      </c>
      <c r="B16134">
        <v>3.6095999999999999</v>
      </c>
      <c r="C16134" t="str">
        <f t="shared" si="256"/>
        <v>2023 q4</v>
      </c>
    </row>
    <row r="16135" spans="1:3">
      <c r="A16135" s="61">
        <v>45225</v>
      </c>
      <c r="B16135">
        <v>3.6208</v>
      </c>
      <c r="C16135" t="str">
        <f t="shared" si="256"/>
        <v>2023 q4</v>
      </c>
    </row>
    <row r="16136" spans="1:3">
      <c r="A16136" s="61">
        <v>45226</v>
      </c>
      <c r="B16136">
        <v>3.6656</v>
      </c>
      <c r="C16136" t="str">
        <f t="shared" si="256"/>
        <v>2023 q4</v>
      </c>
    </row>
    <row r="16137" spans="1:3">
      <c r="A16137" s="61">
        <v>45229</v>
      </c>
      <c r="B16137">
        <v>3.66</v>
      </c>
      <c r="C16137" t="str">
        <f t="shared" si="256"/>
        <v>2023 q4</v>
      </c>
    </row>
    <row r="16138" spans="1:3">
      <c r="A16138" s="61">
        <v>45230</v>
      </c>
      <c r="B16138">
        <v>3.65</v>
      </c>
      <c r="C16138" t="str">
        <f t="shared" si="256"/>
        <v>2023 q4</v>
      </c>
    </row>
    <row r="16139" spans="1:3">
      <c r="A16139" s="61">
        <v>45231</v>
      </c>
      <c r="B16139">
        <v>3.65</v>
      </c>
      <c r="C16139" t="str">
        <f t="shared" si="256"/>
        <v>2023 q4</v>
      </c>
    </row>
    <row r="16140" spans="1:3">
      <c r="A16140" s="61">
        <v>45232</v>
      </c>
      <c r="B16140">
        <v>3.67</v>
      </c>
      <c r="C16140" t="str">
        <f t="shared" si="256"/>
        <v>2023 q4</v>
      </c>
    </row>
    <row r="16141" spans="1:3">
      <c r="A16141" s="61">
        <v>45233</v>
      </c>
      <c r="B16141">
        <v>3.68</v>
      </c>
      <c r="C16141" t="str">
        <f t="shared" si="256"/>
        <v>2023 q4</v>
      </c>
    </row>
    <row r="16142" spans="1:3">
      <c r="A16142" s="61">
        <v>45236</v>
      </c>
      <c r="B16142">
        <v>3.7124999999999999</v>
      </c>
      <c r="C16142" t="str">
        <f t="shared" si="256"/>
        <v>2023 q4</v>
      </c>
    </row>
    <row r="16143" spans="1:3">
      <c r="A16143" s="61">
        <v>45237</v>
      </c>
      <c r="B16143">
        <v>3.6850000000000001</v>
      </c>
      <c r="C16143" t="str">
        <f t="shared" si="256"/>
        <v>2023 q4</v>
      </c>
    </row>
    <row r="16144" spans="1:3">
      <c r="A16144" s="61">
        <v>45238</v>
      </c>
      <c r="B16144">
        <v>3.6360000000000001</v>
      </c>
      <c r="C16144" t="str">
        <f t="shared" si="256"/>
        <v>2023 q4</v>
      </c>
    </row>
    <row r="16145" spans="1:3">
      <c r="A16145" s="61">
        <v>45239</v>
      </c>
      <c r="B16145">
        <v>3.6324999999999998</v>
      </c>
      <c r="C16145" t="str">
        <f t="shared" si="256"/>
        <v>2023 q4</v>
      </c>
    </row>
    <row r="16146" spans="1:3">
      <c r="A16146" s="61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61">
        <v>45243</v>
      </c>
      <c r="B16147">
        <v>3.6709999999999998</v>
      </c>
      <c r="C16147" t="str">
        <f t="shared" si="257"/>
        <v>2023 q4</v>
      </c>
    </row>
    <row r="16148" spans="1:3">
      <c r="A16148" s="61">
        <v>45244</v>
      </c>
      <c r="B16148">
        <v>3.6764999999999999</v>
      </c>
      <c r="C16148" t="str">
        <f t="shared" si="257"/>
        <v>2023 q4</v>
      </c>
    </row>
    <row r="16149" spans="1:3">
      <c r="A16149" s="61">
        <v>45245</v>
      </c>
      <c r="B16149">
        <v>3.7130000000000001</v>
      </c>
      <c r="C16149" t="str">
        <f t="shared" si="257"/>
        <v>2023 q4</v>
      </c>
    </row>
    <row r="16150" spans="1:3">
      <c r="A16150" s="61">
        <v>45246</v>
      </c>
      <c r="B16150">
        <v>3.6949999999999998</v>
      </c>
      <c r="C16150" t="str">
        <f t="shared" si="257"/>
        <v>2023 q4</v>
      </c>
    </row>
    <row r="16151" spans="1:3">
      <c r="A16151" s="61">
        <v>45247</v>
      </c>
      <c r="B16151">
        <v>3.734</v>
      </c>
      <c r="C16151" t="str">
        <f t="shared" si="257"/>
        <v>2023 q4</v>
      </c>
    </row>
    <row r="16152" spans="1:3">
      <c r="A16152" s="61">
        <v>45250</v>
      </c>
      <c r="B16152">
        <v>3.8094999999999999</v>
      </c>
      <c r="C16152" t="str">
        <f t="shared" si="257"/>
        <v>2023 q4</v>
      </c>
    </row>
    <row r="16153" spans="1:3">
      <c r="A16153" s="61">
        <v>45254</v>
      </c>
      <c r="B16153">
        <v>3.7904</v>
      </c>
      <c r="C16153" t="str">
        <f t="shared" si="257"/>
        <v>2023 q4</v>
      </c>
    </row>
    <row r="16154" spans="1:3">
      <c r="A16154" s="61">
        <v>45257</v>
      </c>
      <c r="B16154">
        <v>3.8</v>
      </c>
      <c r="C16154" t="str">
        <f t="shared" si="257"/>
        <v>2023 q4</v>
      </c>
    </row>
    <row r="16155" spans="1:3">
      <c r="A16155" s="61">
        <v>45258</v>
      </c>
      <c r="B16155">
        <v>3.84</v>
      </c>
      <c r="C16155" t="str">
        <f t="shared" si="257"/>
        <v>2023 q4</v>
      </c>
    </row>
    <row r="16156" spans="1:3">
      <c r="A16156" s="61">
        <v>45259</v>
      </c>
      <c r="B16156">
        <v>3.83</v>
      </c>
      <c r="C16156" t="str">
        <f t="shared" si="257"/>
        <v>2023 q4</v>
      </c>
    </row>
    <row r="16157" spans="1:3">
      <c r="A16157" s="61">
        <v>45260</v>
      </c>
      <c r="B16157">
        <v>3.85</v>
      </c>
      <c r="C16157" t="str">
        <f t="shared" si="257"/>
        <v>2023 q4</v>
      </c>
    </row>
    <row r="16158" spans="1:3">
      <c r="A16158" s="61">
        <v>45261</v>
      </c>
      <c r="B16158">
        <v>3.93</v>
      </c>
      <c r="C16158" t="str">
        <f t="shared" si="257"/>
        <v>2023 q4</v>
      </c>
    </row>
    <row r="16159" spans="1:3">
      <c r="A16159" s="61">
        <v>45264</v>
      </c>
      <c r="B16159">
        <v>3.84</v>
      </c>
      <c r="C16159" t="str">
        <f t="shared" si="257"/>
        <v>2023 q4</v>
      </c>
    </row>
    <row r="16160" spans="1:3">
      <c r="A16160" s="61">
        <v>45265</v>
      </c>
      <c r="B16160">
        <v>3.78</v>
      </c>
      <c r="C16160" t="str">
        <f t="shared" si="257"/>
        <v>2023 q4</v>
      </c>
    </row>
    <row r="16161" spans="1:3">
      <c r="A16161" s="61">
        <v>45266</v>
      </c>
      <c r="B16161">
        <v>3.73</v>
      </c>
      <c r="C16161" t="str">
        <f t="shared" si="257"/>
        <v>2023 q4</v>
      </c>
    </row>
    <row r="16162" spans="1:3">
      <c r="A16162" s="61">
        <v>45267</v>
      </c>
      <c r="B16162">
        <v>3.8</v>
      </c>
      <c r="C16162" t="str">
        <f t="shared" si="257"/>
        <v>2023 q4</v>
      </c>
    </row>
    <row r="16163" spans="1:3">
      <c r="A16163" s="61">
        <v>45268</v>
      </c>
      <c r="B16163">
        <v>3.8336000000000001</v>
      </c>
      <c r="C16163" t="str">
        <f t="shared" si="257"/>
        <v>2023 q4</v>
      </c>
    </row>
    <row r="16164" spans="1:3">
      <c r="A16164" s="61">
        <v>45271</v>
      </c>
      <c r="B16164">
        <v>3.7839999999999998</v>
      </c>
      <c r="C16164" t="str">
        <f t="shared" si="257"/>
        <v>2023 q4</v>
      </c>
    </row>
    <row r="16165" spans="1:3">
      <c r="A16165" s="61">
        <v>45272</v>
      </c>
      <c r="B16165">
        <v>3.7936000000000001</v>
      </c>
      <c r="C16165" t="str">
        <f t="shared" si="257"/>
        <v>2023 q4</v>
      </c>
    </row>
    <row r="16166" spans="1:3">
      <c r="A16166" s="61">
        <v>45273</v>
      </c>
      <c r="B16166">
        <v>3.8351999999999999</v>
      </c>
      <c r="C16166" t="str">
        <f t="shared" si="257"/>
        <v>2023 q4</v>
      </c>
    </row>
    <row r="16167" spans="1:3">
      <c r="A16167" s="61">
        <v>45274</v>
      </c>
      <c r="B16167">
        <v>3.8736000000000002</v>
      </c>
      <c r="C16167" t="str">
        <f t="shared" si="257"/>
        <v>2023 q4</v>
      </c>
    </row>
    <row r="16168" spans="1:3">
      <c r="A16168" s="61">
        <v>45275</v>
      </c>
      <c r="B16168">
        <v>3.8784000000000001</v>
      </c>
      <c r="C16168" t="str">
        <f t="shared" si="257"/>
        <v>2023 q4</v>
      </c>
    </row>
    <row r="16169" spans="1:3">
      <c r="A16169" s="61">
        <v>45278</v>
      </c>
      <c r="B16169">
        <v>3.8479999999999999</v>
      </c>
      <c r="C16169" t="str">
        <f t="shared" si="257"/>
        <v>2023 q4</v>
      </c>
    </row>
    <row r="16170" spans="1:3">
      <c r="A16170" s="61">
        <v>45279</v>
      </c>
      <c r="B16170">
        <v>3.9072</v>
      </c>
      <c r="C16170" t="str">
        <f t="shared" si="257"/>
        <v>2023 q4</v>
      </c>
    </row>
    <row r="16171" spans="1:3">
      <c r="A16171" s="61">
        <v>45280</v>
      </c>
      <c r="B16171">
        <v>3.88</v>
      </c>
      <c r="C16171" t="str">
        <f t="shared" si="257"/>
        <v>2023 q4</v>
      </c>
    </row>
    <row r="16172" spans="1:3">
      <c r="A16172" s="61">
        <v>45281</v>
      </c>
      <c r="B16172">
        <v>3.9279999999999999</v>
      </c>
      <c r="C16172" t="str">
        <f t="shared" si="257"/>
        <v>2023 q4</v>
      </c>
    </row>
    <row r="16173" spans="1:3">
      <c r="A16173" s="61">
        <v>45282</v>
      </c>
      <c r="B16173">
        <v>3.9007999999999998</v>
      </c>
      <c r="C16173" t="str">
        <f t="shared" si="257"/>
        <v>2023 q4</v>
      </c>
    </row>
    <row r="16174" spans="1:3">
      <c r="A16174" s="61">
        <v>45285</v>
      </c>
      <c r="B16174">
        <v>3.9007999999999998</v>
      </c>
      <c r="C16174" t="str">
        <f t="shared" si="257"/>
        <v>2023 q4</v>
      </c>
    </row>
    <row r="16175" spans="1:3">
      <c r="A16175" s="61">
        <v>45286</v>
      </c>
      <c r="B16175">
        <v>3.9024000000000001</v>
      </c>
      <c r="C16175" t="str">
        <f t="shared" si="257"/>
        <v>2023 q4</v>
      </c>
    </row>
    <row r="16176" spans="1:3">
      <c r="A16176" s="61">
        <v>45287</v>
      </c>
      <c r="B16176">
        <v>3.9552</v>
      </c>
      <c r="C16176" t="str">
        <f t="shared" si="257"/>
        <v>2023 q4</v>
      </c>
    </row>
    <row r="16177" spans="1:3">
      <c r="A16177" s="61">
        <v>45288</v>
      </c>
      <c r="B16177">
        <v>3.9167999999999998</v>
      </c>
      <c r="C16177" t="str">
        <f t="shared" si="257"/>
        <v>2023 q4</v>
      </c>
    </row>
    <row r="16178" spans="1:3">
      <c r="A16178" s="61">
        <v>45289</v>
      </c>
      <c r="B16178">
        <v>3.8912</v>
      </c>
      <c r="C16178" t="str">
        <f t="shared" si="257"/>
        <v>2023 q4</v>
      </c>
    </row>
    <row r="16179" spans="1:3">
      <c r="A16179" s="61">
        <v>45292</v>
      </c>
      <c r="B16179">
        <v>3.8912</v>
      </c>
      <c r="C16179" t="str">
        <f t="shared" si="257"/>
        <v>2024 q1</v>
      </c>
    </row>
    <row r="16180" spans="1:3">
      <c r="A16180" s="61">
        <v>45293</v>
      </c>
      <c r="B16180">
        <v>3.8704000000000001</v>
      </c>
      <c r="C16180" t="str">
        <f t="shared" si="257"/>
        <v>2024 q1</v>
      </c>
    </row>
    <row r="16181" spans="1:3">
      <c r="A16181" s="61">
        <v>45294</v>
      </c>
      <c r="B16181">
        <v>3.8719999999999999</v>
      </c>
      <c r="C16181" t="str">
        <f t="shared" si="257"/>
        <v>2024 q1</v>
      </c>
    </row>
    <row r="16182" spans="1:3">
      <c r="A16182" s="61">
        <v>45295</v>
      </c>
      <c r="B16182">
        <v>3.8512</v>
      </c>
      <c r="C16182" t="str">
        <f t="shared" si="257"/>
        <v>2024 q1</v>
      </c>
    </row>
    <row r="16183" spans="1:3">
      <c r="A16183" s="61">
        <v>45296</v>
      </c>
      <c r="B16183">
        <v>3.8016000000000001</v>
      </c>
      <c r="C16183" t="str">
        <f t="shared" si="257"/>
        <v>2024 q1</v>
      </c>
    </row>
    <row r="16184" spans="1:3">
      <c r="A16184" s="61">
        <v>45299</v>
      </c>
      <c r="B16184">
        <v>3.8224</v>
      </c>
      <c r="C16184" t="str">
        <f t="shared" si="257"/>
        <v>2024 q1</v>
      </c>
    </row>
    <row r="16185" spans="1:3">
      <c r="A16185" s="61">
        <v>45300</v>
      </c>
      <c r="B16185">
        <v>3.7616000000000001</v>
      </c>
      <c r="C16185" t="str">
        <f t="shared" si="257"/>
        <v>2024 q1</v>
      </c>
    </row>
    <row r="16186" spans="1:3">
      <c r="A16186" s="61">
        <v>45301</v>
      </c>
      <c r="B16186">
        <v>3.7888000000000002</v>
      </c>
      <c r="C16186" t="str">
        <f t="shared" si="257"/>
        <v>2024 q1</v>
      </c>
    </row>
    <row r="16187" spans="1:3">
      <c r="A16187" s="61">
        <v>45302</v>
      </c>
      <c r="B16187">
        <v>3.7904</v>
      </c>
      <c r="C16187" t="str">
        <f t="shared" si="257"/>
        <v>2024 q1</v>
      </c>
    </row>
    <row r="16188" spans="1:3">
      <c r="A16188" s="61">
        <v>45303</v>
      </c>
      <c r="B16188">
        <v>3.7360000000000002</v>
      </c>
      <c r="C16188" t="str">
        <f t="shared" si="257"/>
        <v>2024 q1</v>
      </c>
    </row>
    <row r="16189" spans="1:3">
      <c r="A16189" s="61">
        <v>45306</v>
      </c>
      <c r="B16189">
        <v>3.7839999999999998</v>
      </c>
      <c r="C16189" t="str">
        <f t="shared" si="257"/>
        <v>2024 q1</v>
      </c>
    </row>
    <row r="16190" spans="1:3">
      <c r="A16190" s="61">
        <v>45307</v>
      </c>
      <c r="B16190">
        <v>3.7679999999999998</v>
      </c>
      <c r="C16190" t="str">
        <f t="shared" si="257"/>
        <v>2024 q1</v>
      </c>
    </row>
    <row r="16191" spans="1:3">
      <c r="A16191" s="61">
        <v>45308</v>
      </c>
      <c r="B16191">
        <v>3.7423999999999999</v>
      </c>
      <c r="C16191" t="str">
        <f t="shared" si="257"/>
        <v>2024 q1</v>
      </c>
    </row>
    <row r="16192" spans="1:3">
      <c r="A16192" s="61">
        <v>45309</v>
      </c>
      <c r="B16192">
        <v>3.7568000000000001</v>
      </c>
      <c r="C16192" t="str">
        <f t="shared" si="257"/>
        <v>2024 q1</v>
      </c>
    </row>
    <row r="16193" spans="1:3">
      <c r="A16193" s="61">
        <v>45310</v>
      </c>
      <c r="B16193">
        <v>3.7904</v>
      </c>
      <c r="C16193" t="str">
        <f t="shared" si="257"/>
        <v>2024 q1</v>
      </c>
    </row>
    <row r="16194" spans="1:3">
      <c r="A16194" s="61">
        <v>45313</v>
      </c>
      <c r="B16194">
        <v>3.7456</v>
      </c>
      <c r="C16194" t="str">
        <f t="shared" si="257"/>
        <v>2024 q1</v>
      </c>
    </row>
    <row r="16195" spans="1:3">
      <c r="A16195" s="61">
        <v>45314</v>
      </c>
      <c r="B16195">
        <v>3.8048000000000002</v>
      </c>
      <c r="C16195" t="str">
        <f t="shared" si="257"/>
        <v>2024 q1</v>
      </c>
    </row>
    <row r="16196" spans="1:3">
      <c r="A16196" s="61">
        <v>45315</v>
      </c>
      <c r="B16196">
        <v>3.8736000000000002</v>
      </c>
      <c r="C16196" t="str">
        <f t="shared" si="257"/>
        <v>2024 q1</v>
      </c>
    </row>
    <row r="16197" spans="1:3">
      <c r="A16197" s="61">
        <v>45316</v>
      </c>
      <c r="B16197">
        <v>3.8687999999999998</v>
      </c>
      <c r="C16197" t="str">
        <f t="shared" si="257"/>
        <v>2024 q1</v>
      </c>
    </row>
    <row r="16198" spans="1:3">
      <c r="A16198" s="61">
        <v>45317</v>
      </c>
      <c r="B16198">
        <v>3.8527999999999998</v>
      </c>
      <c r="C16198" t="str">
        <f t="shared" si="257"/>
        <v>2024 q1</v>
      </c>
    </row>
    <row r="16199" spans="1:3">
      <c r="A16199" s="61">
        <v>45320</v>
      </c>
      <c r="B16199">
        <v>3.8864000000000001</v>
      </c>
      <c r="C16199" t="str">
        <f t="shared" si="257"/>
        <v>2024 q1</v>
      </c>
    </row>
    <row r="16200" spans="1:3">
      <c r="A16200" s="61">
        <v>45321</v>
      </c>
      <c r="B16200">
        <v>3.9167999999999998</v>
      </c>
      <c r="C16200" t="str">
        <f t="shared" si="257"/>
        <v>2024 q1</v>
      </c>
    </row>
    <row r="16201" spans="1:3">
      <c r="A16201" s="61">
        <v>45322</v>
      </c>
      <c r="B16201">
        <v>3.8879999999999999</v>
      </c>
      <c r="C16201" t="str">
        <f t="shared" si="257"/>
        <v>2024 q1</v>
      </c>
    </row>
    <row r="16202" spans="1:3">
      <c r="A16202" s="61">
        <v>45323</v>
      </c>
      <c r="B16202">
        <v>3.8512</v>
      </c>
      <c r="C16202" t="str">
        <f t="shared" si="257"/>
        <v>2024 q1</v>
      </c>
    </row>
    <row r="16203" spans="1:3">
      <c r="A16203" s="61">
        <v>45324</v>
      </c>
      <c r="B16203">
        <v>3.8208000000000002</v>
      </c>
      <c r="C16203" t="str">
        <f t="shared" si="257"/>
        <v>2024 q1</v>
      </c>
    </row>
    <row r="16204" spans="1:3">
      <c r="A16204" s="61">
        <v>45327</v>
      </c>
      <c r="B16204">
        <v>3.7728000000000002</v>
      </c>
      <c r="C16204" t="str">
        <f t="shared" si="257"/>
        <v>2024 q1</v>
      </c>
    </row>
    <row r="16205" spans="1:3">
      <c r="A16205" s="61">
        <v>45328</v>
      </c>
      <c r="B16205">
        <v>3.7839999999999998</v>
      </c>
      <c r="C16205" t="str">
        <f t="shared" si="257"/>
        <v>2024 q1</v>
      </c>
    </row>
    <row r="16206" spans="1:3">
      <c r="A16206" s="61">
        <v>45329</v>
      </c>
      <c r="B16206">
        <v>3.7360000000000002</v>
      </c>
      <c r="C16206" t="str">
        <f t="shared" si="257"/>
        <v>2024 q1</v>
      </c>
    </row>
    <row r="16207" spans="1:3">
      <c r="A16207" s="61">
        <v>45330</v>
      </c>
      <c r="B16207">
        <v>3.7088000000000001</v>
      </c>
      <c r="C16207" t="str">
        <f t="shared" si="257"/>
        <v>2024 q1</v>
      </c>
    </row>
    <row r="16208" spans="1:3">
      <c r="A16208" s="61">
        <v>45331</v>
      </c>
      <c r="B16208">
        <v>3.6863999999999999</v>
      </c>
      <c r="C16208" t="str">
        <f t="shared" si="257"/>
        <v>2024 q1</v>
      </c>
    </row>
    <row r="16209" spans="1:3">
      <c r="A16209" s="61">
        <v>45334</v>
      </c>
      <c r="B16209">
        <v>3.72</v>
      </c>
      <c r="C16209" t="str">
        <f t="shared" si="257"/>
        <v>2024 q1</v>
      </c>
    </row>
    <row r="16210" spans="1:3">
      <c r="A16210" s="61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61">
        <v>45336</v>
      </c>
      <c r="B16211">
        <v>3.7023999999999999</v>
      </c>
      <c r="C16211" t="str">
        <f t="shared" si="258"/>
        <v>2024 q1</v>
      </c>
    </row>
    <row r="16212" spans="1:3">
      <c r="A16212" s="61">
        <v>45337</v>
      </c>
      <c r="B16212">
        <v>3.7584</v>
      </c>
      <c r="C16212" t="str">
        <f t="shared" si="258"/>
        <v>2024 q1</v>
      </c>
    </row>
    <row r="16213" spans="1:3">
      <c r="A16213" s="61">
        <v>45338</v>
      </c>
      <c r="B16213">
        <v>3.8224</v>
      </c>
      <c r="C16213" t="str">
        <f t="shared" si="258"/>
        <v>2024 q1</v>
      </c>
    </row>
    <row r="16214" spans="1:3">
      <c r="A16214" s="61">
        <v>45341</v>
      </c>
      <c r="B16214">
        <v>3.8128000000000002</v>
      </c>
      <c r="C16214" t="str">
        <f t="shared" si="258"/>
        <v>2024 q1</v>
      </c>
    </row>
    <row r="16215" spans="1:3">
      <c r="A16215" s="61">
        <v>45342</v>
      </c>
      <c r="B16215">
        <v>3.8559999999999999</v>
      </c>
      <c r="C16215" t="str">
        <f t="shared" si="258"/>
        <v>2024 q1</v>
      </c>
    </row>
    <row r="16216" spans="1:3">
      <c r="A16216" s="61">
        <v>45343</v>
      </c>
      <c r="B16216">
        <v>3.88</v>
      </c>
      <c r="C16216" t="str">
        <f t="shared" si="258"/>
        <v>2024 q1</v>
      </c>
    </row>
    <row r="16217" spans="1:3">
      <c r="A16217" s="61">
        <v>45344</v>
      </c>
      <c r="B16217">
        <v>3.8959999999999999</v>
      </c>
      <c r="C16217" t="str">
        <f t="shared" si="258"/>
        <v>2024 q1</v>
      </c>
    </row>
    <row r="16218" spans="1:3">
      <c r="A16218" s="61">
        <v>45345</v>
      </c>
      <c r="B16218">
        <v>3.8687999999999998</v>
      </c>
      <c r="C16218" t="str">
        <f t="shared" si="258"/>
        <v>2024 q1</v>
      </c>
    </row>
    <row r="16219" spans="1:3">
      <c r="A16219" s="61">
        <v>45348</v>
      </c>
      <c r="B16219">
        <v>3.8368000000000002</v>
      </c>
      <c r="C16219" t="str">
        <f t="shared" si="258"/>
        <v>2024 q1</v>
      </c>
    </row>
    <row r="16220" spans="1:3">
      <c r="A16220" s="61">
        <v>45349</v>
      </c>
      <c r="B16220">
        <v>3.8544</v>
      </c>
      <c r="C16220" t="str">
        <f t="shared" si="258"/>
        <v>2024 q1</v>
      </c>
    </row>
    <row r="16221" spans="1:3">
      <c r="A16221" s="61">
        <v>45350</v>
      </c>
      <c r="B16221">
        <v>3.8368000000000002</v>
      </c>
      <c r="C16221" t="str">
        <f t="shared" si="258"/>
        <v>2024 q1</v>
      </c>
    </row>
    <row r="16222" spans="1:3">
      <c r="A16222" s="61">
        <v>45351</v>
      </c>
      <c r="B16222">
        <v>3.8448000000000002</v>
      </c>
      <c r="C16222" t="str">
        <f t="shared" si="258"/>
        <v>2024 q1</v>
      </c>
    </row>
    <row r="16223" spans="1:3">
      <c r="A16223" s="61">
        <v>45352</v>
      </c>
      <c r="B16223">
        <v>3.8592</v>
      </c>
      <c r="C16223" t="str">
        <f t="shared" si="258"/>
        <v>2024 q1</v>
      </c>
    </row>
    <row r="16224" spans="1:3">
      <c r="A16224" s="61">
        <v>45355</v>
      </c>
      <c r="B16224">
        <v>3.8559999999999999</v>
      </c>
      <c r="C16224" t="str">
        <f t="shared" si="258"/>
        <v>2024 q1</v>
      </c>
    </row>
    <row r="16225" spans="1:3">
      <c r="A16225" s="61">
        <v>45356</v>
      </c>
      <c r="B16225">
        <v>3.8431999999999999</v>
      </c>
      <c r="C16225" t="str">
        <f t="shared" si="258"/>
        <v>2024 q1</v>
      </c>
    </row>
    <row r="16226" spans="1:3">
      <c r="A16226" s="61">
        <v>45357</v>
      </c>
      <c r="B16226">
        <v>3.8687999999999998</v>
      </c>
      <c r="C16226" t="str">
        <f t="shared" si="258"/>
        <v>2024 q1</v>
      </c>
    </row>
    <row r="16227" spans="1:3">
      <c r="A16227" s="61">
        <v>45358</v>
      </c>
      <c r="B16227">
        <v>3.9247999999999998</v>
      </c>
      <c r="C16227" t="str">
        <f t="shared" si="258"/>
        <v>2024 q1</v>
      </c>
    </row>
    <row r="16228" spans="1:3">
      <c r="A16228" s="61">
        <v>45359</v>
      </c>
      <c r="B16228">
        <v>3.8896000000000002</v>
      </c>
      <c r="C16228" t="str">
        <f t="shared" si="258"/>
        <v>2024 q1</v>
      </c>
    </row>
    <row r="16229" spans="1:3">
      <c r="A16229" s="61">
        <v>45362</v>
      </c>
      <c r="B16229">
        <v>3.9327999999999999</v>
      </c>
      <c r="C16229" t="str">
        <f t="shared" si="258"/>
        <v>2024 q1</v>
      </c>
    </row>
    <row r="16230" spans="1:3">
      <c r="A16230" s="61">
        <v>45363</v>
      </c>
      <c r="B16230">
        <v>3.9392</v>
      </c>
      <c r="C16230" t="str">
        <f t="shared" si="258"/>
        <v>2024 q1</v>
      </c>
    </row>
    <row r="16231" spans="1:3">
      <c r="A16231" s="61">
        <v>45364</v>
      </c>
      <c r="B16231">
        <v>4.0591999999999997</v>
      </c>
      <c r="C16231" t="str">
        <f t="shared" si="258"/>
        <v>2024 q1</v>
      </c>
    </row>
    <row r="16232" spans="1:3">
      <c r="A16232" s="61">
        <v>45365</v>
      </c>
      <c r="B16232">
        <v>4.0495999999999999</v>
      </c>
      <c r="C16232" t="str">
        <f t="shared" si="258"/>
        <v>2024 q1</v>
      </c>
    </row>
    <row r="16233" spans="1:3">
      <c r="A16233" s="61">
        <v>45366</v>
      </c>
      <c r="B16233">
        <v>4.1215999999999999</v>
      </c>
      <c r="C16233" t="str">
        <f t="shared" si="258"/>
        <v>2024 q1</v>
      </c>
    </row>
    <row r="16234" spans="1:3">
      <c r="A16234" s="61">
        <v>45369</v>
      </c>
      <c r="B16234">
        <v>4.1327999999999996</v>
      </c>
      <c r="C16234" t="str">
        <f t="shared" si="258"/>
        <v>2024 q1</v>
      </c>
    </row>
    <row r="16235" spans="1:3">
      <c r="A16235" s="61">
        <v>45370</v>
      </c>
      <c r="B16235">
        <v>4.0655999999999999</v>
      </c>
      <c r="C16235" t="str">
        <f t="shared" si="258"/>
        <v>2024 q1</v>
      </c>
    </row>
    <row r="16236" spans="1:3">
      <c r="A16236" s="61">
        <v>45371</v>
      </c>
      <c r="B16236">
        <v>4.0975999999999999</v>
      </c>
      <c r="C16236" t="str">
        <f t="shared" si="258"/>
        <v>2024 q1</v>
      </c>
    </row>
    <row r="16237" spans="1:3">
      <c r="A16237" s="61">
        <v>45372</v>
      </c>
      <c r="B16237">
        <v>4.0624000000000002</v>
      </c>
      <c r="C16237" t="str">
        <f t="shared" si="258"/>
        <v>2024 q1</v>
      </c>
    </row>
    <row r="16238" spans="1:3">
      <c r="A16238" s="61">
        <v>45373</v>
      </c>
      <c r="B16238">
        <v>4.008</v>
      </c>
      <c r="C16238" t="str">
        <f t="shared" si="258"/>
        <v>2024 q1</v>
      </c>
    </row>
    <row r="16239" spans="1:3">
      <c r="A16239" s="61">
        <v>45376</v>
      </c>
      <c r="B16239">
        <v>4.016</v>
      </c>
      <c r="C16239" t="str">
        <f t="shared" si="258"/>
        <v>2024 q1</v>
      </c>
    </row>
    <row r="16240" spans="1:3">
      <c r="A16240" s="61">
        <v>45377</v>
      </c>
      <c r="B16240">
        <v>4.0064000000000002</v>
      </c>
      <c r="C16240" t="str">
        <f t="shared" si="258"/>
        <v>2024 q1</v>
      </c>
    </row>
    <row r="16241" spans="1:3">
      <c r="A16241" s="61">
        <v>45378</v>
      </c>
      <c r="B16241">
        <v>4.0095999999999998</v>
      </c>
      <c r="C16241" t="str">
        <f t="shared" si="258"/>
        <v>2024 q1</v>
      </c>
    </row>
    <row r="16242" spans="1:3">
      <c r="A16242" s="61">
        <v>45379</v>
      </c>
      <c r="B16242">
        <v>4.0128000000000004</v>
      </c>
      <c r="C16242" t="str">
        <f t="shared" si="258"/>
        <v>2024 q1</v>
      </c>
    </row>
    <row r="16243" spans="1:3">
      <c r="A16243" s="61">
        <v>45380</v>
      </c>
      <c r="B16243">
        <v>4.0111999999999997</v>
      </c>
      <c r="C16243" t="str">
        <f t="shared" si="258"/>
        <v>2024 q1</v>
      </c>
    </row>
    <row r="16244" spans="1:3">
      <c r="A16244" s="61">
        <v>45383</v>
      </c>
      <c r="B16244">
        <v>4.0511999999999997</v>
      </c>
      <c r="C16244" t="str">
        <f t="shared" si="258"/>
        <v>2024 q2</v>
      </c>
    </row>
    <row r="16245" spans="1:3">
      <c r="A16245" s="61">
        <v>45384</v>
      </c>
      <c r="B16245">
        <v>4.0768000000000004</v>
      </c>
      <c r="C16245" t="str">
        <f t="shared" si="258"/>
        <v>2024 q2</v>
      </c>
    </row>
    <row r="16246" spans="1:3">
      <c r="A16246" s="61">
        <v>45385</v>
      </c>
      <c r="B16246">
        <v>4.2064000000000004</v>
      </c>
      <c r="C16246" t="str">
        <f t="shared" si="258"/>
        <v>2024 q2</v>
      </c>
    </row>
    <row r="16247" spans="1:3">
      <c r="A16247" s="61">
        <v>45386</v>
      </c>
      <c r="B16247">
        <v>4.2336</v>
      </c>
      <c r="C16247" t="str">
        <f t="shared" si="258"/>
        <v>2024 q2</v>
      </c>
    </row>
    <row r="16248" spans="1:3">
      <c r="A16248" s="61">
        <v>45387</v>
      </c>
      <c r="B16248">
        <v>4.2367999999999997</v>
      </c>
      <c r="C16248" t="str">
        <f t="shared" si="258"/>
        <v>2024 q2</v>
      </c>
    </row>
    <row r="16249" spans="1:3">
      <c r="A16249" s="61">
        <v>45390</v>
      </c>
      <c r="B16249">
        <v>4.2911999999999999</v>
      </c>
      <c r="C16249" t="str">
        <f t="shared" si="258"/>
        <v>2024 q2</v>
      </c>
    </row>
    <row r="16250" spans="1:3">
      <c r="A16250" s="61">
        <v>45391</v>
      </c>
      <c r="B16250">
        <v>4.2896000000000001</v>
      </c>
      <c r="C16250" t="str">
        <f t="shared" si="258"/>
        <v>2024 q2</v>
      </c>
    </row>
    <row r="16251" spans="1:3">
      <c r="A16251" s="61">
        <v>45392</v>
      </c>
      <c r="B16251">
        <v>4.2720000000000002</v>
      </c>
      <c r="C16251" t="str">
        <f t="shared" si="258"/>
        <v>2024 q2</v>
      </c>
    </row>
    <row r="16252" spans="1:3">
      <c r="A16252" s="61">
        <v>45393</v>
      </c>
      <c r="B16252">
        <v>4.2607999999999997</v>
      </c>
      <c r="C16252" t="str">
        <f t="shared" si="258"/>
        <v>2024 q2</v>
      </c>
    </row>
    <row r="16253" spans="1:3">
      <c r="A16253" s="61">
        <v>45394</v>
      </c>
      <c r="B16253">
        <v>4.2640000000000002</v>
      </c>
      <c r="C16253" t="str">
        <f t="shared" si="258"/>
        <v>2024 q2</v>
      </c>
    </row>
    <row r="16254" spans="1:3">
      <c r="A16254" s="61">
        <v>45397</v>
      </c>
      <c r="B16254">
        <v>4.3600000000000003</v>
      </c>
      <c r="C16254" t="str">
        <f t="shared" si="258"/>
        <v>2024 q2</v>
      </c>
    </row>
    <row r="16255" spans="1:3">
      <c r="A16255" s="61">
        <v>45398</v>
      </c>
      <c r="B16255">
        <v>4.3056000000000001</v>
      </c>
      <c r="C16255" t="str">
        <f t="shared" si="258"/>
        <v>2024 q2</v>
      </c>
    </row>
    <row r="16256" spans="1:3">
      <c r="A16256" s="61">
        <v>45399</v>
      </c>
      <c r="B16256">
        <v>4.3407999999999998</v>
      </c>
      <c r="C16256" t="str">
        <f t="shared" si="258"/>
        <v>2024 q2</v>
      </c>
    </row>
    <row r="16257" spans="1:3">
      <c r="A16257" s="61">
        <v>45400</v>
      </c>
      <c r="B16257">
        <v>4.4256000000000002</v>
      </c>
      <c r="C16257" t="str">
        <f t="shared" si="258"/>
        <v>2024 q2</v>
      </c>
    </row>
    <row r="16258" spans="1:3">
      <c r="A16258" s="61">
        <v>45401</v>
      </c>
      <c r="B16258">
        <v>4.4960000000000004</v>
      </c>
      <c r="C16258" t="str">
        <f t="shared" si="258"/>
        <v>2024 q2</v>
      </c>
    </row>
    <row r="16259" spans="1:3">
      <c r="A16259" s="61">
        <v>45404</v>
      </c>
      <c r="B16259">
        <v>4.4847999999999999</v>
      </c>
      <c r="C16259" t="str">
        <f t="shared" si="258"/>
        <v>2024 q2</v>
      </c>
    </row>
    <row r="16260" spans="1:3">
      <c r="A16260" s="61">
        <v>45405</v>
      </c>
      <c r="B16260">
        <v>4.4336000000000002</v>
      </c>
      <c r="C16260" t="str">
        <f t="shared" si="258"/>
        <v>2024 q2</v>
      </c>
    </row>
    <row r="16261" spans="1:3">
      <c r="A16261" s="61">
        <v>45406</v>
      </c>
      <c r="B16261">
        <v>4.4560000000000004</v>
      </c>
      <c r="C16261" t="str">
        <f t="shared" si="258"/>
        <v>2024 q2</v>
      </c>
    </row>
    <row r="16262" spans="1:3">
      <c r="A16262" s="61">
        <v>45407</v>
      </c>
      <c r="B16262">
        <v>4.5407999999999999</v>
      </c>
      <c r="C16262" t="str">
        <f t="shared" si="258"/>
        <v>2024 q2</v>
      </c>
    </row>
    <row r="16263" spans="1:3">
      <c r="A16263" s="61">
        <v>45408</v>
      </c>
      <c r="B16263">
        <v>4.5679999999999996</v>
      </c>
      <c r="C16263" t="str">
        <f t="shared" si="258"/>
        <v>2024 q2</v>
      </c>
    </row>
    <row r="16264" spans="1:3">
      <c r="A16264" s="61">
        <v>45411</v>
      </c>
      <c r="B16264">
        <v>4.6719999999999997</v>
      </c>
      <c r="C16264" t="str">
        <f t="shared" si="258"/>
        <v>2024 q2</v>
      </c>
    </row>
    <row r="16265" spans="1:3">
      <c r="A16265" s="61">
        <v>45412</v>
      </c>
      <c r="B16265">
        <v>4.5503999999999998</v>
      </c>
      <c r="C16265" t="str">
        <f t="shared" si="258"/>
        <v>2024 q2</v>
      </c>
    </row>
    <row r="16266" spans="1:3">
      <c r="A16266" s="61">
        <v>45413</v>
      </c>
      <c r="B16266">
        <v>4.5648</v>
      </c>
      <c r="C16266" t="str">
        <f t="shared" si="258"/>
        <v>2024 q2</v>
      </c>
    </row>
    <row r="16267" spans="1:3">
      <c r="A16267" s="61">
        <v>45414</v>
      </c>
      <c r="B16267">
        <v>4.5056000000000003</v>
      </c>
      <c r="C16267" t="str">
        <f t="shared" si="258"/>
        <v>2024 q2</v>
      </c>
    </row>
    <row r="16268" spans="1:3">
      <c r="A16268" s="61">
        <v>45415</v>
      </c>
      <c r="B16268">
        <v>4.5583999999999998</v>
      </c>
      <c r="C16268" t="str">
        <f t="shared" si="258"/>
        <v>2024 q2</v>
      </c>
    </row>
    <row r="16269" spans="1:3">
      <c r="A16269" s="61">
        <v>45418</v>
      </c>
      <c r="B16269">
        <v>4.6112000000000002</v>
      </c>
      <c r="C16269" t="str">
        <f t="shared" si="258"/>
        <v>2024 q2</v>
      </c>
    </row>
    <row r="16270" spans="1:3">
      <c r="A16270" s="61">
        <v>45419</v>
      </c>
      <c r="B16270">
        <v>4.5903999999999998</v>
      </c>
      <c r="C16270" t="str">
        <f t="shared" si="258"/>
        <v>2024 q2</v>
      </c>
    </row>
    <row r="16271" spans="1:3">
      <c r="A16271" s="61">
        <v>45420</v>
      </c>
      <c r="B16271">
        <v>4.5423999999999998</v>
      </c>
      <c r="C16271" t="str">
        <f t="shared" si="258"/>
        <v>2024 q2</v>
      </c>
    </row>
    <row r="16272" spans="1:3">
      <c r="A16272" s="61">
        <v>45421</v>
      </c>
      <c r="B16272">
        <v>4.6032000000000002</v>
      </c>
      <c r="C16272" t="str">
        <f t="shared" si="258"/>
        <v>2024 q2</v>
      </c>
    </row>
    <row r="16273" spans="1:3">
      <c r="A16273" s="61">
        <v>45422</v>
      </c>
      <c r="B16273">
        <v>4.6528</v>
      </c>
      <c r="C16273" t="str">
        <f t="shared" si="258"/>
        <v>2024 q2</v>
      </c>
    </row>
    <row r="16274" spans="1:3">
      <c r="A16274" s="61">
        <v>45425</v>
      </c>
      <c r="B16274">
        <v>4.7712000000000003</v>
      </c>
      <c r="C16274" t="str">
        <f t="shared" ref="C16274:C16337" si="259">YEAR(A16274)&amp;" q"&amp;ROUNDUP(MONTH(A16274)/3,0)</f>
        <v>2024 q2</v>
      </c>
    </row>
    <row r="16275" spans="1:3">
      <c r="A16275" s="61">
        <v>45426</v>
      </c>
      <c r="B16275">
        <v>4.9055999999999997</v>
      </c>
      <c r="C16275" t="str">
        <f t="shared" si="259"/>
        <v>2024 q2</v>
      </c>
    </row>
    <row r="16276" spans="1:3">
      <c r="A16276" s="61">
        <v>45427</v>
      </c>
      <c r="B16276">
        <v>4.9231999999999996</v>
      </c>
      <c r="C16276" t="str">
        <f t="shared" si="259"/>
        <v>2024 q2</v>
      </c>
    </row>
    <row r="16277" spans="1:3">
      <c r="A16277" s="61">
        <v>45428</v>
      </c>
      <c r="B16277">
        <v>4.8815999999999997</v>
      </c>
      <c r="C16277" t="str">
        <f t="shared" si="259"/>
        <v>2024 q2</v>
      </c>
    </row>
    <row r="16278" spans="1:3">
      <c r="A16278" s="61">
        <v>45429</v>
      </c>
      <c r="B16278">
        <v>5.0831999999999997</v>
      </c>
      <c r="C16278" t="str">
        <f t="shared" si="259"/>
        <v>2024 q2</v>
      </c>
    </row>
    <row r="16279" spans="1:3">
      <c r="A16279" s="61">
        <v>45432</v>
      </c>
      <c r="B16279">
        <v>5.1055999999999999</v>
      </c>
      <c r="C16279" t="str">
        <f t="shared" si="259"/>
        <v>2024 q2</v>
      </c>
    </row>
    <row r="16280" spans="1:3">
      <c r="A16280" s="61">
        <v>45433</v>
      </c>
      <c r="B16280">
        <v>5.1024000000000003</v>
      </c>
      <c r="C16280" t="str">
        <f t="shared" si="259"/>
        <v>2024 q2</v>
      </c>
    </row>
    <row r="16281" spans="1:3">
      <c r="A16281" s="61">
        <v>45434</v>
      </c>
      <c r="B16281">
        <v>4.8</v>
      </c>
      <c r="C16281" t="str">
        <f t="shared" si="259"/>
        <v>2024 q2</v>
      </c>
    </row>
    <row r="16282" spans="1:3">
      <c r="A16282" s="61">
        <v>45435</v>
      </c>
      <c r="B16282">
        <v>4.7759999999999998</v>
      </c>
      <c r="C16282" t="str">
        <f t="shared" si="259"/>
        <v>2024 q2</v>
      </c>
    </row>
    <row r="16283" spans="1:3">
      <c r="A16283" s="61">
        <v>45436</v>
      </c>
      <c r="B16283">
        <v>4.7584</v>
      </c>
      <c r="C16283" t="str">
        <f t="shared" si="259"/>
        <v>2024 q2</v>
      </c>
    </row>
    <row r="16284" spans="1:3">
      <c r="A16284" s="61">
        <v>45439</v>
      </c>
      <c r="B16284">
        <v>4.8239999999999998</v>
      </c>
      <c r="C16284" t="str">
        <f t="shared" si="259"/>
        <v>2024 q2</v>
      </c>
    </row>
    <row r="16285" spans="1:3">
      <c r="A16285" s="61">
        <v>45440</v>
      </c>
      <c r="B16285">
        <v>4.8512000000000004</v>
      </c>
      <c r="C16285" t="str">
        <f t="shared" si="259"/>
        <v>2024 q2</v>
      </c>
    </row>
    <row r="16286" spans="1:3">
      <c r="A16286" s="61">
        <v>45441</v>
      </c>
      <c r="B16286">
        <v>4.7935999999999996</v>
      </c>
      <c r="C16286" t="str">
        <f t="shared" si="259"/>
        <v>2024 q2</v>
      </c>
    </row>
    <row r="16287" spans="1:3">
      <c r="A16287" s="61">
        <v>45442</v>
      </c>
      <c r="B16287">
        <v>4.6559999999999997</v>
      </c>
      <c r="C16287" t="str">
        <f t="shared" si="259"/>
        <v>2024 q2</v>
      </c>
    </row>
    <row r="16288" spans="1:3">
      <c r="A16288" s="61">
        <v>45443</v>
      </c>
      <c r="B16288">
        <v>4.5903999999999998</v>
      </c>
      <c r="C16288" t="str">
        <f t="shared" si="259"/>
        <v>2024 q2</v>
      </c>
    </row>
    <row r="16289" spans="1:3">
      <c r="A16289" s="61">
        <v>45446</v>
      </c>
      <c r="B16289">
        <v>4.6479999999999997</v>
      </c>
      <c r="C16289" t="str">
        <f t="shared" si="259"/>
        <v>2024 q2</v>
      </c>
    </row>
    <row r="16290" spans="1:3">
      <c r="A16290" s="61">
        <v>45447</v>
      </c>
      <c r="B16290">
        <v>4.5456000000000003</v>
      </c>
      <c r="C16290" t="str">
        <f t="shared" si="259"/>
        <v>2024 q2</v>
      </c>
    </row>
    <row r="16291" spans="1:3">
      <c r="A16291" s="61">
        <v>45448</v>
      </c>
      <c r="B16291">
        <v>4.6223999999999998</v>
      </c>
      <c r="C16291" t="str">
        <f t="shared" si="259"/>
        <v>2024 q2</v>
      </c>
    </row>
    <row r="16292" spans="1:3">
      <c r="A16292" s="61">
        <v>45449</v>
      </c>
      <c r="B16292">
        <v>4.6703999999999999</v>
      </c>
      <c r="C16292" t="str">
        <f t="shared" si="259"/>
        <v>2024 q2</v>
      </c>
    </row>
    <row r="16293" spans="1:3">
      <c r="A16293" s="61">
        <v>45450</v>
      </c>
      <c r="B16293">
        <v>4.4463999999999997</v>
      </c>
      <c r="C16293" t="str">
        <f t="shared" si="259"/>
        <v>2024 q2</v>
      </c>
    </row>
    <row r="16294" spans="1:3">
      <c r="A16294" s="61">
        <v>45453</v>
      </c>
      <c r="B16294">
        <v>4.5488</v>
      </c>
      <c r="C16294" t="str">
        <f t="shared" si="259"/>
        <v>2024 q2</v>
      </c>
    </row>
    <row r="16295" spans="1:3">
      <c r="A16295" s="61">
        <v>45454</v>
      </c>
      <c r="B16295">
        <v>4.5087999999999999</v>
      </c>
      <c r="C16295" t="str">
        <f t="shared" si="259"/>
        <v>2024 q2</v>
      </c>
    </row>
    <row r="16296" spans="1:3">
      <c r="A16296" s="61">
        <v>45455</v>
      </c>
      <c r="B16296">
        <v>4.5663999999999998</v>
      </c>
      <c r="C16296" t="str">
        <f t="shared" si="259"/>
        <v>2024 q2</v>
      </c>
    </row>
    <row r="16297" spans="1:3">
      <c r="A16297" s="61">
        <v>45456</v>
      </c>
      <c r="B16297">
        <v>4.4767999999999999</v>
      </c>
      <c r="C16297" t="str">
        <f t="shared" si="259"/>
        <v>2024 q2</v>
      </c>
    </row>
    <row r="16298" spans="1:3">
      <c r="A16298" s="61">
        <v>45457</v>
      </c>
      <c r="B16298">
        <v>4.4976000000000003</v>
      </c>
      <c r="C16298" t="str">
        <f t="shared" si="259"/>
        <v>2024 q2</v>
      </c>
    </row>
    <row r="16299" spans="1:3">
      <c r="A16299" s="61">
        <v>45460</v>
      </c>
      <c r="B16299">
        <v>4.4576000000000002</v>
      </c>
      <c r="C16299" t="str">
        <f t="shared" si="259"/>
        <v>2024 q2</v>
      </c>
    </row>
    <row r="16300" spans="1:3">
      <c r="A16300" s="61">
        <v>45461</v>
      </c>
      <c r="B16300">
        <v>4.4896000000000003</v>
      </c>
      <c r="C16300" t="str">
        <f t="shared" si="259"/>
        <v>2024 q2</v>
      </c>
    </row>
    <row r="16301" spans="1:3">
      <c r="A16301" s="61">
        <v>45462</v>
      </c>
      <c r="B16301">
        <v>4.5007999999999999</v>
      </c>
      <c r="C16301" t="str">
        <f t="shared" si="259"/>
        <v>2024 q2</v>
      </c>
    </row>
    <row r="16302" spans="1:3">
      <c r="A16302" s="61">
        <v>45463</v>
      </c>
      <c r="B16302">
        <v>4.5599999999999996</v>
      </c>
      <c r="C16302" t="str">
        <f t="shared" si="259"/>
        <v>2024 q2</v>
      </c>
    </row>
    <row r="16303" spans="1:3">
      <c r="A16303" s="61">
        <v>45464</v>
      </c>
      <c r="B16303">
        <v>4.4287999999999998</v>
      </c>
      <c r="C16303" t="str">
        <f t="shared" si="259"/>
        <v>2024 q2</v>
      </c>
    </row>
    <row r="16304" spans="1:3">
      <c r="A16304" s="61">
        <v>45467</v>
      </c>
      <c r="B16304">
        <v>4.4176000000000002</v>
      </c>
      <c r="C16304" t="str">
        <f t="shared" si="259"/>
        <v>2024 q2</v>
      </c>
    </row>
    <row r="16305" spans="1:3">
      <c r="A16305" s="61">
        <v>45468</v>
      </c>
      <c r="B16305">
        <v>4.3712</v>
      </c>
      <c r="C16305" t="str">
        <f t="shared" si="259"/>
        <v>2024 q2</v>
      </c>
    </row>
    <row r="16306" spans="1:3">
      <c r="A16306" s="61">
        <v>45469</v>
      </c>
      <c r="B16306">
        <v>4.3712</v>
      </c>
      <c r="C16306" t="str">
        <f t="shared" si="259"/>
        <v>2024 q2</v>
      </c>
    </row>
    <row r="16307" spans="1:3">
      <c r="A16307" s="61">
        <v>45470</v>
      </c>
      <c r="B16307">
        <v>4.3231999999999999</v>
      </c>
      <c r="C16307" t="str">
        <f t="shared" si="259"/>
        <v>2024 q2</v>
      </c>
    </row>
    <row r="16308" spans="1:3">
      <c r="A16308" s="61">
        <v>45471</v>
      </c>
      <c r="B16308">
        <v>4.4000000000000004</v>
      </c>
      <c r="C16308" t="str">
        <f t="shared" si="259"/>
        <v>2024 q2</v>
      </c>
    </row>
    <row r="16309" spans="1:3">
      <c r="A16309" s="61">
        <v>45474</v>
      </c>
      <c r="B16309">
        <v>4.4047999999999998</v>
      </c>
      <c r="C16309" t="str">
        <f t="shared" si="259"/>
        <v>2024 q3</v>
      </c>
    </row>
    <row r="16310" spans="1:3">
      <c r="A16310" s="61">
        <v>45475</v>
      </c>
      <c r="B16310">
        <v>4.4272</v>
      </c>
      <c r="C16310" t="str">
        <f t="shared" si="259"/>
        <v>2024 q3</v>
      </c>
    </row>
    <row r="16311" spans="1:3">
      <c r="A16311" s="61">
        <v>45476</v>
      </c>
      <c r="B16311">
        <v>4.5312000000000001</v>
      </c>
      <c r="C16311" t="str">
        <f t="shared" si="259"/>
        <v>2024 q3</v>
      </c>
    </row>
    <row r="16312" spans="1:3">
      <c r="A16312" s="61">
        <v>45477</v>
      </c>
      <c r="B16312">
        <v>4.5663999999999998</v>
      </c>
      <c r="C16312" t="str">
        <f t="shared" si="259"/>
        <v>2024 q3</v>
      </c>
    </row>
    <row r="16313" spans="1:3">
      <c r="A16313" s="61">
        <v>45478</v>
      </c>
      <c r="B16313">
        <v>4.6672000000000002</v>
      </c>
      <c r="C16313" t="str">
        <f t="shared" si="259"/>
        <v>2024 q3</v>
      </c>
    </row>
    <row r="16314" spans="1:3">
      <c r="A16314" s="61">
        <v>45481</v>
      </c>
      <c r="B16314">
        <v>4.5983999999999998</v>
      </c>
      <c r="C16314" t="str">
        <f t="shared" si="259"/>
        <v>2024 q3</v>
      </c>
    </row>
    <row r="16315" spans="1:3">
      <c r="A16315" s="61">
        <v>45482</v>
      </c>
      <c r="B16315">
        <v>4.5792000000000002</v>
      </c>
      <c r="C16315" t="str">
        <f t="shared" si="259"/>
        <v>2024 q3</v>
      </c>
    </row>
    <row r="16316" spans="1:3">
      <c r="A16316" s="61">
        <v>45483</v>
      </c>
      <c r="B16316">
        <v>4.5903999999999998</v>
      </c>
      <c r="C16316" t="str">
        <f t="shared" si="259"/>
        <v>2024 q3</v>
      </c>
    </row>
    <row r="16317" spans="1:3">
      <c r="A16317" s="61">
        <v>45484</v>
      </c>
      <c r="B16317">
        <v>4.5119999999999996</v>
      </c>
      <c r="C16317" t="str">
        <f t="shared" si="259"/>
        <v>2024 q3</v>
      </c>
    </row>
    <row r="16318" spans="1:3">
      <c r="A16318" s="61">
        <v>45485</v>
      </c>
      <c r="B16318">
        <v>4.5888</v>
      </c>
      <c r="C16318" t="str">
        <f t="shared" si="259"/>
        <v>2024 q3</v>
      </c>
    </row>
    <row r="16319" spans="1:3">
      <c r="A16319" s="61">
        <v>45488</v>
      </c>
      <c r="B16319">
        <v>4.5152000000000001</v>
      </c>
      <c r="C16319" t="str">
        <f t="shared" si="259"/>
        <v>2024 q3</v>
      </c>
    </row>
    <row r="16320" spans="1:3">
      <c r="A16320" s="61">
        <v>45489</v>
      </c>
      <c r="B16320">
        <v>4.4543999999999997</v>
      </c>
      <c r="C16320" t="str">
        <f t="shared" si="259"/>
        <v>2024 q3</v>
      </c>
    </row>
    <row r="16321" spans="1:3">
      <c r="A16321" s="61">
        <v>45490</v>
      </c>
      <c r="B16321">
        <v>4.4063999999999997</v>
      </c>
      <c r="C16321" t="str">
        <f t="shared" si="259"/>
        <v>2024 q3</v>
      </c>
    </row>
    <row r="16322" spans="1:3">
      <c r="A16322" s="61">
        <v>45491</v>
      </c>
      <c r="B16322">
        <v>4.2560000000000002</v>
      </c>
      <c r="C16322" t="str">
        <f t="shared" si="259"/>
        <v>2024 q3</v>
      </c>
    </row>
    <row r="16323" spans="1:3">
      <c r="A16323" s="61">
        <v>45492</v>
      </c>
      <c r="B16323">
        <v>4.2384000000000004</v>
      </c>
      <c r="C16323" t="str">
        <f t="shared" si="259"/>
        <v>2024 q3</v>
      </c>
    </row>
    <row r="16324" spans="1:3">
      <c r="A16324" s="61">
        <v>45495</v>
      </c>
      <c r="B16324">
        <v>4.1967999999999996</v>
      </c>
      <c r="C16324" t="str">
        <f t="shared" si="259"/>
        <v>2024 q3</v>
      </c>
    </row>
    <row r="16325" spans="1:3">
      <c r="A16325" s="61">
        <v>45496</v>
      </c>
      <c r="B16325">
        <v>4.1616</v>
      </c>
      <c r="C16325" t="str">
        <f t="shared" si="259"/>
        <v>2024 q3</v>
      </c>
    </row>
    <row r="16326" spans="1:3">
      <c r="A16326" s="61">
        <v>45497</v>
      </c>
      <c r="B16326">
        <v>4.0848000000000004</v>
      </c>
      <c r="C16326" t="str">
        <f t="shared" si="259"/>
        <v>2024 q3</v>
      </c>
    </row>
    <row r="16327" spans="1:3">
      <c r="A16327" s="61">
        <v>45498</v>
      </c>
      <c r="B16327">
        <v>4.12</v>
      </c>
      <c r="C16327" t="str">
        <f t="shared" si="259"/>
        <v>2024 q3</v>
      </c>
    </row>
    <row r="16328" spans="1:3">
      <c r="A16328" s="61">
        <v>45499</v>
      </c>
      <c r="B16328">
        <v>4.1055999999999999</v>
      </c>
      <c r="C16328" t="str">
        <f t="shared" si="259"/>
        <v>2024 q3</v>
      </c>
    </row>
    <row r="16329" spans="1:3">
      <c r="A16329" s="61">
        <v>45502</v>
      </c>
      <c r="B16329">
        <v>4.0911999999999997</v>
      </c>
      <c r="C16329" t="str">
        <f t="shared" si="259"/>
        <v>2024 q3</v>
      </c>
    </row>
    <row r="16330" spans="1:3">
      <c r="A16330" s="61">
        <v>45503</v>
      </c>
      <c r="B16330">
        <v>4.0911999999999997</v>
      </c>
      <c r="C16330" t="str">
        <f t="shared" si="259"/>
        <v>2024 q3</v>
      </c>
    </row>
    <row r="16331" spans="1:3">
      <c r="A16331" s="61">
        <v>45504</v>
      </c>
      <c r="B16331">
        <v>4.1936</v>
      </c>
      <c r="C16331" t="str">
        <f t="shared" si="259"/>
        <v>2024 q3</v>
      </c>
    </row>
    <row r="16332" spans="1:3">
      <c r="A16332" s="61">
        <v>45505</v>
      </c>
      <c r="B16332">
        <v>4.0720000000000001</v>
      </c>
      <c r="C16332" t="str">
        <f t="shared" si="259"/>
        <v>2024 q3</v>
      </c>
    </row>
    <row r="16333" spans="1:3">
      <c r="A16333" s="61">
        <v>45506</v>
      </c>
      <c r="B16333">
        <v>4.1215999999999999</v>
      </c>
      <c r="C16333" t="str">
        <f t="shared" si="259"/>
        <v>2024 q3</v>
      </c>
    </row>
    <row r="16334" spans="1:3">
      <c r="A16334" s="61">
        <v>45509</v>
      </c>
      <c r="B16334">
        <v>4.0031999999999996</v>
      </c>
      <c r="C16334" t="str">
        <f t="shared" si="259"/>
        <v>2024 q3</v>
      </c>
    </row>
    <row r="16335" spans="1:3">
      <c r="A16335" s="61">
        <v>45510</v>
      </c>
      <c r="B16335">
        <v>4.0128000000000004</v>
      </c>
      <c r="C16335" t="str">
        <f t="shared" si="259"/>
        <v>2024 q3</v>
      </c>
    </row>
    <row r="16336" spans="1:3">
      <c r="A16336" s="61">
        <v>45511</v>
      </c>
      <c r="B16336">
        <v>3.9392</v>
      </c>
      <c r="C16336" t="str">
        <f t="shared" si="259"/>
        <v>2024 q3</v>
      </c>
    </row>
    <row r="16337" spans="1:3">
      <c r="A16337" s="61">
        <v>45512</v>
      </c>
      <c r="B16337">
        <v>3.9792000000000001</v>
      </c>
      <c r="C16337" t="str">
        <f t="shared" si="259"/>
        <v>2024 q3</v>
      </c>
    </row>
    <row r="16338" spans="1:3">
      <c r="A16338" s="61">
        <v>45513</v>
      </c>
      <c r="B16338">
        <v>3.9872000000000001</v>
      </c>
      <c r="C16338" t="str">
        <f t="shared" ref="C16338:C16401" si="260">YEAR(A16338)&amp;" q"&amp;ROUNDUP(MONTH(A16338)/3,0)</f>
        <v>2024 q3</v>
      </c>
    </row>
    <row r="16339" spans="1:3">
      <c r="A16339" s="61">
        <v>45516</v>
      </c>
      <c r="B16339">
        <v>4.0735999999999999</v>
      </c>
      <c r="C16339" t="str">
        <f t="shared" si="260"/>
        <v>2024 q3</v>
      </c>
    </row>
    <row r="16340" spans="1:3">
      <c r="A16340" s="61">
        <v>45517</v>
      </c>
      <c r="B16340">
        <v>4.0591999999999997</v>
      </c>
      <c r="C16340" t="str">
        <f t="shared" si="260"/>
        <v>2024 q3</v>
      </c>
    </row>
    <row r="16341" spans="1:3">
      <c r="A16341" s="61">
        <v>45518</v>
      </c>
      <c r="B16341">
        <v>4.0431999999999997</v>
      </c>
      <c r="C16341" t="str">
        <f t="shared" si="260"/>
        <v>2024 q3</v>
      </c>
    </row>
    <row r="16342" spans="1:3">
      <c r="A16342" s="61">
        <v>45519</v>
      </c>
      <c r="B16342">
        <v>4.1407999999999996</v>
      </c>
      <c r="C16342" t="str">
        <f t="shared" si="260"/>
        <v>2024 q3</v>
      </c>
    </row>
    <row r="16343" spans="1:3">
      <c r="A16343" s="61">
        <v>45520</v>
      </c>
      <c r="B16343">
        <v>4.1520000000000001</v>
      </c>
      <c r="C16343" t="str">
        <f t="shared" si="260"/>
        <v>2024 q3</v>
      </c>
    </row>
    <row r="16344" spans="1:3">
      <c r="A16344" s="61">
        <v>45523</v>
      </c>
      <c r="B16344">
        <v>4.1967999999999996</v>
      </c>
      <c r="C16344" t="str">
        <f t="shared" si="260"/>
        <v>2024 q3</v>
      </c>
    </row>
    <row r="16345" spans="1:3">
      <c r="A16345" s="61">
        <v>45524</v>
      </c>
      <c r="B16345">
        <v>4.1536</v>
      </c>
      <c r="C16345" t="str">
        <f t="shared" si="260"/>
        <v>2024 q3</v>
      </c>
    </row>
    <row r="16346" spans="1:3">
      <c r="A16346" s="61">
        <v>45525</v>
      </c>
      <c r="B16346">
        <v>4.2</v>
      </c>
      <c r="C16346" t="str">
        <f t="shared" si="260"/>
        <v>2024 q3</v>
      </c>
    </row>
    <row r="16347" spans="1:3">
      <c r="A16347" s="61">
        <v>45526</v>
      </c>
      <c r="B16347">
        <v>4.1375999999999999</v>
      </c>
      <c r="C16347" t="str">
        <f t="shared" si="260"/>
        <v>2024 q3</v>
      </c>
    </row>
    <row r="16348" spans="1:3">
      <c r="A16348" s="61">
        <v>45527</v>
      </c>
      <c r="B16348">
        <v>4.2047999999999996</v>
      </c>
      <c r="C16348" t="str">
        <f t="shared" si="260"/>
        <v>2024 q3</v>
      </c>
    </row>
    <row r="16349" spans="1:3">
      <c r="A16349" s="61">
        <v>45530</v>
      </c>
      <c r="B16349">
        <v>4.2080000000000002</v>
      </c>
      <c r="C16349" t="str">
        <f t="shared" si="260"/>
        <v>2024 q3</v>
      </c>
    </row>
    <row r="16350" spans="1:3">
      <c r="A16350" s="61">
        <v>45531</v>
      </c>
      <c r="B16350">
        <v>4.2367999999999997</v>
      </c>
      <c r="C16350" t="str">
        <f t="shared" si="260"/>
        <v>2024 q3</v>
      </c>
    </row>
    <row r="16351" spans="1:3">
      <c r="A16351" s="61">
        <v>45532</v>
      </c>
      <c r="B16351">
        <v>4.1440000000000001</v>
      </c>
      <c r="C16351" t="str">
        <f t="shared" si="260"/>
        <v>2024 q3</v>
      </c>
    </row>
    <row r="16352" spans="1:3">
      <c r="A16352" s="61">
        <v>45533</v>
      </c>
      <c r="B16352">
        <v>4.2096</v>
      </c>
      <c r="C16352" t="str">
        <f t="shared" si="260"/>
        <v>2024 q3</v>
      </c>
    </row>
    <row r="16353" spans="1:3">
      <c r="A16353" s="61">
        <v>45534</v>
      </c>
      <c r="B16353">
        <v>4.2191999999999998</v>
      </c>
      <c r="C16353" t="str">
        <f t="shared" si="260"/>
        <v>2024 q3</v>
      </c>
    </row>
    <row r="16354" spans="1:3">
      <c r="A16354" s="61">
        <v>45537</v>
      </c>
      <c r="B16354">
        <v>4.1807999999999996</v>
      </c>
      <c r="C16354" t="str">
        <f t="shared" si="260"/>
        <v>2024 q3</v>
      </c>
    </row>
    <row r="16355" spans="1:3">
      <c r="A16355" s="61">
        <v>45538</v>
      </c>
      <c r="B16355">
        <v>4.0848000000000004</v>
      </c>
      <c r="C16355" t="str">
        <f t="shared" si="260"/>
        <v>2024 q3</v>
      </c>
    </row>
    <row r="16356" spans="1:3">
      <c r="A16356" s="61">
        <v>45539</v>
      </c>
      <c r="B16356">
        <v>4.0784000000000002</v>
      </c>
      <c r="C16356" t="str">
        <f t="shared" si="260"/>
        <v>2024 q3</v>
      </c>
    </row>
    <row r="16357" spans="1:3">
      <c r="A16357" s="61">
        <v>45540</v>
      </c>
      <c r="B16357">
        <v>4.1375999999999999</v>
      </c>
      <c r="C16357" t="str">
        <f t="shared" si="260"/>
        <v>2024 q3</v>
      </c>
    </row>
    <row r="16358" spans="1:3">
      <c r="A16358" s="61">
        <v>45541</v>
      </c>
      <c r="B16358">
        <v>4.0655999999999999</v>
      </c>
      <c r="C16358" t="str">
        <f t="shared" si="260"/>
        <v>2024 q3</v>
      </c>
    </row>
    <row r="16359" spans="1:3">
      <c r="A16359" s="61">
        <v>45544</v>
      </c>
      <c r="B16359">
        <v>4.1391999999999998</v>
      </c>
      <c r="C16359" t="str">
        <f t="shared" si="260"/>
        <v>2024 q3</v>
      </c>
    </row>
    <row r="16360" spans="1:3">
      <c r="A16360" s="61">
        <v>45545</v>
      </c>
      <c r="B16360">
        <v>4.1024000000000003</v>
      </c>
      <c r="C16360" t="str">
        <f t="shared" si="260"/>
        <v>2024 q3</v>
      </c>
    </row>
    <row r="16361" spans="1:3">
      <c r="A16361" s="61">
        <v>45546</v>
      </c>
      <c r="B16361">
        <v>4.1680000000000001</v>
      </c>
      <c r="C16361" t="str">
        <f t="shared" si="260"/>
        <v>2024 q3</v>
      </c>
    </row>
    <row r="16362" spans="1:3">
      <c r="A16362" s="61">
        <v>45547</v>
      </c>
      <c r="B16362">
        <v>4.2096</v>
      </c>
      <c r="C16362" t="str">
        <f t="shared" si="260"/>
        <v>2024 q3</v>
      </c>
    </row>
    <row r="16363" spans="1:3">
      <c r="A16363" s="61">
        <v>45548</v>
      </c>
      <c r="B16363">
        <v>4.2207999999999997</v>
      </c>
      <c r="C16363" t="str">
        <f t="shared" si="260"/>
        <v>2024 q3</v>
      </c>
    </row>
    <row r="16364" spans="1:3">
      <c r="A16364" s="61">
        <v>45551</v>
      </c>
      <c r="B16364">
        <v>4.2687999999999997</v>
      </c>
      <c r="C16364" t="str">
        <f t="shared" si="260"/>
        <v>2024 q3</v>
      </c>
    </row>
    <row r="16365" spans="1:3">
      <c r="A16365" s="61">
        <v>45552</v>
      </c>
      <c r="B16365">
        <v>4.2720000000000002</v>
      </c>
      <c r="C16365" t="str">
        <f t="shared" si="260"/>
        <v>2024 q3</v>
      </c>
    </row>
    <row r="16366" spans="1:3">
      <c r="A16366" s="61">
        <v>45553</v>
      </c>
      <c r="B16366">
        <v>4.2991999999999999</v>
      </c>
      <c r="C16366" t="str">
        <f t="shared" si="260"/>
        <v>2024 q3</v>
      </c>
    </row>
    <row r="16367" spans="1:3">
      <c r="A16367" s="61">
        <v>45554</v>
      </c>
      <c r="B16367">
        <v>4.3503999999999996</v>
      </c>
      <c r="C16367" t="str">
        <f t="shared" si="260"/>
        <v>2024 q3</v>
      </c>
    </row>
    <row r="16368" spans="1:3">
      <c r="A16368" s="61">
        <v>45555</v>
      </c>
      <c r="B16368">
        <v>4.3327999999999998</v>
      </c>
      <c r="C16368" t="str">
        <f t="shared" si="260"/>
        <v>2024 q3</v>
      </c>
    </row>
    <row r="16369" spans="1:3">
      <c r="A16369" s="61">
        <v>45558</v>
      </c>
      <c r="B16369">
        <v>4.3440000000000003</v>
      </c>
      <c r="C16369" t="str">
        <f t="shared" si="260"/>
        <v>2024 q3</v>
      </c>
    </row>
    <row r="16370" spans="1:3">
      <c r="A16370" s="61">
        <v>45559</v>
      </c>
      <c r="B16370">
        <v>4.5343999999999998</v>
      </c>
      <c r="C16370" t="str">
        <f t="shared" si="260"/>
        <v>2024 q3</v>
      </c>
    </row>
    <row r="16371" spans="1:3">
      <c r="A16371" s="61">
        <v>45560</v>
      </c>
      <c r="B16371">
        <v>4.4832000000000001</v>
      </c>
      <c r="C16371" t="str">
        <f t="shared" si="260"/>
        <v>2024 q3</v>
      </c>
    </row>
    <row r="16372" spans="1:3">
      <c r="A16372" s="61">
        <v>45561</v>
      </c>
      <c r="B16372">
        <v>4.6479999999999997</v>
      </c>
      <c r="C16372" t="str">
        <f t="shared" si="260"/>
        <v>2024 q3</v>
      </c>
    </row>
    <row r="16373" spans="1:3">
      <c r="A16373" s="61">
        <v>45562</v>
      </c>
      <c r="B16373">
        <v>4.5856000000000003</v>
      </c>
      <c r="C16373" t="str">
        <f t="shared" si="260"/>
        <v>2024 q3</v>
      </c>
    </row>
    <row r="16374" spans="1:3">
      <c r="A16374" s="61">
        <v>45565</v>
      </c>
      <c r="B16374">
        <v>4.5503999999999998</v>
      </c>
      <c r="C16374" t="str">
        <f t="shared" si="260"/>
        <v>2024 q3</v>
      </c>
    </row>
    <row r="16375" spans="1:3">
      <c r="A16375" s="61">
        <v>45566</v>
      </c>
      <c r="B16375">
        <v>4.5872000000000002</v>
      </c>
      <c r="C16375" t="str">
        <f t="shared" si="260"/>
        <v>2024 q4</v>
      </c>
    </row>
    <row r="16376" spans="1:3">
      <c r="A16376" s="61">
        <v>45567</v>
      </c>
      <c r="B16376">
        <v>4.6512000000000002</v>
      </c>
      <c r="C16376" t="str">
        <f t="shared" si="260"/>
        <v>2024 q4</v>
      </c>
    </row>
    <row r="16377" spans="1:3">
      <c r="A16377" s="61">
        <v>45568</v>
      </c>
      <c r="B16377">
        <v>4.5472000000000001</v>
      </c>
      <c r="C16377" t="str">
        <f t="shared" si="260"/>
        <v>2024 q4</v>
      </c>
    </row>
    <row r="16378" spans="1:3">
      <c r="A16378" s="61">
        <v>45569</v>
      </c>
      <c r="B16378">
        <v>4.5792000000000002</v>
      </c>
      <c r="C16378" t="str">
        <f t="shared" si="260"/>
        <v>2024 q4</v>
      </c>
    </row>
    <row r="16379" spans="1:3">
      <c r="A16379" s="61">
        <v>45572</v>
      </c>
      <c r="B16379">
        <v>4.5456000000000003</v>
      </c>
      <c r="C16379" t="str">
        <f t="shared" si="260"/>
        <v>2024 q4</v>
      </c>
    </row>
    <row r="16380" spans="1:3">
      <c r="A16380" s="61">
        <v>45573</v>
      </c>
      <c r="B16380">
        <v>4.4623999999999997</v>
      </c>
      <c r="C16380" t="str">
        <f t="shared" si="260"/>
        <v>2024 q4</v>
      </c>
    </row>
    <row r="16381" spans="1:3">
      <c r="A16381" s="61">
        <v>45574</v>
      </c>
      <c r="B16381">
        <v>4.4112</v>
      </c>
      <c r="C16381" t="str">
        <f t="shared" si="260"/>
        <v>2024 q4</v>
      </c>
    </row>
    <row r="16382" spans="1:3">
      <c r="A16382" s="61">
        <v>45575</v>
      </c>
      <c r="B16382">
        <v>4.4463999999999997</v>
      </c>
      <c r="C16382" t="str">
        <f t="shared" si="260"/>
        <v>2024 q4</v>
      </c>
    </row>
    <row r="16383" spans="1:3">
      <c r="A16383" s="61">
        <v>45576</v>
      </c>
      <c r="B16383">
        <v>4.4960000000000004</v>
      </c>
      <c r="C16383" t="str">
        <f t="shared" si="260"/>
        <v>2024 q4</v>
      </c>
    </row>
    <row r="16384" spans="1:3">
      <c r="A16384" s="61">
        <v>45579</v>
      </c>
      <c r="B16384">
        <v>4.4032</v>
      </c>
      <c r="C16384" t="str">
        <f t="shared" si="260"/>
        <v>2024 q4</v>
      </c>
    </row>
    <row r="16385" spans="1:3">
      <c r="A16385" s="61">
        <v>45580</v>
      </c>
      <c r="B16385">
        <v>4.3423999999999996</v>
      </c>
      <c r="C16385" t="str">
        <f t="shared" si="260"/>
        <v>2024 q4</v>
      </c>
    </row>
    <row r="16386" spans="1:3">
      <c r="A16386" s="61">
        <v>45581</v>
      </c>
      <c r="B16386">
        <v>4.3663999999999996</v>
      </c>
      <c r="C16386" t="str">
        <f t="shared" si="260"/>
        <v>2024 q4</v>
      </c>
    </row>
    <row r="16387" spans="1:3">
      <c r="A16387" s="61">
        <v>45582</v>
      </c>
      <c r="B16387">
        <v>4.3327999999999998</v>
      </c>
      <c r="C16387" t="str">
        <f t="shared" si="260"/>
        <v>2024 q4</v>
      </c>
    </row>
    <row r="16388" spans="1:3">
      <c r="A16388" s="61">
        <v>45583</v>
      </c>
      <c r="B16388">
        <v>4.3952</v>
      </c>
      <c r="C16388" t="str">
        <f t="shared" si="260"/>
        <v>2024 q4</v>
      </c>
    </row>
    <row r="16389" spans="1:3">
      <c r="A16389" s="61">
        <v>45586</v>
      </c>
      <c r="B16389">
        <v>4.3632</v>
      </c>
      <c r="C16389" t="str">
        <f t="shared" si="260"/>
        <v>2024 q4</v>
      </c>
    </row>
    <row r="16390" spans="1:3">
      <c r="A16390" s="61">
        <v>45587</v>
      </c>
      <c r="B16390">
        <v>4.3872</v>
      </c>
      <c r="C16390" t="str">
        <f t="shared" si="260"/>
        <v>2024 q4</v>
      </c>
    </row>
    <row r="16391" spans="1:3">
      <c r="A16391" s="61">
        <v>45588</v>
      </c>
      <c r="B16391">
        <v>4.3311999999999999</v>
      </c>
      <c r="C16391" t="str">
        <f t="shared" si="260"/>
        <v>2024 q4</v>
      </c>
    </row>
    <row r="16392" spans="1:3">
      <c r="A16392" s="61">
        <v>45589</v>
      </c>
      <c r="B16392">
        <v>4.3696000000000002</v>
      </c>
      <c r="C16392" t="str">
        <f t="shared" si="260"/>
        <v>2024 q4</v>
      </c>
    </row>
    <row r="16393" spans="1:3">
      <c r="A16393" s="61">
        <v>45590</v>
      </c>
      <c r="B16393">
        <v>4.3663999999999996</v>
      </c>
      <c r="C16393" t="str">
        <f t="shared" si="260"/>
        <v>2024 q4</v>
      </c>
    </row>
    <row r="16394" spans="1:3">
      <c r="A16394" s="61">
        <v>45593</v>
      </c>
      <c r="B16394">
        <v>4.3663999999999996</v>
      </c>
      <c r="C16394" t="str">
        <f t="shared" si="260"/>
        <v>2024 q4</v>
      </c>
    </row>
    <row r="16395" spans="1:3">
      <c r="A16395" s="61">
        <v>45594</v>
      </c>
      <c r="B16395">
        <v>4.3632</v>
      </c>
      <c r="C16395" t="str">
        <f t="shared" si="260"/>
        <v>2024 q4</v>
      </c>
    </row>
    <row r="16396" spans="1:3">
      <c r="A16396" s="61">
        <v>45595</v>
      </c>
      <c r="B16396">
        <v>4.3583999999999996</v>
      </c>
      <c r="C16396" t="str">
        <f t="shared" si="260"/>
        <v>2024 q4</v>
      </c>
    </row>
    <row r="16397" spans="1:3">
      <c r="A16397" s="61">
        <v>45596</v>
      </c>
      <c r="B16397">
        <v>4.3616000000000001</v>
      </c>
      <c r="C16397" t="str">
        <f t="shared" si="260"/>
        <v>2024 q4</v>
      </c>
    </row>
    <row r="16398" spans="1:3">
      <c r="A16398" s="61">
        <v>45597</v>
      </c>
      <c r="B16398">
        <v>4.3472</v>
      </c>
      <c r="C16398" t="str">
        <f t="shared" si="260"/>
        <v>2024 q4</v>
      </c>
    </row>
    <row r="16399" spans="1:3">
      <c r="A16399" s="61">
        <v>45600</v>
      </c>
      <c r="B16399">
        <v>4.4287999999999998</v>
      </c>
      <c r="C16399" t="str">
        <f t="shared" si="260"/>
        <v>2024 q4</v>
      </c>
    </row>
    <row r="16400" spans="1:3">
      <c r="A16400" s="61">
        <v>45601</v>
      </c>
      <c r="B16400">
        <v>4.4607999999999999</v>
      </c>
      <c r="C16400" t="str">
        <f t="shared" si="260"/>
        <v>2024 q4</v>
      </c>
    </row>
    <row r="16401" spans="1:3">
      <c r="A16401" s="61">
        <v>45602</v>
      </c>
      <c r="B16401">
        <v>4.2351999999999999</v>
      </c>
      <c r="C16401" t="str">
        <f t="shared" si="260"/>
        <v>2024 q4</v>
      </c>
    </row>
    <row r="16402" spans="1:3">
      <c r="A16402" s="61">
        <v>45603</v>
      </c>
      <c r="B16402">
        <v>4.4400000000000004</v>
      </c>
      <c r="C16402" t="str">
        <f t="shared" ref="C16402:C16426" si="261">YEAR(A16402)&amp;" q"&amp;ROUNDUP(MONTH(A16402)/3,0)</f>
        <v>2024 q4</v>
      </c>
    </row>
    <row r="16403" spans="1:3">
      <c r="A16403" s="61">
        <v>45604</v>
      </c>
      <c r="B16403">
        <v>4.3136000000000001</v>
      </c>
      <c r="C16403" t="str">
        <f t="shared" si="261"/>
        <v>2024 q4</v>
      </c>
    </row>
    <row r="16404" spans="1:3">
      <c r="A16404" s="61">
        <v>45607</v>
      </c>
      <c r="B16404">
        <v>4.2464000000000004</v>
      </c>
      <c r="C16404" t="str">
        <f t="shared" si="261"/>
        <v>2024 q4</v>
      </c>
    </row>
    <row r="16405" spans="1:3">
      <c r="A16405" s="61">
        <v>45608</v>
      </c>
      <c r="B16405">
        <v>4.2464000000000004</v>
      </c>
      <c r="C16405" t="str">
        <f t="shared" si="261"/>
        <v>2024 q4</v>
      </c>
    </row>
    <row r="16406" spans="1:3">
      <c r="A16406" s="61">
        <v>45609</v>
      </c>
      <c r="C16406" t="str">
        <f t="shared" si="261"/>
        <v>2024 q4</v>
      </c>
    </row>
    <row r="16407" spans="1:3">
      <c r="A16407" s="61">
        <v>45610</v>
      </c>
      <c r="C16407" t="str">
        <f t="shared" si="261"/>
        <v>2024 q4</v>
      </c>
    </row>
    <row r="16408" spans="1:3">
      <c r="A16408" s="61">
        <v>45611</v>
      </c>
      <c r="C16408" t="str">
        <f t="shared" si="261"/>
        <v>2024 q4</v>
      </c>
    </row>
    <row r="16409" spans="1:3">
      <c r="A16409" s="61">
        <v>45612</v>
      </c>
      <c r="C16409" t="str">
        <f t="shared" si="261"/>
        <v>2024 q4</v>
      </c>
    </row>
    <row r="16410" spans="1:3">
      <c r="A16410" s="61">
        <v>45613</v>
      </c>
      <c r="C16410" t="str">
        <f t="shared" si="261"/>
        <v>2024 q4</v>
      </c>
    </row>
    <row r="16411" spans="1:3">
      <c r="A16411" s="61">
        <v>45614</v>
      </c>
      <c r="C16411" t="str">
        <f t="shared" si="261"/>
        <v>2024 q4</v>
      </c>
    </row>
    <row r="16412" spans="1:3">
      <c r="A16412" s="61">
        <v>45615</v>
      </c>
      <c r="C16412" t="str">
        <f t="shared" si="261"/>
        <v>2024 q4</v>
      </c>
    </row>
    <row r="16413" spans="1:3">
      <c r="A16413" s="61">
        <v>45616</v>
      </c>
      <c r="C16413" t="str">
        <f t="shared" si="261"/>
        <v>2024 q4</v>
      </c>
    </row>
    <row r="16414" spans="1:3">
      <c r="A16414" s="61">
        <v>45617</v>
      </c>
      <c r="C16414" t="str">
        <f t="shared" si="261"/>
        <v>2024 q4</v>
      </c>
    </row>
    <row r="16415" spans="1:3">
      <c r="A16415" s="61">
        <v>45618</v>
      </c>
      <c r="C16415" t="str">
        <f t="shared" si="261"/>
        <v>2024 q4</v>
      </c>
    </row>
    <row r="16416" spans="1:3">
      <c r="A16416" s="61">
        <v>45619</v>
      </c>
      <c r="C16416" t="str">
        <f t="shared" si="261"/>
        <v>2024 q4</v>
      </c>
    </row>
    <row r="16417" spans="1:3">
      <c r="A16417" s="61">
        <v>45620</v>
      </c>
      <c r="C16417" t="str">
        <f t="shared" si="261"/>
        <v>2024 q4</v>
      </c>
    </row>
    <row r="16418" spans="1:3">
      <c r="A16418" s="61">
        <v>45621</v>
      </c>
      <c r="C16418" t="str">
        <f t="shared" si="261"/>
        <v>2024 q4</v>
      </c>
    </row>
    <row r="16419" spans="1:3">
      <c r="A16419" s="61">
        <v>45622</v>
      </c>
      <c r="C16419" t="str">
        <f t="shared" si="261"/>
        <v>2024 q4</v>
      </c>
    </row>
    <row r="16420" spans="1:3">
      <c r="A16420" s="61">
        <v>45623</v>
      </c>
      <c r="C16420" t="str">
        <f t="shared" si="261"/>
        <v>2024 q4</v>
      </c>
    </row>
    <row r="16421" spans="1:3">
      <c r="A16421" s="61">
        <v>45624</v>
      </c>
      <c r="C16421" t="str">
        <f t="shared" si="261"/>
        <v>2024 q4</v>
      </c>
    </row>
    <row r="16422" spans="1:3">
      <c r="A16422" s="61">
        <v>45625</v>
      </c>
      <c r="C16422" t="str">
        <f t="shared" si="261"/>
        <v>2024 q4</v>
      </c>
    </row>
    <row r="16423" spans="1:3">
      <c r="A16423" s="61">
        <v>45626</v>
      </c>
      <c r="C16423" t="str">
        <f t="shared" si="261"/>
        <v>2024 q4</v>
      </c>
    </row>
    <row r="16424" spans="1:3">
      <c r="A16424" s="61">
        <v>45627</v>
      </c>
      <c r="C16424" t="str">
        <f t="shared" si="261"/>
        <v>2024 q4</v>
      </c>
    </row>
    <row r="16425" spans="1:3">
      <c r="A16425" s="61">
        <v>45628</v>
      </c>
      <c r="C16425" t="str">
        <f t="shared" si="261"/>
        <v>2024 q4</v>
      </c>
    </row>
    <row r="16426" spans="1:3">
      <c r="A16426" s="61">
        <v>45629</v>
      </c>
      <c r="C16426" t="str">
        <f t="shared" si="261"/>
        <v>2024 q4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95239-324D-3C4C-A449-54BF30EE738C}">
  <dimension ref="A1:T356"/>
  <sheetViews>
    <sheetView zoomScale="176" workbookViewId="0">
      <pane xSplit="1" ySplit="4" topLeftCell="N5" activePane="bottomRight" state="frozen"/>
      <selection pane="topRight" activeCell="B1" sqref="B1"/>
      <selection pane="bottomLeft" activeCell="A4" sqref="A4"/>
      <selection pane="bottomRight" activeCell="T117" sqref="T117"/>
    </sheetView>
  </sheetViews>
  <sheetFormatPr baseColWidth="10" defaultColWidth="9.1640625" defaultRowHeight="13"/>
  <cols>
    <col min="1" max="1" width="9.1640625" style="70"/>
    <col min="2" max="2" width="19.1640625" style="70" customWidth="1"/>
    <col min="3" max="3" width="22.33203125" style="70" customWidth="1"/>
    <col min="4" max="4" width="15.6640625" style="70" customWidth="1"/>
    <col min="5" max="5" width="15.5" style="70" customWidth="1"/>
    <col min="6" max="6" width="9.1640625" style="70"/>
    <col min="7" max="8" width="16.6640625" style="70" customWidth="1"/>
    <col min="9" max="9" width="18" style="70" bestFit="1" customWidth="1"/>
    <col min="10" max="258" width="9.1640625" style="70"/>
    <col min="259" max="259" width="19.1640625" style="70" customWidth="1"/>
    <col min="260" max="260" width="22.33203125" style="70" customWidth="1"/>
    <col min="261" max="261" width="15.6640625" style="70" customWidth="1"/>
    <col min="262" max="262" width="15.5" style="70" customWidth="1"/>
    <col min="263" max="263" width="9.1640625" style="70"/>
    <col min="264" max="265" width="16.6640625" style="70" customWidth="1"/>
    <col min="266" max="266" width="18" style="70" bestFit="1" customWidth="1"/>
    <col min="267" max="514" width="9.1640625" style="70"/>
    <col min="515" max="515" width="19.1640625" style="70" customWidth="1"/>
    <col min="516" max="516" width="22.33203125" style="70" customWidth="1"/>
    <col min="517" max="517" width="15.6640625" style="70" customWidth="1"/>
    <col min="518" max="518" width="15.5" style="70" customWidth="1"/>
    <col min="519" max="519" width="9.1640625" style="70"/>
    <col min="520" max="521" width="16.6640625" style="70" customWidth="1"/>
    <col min="522" max="522" width="18" style="70" bestFit="1" customWidth="1"/>
    <col min="523" max="770" width="9.1640625" style="70"/>
    <col min="771" max="771" width="19.1640625" style="70" customWidth="1"/>
    <col min="772" max="772" width="22.33203125" style="70" customWidth="1"/>
    <col min="773" max="773" width="15.6640625" style="70" customWidth="1"/>
    <col min="774" max="774" width="15.5" style="70" customWidth="1"/>
    <col min="775" max="775" width="9.1640625" style="70"/>
    <col min="776" max="777" width="16.6640625" style="70" customWidth="1"/>
    <col min="778" max="778" width="18" style="70" bestFit="1" customWidth="1"/>
    <col min="779" max="1026" width="9.1640625" style="70"/>
    <col min="1027" max="1027" width="19.1640625" style="70" customWidth="1"/>
    <col min="1028" max="1028" width="22.33203125" style="70" customWidth="1"/>
    <col min="1029" max="1029" width="15.6640625" style="70" customWidth="1"/>
    <col min="1030" max="1030" width="15.5" style="70" customWidth="1"/>
    <col min="1031" max="1031" width="9.1640625" style="70"/>
    <col min="1032" max="1033" width="16.6640625" style="70" customWidth="1"/>
    <col min="1034" max="1034" width="18" style="70" bestFit="1" customWidth="1"/>
    <col min="1035" max="1282" width="9.1640625" style="70"/>
    <col min="1283" max="1283" width="19.1640625" style="70" customWidth="1"/>
    <col min="1284" max="1284" width="22.33203125" style="70" customWidth="1"/>
    <col min="1285" max="1285" width="15.6640625" style="70" customWidth="1"/>
    <col min="1286" max="1286" width="15.5" style="70" customWidth="1"/>
    <col min="1287" max="1287" width="9.1640625" style="70"/>
    <col min="1288" max="1289" width="16.6640625" style="70" customWidth="1"/>
    <col min="1290" max="1290" width="18" style="70" bestFit="1" customWidth="1"/>
    <col min="1291" max="1538" width="9.1640625" style="70"/>
    <col min="1539" max="1539" width="19.1640625" style="70" customWidth="1"/>
    <col min="1540" max="1540" width="22.33203125" style="70" customWidth="1"/>
    <col min="1541" max="1541" width="15.6640625" style="70" customWidth="1"/>
    <col min="1542" max="1542" width="15.5" style="70" customWidth="1"/>
    <col min="1543" max="1543" width="9.1640625" style="70"/>
    <col min="1544" max="1545" width="16.6640625" style="70" customWidth="1"/>
    <col min="1546" max="1546" width="18" style="70" bestFit="1" customWidth="1"/>
    <col min="1547" max="1794" width="9.1640625" style="70"/>
    <col min="1795" max="1795" width="19.1640625" style="70" customWidth="1"/>
    <col min="1796" max="1796" width="22.33203125" style="70" customWidth="1"/>
    <col min="1797" max="1797" width="15.6640625" style="70" customWidth="1"/>
    <col min="1798" max="1798" width="15.5" style="70" customWidth="1"/>
    <col min="1799" max="1799" width="9.1640625" style="70"/>
    <col min="1800" max="1801" width="16.6640625" style="70" customWidth="1"/>
    <col min="1802" max="1802" width="18" style="70" bestFit="1" customWidth="1"/>
    <col min="1803" max="2050" width="9.1640625" style="70"/>
    <col min="2051" max="2051" width="19.1640625" style="70" customWidth="1"/>
    <col min="2052" max="2052" width="22.33203125" style="70" customWidth="1"/>
    <col min="2053" max="2053" width="15.6640625" style="70" customWidth="1"/>
    <col min="2054" max="2054" width="15.5" style="70" customWidth="1"/>
    <col min="2055" max="2055" width="9.1640625" style="70"/>
    <col min="2056" max="2057" width="16.6640625" style="70" customWidth="1"/>
    <col min="2058" max="2058" width="18" style="70" bestFit="1" customWidth="1"/>
    <col min="2059" max="2306" width="9.1640625" style="70"/>
    <col min="2307" max="2307" width="19.1640625" style="70" customWidth="1"/>
    <col min="2308" max="2308" width="22.33203125" style="70" customWidth="1"/>
    <col min="2309" max="2309" width="15.6640625" style="70" customWidth="1"/>
    <col min="2310" max="2310" width="15.5" style="70" customWidth="1"/>
    <col min="2311" max="2311" width="9.1640625" style="70"/>
    <col min="2312" max="2313" width="16.6640625" style="70" customWidth="1"/>
    <col min="2314" max="2314" width="18" style="70" bestFit="1" customWidth="1"/>
    <col min="2315" max="2562" width="9.1640625" style="70"/>
    <col min="2563" max="2563" width="19.1640625" style="70" customWidth="1"/>
    <col min="2564" max="2564" width="22.33203125" style="70" customWidth="1"/>
    <col min="2565" max="2565" width="15.6640625" style="70" customWidth="1"/>
    <col min="2566" max="2566" width="15.5" style="70" customWidth="1"/>
    <col min="2567" max="2567" width="9.1640625" style="70"/>
    <col min="2568" max="2569" width="16.6640625" style="70" customWidth="1"/>
    <col min="2570" max="2570" width="18" style="70" bestFit="1" customWidth="1"/>
    <col min="2571" max="2818" width="9.1640625" style="70"/>
    <col min="2819" max="2819" width="19.1640625" style="70" customWidth="1"/>
    <col min="2820" max="2820" width="22.33203125" style="70" customWidth="1"/>
    <col min="2821" max="2821" width="15.6640625" style="70" customWidth="1"/>
    <col min="2822" max="2822" width="15.5" style="70" customWidth="1"/>
    <col min="2823" max="2823" width="9.1640625" style="70"/>
    <col min="2824" max="2825" width="16.6640625" style="70" customWidth="1"/>
    <col min="2826" max="2826" width="18" style="70" bestFit="1" customWidth="1"/>
    <col min="2827" max="3074" width="9.1640625" style="70"/>
    <col min="3075" max="3075" width="19.1640625" style="70" customWidth="1"/>
    <col min="3076" max="3076" width="22.33203125" style="70" customWidth="1"/>
    <col min="3077" max="3077" width="15.6640625" style="70" customWidth="1"/>
    <col min="3078" max="3078" width="15.5" style="70" customWidth="1"/>
    <col min="3079" max="3079" width="9.1640625" style="70"/>
    <col min="3080" max="3081" width="16.6640625" style="70" customWidth="1"/>
    <col min="3082" max="3082" width="18" style="70" bestFit="1" customWidth="1"/>
    <col min="3083" max="3330" width="9.1640625" style="70"/>
    <col min="3331" max="3331" width="19.1640625" style="70" customWidth="1"/>
    <col min="3332" max="3332" width="22.33203125" style="70" customWidth="1"/>
    <col min="3333" max="3333" width="15.6640625" style="70" customWidth="1"/>
    <col min="3334" max="3334" width="15.5" style="70" customWidth="1"/>
    <col min="3335" max="3335" width="9.1640625" style="70"/>
    <col min="3336" max="3337" width="16.6640625" style="70" customWidth="1"/>
    <col min="3338" max="3338" width="18" style="70" bestFit="1" customWidth="1"/>
    <col min="3339" max="3586" width="9.1640625" style="70"/>
    <col min="3587" max="3587" width="19.1640625" style="70" customWidth="1"/>
    <col min="3588" max="3588" width="22.33203125" style="70" customWidth="1"/>
    <col min="3589" max="3589" width="15.6640625" style="70" customWidth="1"/>
    <col min="3590" max="3590" width="15.5" style="70" customWidth="1"/>
    <col min="3591" max="3591" width="9.1640625" style="70"/>
    <col min="3592" max="3593" width="16.6640625" style="70" customWidth="1"/>
    <col min="3594" max="3594" width="18" style="70" bestFit="1" customWidth="1"/>
    <col min="3595" max="3842" width="9.1640625" style="70"/>
    <col min="3843" max="3843" width="19.1640625" style="70" customWidth="1"/>
    <col min="3844" max="3844" width="22.33203125" style="70" customWidth="1"/>
    <col min="3845" max="3845" width="15.6640625" style="70" customWidth="1"/>
    <col min="3846" max="3846" width="15.5" style="70" customWidth="1"/>
    <col min="3847" max="3847" width="9.1640625" style="70"/>
    <col min="3848" max="3849" width="16.6640625" style="70" customWidth="1"/>
    <col min="3850" max="3850" width="18" style="70" bestFit="1" customWidth="1"/>
    <col min="3851" max="4098" width="9.1640625" style="70"/>
    <col min="4099" max="4099" width="19.1640625" style="70" customWidth="1"/>
    <col min="4100" max="4100" width="22.33203125" style="70" customWidth="1"/>
    <col min="4101" max="4101" width="15.6640625" style="70" customWidth="1"/>
    <col min="4102" max="4102" width="15.5" style="70" customWidth="1"/>
    <col min="4103" max="4103" width="9.1640625" style="70"/>
    <col min="4104" max="4105" width="16.6640625" style="70" customWidth="1"/>
    <col min="4106" max="4106" width="18" style="70" bestFit="1" customWidth="1"/>
    <col min="4107" max="4354" width="9.1640625" style="70"/>
    <col min="4355" max="4355" width="19.1640625" style="70" customWidth="1"/>
    <col min="4356" max="4356" width="22.33203125" style="70" customWidth="1"/>
    <col min="4357" max="4357" width="15.6640625" style="70" customWidth="1"/>
    <col min="4358" max="4358" width="15.5" style="70" customWidth="1"/>
    <col min="4359" max="4359" width="9.1640625" style="70"/>
    <col min="4360" max="4361" width="16.6640625" style="70" customWidth="1"/>
    <col min="4362" max="4362" width="18" style="70" bestFit="1" customWidth="1"/>
    <col min="4363" max="4610" width="9.1640625" style="70"/>
    <col min="4611" max="4611" width="19.1640625" style="70" customWidth="1"/>
    <col min="4612" max="4612" width="22.33203125" style="70" customWidth="1"/>
    <col min="4613" max="4613" width="15.6640625" style="70" customWidth="1"/>
    <col min="4614" max="4614" width="15.5" style="70" customWidth="1"/>
    <col min="4615" max="4615" width="9.1640625" style="70"/>
    <col min="4616" max="4617" width="16.6640625" style="70" customWidth="1"/>
    <col min="4618" max="4618" width="18" style="70" bestFit="1" customWidth="1"/>
    <col min="4619" max="4866" width="9.1640625" style="70"/>
    <col min="4867" max="4867" width="19.1640625" style="70" customWidth="1"/>
    <col min="4868" max="4868" width="22.33203125" style="70" customWidth="1"/>
    <col min="4869" max="4869" width="15.6640625" style="70" customWidth="1"/>
    <col min="4870" max="4870" width="15.5" style="70" customWidth="1"/>
    <col min="4871" max="4871" width="9.1640625" style="70"/>
    <col min="4872" max="4873" width="16.6640625" style="70" customWidth="1"/>
    <col min="4874" max="4874" width="18" style="70" bestFit="1" customWidth="1"/>
    <col min="4875" max="5122" width="9.1640625" style="70"/>
    <col min="5123" max="5123" width="19.1640625" style="70" customWidth="1"/>
    <col min="5124" max="5124" width="22.33203125" style="70" customWidth="1"/>
    <col min="5125" max="5125" width="15.6640625" style="70" customWidth="1"/>
    <col min="5126" max="5126" width="15.5" style="70" customWidth="1"/>
    <col min="5127" max="5127" width="9.1640625" style="70"/>
    <col min="5128" max="5129" width="16.6640625" style="70" customWidth="1"/>
    <col min="5130" max="5130" width="18" style="70" bestFit="1" customWidth="1"/>
    <col min="5131" max="5378" width="9.1640625" style="70"/>
    <col min="5379" max="5379" width="19.1640625" style="70" customWidth="1"/>
    <col min="5380" max="5380" width="22.33203125" style="70" customWidth="1"/>
    <col min="5381" max="5381" width="15.6640625" style="70" customWidth="1"/>
    <col min="5382" max="5382" width="15.5" style="70" customWidth="1"/>
    <col min="5383" max="5383" width="9.1640625" style="70"/>
    <col min="5384" max="5385" width="16.6640625" style="70" customWidth="1"/>
    <col min="5386" max="5386" width="18" style="70" bestFit="1" customWidth="1"/>
    <col min="5387" max="5634" width="9.1640625" style="70"/>
    <col min="5635" max="5635" width="19.1640625" style="70" customWidth="1"/>
    <col min="5636" max="5636" width="22.33203125" style="70" customWidth="1"/>
    <col min="5637" max="5637" width="15.6640625" style="70" customWidth="1"/>
    <col min="5638" max="5638" width="15.5" style="70" customWidth="1"/>
    <col min="5639" max="5639" width="9.1640625" style="70"/>
    <col min="5640" max="5641" width="16.6640625" style="70" customWidth="1"/>
    <col min="5642" max="5642" width="18" style="70" bestFit="1" customWidth="1"/>
    <col min="5643" max="5890" width="9.1640625" style="70"/>
    <col min="5891" max="5891" width="19.1640625" style="70" customWidth="1"/>
    <col min="5892" max="5892" width="22.33203125" style="70" customWidth="1"/>
    <col min="5893" max="5893" width="15.6640625" style="70" customWidth="1"/>
    <col min="5894" max="5894" width="15.5" style="70" customWidth="1"/>
    <col min="5895" max="5895" width="9.1640625" style="70"/>
    <col min="5896" max="5897" width="16.6640625" style="70" customWidth="1"/>
    <col min="5898" max="5898" width="18" style="70" bestFit="1" customWidth="1"/>
    <col min="5899" max="6146" width="9.1640625" style="70"/>
    <col min="6147" max="6147" width="19.1640625" style="70" customWidth="1"/>
    <col min="6148" max="6148" width="22.33203125" style="70" customWidth="1"/>
    <col min="6149" max="6149" width="15.6640625" style="70" customWidth="1"/>
    <col min="6150" max="6150" width="15.5" style="70" customWidth="1"/>
    <col min="6151" max="6151" width="9.1640625" style="70"/>
    <col min="6152" max="6153" width="16.6640625" style="70" customWidth="1"/>
    <col min="6154" max="6154" width="18" style="70" bestFit="1" customWidth="1"/>
    <col min="6155" max="6402" width="9.1640625" style="70"/>
    <col min="6403" max="6403" width="19.1640625" style="70" customWidth="1"/>
    <col min="6404" max="6404" width="22.33203125" style="70" customWidth="1"/>
    <col min="6405" max="6405" width="15.6640625" style="70" customWidth="1"/>
    <col min="6406" max="6406" width="15.5" style="70" customWidth="1"/>
    <col min="6407" max="6407" width="9.1640625" style="70"/>
    <col min="6408" max="6409" width="16.6640625" style="70" customWidth="1"/>
    <col min="6410" max="6410" width="18" style="70" bestFit="1" customWidth="1"/>
    <col min="6411" max="6658" width="9.1640625" style="70"/>
    <col min="6659" max="6659" width="19.1640625" style="70" customWidth="1"/>
    <col min="6660" max="6660" width="22.33203125" style="70" customWidth="1"/>
    <col min="6661" max="6661" width="15.6640625" style="70" customWidth="1"/>
    <col min="6662" max="6662" width="15.5" style="70" customWidth="1"/>
    <col min="6663" max="6663" width="9.1640625" style="70"/>
    <col min="6664" max="6665" width="16.6640625" style="70" customWidth="1"/>
    <col min="6666" max="6666" width="18" style="70" bestFit="1" customWidth="1"/>
    <col min="6667" max="6914" width="9.1640625" style="70"/>
    <col min="6915" max="6915" width="19.1640625" style="70" customWidth="1"/>
    <col min="6916" max="6916" width="22.33203125" style="70" customWidth="1"/>
    <col min="6917" max="6917" width="15.6640625" style="70" customWidth="1"/>
    <col min="6918" max="6918" width="15.5" style="70" customWidth="1"/>
    <col min="6919" max="6919" width="9.1640625" style="70"/>
    <col min="6920" max="6921" width="16.6640625" style="70" customWidth="1"/>
    <col min="6922" max="6922" width="18" style="70" bestFit="1" customWidth="1"/>
    <col min="6923" max="7170" width="9.1640625" style="70"/>
    <col min="7171" max="7171" width="19.1640625" style="70" customWidth="1"/>
    <col min="7172" max="7172" width="22.33203125" style="70" customWidth="1"/>
    <col min="7173" max="7173" width="15.6640625" style="70" customWidth="1"/>
    <col min="7174" max="7174" width="15.5" style="70" customWidth="1"/>
    <col min="7175" max="7175" width="9.1640625" style="70"/>
    <col min="7176" max="7177" width="16.6640625" style="70" customWidth="1"/>
    <col min="7178" max="7178" width="18" style="70" bestFit="1" customWidth="1"/>
    <col min="7179" max="7426" width="9.1640625" style="70"/>
    <col min="7427" max="7427" width="19.1640625" style="70" customWidth="1"/>
    <col min="7428" max="7428" width="22.33203125" style="70" customWidth="1"/>
    <col min="7429" max="7429" width="15.6640625" style="70" customWidth="1"/>
    <col min="7430" max="7430" width="15.5" style="70" customWidth="1"/>
    <col min="7431" max="7431" width="9.1640625" style="70"/>
    <col min="7432" max="7433" width="16.6640625" style="70" customWidth="1"/>
    <col min="7434" max="7434" width="18" style="70" bestFit="1" customWidth="1"/>
    <col min="7435" max="7682" width="9.1640625" style="70"/>
    <col min="7683" max="7683" width="19.1640625" style="70" customWidth="1"/>
    <col min="7684" max="7684" width="22.33203125" style="70" customWidth="1"/>
    <col min="7685" max="7685" width="15.6640625" style="70" customWidth="1"/>
    <col min="7686" max="7686" width="15.5" style="70" customWidth="1"/>
    <col min="7687" max="7687" width="9.1640625" style="70"/>
    <col min="7688" max="7689" width="16.6640625" style="70" customWidth="1"/>
    <col min="7690" max="7690" width="18" style="70" bestFit="1" customWidth="1"/>
    <col min="7691" max="7938" width="9.1640625" style="70"/>
    <col min="7939" max="7939" width="19.1640625" style="70" customWidth="1"/>
    <col min="7940" max="7940" width="22.33203125" style="70" customWidth="1"/>
    <col min="7941" max="7941" width="15.6640625" style="70" customWidth="1"/>
    <col min="7942" max="7942" width="15.5" style="70" customWidth="1"/>
    <col min="7943" max="7943" width="9.1640625" style="70"/>
    <col min="7944" max="7945" width="16.6640625" style="70" customWidth="1"/>
    <col min="7946" max="7946" width="18" style="70" bestFit="1" customWidth="1"/>
    <col min="7947" max="8194" width="9.1640625" style="70"/>
    <col min="8195" max="8195" width="19.1640625" style="70" customWidth="1"/>
    <col min="8196" max="8196" width="22.33203125" style="70" customWidth="1"/>
    <col min="8197" max="8197" width="15.6640625" style="70" customWidth="1"/>
    <col min="8198" max="8198" width="15.5" style="70" customWidth="1"/>
    <col min="8199" max="8199" width="9.1640625" style="70"/>
    <col min="8200" max="8201" width="16.6640625" style="70" customWidth="1"/>
    <col min="8202" max="8202" width="18" style="70" bestFit="1" customWidth="1"/>
    <col min="8203" max="8450" width="9.1640625" style="70"/>
    <col min="8451" max="8451" width="19.1640625" style="70" customWidth="1"/>
    <col min="8452" max="8452" width="22.33203125" style="70" customWidth="1"/>
    <col min="8453" max="8453" width="15.6640625" style="70" customWidth="1"/>
    <col min="8454" max="8454" width="15.5" style="70" customWidth="1"/>
    <col min="8455" max="8455" width="9.1640625" style="70"/>
    <col min="8456" max="8457" width="16.6640625" style="70" customWidth="1"/>
    <col min="8458" max="8458" width="18" style="70" bestFit="1" customWidth="1"/>
    <col min="8459" max="8706" width="9.1640625" style="70"/>
    <col min="8707" max="8707" width="19.1640625" style="70" customWidth="1"/>
    <col min="8708" max="8708" width="22.33203125" style="70" customWidth="1"/>
    <col min="8709" max="8709" width="15.6640625" style="70" customWidth="1"/>
    <col min="8710" max="8710" width="15.5" style="70" customWidth="1"/>
    <col min="8711" max="8711" width="9.1640625" style="70"/>
    <col min="8712" max="8713" width="16.6640625" style="70" customWidth="1"/>
    <col min="8714" max="8714" width="18" style="70" bestFit="1" customWidth="1"/>
    <col min="8715" max="8962" width="9.1640625" style="70"/>
    <col min="8963" max="8963" width="19.1640625" style="70" customWidth="1"/>
    <col min="8964" max="8964" width="22.33203125" style="70" customWidth="1"/>
    <col min="8965" max="8965" width="15.6640625" style="70" customWidth="1"/>
    <col min="8966" max="8966" width="15.5" style="70" customWidth="1"/>
    <col min="8967" max="8967" width="9.1640625" style="70"/>
    <col min="8968" max="8969" width="16.6640625" style="70" customWidth="1"/>
    <col min="8970" max="8970" width="18" style="70" bestFit="1" customWidth="1"/>
    <col min="8971" max="9218" width="9.1640625" style="70"/>
    <col min="9219" max="9219" width="19.1640625" style="70" customWidth="1"/>
    <col min="9220" max="9220" width="22.33203125" style="70" customWidth="1"/>
    <col min="9221" max="9221" width="15.6640625" style="70" customWidth="1"/>
    <col min="9222" max="9222" width="15.5" style="70" customWidth="1"/>
    <col min="9223" max="9223" width="9.1640625" style="70"/>
    <col min="9224" max="9225" width="16.6640625" style="70" customWidth="1"/>
    <col min="9226" max="9226" width="18" style="70" bestFit="1" customWidth="1"/>
    <col min="9227" max="9474" width="9.1640625" style="70"/>
    <col min="9475" max="9475" width="19.1640625" style="70" customWidth="1"/>
    <col min="9476" max="9476" width="22.33203125" style="70" customWidth="1"/>
    <col min="9477" max="9477" width="15.6640625" style="70" customWidth="1"/>
    <col min="9478" max="9478" width="15.5" style="70" customWidth="1"/>
    <col min="9479" max="9479" width="9.1640625" style="70"/>
    <col min="9480" max="9481" width="16.6640625" style="70" customWidth="1"/>
    <col min="9482" max="9482" width="18" style="70" bestFit="1" customWidth="1"/>
    <col min="9483" max="9730" width="9.1640625" style="70"/>
    <col min="9731" max="9731" width="19.1640625" style="70" customWidth="1"/>
    <col min="9732" max="9732" width="22.33203125" style="70" customWidth="1"/>
    <col min="9733" max="9733" width="15.6640625" style="70" customWidth="1"/>
    <col min="9734" max="9734" width="15.5" style="70" customWidth="1"/>
    <col min="9735" max="9735" width="9.1640625" style="70"/>
    <col min="9736" max="9737" width="16.6640625" style="70" customWidth="1"/>
    <col min="9738" max="9738" width="18" style="70" bestFit="1" customWidth="1"/>
    <col min="9739" max="9986" width="9.1640625" style="70"/>
    <col min="9987" max="9987" width="19.1640625" style="70" customWidth="1"/>
    <col min="9988" max="9988" width="22.33203125" style="70" customWidth="1"/>
    <col min="9989" max="9989" width="15.6640625" style="70" customWidth="1"/>
    <col min="9990" max="9990" width="15.5" style="70" customWidth="1"/>
    <col min="9991" max="9991" width="9.1640625" style="70"/>
    <col min="9992" max="9993" width="16.6640625" style="70" customWidth="1"/>
    <col min="9994" max="9994" width="18" style="70" bestFit="1" customWidth="1"/>
    <col min="9995" max="10242" width="9.1640625" style="70"/>
    <col min="10243" max="10243" width="19.1640625" style="70" customWidth="1"/>
    <col min="10244" max="10244" width="22.33203125" style="70" customWidth="1"/>
    <col min="10245" max="10245" width="15.6640625" style="70" customWidth="1"/>
    <col min="10246" max="10246" width="15.5" style="70" customWidth="1"/>
    <col min="10247" max="10247" width="9.1640625" style="70"/>
    <col min="10248" max="10249" width="16.6640625" style="70" customWidth="1"/>
    <col min="10250" max="10250" width="18" style="70" bestFit="1" customWidth="1"/>
    <col min="10251" max="10498" width="9.1640625" style="70"/>
    <col min="10499" max="10499" width="19.1640625" style="70" customWidth="1"/>
    <col min="10500" max="10500" width="22.33203125" style="70" customWidth="1"/>
    <col min="10501" max="10501" width="15.6640625" style="70" customWidth="1"/>
    <col min="10502" max="10502" width="15.5" style="70" customWidth="1"/>
    <col min="10503" max="10503" width="9.1640625" style="70"/>
    <col min="10504" max="10505" width="16.6640625" style="70" customWidth="1"/>
    <col min="10506" max="10506" width="18" style="70" bestFit="1" customWidth="1"/>
    <col min="10507" max="10754" width="9.1640625" style="70"/>
    <col min="10755" max="10755" width="19.1640625" style="70" customWidth="1"/>
    <col min="10756" max="10756" width="22.33203125" style="70" customWidth="1"/>
    <col min="10757" max="10757" width="15.6640625" style="70" customWidth="1"/>
    <col min="10758" max="10758" width="15.5" style="70" customWidth="1"/>
    <col min="10759" max="10759" width="9.1640625" style="70"/>
    <col min="10760" max="10761" width="16.6640625" style="70" customWidth="1"/>
    <col min="10762" max="10762" width="18" style="70" bestFit="1" customWidth="1"/>
    <col min="10763" max="11010" width="9.1640625" style="70"/>
    <col min="11011" max="11011" width="19.1640625" style="70" customWidth="1"/>
    <col min="11012" max="11012" width="22.33203125" style="70" customWidth="1"/>
    <col min="11013" max="11013" width="15.6640625" style="70" customWidth="1"/>
    <col min="11014" max="11014" width="15.5" style="70" customWidth="1"/>
    <col min="11015" max="11015" width="9.1640625" style="70"/>
    <col min="11016" max="11017" width="16.6640625" style="70" customWidth="1"/>
    <col min="11018" max="11018" width="18" style="70" bestFit="1" customWidth="1"/>
    <col min="11019" max="11266" width="9.1640625" style="70"/>
    <col min="11267" max="11267" width="19.1640625" style="70" customWidth="1"/>
    <col min="11268" max="11268" width="22.33203125" style="70" customWidth="1"/>
    <col min="11269" max="11269" width="15.6640625" style="70" customWidth="1"/>
    <col min="11270" max="11270" width="15.5" style="70" customWidth="1"/>
    <col min="11271" max="11271" width="9.1640625" style="70"/>
    <col min="11272" max="11273" width="16.6640625" style="70" customWidth="1"/>
    <col min="11274" max="11274" width="18" style="70" bestFit="1" customWidth="1"/>
    <col min="11275" max="11522" width="9.1640625" style="70"/>
    <col min="11523" max="11523" width="19.1640625" style="70" customWidth="1"/>
    <col min="11524" max="11524" width="22.33203125" style="70" customWidth="1"/>
    <col min="11525" max="11525" width="15.6640625" style="70" customWidth="1"/>
    <col min="11526" max="11526" width="15.5" style="70" customWidth="1"/>
    <col min="11527" max="11527" width="9.1640625" style="70"/>
    <col min="11528" max="11529" width="16.6640625" style="70" customWidth="1"/>
    <col min="11530" max="11530" width="18" style="70" bestFit="1" customWidth="1"/>
    <col min="11531" max="11778" width="9.1640625" style="70"/>
    <col min="11779" max="11779" width="19.1640625" style="70" customWidth="1"/>
    <col min="11780" max="11780" width="22.33203125" style="70" customWidth="1"/>
    <col min="11781" max="11781" width="15.6640625" style="70" customWidth="1"/>
    <col min="11782" max="11782" width="15.5" style="70" customWidth="1"/>
    <col min="11783" max="11783" width="9.1640625" style="70"/>
    <col min="11784" max="11785" width="16.6640625" style="70" customWidth="1"/>
    <col min="11786" max="11786" width="18" style="70" bestFit="1" customWidth="1"/>
    <col min="11787" max="12034" width="9.1640625" style="70"/>
    <col min="12035" max="12035" width="19.1640625" style="70" customWidth="1"/>
    <col min="12036" max="12036" width="22.33203125" style="70" customWidth="1"/>
    <col min="12037" max="12037" width="15.6640625" style="70" customWidth="1"/>
    <col min="12038" max="12038" width="15.5" style="70" customWidth="1"/>
    <col min="12039" max="12039" width="9.1640625" style="70"/>
    <col min="12040" max="12041" width="16.6640625" style="70" customWidth="1"/>
    <col min="12042" max="12042" width="18" style="70" bestFit="1" customWidth="1"/>
    <col min="12043" max="12290" width="9.1640625" style="70"/>
    <col min="12291" max="12291" width="19.1640625" style="70" customWidth="1"/>
    <col min="12292" max="12292" width="22.33203125" style="70" customWidth="1"/>
    <col min="12293" max="12293" width="15.6640625" style="70" customWidth="1"/>
    <col min="12294" max="12294" width="15.5" style="70" customWidth="1"/>
    <col min="12295" max="12295" width="9.1640625" style="70"/>
    <col min="12296" max="12297" width="16.6640625" style="70" customWidth="1"/>
    <col min="12298" max="12298" width="18" style="70" bestFit="1" customWidth="1"/>
    <col min="12299" max="12546" width="9.1640625" style="70"/>
    <col min="12547" max="12547" width="19.1640625" style="70" customWidth="1"/>
    <col min="12548" max="12548" width="22.33203125" style="70" customWidth="1"/>
    <col min="12549" max="12549" width="15.6640625" style="70" customWidth="1"/>
    <col min="12550" max="12550" width="15.5" style="70" customWidth="1"/>
    <col min="12551" max="12551" width="9.1640625" style="70"/>
    <col min="12552" max="12553" width="16.6640625" style="70" customWidth="1"/>
    <col min="12554" max="12554" width="18" style="70" bestFit="1" customWidth="1"/>
    <col min="12555" max="12802" width="9.1640625" style="70"/>
    <col min="12803" max="12803" width="19.1640625" style="70" customWidth="1"/>
    <col min="12804" max="12804" width="22.33203125" style="70" customWidth="1"/>
    <col min="12805" max="12805" width="15.6640625" style="70" customWidth="1"/>
    <col min="12806" max="12806" width="15.5" style="70" customWidth="1"/>
    <col min="12807" max="12807" width="9.1640625" style="70"/>
    <col min="12808" max="12809" width="16.6640625" style="70" customWidth="1"/>
    <col min="12810" max="12810" width="18" style="70" bestFit="1" customWidth="1"/>
    <col min="12811" max="13058" width="9.1640625" style="70"/>
    <col min="13059" max="13059" width="19.1640625" style="70" customWidth="1"/>
    <col min="13060" max="13060" width="22.33203125" style="70" customWidth="1"/>
    <col min="13061" max="13061" width="15.6640625" style="70" customWidth="1"/>
    <col min="13062" max="13062" width="15.5" style="70" customWidth="1"/>
    <col min="13063" max="13063" width="9.1640625" style="70"/>
    <col min="13064" max="13065" width="16.6640625" style="70" customWidth="1"/>
    <col min="13066" max="13066" width="18" style="70" bestFit="1" customWidth="1"/>
    <col min="13067" max="13314" width="9.1640625" style="70"/>
    <col min="13315" max="13315" width="19.1640625" style="70" customWidth="1"/>
    <col min="13316" max="13316" width="22.33203125" style="70" customWidth="1"/>
    <col min="13317" max="13317" width="15.6640625" style="70" customWidth="1"/>
    <col min="13318" max="13318" width="15.5" style="70" customWidth="1"/>
    <col min="13319" max="13319" width="9.1640625" style="70"/>
    <col min="13320" max="13321" width="16.6640625" style="70" customWidth="1"/>
    <col min="13322" max="13322" width="18" style="70" bestFit="1" customWidth="1"/>
    <col min="13323" max="13570" width="9.1640625" style="70"/>
    <col min="13571" max="13571" width="19.1640625" style="70" customWidth="1"/>
    <col min="13572" max="13572" width="22.33203125" style="70" customWidth="1"/>
    <col min="13573" max="13573" width="15.6640625" style="70" customWidth="1"/>
    <col min="13574" max="13574" width="15.5" style="70" customWidth="1"/>
    <col min="13575" max="13575" width="9.1640625" style="70"/>
    <col min="13576" max="13577" width="16.6640625" style="70" customWidth="1"/>
    <col min="13578" max="13578" width="18" style="70" bestFit="1" customWidth="1"/>
    <col min="13579" max="13826" width="9.1640625" style="70"/>
    <col min="13827" max="13827" width="19.1640625" style="70" customWidth="1"/>
    <col min="13828" max="13828" width="22.33203125" style="70" customWidth="1"/>
    <col min="13829" max="13829" width="15.6640625" style="70" customWidth="1"/>
    <col min="13830" max="13830" width="15.5" style="70" customWidth="1"/>
    <col min="13831" max="13831" width="9.1640625" style="70"/>
    <col min="13832" max="13833" width="16.6640625" style="70" customWidth="1"/>
    <col min="13834" max="13834" width="18" style="70" bestFit="1" customWidth="1"/>
    <col min="13835" max="14082" width="9.1640625" style="70"/>
    <col min="14083" max="14083" width="19.1640625" style="70" customWidth="1"/>
    <col min="14084" max="14084" width="22.33203125" style="70" customWidth="1"/>
    <col min="14085" max="14085" width="15.6640625" style="70" customWidth="1"/>
    <col min="14086" max="14086" width="15.5" style="70" customWidth="1"/>
    <col min="14087" max="14087" width="9.1640625" style="70"/>
    <col min="14088" max="14089" width="16.6640625" style="70" customWidth="1"/>
    <col min="14090" max="14090" width="18" style="70" bestFit="1" customWidth="1"/>
    <col min="14091" max="14338" width="9.1640625" style="70"/>
    <col min="14339" max="14339" width="19.1640625" style="70" customWidth="1"/>
    <col min="14340" max="14340" width="22.33203125" style="70" customWidth="1"/>
    <col min="14341" max="14341" width="15.6640625" style="70" customWidth="1"/>
    <col min="14342" max="14342" width="15.5" style="70" customWidth="1"/>
    <col min="14343" max="14343" width="9.1640625" style="70"/>
    <col min="14344" max="14345" width="16.6640625" style="70" customWidth="1"/>
    <col min="14346" max="14346" width="18" style="70" bestFit="1" customWidth="1"/>
    <col min="14347" max="14594" width="9.1640625" style="70"/>
    <col min="14595" max="14595" width="19.1640625" style="70" customWidth="1"/>
    <col min="14596" max="14596" width="22.33203125" style="70" customWidth="1"/>
    <col min="14597" max="14597" width="15.6640625" style="70" customWidth="1"/>
    <col min="14598" max="14598" width="15.5" style="70" customWidth="1"/>
    <col min="14599" max="14599" width="9.1640625" style="70"/>
    <col min="14600" max="14601" width="16.6640625" style="70" customWidth="1"/>
    <col min="14602" max="14602" width="18" style="70" bestFit="1" customWidth="1"/>
    <col min="14603" max="14850" width="9.1640625" style="70"/>
    <col min="14851" max="14851" width="19.1640625" style="70" customWidth="1"/>
    <col min="14852" max="14852" width="22.33203125" style="70" customWidth="1"/>
    <col min="14853" max="14853" width="15.6640625" style="70" customWidth="1"/>
    <col min="14854" max="14854" width="15.5" style="70" customWidth="1"/>
    <col min="14855" max="14855" width="9.1640625" style="70"/>
    <col min="14856" max="14857" width="16.6640625" style="70" customWidth="1"/>
    <col min="14858" max="14858" width="18" style="70" bestFit="1" customWidth="1"/>
    <col min="14859" max="15106" width="9.1640625" style="70"/>
    <col min="15107" max="15107" width="19.1640625" style="70" customWidth="1"/>
    <col min="15108" max="15108" width="22.33203125" style="70" customWidth="1"/>
    <col min="15109" max="15109" width="15.6640625" style="70" customWidth="1"/>
    <col min="15110" max="15110" width="15.5" style="70" customWidth="1"/>
    <col min="15111" max="15111" width="9.1640625" style="70"/>
    <col min="15112" max="15113" width="16.6640625" style="70" customWidth="1"/>
    <col min="15114" max="15114" width="18" style="70" bestFit="1" customWidth="1"/>
    <col min="15115" max="15362" width="9.1640625" style="70"/>
    <col min="15363" max="15363" width="19.1640625" style="70" customWidth="1"/>
    <col min="15364" max="15364" width="22.33203125" style="70" customWidth="1"/>
    <col min="15365" max="15365" width="15.6640625" style="70" customWidth="1"/>
    <col min="15366" max="15366" width="15.5" style="70" customWidth="1"/>
    <col min="15367" max="15367" width="9.1640625" style="70"/>
    <col min="15368" max="15369" width="16.6640625" style="70" customWidth="1"/>
    <col min="15370" max="15370" width="18" style="70" bestFit="1" customWidth="1"/>
    <col min="15371" max="15618" width="9.1640625" style="70"/>
    <col min="15619" max="15619" width="19.1640625" style="70" customWidth="1"/>
    <col min="15620" max="15620" width="22.33203125" style="70" customWidth="1"/>
    <col min="15621" max="15621" width="15.6640625" style="70" customWidth="1"/>
    <col min="15622" max="15622" width="15.5" style="70" customWidth="1"/>
    <col min="15623" max="15623" width="9.1640625" style="70"/>
    <col min="15624" max="15625" width="16.6640625" style="70" customWidth="1"/>
    <col min="15626" max="15626" width="18" style="70" bestFit="1" customWidth="1"/>
    <col min="15627" max="15874" width="9.1640625" style="70"/>
    <col min="15875" max="15875" width="19.1640625" style="70" customWidth="1"/>
    <col min="15876" max="15876" width="22.33203125" style="70" customWidth="1"/>
    <col min="15877" max="15877" width="15.6640625" style="70" customWidth="1"/>
    <col min="15878" max="15878" width="15.5" style="70" customWidth="1"/>
    <col min="15879" max="15879" width="9.1640625" style="70"/>
    <col min="15880" max="15881" width="16.6640625" style="70" customWidth="1"/>
    <col min="15882" max="15882" width="18" style="70" bestFit="1" customWidth="1"/>
    <col min="15883" max="16130" width="9.1640625" style="70"/>
    <col min="16131" max="16131" width="19.1640625" style="70" customWidth="1"/>
    <col min="16132" max="16132" width="22.33203125" style="70" customWidth="1"/>
    <col min="16133" max="16133" width="15.6640625" style="70" customWidth="1"/>
    <col min="16134" max="16134" width="15.5" style="70" customWidth="1"/>
    <col min="16135" max="16135" width="9.1640625" style="70"/>
    <col min="16136" max="16137" width="16.6640625" style="70" customWidth="1"/>
    <col min="16138" max="16138" width="18" style="70" bestFit="1" customWidth="1"/>
    <col min="16139" max="16384" width="9.1640625" style="70"/>
  </cols>
  <sheetData>
    <row r="1" spans="1:20" ht="18">
      <c r="A1" s="69" t="s">
        <v>601</v>
      </c>
    </row>
    <row r="2" spans="1:20" ht="14" thickBot="1"/>
    <row r="3" spans="1:20" ht="14" thickBot="1">
      <c r="B3" s="224" t="s">
        <v>602</v>
      </c>
      <c r="C3" s="225"/>
      <c r="D3" s="225"/>
      <c r="E3" s="226"/>
      <c r="F3" s="71"/>
      <c r="G3" s="71"/>
      <c r="H3" s="71"/>
      <c r="I3" s="71"/>
    </row>
    <row r="4" spans="1:20" ht="57" thickBot="1">
      <c r="A4" s="72"/>
      <c r="B4" s="73" t="s">
        <v>603</v>
      </c>
      <c r="C4" s="73" t="s">
        <v>604</v>
      </c>
      <c r="D4" s="73" t="s">
        <v>605</v>
      </c>
      <c r="E4" s="74" t="s">
        <v>606</v>
      </c>
      <c r="F4" s="75"/>
      <c r="G4" s="76" t="s">
        <v>607</v>
      </c>
      <c r="H4" s="77" t="s">
        <v>608</v>
      </c>
      <c r="I4" s="74" t="s">
        <v>609</v>
      </c>
      <c r="J4" s="78"/>
      <c r="S4" s="70" t="s">
        <v>954</v>
      </c>
      <c r="T4" s="70" t="s">
        <v>955</v>
      </c>
    </row>
    <row r="5" spans="1:20">
      <c r="A5" s="79" t="s">
        <v>610</v>
      </c>
      <c r="B5" s="80">
        <v>103.61</v>
      </c>
      <c r="C5" s="80">
        <v>105.25</v>
      </c>
      <c r="D5" s="80">
        <v>98.74</v>
      </c>
      <c r="E5" s="81">
        <v>101.82</v>
      </c>
      <c r="F5" s="82"/>
      <c r="G5" s="83">
        <v>103.61</v>
      </c>
      <c r="H5" s="84">
        <v>131.78890731177967</v>
      </c>
      <c r="I5" s="81">
        <v>131.78890731177967</v>
      </c>
      <c r="K5" s="71">
        <f>B5-100</f>
        <v>3.6099999999999994</v>
      </c>
      <c r="L5" s="71">
        <f>SUM(K$5:K5)</f>
        <v>3.6099999999999994</v>
      </c>
      <c r="M5" s="70">
        <f>L5/$L$178*100</f>
        <v>5.0355133054458951</v>
      </c>
      <c r="P5" s="70" t="str">
        <f ca="1">INDEX(OFFSET(A$5,3*ROWS(A$5:A5)-3,,3),3,1)</f>
        <v>1996/3</v>
      </c>
      <c r="Q5" s="70">
        <f ca="1">SUM(OFFSET(K$5,3*ROWS(K$5:K5)-3,,3))</f>
        <v>7.1467676509237066</v>
      </c>
      <c r="R5" s="70">
        <f ca="1">SUM(Q$5:Q5)</f>
        <v>7.1467676509237066</v>
      </c>
      <c r="S5" s="70">
        <f ca="1">R5/$R$62*100</f>
        <v>9.9688763427026696</v>
      </c>
      <c r="T5" s="70">
        <v>53.333621885325201</v>
      </c>
    </row>
    <row r="6" spans="1:20">
      <c r="A6" s="85" t="s">
        <v>611</v>
      </c>
      <c r="B6" s="86">
        <v>103.37805231155295</v>
      </c>
      <c r="C6" s="86">
        <v>104.49406175771972</v>
      </c>
      <c r="D6" s="86">
        <v>100.37472149078388</v>
      </c>
      <c r="E6" s="87">
        <v>101.21783539579651</v>
      </c>
      <c r="F6" s="82"/>
      <c r="G6" s="88">
        <v>107.11</v>
      </c>
      <c r="H6" s="89">
        <v>135.23612107036374</v>
      </c>
      <c r="I6" s="87">
        <v>133.518895650497</v>
      </c>
      <c r="K6" s="71">
        <f t="shared" ref="K6:K69" si="0">B6-100</f>
        <v>3.378052311552949</v>
      </c>
      <c r="L6" s="71">
        <f>SUM(K$5:K6)</f>
        <v>6.9880523115529485</v>
      </c>
      <c r="M6" s="70">
        <f t="shared" ref="M6:M69" si="1">L6/$L$178*100</f>
        <v>9.7474876437608931</v>
      </c>
      <c r="P6" s="70" t="str">
        <f ca="1">INDEX(OFFSET(A$5,3*ROWS(A$5:A6)-3,,3),3,1)</f>
        <v>1996/6</v>
      </c>
      <c r="Q6" s="70">
        <f ca="1">SUM(OFFSET(K$5,3*ROWS(K$5:K6)-3,,3))</f>
        <v>-1.5884987783548326</v>
      </c>
      <c r="R6" s="70">
        <f ca="1">SUM(Q$5:Q6)</f>
        <v>5.558268872568874</v>
      </c>
      <c r="S6" s="70">
        <f t="shared" ref="S6:S69" ca="1" si="2">R6/$R$62*100</f>
        <v>7.7531127044505057</v>
      </c>
      <c r="T6" s="70">
        <v>53.573455467498299</v>
      </c>
    </row>
    <row r="7" spans="1:20">
      <c r="A7" s="85" t="s">
        <v>612</v>
      </c>
      <c r="B7" s="86">
        <v>100.15871533937076</v>
      </c>
      <c r="C7" s="86">
        <v>100.23640661938533</v>
      </c>
      <c r="D7" s="86">
        <v>99.142367066895375</v>
      </c>
      <c r="E7" s="87">
        <v>101.20318261207063</v>
      </c>
      <c r="F7" s="82"/>
      <c r="G7" s="88">
        <v>107.28</v>
      </c>
      <c r="H7" s="89">
        <v>133.81716239393086</v>
      </c>
      <c r="I7" s="87">
        <v>133.61938848542087</v>
      </c>
      <c r="K7" s="71">
        <f t="shared" si="0"/>
        <v>0.1587153393707581</v>
      </c>
      <c r="L7" s="71">
        <f>SUM(K$5:K7)</f>
        <v>7.1467676509237066</v>
      </c>
      <c r="M7" s="70">
        <f t="shared" si="1"/>
        <v>9.9688763427026696</v>
      </c>
      <c r="P7" s="70" t="str">
        <f ca="1">INDEX(OFFSET(A$5,3*ROWS(A$5:A7)-3,,3),3,1)</f>
        <v>1996/9</v>
      </c>
      <c r="Q7" s="70">
        <f ca="1">SUM(OFFSET(K$5,3*ROWS(K$5:K7)-3,,3))</f>
        <v>-4.0668340501395335</v>
      </c>
      <c r="R7" s="70">
        <f ca="1">SUM(Q$5:Q7)</f>
        <v>1.4914348224293406</v>
      </c>
      <c r="S7" s="70">
        <f t="shared" ca="1" si="2"/>
        <v>2.080371161370715</v>
      </c>
      <c r="T7" s="70">
        <v>51.287489222029201</v>
      </c>
    </row>
    <row r="8" spans="1:20">
      <c r="A8" s="85" t="s">
        <v>613</v>
      </c>
      <c r="B8" s="86">
        <v>99.636465324384787</v>
      </c>
      <c r="C8" s="86">
        <v>99.3922351233672</v>
      </c>
      <c r="D8" s="86">
        <v>99.369020964787296</v>
      </c>
      <c r="E8" s="87">
        <v>101.53403643336529</v>
      </c>
      <c r="F8" s="82"/>
      <c r="G8" s="88">
        <v>106.89</v>
      </c>
      <c r="H8" s="89">
        <v>124.4508770494035</v>
      </c>
      <c r="I8" s="87">
        <v>131.18782630610775</v>
      </c>
      <c r="K8" s="71">
        <f t="shared" si="0"/>
        <v>-0.36353467561521313</v>
      </c>
      <c r="L8" s="71">
        <f>SUM(K$5:K8)</f>
        <v>6.7832329753084935</v>
      </c>
      <c r="M8" s="70">
        <f t="shared" si="1"/>
        <v>9.4617894462895489</v>
      </c>
      <c r="P8" s="70" t="str">
        <f ca="1">INDEX(OFFSET(A$5,3*ROWS(A$5:A8)-3,,3),3,1)</f>
        <v>1996/12</v>
      </c>
      <c r="Q8" s="70">
        <f ca="1">SUM(OFFSET(K$5,3*ROWS(K$5:K8)-3,,3))</f>
        <v>4.247964335194979</v>
      </c>
      <c r="R8" s="70">
        <f ca="1">SUM(Q$5:Q8)</f>
        <v>5.7393991576243195</v>
      </c>
      <c r="S8" s="70">
        <f t="shared" ca="1" si="2"/>
        <v>8.00576754113081</v>
      </c>
      <c r="T8" s="70">
        <v>52.058981865211798</v>
      </c>
    </row>
    <row r="9" spans="1:20">
      <c r="A9" s="85" t="s">
        <v>614</v>
      </c>
      <c r="B9" s="86">
        <v>100.04677706052951</v>
      </c>
      <c r="C9" s="86">
        <v>99.607556812996265</v>
      </c>
      <c r="D9" s="86">
        <v>101.12658746415404</v>
      </c>
      <c r="E9" s="87">
        <v>101.10481586402264</v>
      </c>
      <c r="F9" s="82"/>
      <c r="G9" s="88">
        <v>106.94</v>
      </c>
      <c r="H9" s="89">
        <v>115.48707708689889</v>
      </c>
      <c r="I9" s="87">
        <v>127.69701076956582</v>
      </c>
      <c r="K9" s="71">
        <f t="shared" si="0"/>
        <v>4.6777060529507253E-2</v>
      </c>
      <c r="L9" s="71">
        <f>SUM(K$5:K9)</f>
        <v>6.8300100358380007</v>
      </c>
      <c r="M9" s="70">
        <f t="shared" si="1"/>
        <v>9.5270377871997933</v>
      </c>
      <c r="P9" s="70" t="str">
        <f ca="1">INDEX(OFFSET(A$5,3*ROWS(A$5:A9)-3,,3),3,1)</f>
        <v>1997/3</v>
      </c>
      <c r="Q9" s="70">
        <f ca="1">SUM(OFFSET(K$5,3*ROWS(K$5:K9)-3,,3))</f>
        <v>5.4943174620759265</v>
      </c>
      <c r="R9" s="70">
        <f ca="1">SUM(Q$5:Q9)</f>
        <v>11.233716619700246</v>
      </c>
      <c r="S9" s="70">
        <f t="shared" ca="1" si="2"/>
        <v>15.669675764019193</v>
      </c>
      <c r="T9" s="70">
        <v>55.572545365273903</v>
      </c>
    </row>
    <row r="10" spans="1:20">
      <c r="A10" s="85" t="s">
        <v>615</v>
      </c>
      <c r="B10" s="86">
        <v>98.728258836730873</v>
      </c>
      <c r="C10" s="86">
        <v>98.323254535459043</v>
      </c>
      <c r="D10" s="86">
        <v>99.189791371278105</v>
      </c>
      <c r="E10" s="87">
        <v>100.42962547865883</v>
      </c>
      <c r="F10" s="82"/>
      <c r="G10" s="88">
        <v>105.58</v>
      </c>
      <c r="H10" s="89">
        <v>113.3142857142857</v>
      </c>
      <c r="I10" s="87">
        <v>125.06719972647745</v>
      </c>
      <c r="K10" s="71">
        <f t="shared" si="0"/>
        <v>-1.2717411632691267</v>
      </c>
      <c r="L10" s="71">
        <f>SUM(K$5:K10)</f>
        <v>5.558268872568874</v>
      </c>
      <c r="M10" s="70">
        <f t="shared" si="1"/>
        <v>7.7531127044505057</v>
      </c>
      <c r="P10" s="70" t="str">
        <f ca="1">INDEX(OFFSET(A$5,3*ROWS(A$5:A10)-3,,3),3,1)</f>
        <v>1997/6</v>
      </c>
      <c r="Q10" s="70">
        <f ca="1">SUM(OFFSET(K$5,3*ROWS(K$5:K10)-3,,3))</f>
        <v>8.8278886661641849</v>
      </c>
      <c r="R10" s="70">
        <f ca="1">SUM(Q$5:Q10)</f>
        <v>20.061605285864431</v>
      </c>
      <c r="S10" s="70">
        <f t="shared" ca="1" si="2"/>
        <v>27.983512561100849</v>
      </c>
      <c r="T10" s="70">
        <v>59.084872267221201</v>
      </c>
    </row>
    <row r="11" spans="1:20">
      <c r="A11" s="85" t="s">
        <v>616</v>
      </c>
      <c r="B11" s="86">
        <v>96.703921197196436</v>
      </c>
      <c r="C11" s="86">
        <v>94.874662193644582</v>
      </c>
      <c r="D11" s="86">
        <v>99.703900347151333</v>
      </c>
      <c r="E11" s="87">
        <v>102.84571747419324</v>
      </c>
      <c r="F11" s="82"/>
      <c r="G11" s="88">
        <v>102.1</v>
      </c>
      <c r="H11" s="89">
        <v>114.87336170212765</v>
      </c>
      <c r="I11" s="87">
        <v>123.55350760561024</v>
      </c>
      <c r="K11" s="71">
        <f t="shared" si="0"/>
        <v>-3.2960788028035637</v>
      </c>
      <c r="L11" s="71">
        <f>SUM(K$5:K11)</f>
        <v>2.2621900697653103</v>
      </c>
      <c r="M11" s="70">
        <f t="shared" si="1"/>
        <v>3.155481494667812</v>
      </c>
      <c r="P11" s="70" t="str">
        <f ca="1">INDEX(OFFSET(A$5,3*ROWS(A$5:A11)-3,,3),3,1)</f>
        <v>1997/9</v>
      </c>
      <c r="Q11" s="70">
        <f ca="1">SUM(OFFSET(K$5,3*ROWS(K$5:K11)-3,,3))</f>
        <v>2.064210690231576</v>
      </c>
      <c r="R11" s="70">
        <f ca="1">SUM(Q$5:Q11)</f>
        <v>22.125815976096007</v>
      </c>
      <c r="S11" s="70">
        <f t="shared" ca="1" si="2"/>
        <v>30.862836770492745</v>
      </c>
      <c r="T11" s="70">
        <v>61.306401815383801</v>
      </c>
    </row>
    <row r="12" spans="1:20">
      <c r="A12" s="85" t="s">
        <v>617</v>
      </c>
      <c r="B12" s="86">
        <v>100.28403525954947</v>
      </c>
      <c r="C12" s="86">
        <v>97.328356742952565</v>
      </c>
      <c r="D12" s="86">
        <v>100.75780849974399</v>
      </c>
      <c r="E12" s="87">
        <v>115.06465322361876</v>
      </c>
      <c r="F12" s="82"/>
      <c r="G12" s="88">
        <v>102.39</v>
      </c>
      <c r="H12" s="89">
        <v>117.61320590790616</v>
      </c>
      <c r="I12" s="87">
        <v>122.79916844537061</v>
      </c>
      <c r="K12" s="71">
        <f t="shared" si="0"/>
        <v>0.28403525954946929</v>
      </c>
      <c r="L12" s="71">
        <f>SUM(K$5:K12)</f>
        <v>2.5462253293147796</v>
      </c>
      <c r="M12" s="70">
        <f t="shared" si="1"/>
        <v>3.5516763225562138</v>
      </c>
      <c r="P12" s="70" t="str">
        <f ca="1">INDEX(OFFSET(A$5,3*ROWS(A$5:A12)-3,,3),3,1)</f>
        <v>1997/12</v>
      </c>
      <c r="Q12" s="70">
        <f ca="1">SUM(OFFSET(K$5,3*ROWS(K$5:K12)-3,,3))</f>
        <v>3.6976585413704157</v>
      </c>
      <c r="R12" s="70">
        <f ca="1">SUM(Q$5:Q12)</f>
        <v>25.823474517466423</v>
      </c>
      <c r="S12" s="70">
        <f t="shared" ca="1" si="2"/>
        <v>36.020623137270142</v>
      </c>
      <c r="T12" s="70">
        <v>63.642730947599098</v>
      </c>
    </row>
    <row r="13" spans="1:20">
      <c r="A13" s="85" t="s">
        <v>618</v>
      </c>
      <c r="B13" s="86">
        <v>98.945209493114561</v>
      </c>
      <c r="C13" s="86">
        <v>98.314663437279236</v>
      </c>
      <c r="D13" s="86">
        <v>100.22359995934546</v>
      </c>
      <c r="E13" s="87">
        <v>100.24361493123773</v>
      </c>
      <c r="F13" s="82"/>
      <c r="G13" s="88">
        <v>101.31</v>
      </c>
      <c r="H13" s="89">
        <v>116.45095652173912</v>
      </c>
      <c r="I13" s="87">
        <v>122.08441571818163</v>
      </c>
      <c r="K13" s="71">
        <f t="shared" si="0"/>
        <v>-1.0547905068854391</v>
      </c>
      <c r="L13" s="71">
        <f>SUM(K$5:K13)</f>
        <v>1.4914348224293406</v>
      </c>
      <c r="M13" s="70">
        <f t="shared" si="1"/>
        <v>2.080371161370715</v>
      </c>
      <c r="P13" s="70" t="str">
        <f ca="1">INDEX(OFFSET(A$5,3*ROWS(A$5:A13)-3,,3),3,1)</f>
        <v>1998/3</v>
      </c>
      <c r="Q13" s="70">
        <f ca="1">SUM(OFFSET(K$5,3*ROWS(K$5:K13)-3,,3))</f>
        <v>7.8638148039604516</v>
      </c>
      <c r="R13" s="70">
        <f ca="1">SUM(Q$5:Q13)</f>
        <v>33.687289321426874</v>
      </c>
      <c r="S13" s="70">
        <f t="shared" ca="1" si="2"/>
        <v>46.989693518684348</v>
      </c>
      <c r="T13" s="70">
        <v>69.103788814767398</v>
      </c>
    </row>
    <row r="14" spans="1:20">
      <c r="A14" s="85" t="s">
        <v>619</v>
      </c>
      <c r="B14" s="86">
        <v>99.822327509623918</v>
      </c>
      <c r="C14" s="86">
        <v>99.538082529254766</v>
      </c>
      <c r="D14" s="86">
        <v>100.07098671534327</v>
      </c>
      <c r="E14" s="87">
        <v>100.73690812166822</v>
      </c>
      <c r="F14" s="82"/>
      <c r="G14" s="88">
        <v>101.13</v>
      </c>
      <c r="H14" s="89">
        <v>111.65764411027568</v>
      </c>
      <c r="I14" s="87">
        <v>120.99065462715259</v>
      </c>
      <c r="K14" s="71">
        <f t="shared" si="0"/>
        <v>-0.17767249037608224</v>
      </c>
      <c r="L14" s="71">
        <f>SUM(K$5:K14)</f>
        <v>1.3137623320532583</v>
      </c>
      <c r="M14" s="70">
        <f t="shared" si="1"/>
        <v>1.8325395299855434</v>
      </c>
      <c r="P14" s="70" t="str">
        <f ca="1">INDEX(OFFSET(A$5,3*ROWS(A$5:A14)-3,,3),3,1)</f>
        <v>1998/6</v>
      </c>
      <c r="Q14" s="70">
        <f ca="1">SUM(OFFSET(K$5,3*ROWS(K$5:K14)-3,,3))</f>
        <v>-6.755641338795968</v>
      </c>
      <c r="R14" s="70">
        <f ca="1">SUM(Q$5:Q14)</f>
        <v>26.931647982630906</v>
      </c>
      <c r="S14" s="70">
        <f t="shared" ca="1" si="2"/>
        <v>37.566391067624117</v>
      </c>
      <c r="T14" s="70">
        <v>67.198568564341201</v>
      </c>
    </row>
    <row r="15" spans="1:20">
      <c r="A15" s="85" t="s">
        <v>620</v>
      </c>
      <c r="B15" s="86">
        <v>102.39295955700582</v>
      </c>
      <c r="C15" s="86">
        <v>102.89780344436423</v>
      </c>
      <c r="D15" s="86">
        <v>102.04702067288206</v>
      </c>
      <c r="E15" s="87">
        <v>100.59143968871595</v>
      </c>
      <c r="F15" s="82"/>
      <c r="G15" s="88">
        <v>103.55</v>
      </c>
      <c r="H15" s="89">
        <v>111.43954434499592</v>
      </c>
      <c r="I15" s="87">
        <v>120.06198632461397</v>
      </c>
      <c r="K15" s="71">
        <f t="shared" si="0"/>
        <v>2.392959557005824</v>
      </c>
      <c r="L15" s="71">
        <f>SUM(K$5:K15)</f>
        <v>3.7067218890590823</v>
      </c>
      <c r="M15" s="70">
        <f t="shared" si="1"/>
        <v>5.170428640427855</v>
      </c>
      <c r="P15" s="70" t="str">
        <f ca="1">INDEX(OFFSET(A$5,3*ROWS(A$5:A15)-3,,3),3,1)</f>
        <v>1998/9</v>
      </c>
      <c r="Q15" s="70">
        <f ca="1">SUM(OFFSET(K$5,3*ROWS(K$5:K15)-3,,3))</f>
        <v>-6.6147289914078158</v>
      </c>
      <c r="R15" s="70">
        <f ca="1">SUM(Q$5:Q15)</f>
        <v>20.316918991223091</v>
      </c>
      <c r="S15" s="70">
        <f t="shared" ca="1" si="2"/>
        <v>28.339644295282628</v>
      </c>
      <c r="T15" s="70">
        <v>61.634797672675802</v>
      </c>
    </row>
    <row r="16" spans="1:20">
      <c r="A16" s="85" t="s">
        <v>621</v>
      </c>
      <c r="B16" s="86">
        <v>102.03267726856524</v>
      </c>
      <c r="C16" s="86">
        <v>102.49809003651403</v>
      </c>
      <c r="D16" s="86">
        <v>101.22850803855687</v>
      </c>
      <c r="E16" s="87">
        <v>101.00560050329568</v>
      </c>
      <c r="F16" s="82"/>
      <c r="G16" s="88">
        <v>105.65494531159929</v>
      </c>
      <c r="H16" s="89">
        <v>105.7</v>
      </c>
      <c r="I16" s="87">
        <v>118.70210785100198</v>
      </c>
      <c r="K16" s="71">
        <f t="shared" si="0"/>
        <v>2.0326772685652372</v>
      </c>
      <c r="L16" s="71">
        <f>SUM(K$5:K16)</f>
        <v>5.7393991576243195</v>
      </c>
      <c r="M16" s="70">
        <f t="shared" si="1"/>
        <v>8.00576754113081</v>
      </c>
      <c r="P16" s="70" t="str">
        <f ca="1">INDEX(OFFSET(A$5,3*ROWS(A$5:A16)-3,,3),3,1)</f>
        <v>1998/12</v>
      </c>
      <c r="Q16" s="70">
        <f ca="1">SUM(OFFSET(K$5,3*ROWS(K$5:K16)-3,,3))</f>
        <v>4.599067972848971</v>
      </c>
      <c r="R16" s="70">
        <f ca="1">SUM(Q$5:Q16)</f>
        <v>24.915986964072061</v>
      </c>
      <c r="S16" s="70">
        <f t="shared" ca="1" si="2"/>
        <v>34.754787777257995</v>
      </c>
      <c r="T16" s="70">
        <v>62.449240657793801</v>
      </c>
    </row>
    <row r="17" spans="1:20">
      <c r="A17" s="85" t="s">
        <v>622</v>
      </c>
      <c r="B17" s="86">
        <v>103.12950900000001</v>
      </c>
      <c r="C17" s="86">
        <v>103.080209</v>
      </c>
      <c r="D17" s="86">
        <v>101.102886</v>
      </c>
      <c r="E17" s="87">
        <v>106.00523499999997</v>
      </c>
      <c r="F17" s="82"/>
      <c r="G17" s="88">
        <v>103.12950900000001</v>
      </c>
      <c r="H17" s="89">
        <v>105.18986486486487</v>
      </c>
      <c r="I17" s="87">
        <v>105.18986486486487</v>
      </c>
      <c r="K17" s="71">
        <f t="shared" si="0"/>
        <v>3.129509000000013</v>
      </c>
      <c r="L17" s="71">
        <f>SUM(K$5:K17)</f>
        <v>8.8689081576243325</v>
      </c>
      <c r="M17" s="70">
        <f t="shared" si="1"/>
        <v>12.371054025621877</v>
      </c>
      <c r="P17" s="70" t="str">
        <f ca="1">INDEX(OFFSET(A$5,3*ROWS(A$5:A17)-3,,3),3,1)</f>
        <v>1999/3</v>
      </c>
      <c r="Q17" s="70">
        <f ca="1">SUM(OFFSET(K$5,3*ROWS(K$5:K17)-3,,3))</f>
        <v>3.429943971339398</v>
      </c>
      <c r="R17" s="70">
        <f ca="1">SUM(Q$5:Q17)</f>
        <v>28.345930935411459</v>
      </c>
      <c r="S17" s="70">
        <f t="shared" ca="1" si="2"/>
        <v>39.539144703743723</v>
      </c>
      <c r="T17" s="70">
        <v>66.407003311683297</v>
      </c>
    </row>
    <row r="18" spans="1:20">
      <c r="A18" s="85" t="s">
        <v>623</v>
      </c>
      <c r="B18" s="86">
        <v>101.58307550945477</v>
      </c>
      <c r="C18" s="86">
        <v>101.93690235921041</v>
      </c>
      <c r="D18" s="86">
        <v>100.23443940067153</v>
      </c>
      <c r="E18" s="87">
        <v>101.20536028244271</v>
      </c>
      <c r="F18" s="82"/>
      <c r="G18" s="88">
        <v>104.76212699999998</v>
      </c>
      <c r="H18" s="89">
        <v>103.43006535947714</v>
      </c>
      <c r="I18" s="87">
        <v>104.2953488372093</v>
      </c>
      <c r="K18" s="71">
        <f t="shared" si="0"/>
        <v>1.5830755094547726</v>
      </c>
      <c r="L18" s="71">
        <f>SUM(K$5:K18)</f>
        <v>10.451983667079105</v>
      </c>
      <c r="M18" s="70">
        <f t="shared" si="1"/>
        <v>14.57925285980056</v>
      </c>
      <c r="P18" s="70" t="str">
        <f ca="1">INDEX(OFFSET(A$5,3*ROWS(A$5:A18)-3,,3),3,1)</f>
        <v>1999/6</v>
      </c>
      <c r="Q18" s="70">
        <f ca="1">SUM(OFFSET(K$5,3*ROWS(K$5:K18)-3,,3))</f>
        <v>0.85915148180329481</v>
      </c>
      <c r="R18" s="70">
        <f ca="1">SUM(Q$5:Q18)</f>
        <v>29.205082417214754</v>
      </c>
      <c r="S18" s="70">
        <f t="shared" ca="1" si="2"/>
        <v>40.737557091005236</v>
      </c>
      <c r="T18" s="70">
        <v>66.625808945202905</v>
      </c>
    </row>
    <row r="19" spans="1:20">
      <c r="A19" s="85" t="s">
        <v>624</v>
      </c>
      <c r="B19" s="86">
        <v>100.78173295262114</v>
      </c>
      <c r="C19" s="86">
        <v>100.78984934990412</v>
      </c>
      <c r="D19" s="86">
        <v>100.64012502505994</v>
      </c>
      <c r="E19" s="87">
        <v>100.92062433340541</v>
      </c>
      <c r="F19" s="82"/>
      <c r="G19" s="88">
        <v>105.58108706862578</v>
      </c>
      <c r="H19" s="89">
        <v>104.00671857552418</v>
      </c>
      <c r="I19" s="87">
        <v>104.19795881494889</v>
      </c>
      <c r="K19" s="71">
        <f t="shared" si="0"/>
        <v>0.78173295262114095</v>
      </c>
      <c r="L19" s="71">
        <f>SUM(K$5:K19)</f>
        <v>11.233716619700246</v>
      </c>
      <c r="M19" s="70">
        <f t="shared" si="1"/>
        <v>15.669675764019193</v>
      </c>
      <c r="P19" s="70" t="str">
        <f ca="1">INDEX(OFFSET(A$5,3*ROWS(A$5:A19)-3,,3),3,1)</f>
        <v>1999/9</v>
      </c>
      <c r="Q19" s="70">
        <f ca="1">SUM(OFFSET(K$5,3*ROWS(K$5:K19)-3,,3))</f>
        <v>-3.8332526199530861</v>
      </c>
      <c r="R19" s="70">
        <f ca="1">SUM(Q$5:Q19)</f>
        <v>25.371829797261668</v>
      </c>
      <c r="S19" s="70">
        <f t="shared" ca="1" si="2"/>
        <v>35.390633387152292</v>
      </c>
      <c r="T19" s="70">
        <v>64.237469538541902</v>
      </c>
    </row>
    <row r="20" spans="1:20">
      <c r="A20" s="85" t="s">
        <v>625</v>
      </c>
      <c r="B20" s="86">
        <v>101.60875992484411</v>
      </c>
      <c r="C20" s="86">
        <v>101.79757636636459</v>
      </c>
      <c r="D20" s="86">
        <v>99.722363888802818</v>
      </c>
      <c r="E20" s="87">
        <v>102.81088269543508</v>
      </c>
      <c r="F20" s="82"/>
      <c r="G20" s="88">
        <v>107.2796332856006</v>
      </c>
      <c r="H20" s="89">
        <v>106.08529552145181</v>
      </c>
      <c r="I20" s="87">
        <v>104.67275798781267</v>
      </c>
      <c r="K20" s="71">
        <f t="shared" si="0"/>
        <v>1.608759924844108</v>
      </c>
      <c r="L20" s="71">
        <f>SUM(K$5:K20)</f>
        <v>12.842476544544354</v>
      </c>
      <c r="M20" s="70">
        <f t="shared" si="1"/>
        <v>17.91370125067311</v>
      </c>
      <c r="P20" s="70" t="str">
        <f ca="1">INDEX(OFFSET(A$5,3*ROWS(A$5:A20)-3,,3),3,1)</f>
        <v>1999/12</v>
      </c>
      <c r="Q20" s="70">
        <f ca="1">SUM(OFFSET(K$5,3*ROWS(K$5:K20)-3,,3))</f>
        <v>1.7169580348635236</v>
      </c>
      <c r="R20" s="70">
        <f ca="1">SUM(Q$5:Q20)</f>
        <v>27.088787832125192</v>
      </c>
      <c r="S20" s="70">
        <f t="shared" ca="1" si="2"/>
        <v>37.785582148772107</v>
      </c>
      <c r="T20" s="70">
        <v>64.804057685179103</v>
      </c>
    </row>
    <row r="21" spans="1:20">
      <c r="A21" s="85" t="s">
        <v>626</v>
      </c>
      <c r="B21" s="86">
        <v>103.32906451814341</v>
      </c>
      <c r="C21" s="86">
        <v>102.33792763903628</v>
      </c>
      <c r="D21" s="86">
        <v>99.861496885437987</v>
      </c>
      <c r="E21" s="87">
        <v>113.05011815244252</v>
      </c>
      <c r="F21" s="82"/>
      <c r="G21" s="88">
        <v>110.8510414925059</v>
      </c>
      <c r="H21" s="89">
        <v>109.56569184363076</v>
      </c>
      <c r="I21" s="87">
        <v>105.65662566459133</v>
      </c>
      <c r="K21" s="71">
        <f t="shared" si="0"/>
        <v>3.3290645181434115</v>
      </c>
      <c r="L21" s="71">
        <f>SUM(K$5:K21)</f>
        <v>16.171541062687766</v>
      </c>
      <c r="M21" s="70">
        <f t="shared" si="1"/>
        <v>22.557343543138202</v>
      </c>
      <c r="P21" s="70" t="str">
        <f ca="1">INDEX(OFFSET(A$5,3*ROWS(A$5:A21)-3,,3),3,1)</f>
        <v>2000/3</v>
      </c>
      <c r="Q21" s="70">
        <f ca="1">SUM(OFFSET(K$5,3*ROWS(K$5:K21)-3,,3))</f>
        <v>1.6092457293855205</v>
      </c>
      <c r="R21" s="70">
        <f ca="1">SUM(Q$5:Q21)</f>
        <v>28.698033561510712</v>
      </c>
      <c r="S21" s="70">
        <f t="shared" ca="1" si="2"/>
        <v>40.03028527399448</v>
      </c>
      <c r="T21" s="70">
        <v>66.480345743196693</v>
      </c>
    </row>
    <row r="22" spans="1:20">
      <c r="A22" s="85" t="s">
        <v>627</v>
      </c>
      <c r="B22" s="86">
        <v>103.89006422317667</v>
      </c>
      <c r="C22" s="86">
        <v>104.3080311745483</v>
      </c>
      <c r="D22" s="86">
        <v>101.11018766021959</v>
      </c>
      <c r="E22" s="87">
        <v>104.62251892791731</v>
      </c>
      <c r="F22" s="82"/>
      <c r="G22" s="88">
        <v>115.16321819862458</v>
      </c>
      <c r="H22" s="89">
        <v>115.2722742764642</v>
      </c>
      <c r="I22" s="87">
        <v>107.24960449115076</v>
      </c>
      <c r="K22" s="71">
        <f t="shared" si="0"/>
        <v>3.8900642231766653</v>
      </c>
      <c r="L22" s="71">
        <f>SUM(K$5:K22)</f>
        <v>20.061605285864431</v>
      </c>
      <c r="M22" s="70">
        <f t="shared" si="1"/>
        <v>27.983512561100849</v>
      </c>
      <c r="P22" s="70" t="str">
        <f ca="1">INDEX(OFFSET(A$5,3*ROWS(A$5:A22)-3,,3),3,1)</f>
        <v>2000/6</v>
      </c>
      <c r="Q22" s="70">
        <f ca="1">SUM(OFFSET(K$5,3*ROWS(K$5:K22)-3,,3))</f>
        <v>-1.4228272378671676</v>
      </c>
      <c r="R22" s="70">
        <f ca="1">SUM(Q$5:Q22)</f>
        <v>27.275206323643545</v>
      </c>
      <c r="S22" s="70">
        <f t="shared" ca="1" si="2"/>
        <v>38.045613393764299</v>
      </c>
      <c r="T22" s="70">
        <v>65.590369589613204</v>
      </c>
    </row>
    <row r="23" spans="1:20">
      <c r="A23" s="85" t="s">
        <v>628</v>
      </c>
      <c r="B23" s="86">
        <v>99.647482396563106</v>
      </c>
      <c r="C23" s="86">
        <v>99.350213557970505</v>
      </c>
      <c r="D23" s="86">
        <v>100.54715781745303</v>
      </c>
      <c r="E23" s="87">
        <v>100.27214299617432</v>
      </c>
      <c r="F23" s="82"/>
      <c r="G23" s="88">
        <v>114.75724758178998</v>
      </c>
      <c r="H23" s="89">
        <v>118.80353642894418</v>
      </c>
      <c r="I23" s="87">
        <v>108.8447479617993</v>
      </c>
      <c r="K23" s="71">
        <f t="shared" si="0"/>
        <v>-0.35251760343689398</v>
      </c>
      <c r="L23" s="71">
        <f>SUM(K$5:K23)</f>
        <v>19.709087682427537</v>
      </c>
      <c r="M23" s="70">
        <f t="shared" si="1"/>
        <v>27.491793147663067</v>
      </c>
      <c r="P23" s="70" t="str">
        <f ca="1">INDEX(OFFSET(A$5,3*ROWS(A$5:A23)-3,,3),3,1)</f>
        <v>2000/9</v>
      </c>
      <c r="Q23" s="70">
        <f ca="1">SUM(OFFSET(K$5,3*ROWS(K$5:K23)-3,,3))</f>
        <v>-2.9979592283816316</v>
      </c>
      <c r="R23" s="70">
        <f ca="1">SUM(Q$5:Q23)</f>
        <v>24.277247095261913</v>
      </c>
      <c r="S23" s="70">
        <f t="shared" ca="1" si="2"/>
        <v>33.863822927365398</v>
      </c>
      <c r="T23" s="70">
        <v>63.608894852515903</v>
      </c>
    </row>
    <row r="24" spans="1:20">
      <c r="A24" s="85" t="s">
        <v>629</v>
      </c>
      <c r="B24" s="86">
        <v>98.972520557158788</v>
      </c>
      <c r="C24" s="86">
        <v>98.361276860548159</v>
      </c>
      <c r="D24" s="86">
        <v>100.54495675451385</v>
      </c>
      <c r="E24" s="87">
        <v>100.50180700733387</v>
      </c>
      <c r="F24" s="82"/>
      <c r="G24" s="88">
        <v>113.57814045371668</v>
      </c>
      <c r="H24" s="89">
        <v>117.23837349568215</v>
      </c>
      <c r="I24" s="87">
        <v>109.8656252968148</v>
      </c>
      <c r="K24" s="71">
        <f t="shared" si="0"/>
        <v>-1.0274794428412122</v>
      </c>
      <c r="L24" s="71">
        <f>SUM(K$5:K24)</f>
        <v>18.681608239586325</v>
      </c>
      <c r="M24" s="70">
        <f t="shared" si="1"/>
        <v>26.058583617053909</v>
      </c>
      <c r="P24" s="70" t="str">
        <f ca="1">INDEX(OFFSET(A$5,3*ROWS(A$5:A24)-3,,3),3,1)</f>
        <v>2000/12</v>
      </c>
      <c r="Q24" s="70">
        <f ca="1">SUM(OFFSET(K$5,3*ROWS(K$5:K24)-3,,3))</f>
        <v>3.2792732759573084</v>
      </c>
      <c r="R24" s="70">
        <f ca="1">SUM(Q$5:Q24)</f>
        <v>27.556520371219221</v>
      </c>
      <c r="S24" s="70">
        <f t="shared" ca="1" si="2"/>
        <v>38.438012460128881</v>
      </c>
      <c r="T24" s="70">
        <v>64.322025881786502</v>
      </c>
    </row>
    <row r="25" spans="1:20">
      <c r="A25" s="85" t="s">
        <v>630</v>
      </c>
      <c r="B25" s="86">
        <v>103.44420773650968</v>
      </c>
      <c r="C25" s="86">
        <v>103.55669206203717</v>
      </c>
      <c r="D25" s="86">
        <v>101.84950359688352</v>
      </c>
      <c r="E25" s="87">
        <v>104.48980562348594</v>
      </c>
      <c r="F25" s="82"/>
      <c r="G25" s="88">
        <v>117.49000755420742</v>
      </c>
      <c r="H25" s="89">
        <v>122.59322604619672</v>
      </c>
      <c r="I25" s="87">
        <v>111.23253045877145</v>
      </c>
      <c r="K25" s="71">
        <f t="shared" si="0"/>
        <v>3.4442077365096821</v>
      </c>
      <c r="L25" s="71">
        <f>SUM(K$5:K25)</f>
        <v>22.125815976096007</v>
      </c>
      <c r="M25" s="70">
        <f t="shared" si="1"/>
        <v>30.862836770492745</v>
      </c>
      <c r="P25" s="70" t="str">
        <f ca="1">INDEX(OFFSET(A$5,3*ROWS(A$5:A25)-3,,3),3,1)</f>
        <v>2001/3</v>
      </c>
      <c r="Q25" s="70">
        <f ca="1">SUM(OFFSET(K$5,3*ROWS(K$5:K25)-3,,3))</f>
        <v>3.7034663388157441</v>
      </c>
      <c r="R25" s="70">
        <f ca="1">SUM(Q$5:Q25)</f>
        <v>31.259986710034966</v>
      </c>
      <c r="S25" s="70">
        <f t="shared" ca="1" si="2"/>
        <v>43.603900001784751</v>
      </c>
      <c r="T25" s="70">
        <v>68.142818672781601</v>
      </c>
    </row>
    <row r="26" spans="1:20">
      <c r="A26" s="85" t="s">
        <v>631</v>
      </c>
      <c r="B26" s="86">
        <v>100.07098432291299</v>
      </c>
      <c r="C26" s="86">
        <v>99.702740765644705</v>
      </c>
      <c r="D26" s="86">
        <v>100.43410000636312</v>
      </c>
      <c r="E26" s="87">
        <v>101.53317846221306</v>
      </c>
      <c r="F26" s="82"/>
      <c r="G26" s="88">
        <v>117.5734070405602</v>
      </c>
      <c r="H26" s="89">
        <v>122.92293891382012</v>
      </c>
      <c r="I26" s="87">
        <v>112.36426113279732</v>
      </c>
      <c r="K26" s="71">
        <f t="shared" si="0"/>
        <v>7.0984322912991615E-2</v>
      </c>
      <c r="L26" s="71">
        <f>SUM(K$5:K26)</f>
        <v>22.196800299008999</v>
      </c>
      <c r="M26" s="70">
        <f t="shared" si="1"/>
        <v>30.96185131412334</v>
      </c>
      <c r="P26" s="70" t="str">
        <f ca="1">INDEX(OFFSET(A$5,3*ROWS(A$5:A26)-3,,3),3,1)</f>
        <v>2001/6</v>
      </c>
      <c r="Q26" s="70">
        <f ca="1">SUM(OFFSET(K$5,3*ROWS(K$5:K26)-3,,3))</f>
        <v>0.19037604415838416</v>
      </c>
      <c r="R26" s="70">
        <f ca="1">SUM(Q$5:Q26)</f>
        <v>31.45036275419335</v>
      </c>
      <c r="S26" s="70">
        <f t="shared" ca="1" si="2"/>
        <v>43.869451553972475</v>
      </c>
      <c r="T26" s="70">
        <v>68.298323961311795</v>
      </c>
    </row>
    <row r="27" spans="1:20">
      <c r="A27" s="85" t="s">
        <v>632</v>
      </c>
      <c r="B27" s="86">
        <v>101.68556918801717</v>
      </c>
      <c r="C27" s="86">
        <v>101.2707124035781</v>
      </c>
      <c r="D27" s="86">
        <v>100.40779746501099</v>
      </c>
      <c r="E27" s="87">
        <v>104.93847327304155</v>
      </c>
      <c r="F27" s="82"/>
      <c r="G27" s="88">
        <v>119.5551881629379</v>
      </c>
      <c r="H27" s="89">
        <v>121.97860413921369</v>
      </c>
      <c r="I27" s="87">
        <v>113.23194987293368</v>
      </c>
      <c r="K27" s="71">
        <f t="shared" si="0"/>
        <v>1.685569188017169</v>
      </c>
      <c r="L27" s="71">
        <f>SUM(K$5:K27)</f>
        <v>23.882369487026168</v>
      </c>
      <c r="M27" s="70">
        <f t="shared" si="1"/>
        <v>33.313016431439152</v>
      </c>
      <c r="P27" s="70" t="str">
        <f ca="1">INDEX(OFFSET(A$5,3*ROWS(A$5:A27)-3,,3),3,1)</f>
        <v>2001/9</v>
      </c>
      <c r="Q27" s="70">
        <f ca="1">SUM(OFFSET(K$5,3*ROWS(K$5:K27)-3,,3))</f>
        <v>-4.5681153171935591</v>
      </c>
      <c r="R27" s="70">
        <f ca="1">SUM(Q$5:Q27)</f>
        <v>26.882247436999791</v>
      </c>
      <c r="S27" s="70">
        <f t="shared" ca="1" si="2"/>
        <v>37.497483282354928</v>
      </c>
      <c r="T27" s="70">
        <v>65.6481168824929</v>
      </c>
    </row>
    <row r="28" spans="1:20">
      <c r="A28" s="85" t="s">
        <v>633</v>
      </c>
      <c r="B28" s="86">
        <v>101.94110503044026</v>
      </c>
      <c r="C28" s="86">
        <v>102.59805480608885</v>
      </c>
      <c r="D28" s="86">
        <v>100.29733342093019</v>
      </c>
      <c r="E28" s="87">
        <v>100.39382017148013</v>
      </c>
      <c r="F28" s="82"/>
      <c r="G28" s="88">
        <v>121.875879934521</v>
      </c>
      <c r="H28" s="89">
        <v>121.87587993452101</v>
      </c>
      <c r="I28" s="87">
        <v>113.96076412236117</v>
      </c>
      <c r="K28" s="71">
        <f t="shared" si="0"/>
        <v>1.9411050304402551</v>
      </c>
      <c r="L28" s="71">
        <f>SUM(K$5:K28)</f>
        <v>25.823474517466423</v>
      </c>
      <c r="M28" s="70">
        <f t="shared" si="1"/>
        <v>36.020623137270142</v>
      </c>
      <c r="P28" s="70" t="str">
        <f ca="1">INDEX(OFFSET(A$5,3*ROWS(A$5:A28)-3,,3),3,1)</f>
        <v>2001/12</v>
      </c>
      <c r="Q28" s="70">
        <f ca="1">SUM(OFFSET(K$5,3*ROWS(K$5:K28)-3,,3))</f>
        <v>3.7132845175990354</v>
      </c>
      <c r="R28" s="70">
        <f ca="1">SUM(Q$5:Q28)</f>
        <v>30.595531954598826</v>
      </c>
      <c r="S28" s="70">
        <f t="shared" ca="1" si="2"/>
        <v>42.67706599572783</v>
      </c>
      <c r="T28" s="70">
        <v>66.091780101447895</v>
      </c>
    </row>
    <row r="29" spans="1:20">
      <c r="A29" s="85" t="s">
        <v>634</v>
      </c>
      <c r="B29" s="86">
        <v>104.06115598569691</v>
      </c>
      <c r="C29" s="86">
        <v>106.12541738479247</v>
      </c>
      <c r="D29" s="86">
        <v>100.29184477939816</v>
      </c>
      <c r="E29" s="87">
        <v>101.32445666747742</v>
      </c>
      <c r="F29" s="82"/>
      <c r="G29" s="88">
        <v>104.06115598569693</v>
      </c>
      <c r="H29" s="89">
        <v>123.01207519651047</v>
      </c>
      <c r="I29" s="87">
        <v>123.01207519651047</v>
      </c>
      <c r="K29" s="71">
        <f t="shared" si="0"/>
        <v>4.0611559856969137</v>
      </c>
      <c r="L29" s="71">
        <f>SUM(K$5:K29)</f>
        <v>29.884630503163336</v>
      </c>
      <c r="M29" s="70">
        <f t="shared" si="1"/>
        <v>41.685444467316692</v>
      </c>
      <c r="P29" s="70" t="str">
        <f ca="1">INDEX(OFFSET(A$5,3*ROWS(A$5:A29)-3,,3),3,1)</f>
        <v>2002/3</v>
      </c>
      <c r="Q29" s="70">
        <f ca="1">SUM(OFFSET(K$5,3*ROWS(K$5:K29)-3,,3))</f>
        <v>0.87649827540172964</v>
      </c>
      <c r="R29" s="70">
        <f ca="1">SUM(Q$5:Q29)</f>
        <v>31.472030230000556</v>
      </c>
      <c r="S29" s="70">
        <f t="shared" ca="1" si="2"/>
        <v>43.89967506165187</v>
      </c>
      <c r="T29" s="70">
        <v>68.437591605998506</v>
      </c>
    </row>
    <row r="30" spans="1:20">
      <c r="A30" s="85" t="s">
        <v>635</v>
      </c>
      <c r="B30" s="86">
        <v>103.5476991409755</v>
      </c>
      <c r="C30" s="86">
        <v>104.77549431974387</v>
      </c>
      <c r="D30" s="86">
        <v>100.21706708966542</v>
      </c>
      <c r="E30" s="87">
        <v>103.01933723852896</v>
      </c>
      <c r="F30" s="82"/>
      <c r="G30" s="88">
        <v>107.75293272269067</v>
      </c>
      <c r="H30" s="89">
        <v>125.30995697617496</v>
      </c>
      <c r="I30" s="87">
        <v>124.17041098539379</v>
      </c>
      <c r="K30" s="71">
        <f t="shared" si="0"/>
        <v>3.5476991409754959</v>
      </c>
      <c r="L30" s="71">
        <f>SUM(K$5:K30)</f>
        <v>33.432329644138832</v>
      </c>
      <c r="M30" s="70">
        <f t="shared" si="1"/>
        <v>46.634055610834999</v>
      </c>
      <c r="P30" s="70" t="str">
        <f ca="1">INDEX(OFFSET(A$5,3*ROWS(A$5:A30)-3,,3),3,1)</f>
        <v>2002/6</v>
      </c>
      <c r="Q30" s="70">
        <f ca="1">SUM(OFFSET(K$5,3*ROWS(K$5:K30)-3,,3))</f>
        <v>3.7076449013776056</v>
      </c>
      <c r="R30" s="70">
        <f ca="1">SUM(Q$5:Q30)</f>
        <v>35.179675131378161</v>
      </c>
      <c r="S30" s="70">
        <f t="shared" ca="1" si="2"/>
        <v>49.071391192609092</v>
      </c>
      <c r="T30" s="70">
        <v>70.375036935870398</v>
      </c>
    </row>
    <row r="31" spans="1:20">
      <c r="A31" s="85" t="s">
        <v>636</v>
      </c>
      <c r="B31" s="86">
        <v>100.25495967728804</v>
      </c>
      <c r="C31" s="86">
        <v>100.3908188523892</v>
      </c>
      <c r="D31" s="86">
        <v>99.937292312138155</v>
      </c>
      <c r="E31" s="87">
        <v>100.11602343113005</v>
      </c>
      <c r="F31" s="82"/>
      <c r="G31" s="88">
        <v>108.02765925222884</v>
      </c>
      <c r="H31" s="89">
        <v>124.70004234825052</v>
      </c>
      <c r="I31" s="87">
        <v>124.3487919383213</v>
      </c>
      <c r="K31" s="71">
        <f t="shared" si="0"/>
        <v>0.25495967728804203</v>
      </c>
      <c r="L31" s="71">
        <f>SUM(K$5:K31)</f>
        <v>33.687289321426874</v>
      </c>
      <c r="M31" s="70">
        <f t="shared" si="1"/>
        <v>46.989693518684348</v>
      </c>
      <c r="P31" s="70" t="str">
        <f ca="1">INDEX(OFFSET(A$5,3*ROWS(A$5:A31)-3,,3),3,1)</f>
        <v>2002/9</v>
      </c>
      <c r="Q31" s="70">
        <f ca="1">SUM(OFFSET(K$5,3*ROWS(K$5:K31)-3,,3))</f>
        <v>-8.6205975481990009</v>
      </c>
      <c r="R31" s="70">
        <f ca="1">SUM(Q$5:Q31)</f>
        <v>26.55907758317916</v>
      </c>
      <c r="S31" s="70">
        <f t="shared" ca="1" si="2"/>
        <v>37.04670042949266</v>
      </c>
      <c r="T31" s="70">
        <v>65.538762731539293</v>
      </c>
    </row>
    <row r="32" spans="1:20">
      <c r="A32" s="85" t="s">
        <v>637</v>
      </c>
      <c r="B32" s="86">
        <v>98.171582240927322</v>
      </c>
      <c r="C32" s="86">
        <v>97.19241990175837</v>
      </c>
      <c r="D32" s="86">
        <v>99.503865624241016</v>
      </c>
      <c r="E32" s="87">
        <v>100.31100543073963</v>
      </c>
      <c r="F32" s="82"/>
      <c r="G32" s="88">
        <v>106.05246234575057</v>
      </c>
      <c r="H32" s="89">
        <v>120.48174263610053</v>
      </c>
      <c r="I32" s="87">
        <v>123.36282625528338</v>
      </c>
      <c r="K32" s="71">
        <f t="shared" si="0"/>
        <v>-1.8284177590726785</v>
      </c>
      <c r="L32" s="71">
        <f>SUM(K$5:K32)</f>
        <v>31.858871562354196</v>
      </c>
      <c r="M32" s="70">
        <f t="shared" si="1"/>
        <v>44.439271924854964</v>
      </c>
      <c r="P32" s="70" t="str">
        <f ca="1">INDEX(OFFSET(A$5,3*ROWS(A$5:A32)-3,,3),3,1)</f>
        <v>2002/12</v>
      </c>
      <c r="Q32" s="70">
        <f ca="1">SUM(OFFSET(K$5,3*ROWS(K$5:K32)-3,,3))</f>
        <v>6.321945533025783</v>
      </c>
      <c r="R32" s="70">
        <f ca="1">SUM(Q$5:Q32)</f>
        <v>32.881023116204943</v>
      </c>
      <c r="S32" s="70">
        <f t="shared" ca="1" si="2"/>
        <v>45.865049694826617</v>
      </c>
      <c r="T32" s="70">
        <v>66.672499560174202</v>
      </c>
    </row>
    <row r="33" spans="1:20">
      <c r="A33" s="85" t="s">
        <v>638</v>
      </c>
      <c r="B33" s="86">
        <v>98.143536484793401</v>
      </c>
      <c r="C33" s="86">
        <v>96.877194572849774</v>
      </c>
      <c r="D33" s="86">
        <v>100.6803308568979</v>
      </c>
      <c r="E33" s="87">
        <v>99.831015155088167</v>
      </c>
      <c r="F33" s="82"/>
      <c r="G33" s="88">
        <v>104.08363707532349</v>
      </c>
      <c r="H33" s="89">
        <v>114.43541426895789</v>
      </c>
      <c r="I33" s="87">
        <v>121.5012931073351</v>
      </c>
      <c r="K33" s="71">
        <f t="shared" si="0"/>
        <v>-1.8564635152065989</v>
      </c>
      <c r="L33" s="71">
        <f>SUM(K$5:K33)</f>
        <v>30.002408047147597</v>
      </c>
      <c r="M33" s="70">
        <f t="shared" si="1"/>
        <v>41.849729893858381</v>
      </c>
      <c r="P33" s="70" t="str">
        <f ca="1">INDEX(OFFSET(A$5,3*ROWS(A$5:A33)-3,,3),3,1)</f>
        <v>2003/3</v>
      </c>
      <c r="Q33" s="70">
        <f ca="1">SUM(OFFSET(K$5,3*ROWS(K$5:K33)-3,,3))</f>
        <v>2.1407529981601954</v>
      </c>
      <c r="R33" s="70">
        <f ca="1">SUM(Q$5:Q33)</f>
        <v>35.021776114365139</v>
      </c>
      <c r="S33" s="70">
        <f t="shared" ca="1" si="2"/>
        <v>48.851141164607462</v>
      </c>
      <c r="T33" s="70">
        <v>70.739298708018296</v>
      </c>
    </row>
    <row r="34" spans="1:20">
      <c r="A34" s="85" t="s">
        <v>639</v>
      </c>
      <c r="B34" s="86">
        <v>96.929239935483309</v>
      </c>
      <c r="C34" s="86">
        <v>95.092329818959342</v>
      </c>
      <c r="D34" s="86">
        <v>99.687840069677435</v>
      </c>
      <c r="E34" s="87">
        <v>100.22228457770541</v>
      </c>
      <c r="F34" s="82"/>
      <c r="G34" s="88">
        <v>100.88747831431796</v>
      </c>
      <c r="H34" s="89">
        <v>106.76803224381611</v>
      </c>
      <c r="I34" s="87">
        <v>118.87792363889385</v>
      </c>
      <c r="K34" s="71">
        <f t="shared" si="0"/>
        <v>-3.0707600645166906</v>
      </c>
      <c r="L34" s="71">
        <f>SUM(K$5:K34)</f>
        <v>26.931647982630906</v>
      </c>
      <c r="M34" s="70">
        <f t="shared" si="1"/>
        <v>37.566391067624117</v>
      </c>
      <c r="P34" s="70" t="str">
        <f ca="1">INDEX(OFFSET(A$5,3*ROWS(A$5:A34)-3,,3),3,1)</f>
        <v>2003/6</v>
      </c>
      <c r="Q34" s="70">
        <f ca="1">SUM(OFFSET(K$5,3*ROWS(K$5:K34)-3,,3))</f>
        <v>4.6038791913291135</v>
      </c>
      <c r="R34" s="70">
        <f ca="1">SUM(Q$5:Q34)</f>
        <v>39.625655305694252</v>
      </c>
      <c r="S34" s="70">
        <f t="shared" ca="1" si="2"/>
        <v>55.272995714359055</v>
      </c>
      <c r="T34" s="70">
        <v>72.491089999646604</v>
      </c>
    </row>
    <row r="35" spans="1:20">
      <c r="A35" s="85" t="s">
        <v>640</v>
      </c>
      <c r="B35" s="86">
        <v>95.665262394565062</v>
      </c>
      <c r="C35" s="86">
        <v>92.825246166744861</v>
      </c>
      <c r="D35" s="86">
        <v>99.986174309036386</v>
      </c>
      <c r="E35" s="87">
        <v>100.2014338332113</v>
      </c>
      <c r="F35" s="82"/>
      <c r="G35" s="88">
        <v>96.514270852652203</v>
      </c>
      <c r="H35" s="89">
        <v>102.5012531606954</v>
      </c>
      <c r="I35" s="87">
        <v>116.41008109664472</v>
      </c>
      <c r="K35" s="71">
        <f t="shared" si="0"/>
        <v>-4.3347376054349382</v>
      </c>
      <c r="L35" s="71">
        <f>SUM(K$5:K35)</f>
        <v>22.596910377195968</v>
      </c>
      <c r="M35" s="70">
        <f t="shared" si="1"/>
        <v>31.519956472670014</v>
      </c>
      <c r="P35" s="70" t="str">
        <f ca="1">INDEX(OFFSET(A$5,3*ROWS(A$5:A35)-3,,3),3,1)</f>
        <v>2003/9</v>
      </c>
      <c r="Q35" s="70">
        <f ca="1">SUM(OFFSET(K$5,3*ROWS(K$5:K35)-3,,3))</f>
        <v>-5.2943765163639966</v>
      </c>
      <c r="R35" s="70">
        <f ca="1">SUM(Q$5:Q35)</f>
        <v>34.331278789330256</v>
      </c>
      <c r="S35" s="70">
        <f t="shared" ca="1" si="2"/>
        <v>47.887980924278388</v>
      </c>
      <c r="T35" s="70">
        <v>68.898149750766294</v>
      </c>
    </row>
    <row r="36" spans="1:20">
      <c r="A36" s="85" t="s">
        <v>641</v>
      </c>
      <c r="B36" s="86">
        <v>97.85217525594966</v>
      </c>
      <c r="C36" s="86">
        <v>96.324044975184719</v>
      </c>
      <c r="D36" s="86">
        <v>99.977563217568644</v>
      </c>
      <c r="E36" s="87">
        <v>100.14589976582526</v>
      </c>
      <c r="F36" s="82"/>
      <c r="G36" s="88">
        <v>94.441313461739171</v>
      </c>
      <c r="H36" s="89">
        <v>101.34081029597762</v>
      </c>
      <c r="I36" s="87">
        <v>114.45428235632504</v>
      </c>
      <c r="K36" s="71">
        <f t="shared" si="0"/>
        <v>-2.1478247440503395</v>
      </c>
      <c r="L36" s="71">
        <f>SUM(K$5:K36)</f>
        <v>20.449085633145629</v>
      </c>
      <c r="M36" s="70">
        <f t="shared" si="1"/>
        <v>28.524000772827513</v>
      </c>
      <c r="P36" s="70" t="str">
        <f ca="1">INDEX(OFFSET(A$5,3*ROWS(A$5:A36)-3,,3),3,1)</f>
        <v>2003/12</v>
      </c>
      <c r="Q36" s="70">
        <f ca="1">SUM(OFFSET(K$5,3*ROWS(K$5:K36)-3,,3))</f>
        <v>7.3014813399801426</v>
      </c>
      <c r="R36" s="70">
        <f ca="1">SUM(Q$5:Q36)</f>
        <v>41.632760129310398</v>
      </c>
      <c r="S36" s="70">
        <f t="shared" ca="1" si="2"/>
        <v>58.072664147806073</v>
      </c>
      <c r="T36" s="70">
        <v>71.691890015613097</v>
      </c>
    </row>
    <row r="37" spans="1:20">
      <c r="A37" s="85" t="s">
        <v>642</v>
      </c>
      <c r="B37" s="86">
        <v>99.867833358077462</v>
      </c>
      <c r="C37" s="86">
        <v>99.678714618777292</v>
      </c>
      <c r="D37" s="86">
        <v>100.11337652712508</v>
      </c>
      <c r="E37" s="87">
        <v>100.15647577871501</v>
      </c>
      <c r="F37" s="82"/>
      <c r="G37" s="88">
        <v>94.316493549149257</v>
      </c>
      <c r="H37" s="89">
        <v>97.836860070550486</v>
      </c>
      <c r="I37" s="87">
        <v>112.48734670144181</v>
      </c>
      <c r="K37" s="71">
        <f t="shared" si="0"/>
        <v>-0.13216664192253802</v>
      </c>
      <c r="L37" s="71">
        <f>SUM(K$5:K37)</f>
        <v>20.316918991223091</v>
      </c>
      <c r="M37" s="70">
        <f t="shared" si="1"/>
        <v>28.339644295282628</v>
      </c>
      <c r="P37" s="70" t="str">
        <f ca="1">INDEX(OFFSET(A$5,3*ROWS(A$5:A37)-3,,3),3,1)</f>
        <v>2004/3</v>
      </c>
      <c r="Q37" s="70">
        <f ca="1">SUM(OFFSET(K$5,3*ROWS(K$5:K37)-3,,3))</f>
        <v>2.2212875326330561</v>
      </c>
      <c r="R37" s="70">
        <f ca="1">SUM(Q$5:Q37)</f>
        <v>43.854047661943454</v>
      </c>
      <c r="S37" s="70">
        <f t="shared" ca="1" si="2"/>
        <v>61.171091551073346</v>
      </c>
      <c r="T37" s="70">
        <v>76.307123244025107</v>
      </c>
    </row>
    <row r="38" spans="1:20">
      <c r="A38" s="85" t="s">
        <v>643</v>
      </c>
      <c r="B38" s="86">
        <v>100.01429464530045</v>
      </c>
      <c r="C38" s="86">
        <v>100.13399799025574</v>
      </c>
      <c r="D38" s="86">
        <v>100.07118338437138</v>
      </c>
      <c r="E38" s="87">
        <v>99.590101792239494</v>
      </c>
      <c r="F38" s="82"/>
      <c r="G38" s="88">
        <v>94.329975757361922</v>
      </c>
      <c r="H38" s="89">
        <v>97.781472541004675</v>
      </c>
      <c r="I38" s="87">
        <v>110.92991510331379</v>
      </c>
      <c r="K38" s="71">
        <f t="shared" si="0"/>
        <v>1.4294645300452657E-2</v>
      </c>
      <c r="L38" s="71">
        <f>SUM(K$5:K38)</f>
        <v>20.331213636523543</v>
      </c>
      <c r="M38" s="70">
        <f t="shared" si="1"/>
        <v>28.359583596281812</v>
      </c>
      <c r="P38" s="70" t="str">
        <f ca="1">INDEX(OFFSET(A$5,3*ROWS(A$5:A38)-3,,3),3,1)</f>
        <v>2004/6</v>
      </c>
      <c r="Q38" s="70">
        <f ca="1">SUM(OFFSET(K$5,3*ROWS(K$5:K38)-3,,3))</f>
        <v>2.2323887644598983</v>
      </c>
      <c r="R38" s="70">
        <f ca="1">SUM(Q$5:Q38)</f>
        <v>46.086436426403353</v>
      </c>
      <c r="S38" s="70">
        <f t="shared" ca="1" si="2"/>
        <v>64.28500382984501</v>
      </c>
      <c r="T38" s="70">
        <v>77.7994418078991</v>
      </c>
    </row>
    <row r="39" spans="1:20">
      <c r="A39" s="85" t="s">
        <v>644</v>
      </c>
      <c r="B39" s="86">
        <v>101.78079335641208</v>
      </c>
      <c r="C39" s="86">
        <v>102.90162805849606</v>
      </c>
      <c r="D39" s="86">
        <v>100.12940074961385</v>
      </c>
      <c r="E39" s="87">
        <v>100.4</v>
      </c>
      <c r="F39" s="82"/>
      <c r="G39" s="88">
        <v>96.009797698754141</v>
      </c>
      <c r="H39" s="89">
        <v>97.872806733449451</v>
      </c>
      <c r="I39" s="87">
        <v>109.66049307208482</v>
      </c>
      <c r="K39" s="71">
        <f t="shared" si="0"/>
        <v>1.7807933564120759</v>
      </c>
      <c r="L39" s="71">
        <f>SUM(K$5:K39)</f>
        <v>22.112006992935619</v>
      </c>
      <c r="M39" s="70">
        <f t="shared" si="1"/>
        <v>30.843574909429368</v>
      </c>
      <c r="P39" s="70" t="str">
        <f ca="1">INDEX(OFFSET(A$5,3*ROWS(A$5:A39)-3,,3),3,1)</f>
        <v>2004/9</v>
      </c>
      <c r="Q39" s="70">
        <f ca="1">SUM(OFFSET(K$5,3*ROWS(K$5:K39)-3,,3))</f>
        <v>-5.6129825726075637</v>
      </c>
      <c r="R39" s="70">
        <f ca="1">SUM(Q$5:Q39)</f>
        <v>40.473453853795789</v>
      </c>
      <c r="S39" s="70">
        <f t="shared" ca="1" si="2"/>
        <v>56.45557213244853</v>
      </c>
      <c r="T39" s="70">
        <v>74.676602023832402</v>
      </c>
    </row>
    <row r="40" spans="1:20">
      <c r="A40" s="85" t="s">
        <v>645</v>
      </c>
      <c r="B40" s="86">
        <v>102.80397997113644</v>
      </c>
      <c r="C40" s="86">
        <v>104.29547950020644</v>
      </c>
      <c r="D40" s="86">
        <v>100.35229624545529</v>
      </c>
      <c r="E40" s="87">
        <v>101.06115154461939</v>
      </c>
      <c r="F40" s="82"/>
      <c r="G40" s="88">
        <v>98.701893196555829</v>
      </c>
      <c r="H40" s="89">
        <v>98.701893196555716</v>
      </c>
      <c r="I40" s="87">
        <v>108.67234257682988</v>
      </c>
      <c r="K40" s="71">
        <f t="shared" si="0"/>
        <v>2.8039799711364424</v>
      </c>
      <c r="L40" s="71">
        <f>SUM(K$5:K40)</f>
        <v>24.915986964072061</v>
      </c>
      <c r="M40" s="70">
        <f t="shared" si="1"/>
        <v>34.754787777257995</v>
      </c>
      <c r="P40" s="70" t="str">
        <f ca="1">INDEX(OFFSET(A$5,3*ROWS(A$5:A40)-3,,3),3,1)</f>
        <v>2004/12</v>
      </c>
      <c r="Q40" s="70">
        <f ca="1">SUM(OFFSET(K$5,3*ROWS(K$5:K40)-3,,3))</f>
        <v>3.2829458914859799</v>
      </c>
      <c r="R40" s="70">
        <f ca="1">SUM(Q$5:Q40)</f>
        <v>43.756399745281769</v>
      </c>
      <c r="S40" s="70">
        <f t="shared" ca="1" si="2"/>
        <v>61.03488451960547</v>
      </c>
      <c r="T40" s="70">
        <v>74.782970578165504</v>
      </c>
    </row>
    <row r="41" spans="1:20">
      <c r="A41" s="85" t="s">
        <v>646</v>
      </c>
      <c r="B41" s="86">
        <v>103.98434169990163</v>
      </c>
      <c r="C41" s="86">
        <v>102.49915352151611</v>
      </c>
      <c r="D41" s="86">
        <v>100.22036008797919</v>
      </c>
      <c r="E41" s="87">
        <v>113.1197837594671</v>
      </c>
      <c r="F41" s="82"/>
      <c r="G41" s="88">
        <v>103.98434169990162</v>
      </c>
      <c r="H41" s="89">
        <v>98.629034930080479</v>
      </c>
      <c r="I41" s="87">
        <v>98.629034930080493</v>
      </c>
      <c r="K41" s="71">
        <f t="shared" si="0"/>
        <v>3.9843416999016341</v>
      </c>
      <c r="L41" s="71">
        <f>SUM(K$5:K41)</f>
        <v>28.900328663973696</v>
      </c>
      <c r="M41" s="70">
        <f t="shared" si="1"/>
        <v>40.312462470692232</v>
      </c>
      <c r="P41" s="70" t="str">
        <f ca="1">INDEX(OFFSET(A$5,3*ROWS(A$5:A41)-3,,3),3,1)</f>
        <v>2005/3</v>
      </c>
      <c r="Q41" s="70">
        <f ca="1">SUM(OFFSET(K$5,3*ROWS(K$5:K41)-3,,3))</f>
        <v>3.8071672653511826</v>
      </c>
      <c r="R41" s="70">
        <f ca="1">SUM(Q$5:Q41)</f>
        <v>47.563567010632951</v>
      </c>
      <c r="S41" s="70">
        <f t="shared" ca="1" si="2"/>
        <v>66.345422309282469</v>
      </c>
      <c r="T41" s="70">
        <v>79.658972768071393</v>
      </c>
    </row>
    <row r="42" spans="1:20">
      <c r="A42" s="85" t="s">
        <v>647</v>
      </c>
      <c r="B42" s="86">
        <v>100.02483201967716</v>
      </c>
      <c r="C42" s="86">
        <v>99.747964564058549</v>
      </c>
      <c r="D42" s="86">
        <v>100.06613775490429</v>
      </c>
      <c r="E42" s="87">
        <v>100.94903128930133</v>
      </c>
      <c r="F42" s="82"/>
      <c r="G42" s="88">
        <v>104.01016311209369</v>
      </c>
      <c r="H42" s="89">
        <v>95.273509049321689</v>
      </c>
      <c r="I42" s="87">
        <v>96.922029712989229</v>
      </c>
      <c r="K42" s="71">
        <f t="shared" si="0"/>
        <v>2.4832019677162975E-2</v>
      </c>
      <c r="L42" s="71">
        <f>SUM(K$5:K42)</f>
        <v>28.925160683650859</v>
      </c>
      <c r="M42" s="70">
        <f t="shared" si="1"/>
        <v>40.347100134261609</v>
      </c>
      <c r="P42" s="70" t="str">
        <f ca="1">INDEX(OFFSET(A$5,3*ROWS(A$5:A42)-3,,3),3,1)</f>
        <v>2005/6</v>
      </c>
      <c r="Q42" s="70">
        <f ca="1">SUM(OFFSET(K$5,3*ROWS(K$5:K42)-3,,3))</f>
        <v>-2.2183343861623683</v>
      </c>
      <c r="R42" s="70">
        <f ca="1">SUM(Q$5:Q42)</f>
        <v>45.345232624470583</v>
      </c>
      <c r="S42" s="70">
        <f t="shared" ca="1" si="2"/>
        <v>63.251114188105525</v>
      </c>
      <c r="T42" s="70">
        <v>77.950856035695907</v>
      </c>
    </row>
    <row r="43" spans="1:20">
      <c r="A43" s="85" t="s">
        <v>648</v>
      </c>
      <c r="B43" s="86">
        <v>99.420770251760601</v>
      </c>
      <c r="C43" s="86">
        <v>99.23068225269698</v>
      </c>
      <c r="D43" s="86">
        <v>99.815925760400646</v>
      </c>
      <c r="E43" s="87">
        <v>99.753490907031704</v>
      </c>
      <c r="F43" s="82"/>
      <c r="G43" s="88">
        <v>103.40770530615613</v>
      </c>
      <c r="H43" s="89">
        <v>94.48076867979124</v>
      </c>
      <c r="I43" s="87">
        <v>96.097485335272381</v>
      </c>
      <c r="K43" s="71">
        <f t="shared" si="0"/>
        <v>-0.5792297482393991</v>
      </c>
      <c r="L43" s="71">
        <f>SUM(K$5:K43)</f>
        <v>28.345930935411459</v>
      </c>
      <c r="M43" s="70">
        <f t="shared" si="1"/>
        <v>39.539144703743723</v>
      </c>
      <c r="P43" s="70" t="str">
        <f ca="1">INDEX(OFFSET(A$5,3*ROWS(A$5:A43)-3,,3),3,1)</f>
        <v>2005/9</v>
      </c>
      <c r="Q43" s="70">
        <f ca="1">SUM(OFFSET(K$5,3*ROWS(K$5:K43)-3,,3))</f>
        <v>-4.9541998008617014</v>
      </c>
      <c r="R43" s="70">
        <f ca="1">SUM(Q$5:Q43)</f>
        <v>40.391032823608882</v>
      </c>
      <c r="S43" s="70">
        <f t="shared" ca="1" si="2"/>
        <v>56.34060476564666</v>
      </c>
      <c r="T43" s="70">
        <v>73.304778523634496</v>
      </c>
    </row>
    <row r="44" spans="1:20">
      <c r="A44" s="85" t="s">
        <v>649</v>
      </c>
      <c r="B44" s="86">
        <v>100.38041269608865</v>
      </c>
      <c r="C44" s="86">
        <v>100.5923829117864</v>
      </c>
      <c r="D44" s="86">
        <v>99.872546827295977</v>
      </c>
      <c r="E44" s="87">
        <v>100.06760991253859</v>
      </c>
      <c r="F44" s="82"/>
      <c r="G44" s="88">
        <v>103.80108134587471</v>
      </c>
      <c r="H44" s="89">
        <v>96.606556963154304</v>
      </c>
      <c r="I44" s="87">
        <v>96.22424991281477</v>
      </c>
      <c r="K44" s="71">
        <f t="shared" si="0"/>
        <v>0.38041269608865491</v>
      </c>
      <c r="L44" s="71">
        <f>SUM(K$5:K44)</f>
        <v>28.726343631500114</v>
      </c>
      <c r="M44" s="70">
        <f t="shared" si="1"/>
        <v>40.069774397016566</v>
      </c>
      <c r="P44" s="70" t="str">
        <f ca="1">INDEX(OFFSET(A$5,3*ROWS(A$5:A44)-3,,3),3,1)</f>
        <v>2005/12</v>
      </c>
      <c r="Q44" s="70">
        <f ca="1">SUM(OFFSET(K$5,3*ROWS(K$5:K44)-3,,3))</f>
        <v>3.4830166560849278</v>
      </c>
      <c r="R44" s="70">
        <f ca="1">SUM(Q$5:Q44)</f>
        <v>43.874049479693809</v>
      </c>
      <c r="S44" s="70">
        <f t="shared" ca="1" si="2"/>
        <v>61.198991667254788</v>
      </c>
      <c r="T44" s="70">
        <v>74.587763980396502</v>
      </c>
    </row>
    <row r="45" spans="1:20">
      <c r="A45" s="85" t="s">
        <v>650</v>
      </c>
      <c r="B45" s="86">
        <v>100.50889064535519</v>
      </c>
      <c r="C45" s="86">
        <v>100.77737804594918</v>
      </c>
      <c r="D45" s="86">
        <v>99.966184854084361</v>
      </c>
      <c r="E45" s="87">
        <v>100.02595059459907</v>
      </c>
      <c r="F45" s="82"/>
      <c r="G45" s="88">
        <v>104.3293153386214</v>
      </c>
      <c r="H45" s="89">
        <v>98.934868430570717</v>
      </c>
      <c r="I45" s="87">
        <v>96.756594869204193</v>
      </c>
      <c r="K45" s="71">
        <f t="shared" si="0"/>
        <v>0.50889064535519424</v>
      </c>
      <c r="L45" s="71">
        <f>SUM(K$5:K45)</f>
        <v>29.235234276855309</v>
      </c>
      <c r="M45" s="70">
        <f t="shared" si="1"/>
        <v>40.779615287793028</v>
      </c>
      <c r="P45" s="70" t="str">
        <f ca="1">INDEX(OFFSET(A$5,3*ROWS(A$5:A45)-3,,3),3,1)</f>
        <v>2006/3</v>
      </c>
      <c r="Q45" s="70">
        <f ca="1">SUM(OFFSET(K$5,3*ROWS(K$5:K45)-3,,3))</f>
        <v>2.819011352290488</v>
      </c>
      <c r="R45" s="70">
        <f ca="1">SUM(Q$5:Q45)</f>
        <v>46.693060831984297</v>
      </c>
      <c r="S45" s="70">
        <f t="shared" ca="1" si="2"/>
        <v>65.131171493476884</v>
      </c>
      <c r="T45" s="70">
        <v>78.034363964834199</v>
      </c>
    </row>
    <row r="46" spans="1:20">
      <c r="A46" s="85" t="s">
        <v>651</v>
      </c>
      <c r="B46" s="86">
        <v>99.969848140359446</v>
      </c>
      <c r="C46" s="86">
        <v>99.799412933805669</v>
      </c>
      <c r="D46" s="86">
        <v>99.854591943503664</v>
      </c>
      <c r="E46" s="87">
        <v>100.65272241180385</v>
      </c>
      <c r="F46" s="82"/>
      <c r="G46" s="88">
        <v>104.29785810989655</v>
      </c>
      <c r="H46" s="89">
        <v>102.03839191737994</v>
      </c>
      <c r="I46" s="87">
        <v>97.60125562872615</v>
      </c>
      <c r="K46" s="71">
        <f t="shared" si="0"/>
        <v>-3.0151859640554335E-2</v>
      </c>
      <c r="L46" s="71">
        <f>SUM(K$5:K46)</f>
        <v>29.205082417214754</v>
      </c>
      <c r="M46" s="70">
        <f t="shared" si="1"/>
        <v>40.737557091005236</v>
      </c>
      <c r="P46" s="70" t="str">
        <f ca="1">INDEX(OFFSET(A$5,3*ROWS(A$5:A46)-3,,3),3,1)</f>
        <v>2006/6</v>
      </c>
      <c r="Q46" s="70">
        <f ca="1">SUM(OFFSET(K$5,3*ROWS(K$5:K46)-3,,3))</f>
        <v>1.4932111459947492</v>
      </c>
      <c r="R46" s="70">
        <f ca="1">SUM(Q$5:Q46)</f>
        <v>48.186271977979047</v>
      </c>
      <c r="S46" s="70">
        <f t="shared" ca="1" si="2"/>
        <v>67.214020411343</v>
      </c>
      <c r="T46" s="70">
        <v>79.302166161752893</v>
      </c>
    </row>
    <row r="47" spans="1:20">
      <c r="A47" s="85" t="s">
        <v>652</v>
      </c>
      <c r="B47" s="86">
        <v>96.76907563545393</v>
      </c>
      <c r="C47" s="86">
        <v>95.251157106500685</v>
      </c>
      <c r="D47" s="86">
        <v>99.224940007418112</v>
      </c>
      <c r="E47" s="87">
        <v>100.00373208405821</v>
      </c>
      <c r="F47" s="82"/>
      <c r="G47" s="88">
        <v>100.92807320052421</v>
      </c>
      <c r="H47" s="89">
        <v>103.21574015495514</v>
      </c>
      <c r="I47" s="87">
        <v>98.346228243896604</v>
      </c>
      <c r="K47" s="71">
        <f t="shared" si="0"/>
        <v>-3.2309243645460697</v>
      </c>
      <c r="L47" s="71">
        <f>SUM(K$5:K47)</f>
        <v>25.974158052668685</v>
      </c>
      <c r="M47" s="70">
        <f t="shared" si="1"/>
        <v>36.230808440988312</v>
      </c>
      <c r="P47" s="70" t="str">
        <f ca="1">INDEX(OFFSET(A$5,3*ROWS(A$5:A47)-3,,3),3,1)</f>
        <v>2006/9</v>
      </c>
      <c r="Q47" s="70">
        <f ca="1">SUM(OFFSET(K$5,3*ROWS(K$5:K47)-3,,3))</f>
        <v>-1.9709690617274589</v>
      </c>
      <c r="R47" s="70">
        <f ca="1">SUM(Q$5:Q47)</f>
        <v>46.215302916251588</v>
      </c>
      <c r="S47" s="70">
        <f t="shared" ca="1" si="2"/>
        <v>64.464756994459123</v>
      </c>
      <c r="T47" s="70">
        <v>78.171013303424203</v>
      </c>
    </row>
    <row r="48" spans="1:20">
      <c r="A48" s="85" t="s">
        <v>653</v>
      </c>
      <c r="B48" s="86">
        <v>99.064154478021962</v>
      </c>
      <c r="C48" s="86">
        <v>97.865554057234519</v>
      </c>
      <c r="D48" s="86">
        <v>102.54948119636495</v>
      </c>
      <c r="E48" s="87">
        <v>100.2115936967886</v>
      </c>
      <c r="F48" s="82"/>
      <c r="G48" s="88">
        <v>99.983542347058389</v>
      </c>
      <c r="H48" s="89">
        <v>104.4943094335899</v>
      </c>
      <c r="I48" s="87">
        <v>99.052747242257738</v>
      </c>
      <c r="K48" s="71">
        <f t="shared" si="0"/>
        <v>-0.93584552197803816</v>
      </c>
      <c r="L48" s="71">
        <f>SUM(K$5:K48)</f>
        <v>25.038312530690646</v>
      </c>
      <c r="M48" s="70">
        <f t="shared" si="1"/>
        <v>34.925417145209266</v>
      </c>
      <c r="P48" s="70" t="str">
        <f ca="1">INDEX(OFFSET(A$5,3*ROWS(A$5:A48)-3,,3),3,1)</f>
        <v>2006/12</v>
      </c>
      <c r="Q48" s="70">
        <f ca="1">SUM(OFFSET(K$5,3*ROWS(K$5:K48)-3,,3))</f>
        <v>2.8150121654939824</v>
      </c>
      <c r="R48" s="70">
        <f ca="1">SUM(Q$5:Q48)</f>
        <v>49.03031508174557</v>
      </c>
      <c r="S48" s="70">
        <f t="shared" ca="1" si="2"/>
        <v>68.391358438873795</v>
      </c>
      <c r="T48" s="70">
        <v>78.831485106609406</v>
      </c>
    </row>
    <row r="49" spans="1:20">
      <c r="A49" s="85" t="s">
        <v>654</v>
      </c>
      <c r="B49" s="86">
        <v>100.33351726657102</v>
      </c>
      <c r="C49" s="86">
        <v>100.19827010230546</v>
      </c>
      <c r="D49" s="86">
        <v>100.6838001024142</v>
      </c>
      <c r="E49" s="87">
        <v>100.48023665988448</v>
      </c>
      <c r="F49" s="82"/>
      <c r="G49" s="88">
        <v>100.31700472451517</v>
      </c>
      <c r="H49" s="89">
        <v>104.98188482794444</v>
      </c>
      <c r="I49" s="87">
        <v>99.663150521408397</v>
      </c>
      <c r="K49" s="71">
        <f t="shared" si="0"/>
        <v>0.33351726657102176</v>
      </c>
      <c r="L49" s="71">
        <f>SUM(K$5:K49)</f>
        <v>25.371829797261668</v>
      </c>
      <c r="M49" s="70">
        <f t="shared" si="1"/>
        <v>35.390633387152292</v>
      </c>
      <c r="P49" s="70" t="str">
        <f ca="1">INDEX(OFFSET(A$5,3*ROWS(A$5:A49)-3,,3),3,1)</f>
        <v>2007/3</v>
      </c>
      <c r="Q49" s="70">
        <f ca="1">SUM(OFFSET(K$5,3*ROWS(K$5:K49)-3,,3))</f>
        <v>1.9819140571871685</v>
      </c>
      <c r="R49" s="70">
        <f ca="1">SUM(Q$5:Q49)</f>
        <v>51.012229138932739</v>
      </c>
      <c r="S49" s="70">
        <f t="shared" ca="1" si="2"/>
        <v>71.155888800429551</v>
      </c>
      <c r="T49" s="70">
        <v>81.809934579210804</v>
      </c>
    </row>
    <row r="50" spans="1:20">
      <c r="A50" s="85" t="s">
        <v>655</v>
      </c>
      <c r="B50" s="86">
        <v>100.49442425398138</v>
      </c>
      <c r="C50" s="86">
        <v>100.84374593598208</v>
      </c>
      <c r="D50" s="86">
        <v>100.01090822652203</v>
      </c>
      <c r="E50" s="87">
        <v>99.778176410844281</v>
      </c>
      <c r="F50" s="82"/>
      <c r="G50" s="88">
        <v>100.81299632674082</v>
      </c>
      <c r="H50" s="89">
        <v>105.48582249223793</v>
      </c>
      <c r="I50" s="87">
        <v>100.20671160170275</v>
      </c>
      <c r="K50" s="71">
        <f t="shared" si="0"/>
        <v>0.49442425398137857</v>
      </c>
      <c r="L50" s="71">
        <f>SUM(K$5:K50)</f>
        <v>25.866254051243047</v>
      </c>
      <c r="M50" s="70">
        <f t="shared" si="1"/>
        <v>36.080295411933008</v>
      </c>
      <c r="P50" s="70" t="str">
        <f ca="1">INDEX(OFFSET(A$5,3*ROWS(A$5:A50)-3,,3),3,1)</f>
        <v>2007/6</v>
      </c>
      <c r="Q50" s="70">
        <f ca="1">SUM(OFFSET(K$5,3*ROWS(K$5:K50)-3,,3))</f>
        <v>1.9193768307269607</v>
      </c>
      <c r="R50" s="70">
        <f ca="1">SUM(Q$5:Q50)</f>
        <v>52.931605969659699</v>
      </c>
      <c r="S50" s="70">
        <f t="shared" ca="1" si="2"/>
        <v>73.833187296077796</v>
      </c>
      <c r="T50" s="70">
        <v>82.682972020202797</v>
      </c>
    </row>
    <row r="51" spans="1:20">
      <c r="A51" s="85" t="s">
        <v>656</v>
      </c>
      <c r="B51" s="86">
        <v>100.21020460246403</v>
      </c>
      <c r="C51" s="86">
        <v>100.36970774117462</v>
      </c>
      <c r="D51" s="86">
        <v>100.09464633392714</v>
      </c>
      <c r="E51" s="87">
        <v>99.79256461785198</v>
      </c>
      <c r="F51" s="82"/>
      <c r="G51" s="88">
        <v>101.02490988490152</v>
      </c>
      <c r="H51" s="89">
        <v>103.85830935838649</v>
      </c>
      <c r="I51" s="87">
        <v>100.52356166845425</v>
      </c>
      <c r="K51" s="71">
        <f t="shared" si="0"/>
        <v>0.21020460246403161</v>
      </c>
      <c r="L51" s="71">
        <f>SUM(K$5:K51)</f>
        <v>26.076458653707078</v>
      </c>
      <c r="M51" s="70">
        <f t="shared" si="1"/>
        <v>36.373505404335674</v>
      </c>
      <c r="P51" s="70" t="str">
        <f ca="1">INDEX(OFFSET(A$5,3*ROWS(A$5:A51)-3,,3),3,1)</f>
        <v>2007/9</v>
      </c>
      <c r="Q51" s="70">
        <f ca="1">SUM(OFFSET(K$5,3*ROWS(K$5:K51)-3,,3))</f>
        <v>-3.9401083065713181</v>
      </c>
      <c r="R51" s="70">
        <f ca="1">SUM(Q$5:Q51)</f>
        <v>48.991497663088381</v>
      </c>
      <c r="S51" s="70">
        <f t="shared" ca="1" si="2"/>
        <v>68.337212835513313</v>
      </c>
      <c r="T51" s="70">
        <v>79.856355146034701</v>
      </c>
    </row>
    <row r="52" spans="1:20">
      <c r="A52" s="85" t="s">
        <v>657</v>
      </c>
      <c r="B52" s="86">
        <v>101.01232917841811</v>
      </c>
      <c r="C52" s="86">
        <v>101.41994579123086</v>
      </c>
      <c r="D52" s="86">
        <v>100.5081612704616</v>
      </c>
      <c r="E52" s="87">
        <v>100.10863807558776</v>
      </c>
      <c r="F52" s="82"/>
      <c r="G52" s="88">
        <v>102.04761452513699</v>
      </c>
      <c r="H52" s="89">
        <v>102.04761452513699</v>
      </c>
      <c r="I52" s="87">
        <v>100.6483788885523</v>
      </c>
      <c r="K52" s="71">
        <f t="shared" si="0"/>
        <v>1.0123291784181134</v>
      </c>
      <c r="L52" s="71">
        <f>SUM(K$5:K52)</f>
        <v>27.088787832125192</v>
      </c>
      <c r="M52" s="70">
        <f t="shared" si="1"/>
        <v>37.785582148772107</v>
      </c>
      <c r="P52" s="70" t="str">
        <f ca="1">INDEX(OFFSET(A$5,3*ROWS(A$5:A52)-3,,3),3,1)</f>
        <v>2007/12</v>
      </c>
      <c r="Q52" s="70">
        <f ca="1">SUM(OFFSET(K$5,3*ROWS(K$5:K52)-3,,3))</f>
        <v>6.6535807470001487</v>
      </c>
      <c r="R52" s="70">
        <f ca="1">SUM(Q$5:Q52)</f>
        <v>55.64507841008853</v>
      </c>
      <c r="S52" s="70">
        <f t="shared" ca="1" si="2"/>
        <v>77.618153107086144</v>
      </c>
      <c r="T52" s="70">
        <v>83.859674658061394</v>
      </c>
    </row>
    <row r="53" spans="1:20">
      <c r="A53" s="85" t="s">
        <v>658</v>
      </c>
      <c r="B53" s="86">
        <v>101.88214745675343</v>
      </c>
      <c r="C53" s="86">
        <v>102.68903938290018</v>
      </c>
      <c r="D53" s="86">
        <v>99.734713367986558</v>
      </c>
      <c r="E53" s="87">
        <v>100.18797191463193</v>
      </c>
      <c r="F53" s="82"/>
      <c r="G53" s="88">
        <v>101.88214745675343</v>
      </c>
      <c r="H53" s="89">
        <v>99.98457403005105</v>
      </c>
      <c r="I53" s="87">
        <v>99.984574030051064</v>
      </c>
      <c r="K53" s="71">
        <f t="shared" si="0"/>
        <v>1.8821474567534295</v>
      </c>
      <c r="L53" s="71">
        <f>SUM(K$5:K53)</f>
        <v>28.970935288878621</v>
      </c>
      <c r="M53" s="70">
        <f t="shared" si="1"/>
        <v>40.410950171290956</v>
      </c>
      <c r="P53" s="70" t="str">
        <f ca="1">INDEX(OFFSET(A$5,3*ROWS(A$5:A53)-3,,3),3,1)</f>
        <v>2008/3</v>
      </c>
      <c r="Q53" s="70">
        <f ca="1">SUM(OFFSET(K$5,3*ROWS(K$5:K53)-3,,3))</f>
        <v>4.7636624209761038</v>
      </c>
      <c r="R53" s="70">
        <f ca="1">SUM(Q$5:Q53)</f>
        <v>60.408740831064634</v>
      </c>
      <c r="S53" s="70">
        <f t="shared" ca="1" si="2"/>
        <v>84.262885933534278</v>
      </c>
      <c r="T53" s="70">
        <v>88.262820012629405</v>
      </c>
    </row>
    <row r="54" spans="1:20">
      <c r="A54" s="85" t="s">
        <v>659</v>
      </c>
      <c r="B54" s="86">
        <v>100.12066788064165</v>
      </c>
      <c r="C54" s="86">
        <v>100.30155470119364</v>
      </c>
      <c r="D54" s="86">
        <v>99.332831639044656</v>
      </c>
      <c r="E54" s="87">
        <v>100.04903413250688</v>
      </c>
      <c r="F54" s="82"/>
      <c r="G54" s="88">
        <v>102.0050864848417</v>
      </c>
      <c r="H54" s="89">
        <v>100.08037131900281</v>
      </c>
      <c r="I54" s="87">
        <v>100.03247862088905</v>
      </c>
      <c r="K54" s="71">
        <f t="shared" si="0"/>
        <v>0.12066788064164768</v>
      </c>
      <c r="L54" s="71">
        <f>SUM(K$5:K54)</f>
        <v>29.091603169520269</v>
      </c>
      <c r="M54" s="70">
        <f t="shared" si="1"/>
        <v>40.579267267831391</v>
      </c>
      <c r="P54" s="70" t="str">
        <f ca="1">INDEX(OFFSET(A$5,3*ROWS(A$5:A54)-3,,3),3,1)</f>
        <v>2008/6</v>
      </c>
      <c r="Q54" s="70">
        <f ca="1">SUM(OFFSET(K$5,3*ROWS(K$5:K54)-3,,3))</f>
        <v>1.91412041127046</v>
      </c>
      <c r="R54" s="70">
        <f ca="1">SUM(Q$5:Q54)</f>
        <v>62.322861242335094</v>
      </c>
      <c r="S54" s="70">
        <f t="shared" ca="1" si="2"/>
        <v>86.932852359899371</v>
      </c>
      <c r="T54" s="70">
        <v>91.000867871044605</v>
      </c>
    </row>
    <row r="55" spans="1:20">
      <c r="A55" s="85" t="s">
        <v>660</v>
      </c>
      <c r="B55" s="86">
        <v>99.606430391990443</v>
      </c>
      <c r="C55" s="86">
        <v>99.065752371142295</v>
      </c>
      <c r="D55" s="86">
        <v>101.73077049410935</v>
      </c>
      <c r="E55" s="87">
        <v>100.08629029983564</v>
      </c>
      <c r="F55" s="82"/>
      <c r="G55" s="88">
        <v>101.60362546581349</v>
      </c>
      <c r="H55" s="89">
        <v>100.26726321016687</v>
      </c>
      <c r="I55" s="87">
        <v>100.11044382097307</v>
      </c>
      <c r="K55" s="71">
        <f t="shared" si="0"/>
        <v>-0.39356960800955676</v>
      </c>
      <c r="L55" s="71">
        <f>SUM(K$5:K55)</f>
        <v>28.698033561510712</v>
      </c>
      <c r="M55" s="70">
        <f t="shared" si="1"/>
        <v>40.03028527399448</v>
      </c>
      <c r="P55" s="70" t="str">
        <f ca="1">INDEX(OFFSET(A$5,3*ROWS(A$5:A55)-3,,3),3,1)</f>
        <v>2008/9</v>
      </c>
      <c r="Q55" s="70">
        <f ca="1">SUM(OFFSET(K$5,3*ROWS(K$5:K55)-3,,3))</f>
        <v>-2.4574049071454311</v>
      </c>
      <c r="R55" s="70">
        <f ca="1">SUM(Q$5:Q55)</f>
        <v>59.865456335189663</v>
      </c>
      <c r="S55" s="70">
        <f t="shared" ca="1" si="2"/>
        <v>83.505069781838742</v>
      </c>
      <c r="T55" s="70">
        <v>88.766398130766703</v>
      </c>
    </row>
    <row r="56" spans="1:20">
      <c r="A56" s="85" t="s">
        <v>661</v>
      </c>
      <c r="B56" s="86">
        <v>99.187356871416583</v>
      </c>
      <c r="C56" s="86">
        <v>98.769396194706658</v>
      </c>
      <c r="D56" s="86">
        <v>100.31437004274592</v>
      </c>
      <c r="E56" s="87">
        <v>100.0789337871542</v>
      </c>
      <c r="F56" s="82"/>
      <c r="G56" s="88">
        <v>100.77795058507392</v>
      </c>
      <c r="H56" s="89">
        <v>99.075552206158619</v>
      </c>
      <c r="I56" s="87">
        <v>99.851720273010002</v>
      </c>
      <c r="K56" s="71">
        <f t="shared" si="0"/>
        <v>-0.81264312858341725</v>
      </c>
      <c r="L56" s="71">
        <f>SUM(K$5:K56)</f>
        <v>27.885390432927295</v>
      </c>
      <c r="M56" s="70">
        <f t="shared" si="1"/>
        <v>38.896746413451275</v>
      </c>
      <c r="P56" s="70" t="str">
        <f ca="1">INDEX(OFFSET(A$5,3*ROWS(A$5:A56)-3,,3),3,1)</f>
        <v>2008/12</v>
      </c>
      <c r="Q56" s="70">
        <f ca="1">SUM(OFFSET(K$5,3*ROWS(K$5:K56)-3,,3))</f>
        <v>0.93121785547918989</v>
      </c>
      <c r="R56" s="70">
        <f ca="1">SUM(Q$5:Q56)</f>
        <v>60.796674190668853</v>
      </c>
      <c r="S56" s="70">
        <f t="shared" ca="1" si="2"/>
        <v>84.804006042651565</v>
      </c>
      <c r="T56" s="70">
        <v>89.553397099313003</v>
      </c>
    </row>
    <row r="57" spans="1:20">
      <c r="A57" s="85" t="s">
        <v>662</v>
      </c>
      <c r="B57" s="86">
        <v>99.68383801896627</v>
      </c>
      <c r="C57" s="86">
        <v>99.708133278253513</v>
      </c>
      <c r="D57" s="86">
        <v>99.107464159192887</v>
      </c>
      <c r="E57" s="87">
        <v>100.20257059691815</v>
      </c>
      <c r="F57" s="82"/>
      <c r="G57" s="88">
        <v>100.45932902005896</v>
      </c>
      <c r="H57" s="89">
        <v>98.262265500537211</v>
      </c>
      <c r="I57" s="87">
        <v>99.532535825292015</v>
      </c>
      <c r="K57" s="71">
        <f t="shared" si="0"/>
        <v>-0.31616198103372994</v>
      </c>
      <c r="L57" s="71">
        <f>SUM(K$5:K57)</f>
        <v>27.569228451893565</v>
      </c>
      <c r="M57" s="70">
        <f t="shared" si="1"/>
        <v>38.455738695398232</v>
      </c>
      <c r="P57" s="70" t="str">
        <f ca="1">INDEX(OFFSET(A$5,3*ROWS(A$5:A57)-3,,3),3,1)</f>
        <v>2009/3</v>
      </c>
      <c r="Q57" s="70">
        <f ca="1">SUM(OFFSET(K$5,3*ROWS(K$5:K57)-3,,3))</f>
        <v>0.71145647282429536</v>
      </c>
      <c r="R57" s="70">
        <f ca="1">SUM(Q$5:Q57)</f>
        <v>61.508130663493148</v>
      </c>
      <c r="S57" s="70">
        <f t="shared" ca="1" si="2"/>
        <v>85.79640175876024</v>
      </c>
      <c r="T57" s="70">
        <v>90.029139241070993</v>
      </c>
    </row>
    <row r="58" spans="1:20">
      <c r="A58" s="85" t="s">
        <v>663</v>
      </c>
      <c r="B58" s="86">
        <v>99.70597787174998</v>
      </c>
      <c r="C58" s="86">
        <v>99.188721299252194</v>
      </c>
      <c r="D58" s="86">
        <v>101.5200996971837</v>
      </c>
      <c r="E58" s="87">
        <v>100.3133003860335</v>
      </c>
      <c r="F58" s="82"/>
      <c r="G58" s="88">
        <v>100.16395636284848</v>
      </c>
      <c r="H58" s="89">
        <v>98.002902393819298</v>
      </c>
      <c r="I58" s="87">
        <v>99.276797288030508</v>
      </c>
      <c r="K58" s="71">
        <f t="shared" si="0"/>
        <v>-0.29402212825002039</v>
      </c>
      <c r="L58" s="71">
        <f>SUM(K$5:K58)</f>
        <v>27.275206323643545</v>
      </c>
      <c r="M58" s="70">
        <f t="shared" si="1"/>
        <v>38.045613393764299</v>
      </c>
      <c r="P58" s="70" t="str">
        <f ca="1">INDEX(OFFSET(A$5,3*ROWS(A$5:A58)-3,,3),3,1)</f>
        <v>2009/6</v>
      </c>
      <c r="Q58" s="70">
        <f ca="1">SUM(OFFSET(K$5,3*ROWS(K$5:K58)-3,,3))</f>
        <v>4.4438066583118996</v>
      </c>
      <c r="R58" s="70">
        <f ca="1">SUM(Q$5:Q58)</f>
        <v>65.951937321805048</v>
      </c>
      <c r="S58" s="70">
        <f t="shared" ca="1" si="2"/>
        <v>91.994974488610282</v>
      </c>
      <c r="T58" s="70">
        <v>94.037519839712203</v>
      </c>
    </row>
    <row r="59" spans="1:20">
      <c r="A59" s="85" t="s">
        <v>664</v>
      </c>
      <c r="B59" s="86">
        <v>98.029585013335932</v>
      </c>
      <c r="C59" s="86">
        <v>96.816980251795144</v>
      </c>
      <c r="D59" s="86">
        <v>101.31748511124907</v>
      </c>
      <c r="E59" s="87">
        <v>100.40775706978491</v>
      </c>
      <c r="F59" s="82"/>
      <c r="G59" s="88">
        <v>98.190310755439256</v>
      </c>
      <c r="H59" s="89">
        <v>99.279483540387602</v>
      </c>
      <c r="I59" s="87">
        <v>99.2771713688592</v>
      </c>
      <c r="K59" s="71">
        <f t="shared" si="0"/>
        <v>-1.9704149866640677</v>
      </c>
      <c r="L59" s="71">
        <f>SUM(K$5:K59)</f>
        <v>25.304791336979477</v>
      </c>
      <c r="M59" s="70">
        <f t="shared" si="1"/>
        <v>35.297122844568477</v>
      </c>
      <c r="P59" s="70" t="str">
        <f ca="1">INDEX(OFFSET(A$5,3*ROWS(A$5:A59)-3,,3),3,1)</f>
        <v>2009/9</v>
      </c>
      <c r="Q59" s="70">
        <f ca="1">SUM(OFFSET(K$5,3*ROWS(K$5:K59)-3,,3))</f>
        <v>-2.3636160211230077</v>
      </c>
      <c r="R59" s="70">
        <f ca="1">SUM(Q$5:Q59)</f>
        <v>63.58832130068204</v>
      </c>
      <c r="S59" s="70">
        <f t="shared" ca="1" si="2"/>
        <v>88.698016061095046</v>
      </c>
      <c r="T59" s="70">
        <v>91.780275209669497</v>
      </c>
    </row>
    <row r="60" spans="1:20">
      <c r="A60" s="85" t="s">
        <v>665</v>
      </c>
      <c r="B60" s="86">
        <v>98.713959542527718</v>
      </c>
      <c r="C60" s="86">
        <v>98.525376388996307</v>
      </c>
      <c r="D60" s="86">
        <v>98.465073889372292</v>
      </c>
      <c r="E60" s="87">
        <v>99.899354829383455</v>
      </c>
      <c r="F60" s="82"/>
      <c r="G60" s="88">
        <v>96.92754363380655</v>
      </c>
      <c r="H60" s="89">
        <v>98.928527409812233</v>
      </c>
      <c r="I60" s="87">
        <v>99.234905236368434</v>
      </c>
      <c r="K60" s="71">
        <f t="shared" si="0"/>
        <v>-1.2860404574722821</v>
      </c>
      <c r="L60" s="71">
        <f>SUM(K$5:K60)</f>
        <v>24.018750879507195</v>
      </c>
      <c r="M60" s="70">
        <f t="shared" si="1"/>
        <v>33.503251976163099</v>
      </c>
      <c r="P60" s="70" t="str">
        <f ca="1">INDEX(OFFSET(A$5,3*ROWS(A$5:A60)-3,,3),3,1)</f>
        <v>2009/12</v>
      </c>
      <c r="Q60" s="70">
        <f ca="1">SUM(OFFSET(K$5,3*ROWS(K$5:K60)-3,,3))</f>
        <v>3.6689408121985849</v>
      </c>
      <c r="R60" s="70">
        <f ca="1">SUM(Q$5:Q60)</f>
        <v>67.257262112880625</v>
      </c>
      <c r="S60" s="70">
        <f t="shared" ca="1" si="2"/>
        <v>93.815744669604584</v>
      </c>
      <c r="T60" s="70">
        <v>93.9185843042724</v>
      </c>
    </row>
    <row r="61" spans="1:20">
      <c r="A61" s="85" t="s">
        <v>666</v>
      </c>
      <c r="B61" s="86">
        <v>100.25849621575472</v>
      </c>
      <c r="C61" s="86">
        <v>100.46701226949202</v>
      </c>
      <c r="D61" s="86">
        <v>99.411159090708196</v>
      </c>
      <c r="E61" s="87">
        <v>100.21021607475329</v>
      </c>
      <c r="F61" s="82"/>
      <c r="G61" s="88">
        <v>97.178097666123946</v>
      </c>
      <c r="H61" s="89">
        <v>98.85455689343658</v>
      </c>
      <c r="I61" s="87">
        <v>99.193658782897586</v>
      </c>
      <c r="K61" s="71">
        <f t="shared" si="0"/>
        <v>0.25849621575471815</v>
      </c>
      <c r="L61" s="71">
        <f>SUM(K$5:K61)</f>
        <v>24.277247095261913</v>
      </c>
      <c r="M61" s="70">
        <f t="shared" si="1"/>
        <v>33.863822927365398</v>
      </c>
      <c r="P61" s="70" t="str">
        <f ca="1">INDEX(OFFSET(A$5,3*ROWS(A$5:A61)-3,,3),3,1)</f>
        <v>2010/3</v>
      </c>
      <c r="Q61" s="70">
        <f ca="1">SUM(OFFSET(K$5,3*ROWS(K$5:K61)-3,,3))</f>
        <v>2.8412283374542397</v>
      </c>
      <c r="R61" s="70">
        <f ca="1">SUM(Q$5:Q61)</f>
        <v>70.098490450334864</v>
      </c>
      <c r="S61" s="70">
        <f t="shared" ca="1" si="2"/>
        <v>97.778914502585394</v>
      </c>
      <c r="T61" s="70">
        <v>98.242168325588494</v>
      </c>
    </row>
    <row r="62" spans="1:20">
      <c r="A62" s="85" t="s">
        <v>667</v>
      </c>
      <c r="B62" s="86">
        <v>99.986346396274314</v>
      </c>
      <c r="C62" s="86">
        <v>99.921355288652066</v>
      </c>
      <c r="D62" s="86">
        <v>100.12383664556342</v>
      </c>
      <c r="E62" s="87">
        <v>100.1437323608352</v>
      </c>
      <c r="F62" s="82"/>
      <c r="G62" s="88">
        <v>97.164829353760453</v>
      </c>
      <c r="H62" s="89">
        <v>98.354769846902911</v>
      </c>
      <c r="I62" s="87">
        <v>99.111220719958595</v>
      </c>
      <c r="K62" s="71">
        <f t="shared" si="0"/>
        <v>-1.3653603725686025E-2</v>
      </c>
      <c r="L62" s="71">
        <f>SUM(K$5:K62)</f>
        <v>24.263593491536227</v>
      </c>
      <c r="M62" s="70">
        <f t="shared" si="1"/>
        <v>33.844777801817486</v>
      </c>
      <c r="P62" s="70" t="str">
        <f ca="1">INDEX(OFFSET(A$5,3*ROWS(A$5:A62)-3,,3),3,1)</f>
        <v>2010/6</v>
      </c>
      <c r="Q62" s="70">
        <f ca="1">SUM(OFFSET(K$5,3*ROWS(K$5:K62)-3,,3))</f>
        <v>1.5923140620033962</v>
      </c>
      <c r="R62" s="70">
        <f ca="1">SUM(Q$5:Q62)</f>
        <v>71.690804512338261</v>
      </c>
      <c r="S62" s="70">
        <f t="shared" ca="1" si="2"/>
        <v>100</v>
      </c>
      <c r="T62" s="70">
        <v>100.464193724738</v>
      </c>
    </row>
    <row r="63" spans="1:20">
      <c r="A63" s="85" t="s">
        <v>668</v>
      </c>
      <c r="B63" s="86">
        <v>100.88324240474292</v>
      </c>
      <c r="C63" s="86">
        <v>100.99202183222306</v>
      </c>
      <c r="D63" s="86">
        <v>100.97937158641273</v>
      </c>
      <c r="E63" s="87">
        <v>100.26225155025304</v>
      </c>
      <c r="F63" s="82"/>
      <c r="G63" s="88">
        <v>98.023030329108948</v>
      </c>
      <c r="H63" s="89">
        <v>99.015346066700161</v>
      </c>
      <c r="I63" s="87">
        <v>99.102625676862701</v>
      </c>
      <c r="K63" s="71">
        <f t="shared" si="0"/>
        <v>0.88324240474291571</v>
      </c>
      <c r="L63" s="71">
        <f>SUM(K$5:K63)</f>
        <v>25.146835896279143</v>
      </c>
      <c r="M63" s="70">
        <f t="shared" si="1"/>
        <v>35.076794112348502</v>
      </c>
      <c r="P63" s="70" t="str">
        <f ca="1">INDEX(OFFSET(A$5,3*ROWS(A$5:A63)-3,,3),3,1)</f>
        <v>2010/9</v>
      </c>
      <c r="Q63" s="70">
        <f ca="1">SUM(OFFSET(K$5,3*ROWS(K$5:K63)-3,,3))</f>
        <v>0.24994777601804685</v>
      </c>
      <c r="R63" s="70">
        <f ca="1">SUM(Q$5:Q63)</f>
        <v>71.940752288356308</v>
      </c>
      <c r="S63" s="70">
        <f t="shared" ca="1" si="2"/>
        <v>100.34864691185747</v>
      </c>
      <c r="T63" s="70">
        <v>99.179444598606807</v>
      </c>
    </row>
    <row r="64" spans="1:20">
      <c r="A64" s="85" t="s">
        <v>669</v>
      </c>
      <c r="B64" s="86">
        <v>102.40968447494008</v>
      </c>
      <c r="C64" s="86">
        <v>103.56547633207951</v>
      </c>
      <c r="D64" s="86">
        <v>99.57684640417736</v>
      </c>
      <c r="E64" s="87">
        <v>100.03107572754931</v>
      </c>
      <c r="F64" s="82"/>
      <c r="G64" s="88">
        <v>100.38507607281529</v>
      </c>
      <c r="H64" s="89">
        <v>100.38507607281531</v>
      </c>
      <c r="I64" s="87">
        <v>99.209116240410651</v>
      </c>
      <c r="K64" s="71">
        <f t="shared" si="0"/>
        <v>2.4096844749400788</v>
      </c>
      <c r="L64" s="71">
        <f>SUM(K$5:K64)</f>
        <v>27.556520371219221</v>
      </c>
      <c r="M64" s="70">
        <f t="shared" si="1"/>
        <v>38.438012460128881</v>
      </c>
      <c r="P64" s="70" t="str">
        <f ca="1">INDEX(OFFSET(A$5,3*ROWS(A$5:A64)-3,,3),3,1)</f>
        <v>2010/12</v>
      </c>
      <c r="Q64" s="70">
        <f ca="1">SUM(OFFSET(K$5,3*ROWS(K$5:K64)-3,,3))</f>
        <v>4.4049341330338621</v>
      </c>
      <c r="R64" s="70">
        <f ca="1">SUM(Q$5:Q64)</f>
        <v>76.34568642139017</v>
      </c>
      <c r="S64" s="70">
        <f t="shared" ca="1" si="2"/>
        <v>106.4929971712771</v>
      </c>
      <c r="T64" s="70">
        <v>102.114193351067</v>
      </c>
    </row>
    <row r="65" spans="1:20">
      <c r="A65" s="85" t="s">
        <v>670</v>
      </c>
      <c r="B65" s="86">
        <v>104.62423259011528</v>
      </c>
      <c r="C65" s="86">
        <v>106.49825867220414</v>
      </c>
      <c r="D65" s="86">
        <v>100.05137223336837</v>
      </c>
      <c r="E65" s="87">
        <v>100.40601769787969</v>
      </c>
      <c r="F65" s="82"/>
      <c r="G65" s="88">
        <v>104.62423259011528</v>
      </c>
      <c r="H65" s="89">
        <v>103.08686860057399</v>
      </c>
      <c r="I65" s="87">
        <v>103.08686860057399</v>
      </c>
      <c r="K65" s="71">
        <f t="shared" si="0"/>
        <v>4.6242325901152839</v>
      </c>
      <c r="L65" s="71">
        <f>SUM(K$5:K65)</f>
        <v>32.180752961334505</v>
      </c>
      <c r="M65" s="70">
        <f t="shared" si="1"/>
        <v>44.888257539076818</v>
      </c>
      <c r="P65" s="70" t="str">
        <f ca="1">INDEX(OFFSET(A$5,3*ROWS(A$5:A65)-3,,3),3,1)</f>
        <v>2011/3</v>
      </c>
      <c r="Q65" s="70">
        <f ca="1">SUM(OFFSET(K$5,3*ROWS(K$5:K65)-3,,3))</f>
        <v>5.1194270469298715</v>
      </c>
      <c r="R65" s="70">
        <f ca="1">SUM(Q$5:Q65)</f>
        <v>81.465113468320041</v>
      </c>
      <c r="S65" s="70">
        <f t="shared" ca="1" si="2"/>
        <v>113.63397861478815</v>
      </c>
      <c r="T65" s="70">
        <v>109.11921449721601</v>
      </c>
    </row>
    <row r="66" spans="1:20">
      <c r="A66" s="85" t="s">
        <v>671</v>
      </c>
      <c r="B66" s="86">
        <v>99.063222531728854</v>
      </c>
      <c r="C66" s="86">
        <v>98.754495352607918</v>
      </c>
      <c r="D66" s="86">
        <v>99.719932029501962</v>
      </c>
      <c r="E66" s="87">
        <v>99.956076183625342</v>
      </c>
      <c r="F66" s="82"/>
      <c r="G66" s="88">
        <v>103.64413635285949</v>
      </c>
      <c r="H66" s="89">
        <v>101.99809510312174</v>
      </c>
      <c r="I66" s="87">
        <v>102.5421535999191</v>
      </c>
      <c r="K66" s="71">
        <f t="shared" si="0"/>
        <v>-0.93677746827114561</v>
      </c>
      <c r="L66" s="71">
        <f>SUM(K$5:K66)</f>
        <v>31.24397549306336</v>
      </c>
      <c r="M66" s="70">
        <f t="shared" si="1"/>
        <v>43.581566290954584</v>
      </c>
      <c r="P66" s="70" t="str">
        <f ca="1">INDEX(OFFSET(A$5,3*ROWS(A$5:A66)-3,,3),3,1)</f>
        <v>2011/6</v>
      </c>
      <c r="Q66" s="70">
        <f ca="1">SUM(OFFSET(K$5,3*ROWS(K$5:K66)-3,,3))</f>
        <v>-1.5945757237658</v>
      </c>
      <c r="R66" s="70">
        <f ca="1">SUM(Q$5:Q66)</f>
        <v>79.870537744554241</v>
      </c>
      <c r="S66" s="70">
        <f t="shared" ca="1" si="2"/>
        <v>111.40973837280374</v>
      </c>
      <c r="T66" s="70">
        <v>109.300189786958</v>
      </c>
    </row>
    <row r="67" spans="1:20">
      <c r="A67" s="85" t="s">
        <v>672</v>
      </c>
      <c r="B67" s="86">
        <v>100.01601121697161</v>
      </c>
      <c r="C67" s="86">
        <v>100.16236203714921</v>
      </c>
      <c r="D67" s="86">
        <v>99.456006930508778</v>
      </c>
      <c r="E67" s="87">
        <v>99.871926422301215</v>
      </c>
      <c r="F67" s="82"/>
      <c r="G67" s="88">
        <v>103.6607310404093</v>
      </c>
      <c r="H67" s="89">
        <v>102.41751043378299</v>
      </c>
      <c r="I67" s="87">
        <v>102.50069835771141</v>
      </c>
      <c r="K67" s="71">
        <f t="shared" si="0"/>
        <v>1.6011216971605791E-2</v>
      </c>
      <c r="L67" s="71">
        <f>SUM(K$5:K67)</f>
        <v>31.259986710034966</v>
      </c>
      <c r="M67" s="70">
        <f t="shared" si="1"/>
        <v>43.603900001784751</v>
      </c>
      <c r="P67" s="70" t="str">
        <f ca="1">INDEX(OFFSET(A$5,3*ROWS(A$5:A67)-3,,3),3,1)</f>
        <v>2011/9</v>
      </c>
      <c r="Q67" s="70">
        <f ca="1">SUM(OFFSET(K$5,3*ROWS(K$5:K67)-3,,3))</f>
        <v>-2.8076748392907547</v>
      </c>
      <c r="R67" s="70">
        <f ca="1">SUM(Q$5:Q67)</f>
        <v>77.062862905263486</v>
      </c>
      <c r="S67" s="70">
        <f t="shared" ca="1" si="2"/>
        <v>107.49337161086075</v>
      </c>
      <c r="T67" s="70">
        <v>104.877313187154</v>
      </c>
    </row>
    <row r="68" spans="1:20">
      <c r="A68" s="85" t="s">
        <v>673</v>
      </c>
      <c r="B68" s="86">
        <v>99.90905156465459</v>
      </c>
      <c r="C68" s="86">
        <v>99.786028146758682</v>
      </c>
      <c r="D68" s="86">
        <v>100.33390956067059</v>
      </c>
      <c r="E68" s="87">
        <v>100.08423322430579</v>
      </c>
      <c r="F68" s="82"/>
      <c r="G68" s="88">
        <v>103.56645322746043</v>
      </c>
      <c r="H68" s="89">
        <v>103.16270796808698</v>
      </c>
      <c r="I68" s="87">
        <v>102.66491468483362</v>
      </c>
      <c r="K68" s="71">
        <f t="shared" si="0"/>
        <v>-9.0948435345410417E-2</v>
      </c>
      <c r="L68" s="71">
        <f>SUM(K$5:K68)</f>
        <v>31.169038274689555</v>
      </c>
      <c r="M68" s="70">
        <f t="shared" si="1"/>
        <v>43.477037936330099</v>
      </c>
      <c r="P68" s="70" t="str">
        <f ca="1">INDEX(OFFSET(A$5,3*ROWS(A$5:A68)-3,,3),3,1)</f>
        <v>2011/12</v>
      </c>
      <c r="Q68" s="70">
        <f ca="1">SUM(OFFSET(K$5,3*ROWS(K$5:K68)-3,,3))</f>
        <v>4.0191685686255596</v>
      </c>
      <c r="R68" s="70">
        <f ca="1">SUM(Q$5:Q68)</f>
        <v>81.082031473889046</v>
      </c>
      <c r="S68" s="70">
        <f t="shared" ca="1" si="2"/>
        <v>113.09962557322748</v>
      </c>
      <c r="T68" s="70">
        <v>107.30331484304401</v>
      </c>
    </row>
    <row r="69" spans="1:20">
      <c r="A69" s="85" t="s">
        <v>674</v>
      </c>
      <c r="B69" s="86">
        <v>101.61492931768279</v>
      </c>
      <c r="C69" s="86">
        <v>102.01893154703141</v>
      </c>
      <c r="D69" s="86">
        <v>100.98789507907593</v>
      </c>
      <c r="E69" s="87">
        <v>100.20948123571787</v>
      </c>
      <c r="F69" s="82"/>
      <c r="G69" s="88">
        <v>105.23897824391493</v>
      </c>
      <c r="H69" s="89">
        <v>105.16119249344509</v>
      </c>
      <c r="I69" s="87">
        <v>103.15980410263752</v>
      </c>
      <c r="K69" s="71">
        <f t="shared" si="0"/>
        <v>1.6149293176827939</v>
      </c>
      <c r="L69" s="71">
        <f>SUM(K$5:K69)</f>
        <v>32.783967592372349</v>
      </c>
      <c r="M69" s="70">
        <f t="shared" si="1"/>
        <v>45.729668979694743</v>
      </c>
      <c r="P69" s="70" t="str">
        <f ca="1">INDEX(OFFSET(A$5,3*ROWS(A$5:A69)-3,,3),3,1)</f>
        <v>2012/3</v>
      </c>
      <c r="Q69" s="70">
        <f ca="1">SUM(OFFSET(K$5,3*ROWS(K$5:K69)-3,,3))</f>
        <v>2.7654123450874977</v>
      </c>
      <c r="R69" s="70">
        <f ca="1">SUM(Q$5:Q69)</f>
        <v>83.847443818976544</v>
      </c>
      <c r="S69" s="70">
        <f t="shared" ca="1" si="2"/>
        <v>116.95704126816722</v>
      </c>
      <c r="T69" s="70">
        <v>112.763944171733</v>
      </c>
    </row>
    <row r="70" spans="1:20">
      <c r="A70" s="85" t="s">
        <v>675</v>
      </c>
      <c r="B70" s="86">
        <v>98.666395161821001</v>
      </c>
      <c r="C70" s="86">
        <v>98.183346344197801</v>
      </c>
      <c r="D70" s="86">
        <v>99.708175486942849</v>
      </c>
      <c r="E70" s="87">
        <v>100.06368740798031</v>
      </c>
      <c r="F70" s="82"/>
      <c r="G70" s="88">
        <v>103.83550613840393</v>
      </c>
      <c r="H70" s="89">
        <v>104.06473107954351</v>
      </c>
      <c r="I70" s="87">
        <v>103.30915695616302</v>
      </c>
      <c r="K70" s="71">
        <f t="shared" ref="K70:K133" si="3">B70-100</f>
        <v>-1.3336048381789993</v>
      </c>
      <c r="L70" s="71">
        <f>SUM(K$5:K70)</f>
        <v>31.45036275419335</v>
      </c>
      <c r="M70" s="70">
        <f t="shared" ref="M70:M133" si="4">L70/$L$178*100</f>
        <v>43.869451553972475</v>
      </c>
      <c r="P70" s="70" t="str">
        <f ca="1">INDEX(OFFSET(A$5,3*ROWS(A$5:A70)-3,,3),3,1)</f>
        <v>2012/6</v>
      </c>
      <c r="Q70" s="70">
        <f ca="1">SUM(OFFSET(K$5,3*ROWS(K$5:K70)-3,,3))</f>
        <v>-3.1106597470542852</v>
      </c>
      <c r="R70" s="70">
        <f ca="1">SUM(Q$5:Q70)</f>
        <v>80.736784071922258</v>
      </c>
      <c r="S70" s="70">
        <f t="shared" ref="S70:S117" ca="1" si="5">R70/$R$62*100</f>
        <v>112.61804721137862</v>
      </c>
      <c r="T70" s="70">
        <v>110.43223946236201</v>
      </c>
    </row>
    <row r="71" spans="1:20">
      <c r="A71" s="85" t="s">
        <v>676</v>
      </c>
      <c r="B71" s="86">
        <v>97.294237470037729</v>
      </c>
      <c r="C71" s="86">
        <v>96.393694871358207</v>
      </c>
      <c r="D71" s="86">
        <v>99.190383456142428</v>
      </c>
      <c r="E71" s="87">
        <v>99.87181639722067</v>
      </c>
      <c r="F71" s="82"/>
      <c r="G71" s="88">
        <v>101.02596392051431</v>
      </c>
      <c r="H71" s="89">
        <v>103.28411220481379</v>
      </c>
      <c r="I71" s="87">
        <v>103.30566920509109</v>
      </c>
      <c r="K71" s="71">
        <f t="shared" si="3"/>
        <v>-2.7057625299622714</v>
      </c>
      <c r="L71" s="71">
        <f>SUM(K$5:K71)</f>
        <v>28.744600224231078</v>
      </c>
      <c r="M71" s="70">
        <f t="shared" si="4"/>
        <v>40.095240135412382</v>
      </c>
      <c r="P71" s="70" t="str">
        <f ca="1">INDEX(OFFSET(A$5,3*ROWS(A$5:A71)-3,,3),3,1)</f>
        <v>2012/9</v>
      </c>
      <c r="Q71" s="70">
        <f ca="1">SUM(OFFSET(K$5,3*ROWS(K$5:K71)-3,,3))</f>
        <v>-1.0652241666635831</v>
      </c>
      <c r="R71" s="70">
        <f ca="1">SUM(Q$5:Q71)</f>
        <v>79.671559905258675</v>
      </c>
      <c r="S71" s="70">
        <f t="shared" ca="1" si="5"/>
        <v>111.13218835694178</v>
      </c>
      <c r="T71" s="70">
        <v>107.439325850312</v>
      </c>
    </row>
    <row r="72" spans="1:20">
      <c r="A72" s="85" t="s">
        <v>677</v>
      </c>
      <c r="B72" s="86">
        <v>99.311871798341244</v>
      </c>
      <c r="C72" s="86">
        <v>99.10051869283653</v>
      </c>
      <c r="D72" s="86">
        <v>99.661406458086688</v>
      </c>
      <c r="E72" s="87">
        <v>99.985421539044964</v>
      </c>
      <c r="F72" s="82"/>
      <c r="G72" s="88">
        <v>100.33077577177966</v>
      </c>
      <c r="H72" s="89">
        <v>103.90970595876988</v>
      </c>
      <c r="I72" s="87">
        <v>103.37867054231367</v>
      </c>
      <c r="K72" s="71">
        <f t="shared" si="3"/>
        <v>-0.68812820165875621</v>
      </c>
      <c r="L72" s="71">
        <f>SUM(K$5:K72)</f>
        <v>28.056472022572322</v>
      </c>
      <c r="M72" s="70">
        <f t="shared" si="4"/>
        <v>39.135384535604842</v>
      </c>
      <c r="P72" s="70" t="str">
        <f ca="1">INDEX(OFFSET(A$5,3*ROWS(A$5:A72)-3,,3),3,1)</f>
        <v>2012/12</v>
      </c>
      <c r="Q72" s="70">
        <f ca="1">SUM(OFFSET(K$5,3*ROWS(K$5:K72)-3,,3))</f>
        <v>4.716985534400095</v>
      </c>
      <c r="R72" s="70">
        <f ca="1">SUM(Q$5:Q72)</f>
        <v>84.38854543965877</v>
      </c>
      <c r="S72" s="70">
        <f t="shared" ca="1" si="5"/>
        <v>117.71181257302696</v>
      </c>
      <c r="T72" s="70">
        <v>110.979358110628</v>
      </c>
    </row>
    <row r="73" spans="1:20">
      <c r="A73" s="85" t="s">
        <v>678</v>
      </c>
      <c r="B73" s="86">
        <v>98.825775414427468</v>
      </c>
      <c r="C73" s="86">
        <v>98.341474595874885</v>
      </c>
      <c r="D73" s="86">
        <v>100.0132482825894</v>
      </c>
      <c r="E73" s="87">
        <v>99.930290529695711</v>
      </c>
      <c r="F73" s="82"/>
      <c r="G73" s="88">
        <v>99.152667135771765</v>
      </c>
      <c r="H73" s="89">
        <v>102.4248083909213</v>
      </c>
      <c r="I73" s="87">
        <v>103.2755836412223</v>
      </c>
      <c r="K73" s="71">
        <f t="shared" si="3"/>
        <v>-1.1742245855725315</v>
      </c>
      <c r="L73" s="71">
        <f>SUM(K$5:K73)</f>
        <v>26.882247436999791</v>
      </c>
      <c r="M73" s="70">
        <f t="shared" si="4"/>
        <v>37.497483282354928</v>
      </c>
      <c r="P73" s="70" t="str">
        <f ca="1">INDEX(OFFSET(A$5,3*ROWS(A$5:A73)-3,,3),3,1)</f>
        <v>2013/3</v>
      </c>
      <c r="Q73" s="70">
        <f ca="1">SUM(OFFSET(K$5,3*ROWS(K$5:K73)-3,,3))</f>
        <v>2.9138302292543159</v>
      </c>
      <c r="R73" s="70">
        <f ca="1">SUM(Q$5:Q73)</f>
        <v>87.302375668913086</v>
      </c>
      <c r="S73" s="70">
        <f t="shared" ca="1" si="5"/>
        <v>121.77625326256174</v>
      </c>
      <c r="T73" s="70">
        <v>116.151586339677</v>
      </c>
    </row>
    <row r="74" spans="1:20">
      <c r="A74" s="85" t="s">
        <v>679</v>
      </c>
      <c r="B74" s="86">
        <v>100.08610333642396</v>
      </c>
      <c r="C74" s="86">
        <v>99.837254762901011</v>
      </c>
      <c r="D74" s="86">
        <v>101.18995179339439</v>
      </c>
      <c r="E74" s="87">
        <v>100.09623950654249</v>
      </c>
      <c r="F74" s="82"/>
      <c r="G74" s="88">
        <v>99.238040890329017</v>
      </c>
      <c r="H74" s="89">
        <v>102.52699819831759</v>
      </c>
      <c r="I74" s="87">
        <v>103.20258121556438</v>
      </c>
      <c r="K74" s="71">
        <f t="shared" si="3"/>
        <v>8.6103336423960286E-2</v>
      </c>
      <c r="L74" s="71">
        <f>SUM(K$5:K74)</f>
        <v>26.968350773423751</v>
      </c>
      <c r="M74" s="70">
        <f t="shared" si="4"/>
        <v>37.617587020916183</v>
      </c>
      <c r="P74" s="70" t="str">
        <f ca="1">INDEX(OFFSET(A$5,3*ROWS(A$5:A74)-3,,3),3,1)</f>
        <v>2013/6</v>
      </c>
      <c r="Q74" s="70">
        <f ca="1">SUM(OFFSET(K$5,3*ROWS(K$5:K74)-3,,3))</f>
        <v>-0.1894524673145952</v>
      </c>
      <c r="R74" s="70">
        <f ca="1">SUM(Q$5:Q74)</f>
        <v>87.112923201598491</v>
      </c>
      <c r="S74" s="70">
        <f t="shared" ca="1" si="5"/>
        <v>121.51198998834785</v>
      </c>
      <c r="T74" s="70">
        <v>116.16009618650099</v>
      </c>
    </row>
    <row r="75" spans="1:20">
      <c r="A75" s="85" t="s">
        <v>680</v>
      </c>
      <c r="B75" s="86">
        <v>101.20685225611335</v>
      </c>
      <c r="C75" s="86">
        <v>101.73949652201257</v>
      </c>
      <c r="D75" s="86">
        <v>99.859355731762861</v>
      </c>
      <c r="E75" s="87">
        <v>100.10303924196005</v>
      </c>
      <c r="F75" s="82"/>
      <c r="G75" s="88">
        <v>100.43569742573663</v>
      </c>
      <c r="H75" s="89">
        <v>102.8558808339024</v>
      </c>
      <c r="I75" s="87">
        <v>103.17152733197113</v>
      </c>
      <c r="K75" s="71">
        <f t="shared" si="3"/>
        <v>1.2068522561133506</v>
      </c>
      <c r="L75" s="71">
        <f>SUM(K$5:K75)</f>
        <v>28.175203029537101</v>
      </c>
      <c r="M75" s="70">
        <f t="shared" si="4"/>
        <v>39.300999927665814</v>
      </c>
      <c r="P75" s="70" t="str">
        <f ca="1">INDEX(OFFSET(A$5,3*ROWS(A$5:A75)-3,,3),3,1)</f>
        <v>2013/9</v>
      </c>
      <c r="Q75" s="70">
        <f ca="1">SUM(OFFSET(K$5,3*ROWS(K$5:K75)-3,,3))</f>
        <v>0.50058298664464473</v>
      </c>
      <c r="R75" s="70">
        <f ca="1">SUM(Q$5:Q75)</f>
        <v>87.613506188243136</v>
      </c>
      <c r="S75" s="70">
        <f t="shared" ca="1" si="5"/>
        <v>122.21024270018412</v>
      </c>
      <c r="T75" s="70">
        <v>116.746584156284</v>
      </c>
    </row>
    <row r="76" spans="1:20">
      <c r="A76" s="85" t="s">
        <v>681</v>
      </c>
      <c r="B76" s="86">
        <v>102.42032892506172</v>
      </c>
      <c r="C76" s="86">
        <v>103.62962977540124</v>
      </c>
      <c r="D76" s="86">
        <v>99.181641255855197</v>
      </c>
      <c r="E76" s="87">
        <v>100.00693434823893</v>
      </c>
      <c r="F76" s="82"/>
      <c r="G76" s="88">
        <v>102.8665716616192</v>
      </c>
      <c r="H76" s="89">
        <v>102.8665716616192</v>
      </c>
      <c r="I76" s="87">
        <v>103.14590463538333</v>
      </c>
      <c r="K76" s="71">
        <f t="shared" si="3"/>
        <v>2.4203289250617246</v>
      </c>
      <c r="L76" s="71">
        <f>SUM(K$5:K76)</f>
        <v>30.595531954598826</v>
      </c>
      <c r="M76" s="70">
        <f t="shared" si="4"/>
        <v>42.67706599572783</v>
      </c>
      <c r="P76" s="70" t="str">
        <f ca="1">INDEX(OFFSET(A$5,3*ROWS(A$5:A76)-3,,3),3,1)</f>
        <v>2013/12</v>
      </c>
      <c r="Q76" s="70">
        <f ca="1">SUM(OFFSET(K$5,3*ROWS(K$5:K76)-3,,3))</f>
        <v>2.2362235866671369</v>
      </c>
      <c r="R76" s="70">
        <f ca="1">SUM(Q$5:Q76)</f>
        <v>89.849729774910273</v>
      </c>
      <c r="S76" s="70">
        <f t="shared" ca="1" si="5"/>
        <v>125.32950409204405</v>
      </c>
      <c r="T76" s="70">
        <v>118.124634637466</v>
      </c>
    </row>
    <row r="77" spans="1:20">
      <c r="A77" s="85" t="s">
        <v>682</v>
      </c>
      <c r="B77" s="86">
        <v>102.21925927462277</v>
      </c>
      <c r="C77" s="86">
        <v>103.2842812210792</v>
      </c>
      <c r="D77" s="86">
        <v>99.693895278091901</v>
      </c>
      <c r="E77" s="87">
        <v>99.950225659730037</v>
      </c>
      <c r="F77" s="82"/>
      <c r="G77" s="88">
        <v>102.2192592746228</v>
      </c>
      <c r="H77" s="89">
        <v>100.50200129605594</v>
      </c>
      <c r="I77" s="87">
        <v>100.50200129605592</v>
      </c>
      <c r="K77" s="71">
        <f t="shared" si="3"/>
        <v>2.2192592746227717</v>
      </c>
      <c r="L77" s="71">
        <f>SUM(K$5:K77)</f>
        <v>32.814791229221598</v>
      </c>
      <c r="M77" s="70">
        <f t="shared" si="4"/>
        <v>45.772664224425107</v>
      </c>
      <c r="P77" s="70" t="str">
        <f ca="1">INDEX(OFFSET(A$5,3*ROWS(A$5:A77)-3,,3),3,1)</f>
        <v>2014/3</v>
      </c>
      <c r="Q77" s="70">
        <f ca="1">SUM(OFFSET(K$5,3*ROWS(K$5:K77)-3,,3))</f>
        <v>1.2242632159001943</v>
      </c>
      <c r="R77" s="70">
        <f ca="1">SUM(Q$5:Q77)</f>
        <v>91.073992990810467</v>
      </c>
      <c r="S77" s="70">
        <f ca="1">R77/$R$62*100</f>
        <v>127.03720318152698</v>
      </c>
      <c r="T77" s="70">
        <v>121.53049761676201</v>
      </c>
    </row>
    <row r="78" spans="1:20">
      <c r="A78" s="85" t="s">
        <v>683</v>
      </c>
      <c r="B78" s="86">
        <v>99.274651750354067</v>
      </c>
      <c r="C78" s="86">
        <v>99.008992633033628</v>
      </c>
      <c r="D78" s="86">
        <v>99.766062926414961</v>
      </c>
      <c r="E78" s="87">
        <v>100.03081836563564</v>
      </c>
      <c r="F78" s="82"/>
      <c r="G78" s="88">
        <v>101.47781366667328</v>
      </c>
      <c r="H78" s="89">
        <v>100.71650127961426</v>
      </c>
      <c r="I78" s="87">
        <v>100.60874657694731</v>
      </c>
      <c r="K78" s="71">
        <f t="shared" si="3"/>
        <v>-0.7253482496459327</v>
      </c>
      <c r="L78" s="71">
        <f>SUM(K$5:K78)</f>
        <v>32.089442979575665</v>
      </c>
      <c r="M78" s="70">
        <f t="shared" si="4"/>
        <v>44.760891160110987</v>
      </c>
      <c r="P78" s="70" t="str">
        <f ca="1">INDEX(OFFSET(A$5,3*ROWS(A$5:A78)-3,,3),3,1)</f>
        <v>2014/6</v>
      </c>
      <c r="Q78" s="70">
        <f ca="1">SUM(OFFSET(K$5,3*ROWS(K$5:K78)-3,,3))</f>
        <v>-2.1019697993473585</v>
      </c>
      <c r="R78" s="70">
        <f ca="1">SUM(Q$5:Q78)</f>
        <v>88.972023191463109</v>
      </c>
      <c r="S78" s="70">
        <f t="shared" ca="1" si="5"/>
        <v>124.10520958256326</v>
      </c>
      <c r="T78" s="70">
        <v>119.979845924502</v>
      </c>
    </row>
    <row r="79" spans="1:20">
      <c r="A79" s="85" t="s">
        <v>684</v>
      </c>
      <c r="B79" s="86">
        <v>99.382587250424891</v>
      </c>
      <c r="C79" s="86">
        <v>99.041822742970325</v>
      </c>
      <c r="D79" s="86">
        <v>99.964531846033481</v>
      </c>
      <c r="E79" s="87">
        <v>100.39000506068606</v>
      </c>
      <c r="F79" s="82"/>
      <c r="G79" s="88">
        <v>100.85127670710519</v>
      </c>
      <c r="H79" s="89">
        <v>100.07864095144299</v>
      </c>
      <c r="I79" s="87">
        <v>100.43258110642424</v>
      </c>
      <c r="K79" s="71">
        <f t="shared" si="3"/>
        <v>-0.61741274957510939</v>
      </c>
      <c r="L79" s="71">
        <f>SUM(K$5:K79)</f>
        <v>31.472030230000556</v>
      </c>
      <c r="M79" s="70">
        <f t="shared" si="4"/>
        <v>43.89967506165187</v>
      </c>
      <c r="P79" s="70" t="str">
        <f ca="1">INDEX(OFFSET(A$5,3*ROWS(A$5:A79)-3,,3),3,1)</f>
        <v>2014/9</v>
      </c>
      <c r="Q79" s="70">
        <f ca="1">SUM(OFFSET(K$5,3*ROWS(K$5:K79)-3,,3))</f>
        <v>0.18698588369923641</v>
      </c>
      <c r="R79" s="70">
        <f ca="1">SUM(Q$5:Q79)</f>
        <v>89.159009075162345</v>
      </c>
      <c r="S79" s="70">
        <f t="shared" ca="1" si="5"/>
        <v>124.36603227101146</v>
      </c>
      <c r="T79" s="70">
        <v>117.79782359105999</v>
      </c>
    </row>
    <row r="80" spans="1:20">
      <c r="A80" s="85" t="s">
        <v>685</v>
      </c>
      <c r="B80" s="86">
        <v>102.53010797401207</v>
      </c>
      <c r="C80" s="86">
        <v>103.43940154519476</v>
      </c>
      <c r="D80" s="86">
        <v>100.65427850219102</v>
      </c>
      <c r="E80" s="87">
        <v>100.23557124903529</v>
      </c>
      <c r="F80" s="82"/>
      <c r="G80" s="88">
        <v>103.4029229009646</v>
      </c>
      <c r="H80" s="89">
        <v>102.70414644066096</v>
      </c>
      <c r="I80" s="87">
        <v>100.99879165458374</v>
      </c>
      <c r="K80" s="71">
        <f t="shared" si="3"/>
        <v>2.5301079740120684</v>
      </c>
      <c r="L80" s="71">
        <f>SUM(K$5:K80)</f>
        <v>34.002138204012624</v>
      </c>
      <c r="M80" s="70">
        <f t="shared" si="4"/>
        <v>47.428869623245376</v>
      </c>
      <c r="P80" s="70" t="str">
        <f ca="1">INDEX(OFFSET(A$5,3*ROWS(A$5:A80)-3,,3),3,1)</f>
        <v>2014/12</v>
      </c>
      <c r="Q80" s="70">
        <f ca="1">SUM(OFFSET(K$5,3*ROWS(K$5:K80)-3,,3))</f>
        <v>5.3037351490638827</v>
      </c>
      <c r="R80" s="70">
        <f ca="1">SUM(Q$5:Q80)</f>
        <v>94.462744224226228</v>
      </c>
      <c r="S80" s="70">
        <f t="shared" ca="1" si="5"/>
        <v>131.7641012216132</v>
      </c>
      <c r="T80" s="70">
        <v>121.80289861975</v>
      </c>
    </row>
    <row r="81" spans="1:20">
      <c r="A81" s="85" t="s">
        <v>686</v>
      </c>
      <c r="B81" s="86">
        <v>101.6950248415323</v>
      </c>
      <c r="C81" s="86">
        <v>102.26998386625115</v>
      </c>
      <c r="D81" s="86">
        <v>100.43400392476684</v>
      </c>
      <c r="E81" s="87">
        <v>100.24258252757772</v>
      </c>
      <c r="F81" s="82"/>
      <c r="G81" s="88">
        <v>105.15562813100651</v>
      </c>
      <c r="H81" s="89">
        <v>102.7851005137083</v>
      </c>
      <c r="I81" s="87">
        <v>101.3597996304465</v>
      </c>
      <c r="K81" s="71">
        <f t="shared" si="3"/>
        <v>1.6950248415323017</v>
      </c>
      <c r="L81" s="71">
        <f>SUM(K$5:K81)</f>
        <v>35.697163045544926</v>
      </c>
      <c r="M81" s="70">
        <f t="shared" si="4"/>
        <v>49.793224233383107</v>
      </c>
      <c r="P81" s="70" t="str">
        <f ca="1">INDEX(OFFSET(A$5,3*ROWS(A$5:A81)-3,,3),3,1)</f>
        <v>2015/3</v>
      </c>
      <c r="Q81" s="70">
        <f ca="1">SUM(OFFSET(K$5,3*ROWS(K$5:K81)-3,,3))</f>
        <v>2.3347578990296682</v>
      </c>
      <c r="R81" s="70">
        <f ca="1">SUM(Q$5:Q81)</f>
        <v>96.797502123255896</v>
      </c>
      <c r="S81" s="70">
        <f t="shared" ca="1" si="5"/>
        <v>135.02080605971813</v>
      </c>
      <c r="T81" s="70">
        <v>127.766695354069</v>
      </c>
    </row>
    <row r="82" spans="1:20">
      <c r="A82" s="85" t="s">
        <v>687</v>
      </c>
      <c r="B82" s="86">
        <v>99.482512085833235</v>
      </c>
      <c r="C82" s="86">
        <v>99.104665029506506</v>
      </c>
      <c r="D82" s="86">
        <v>100.12651061634585</v>
      </c>
      <c r="E82" s="87">
        <v>100.66946592168068</v>
      </c>
      <c r="F82" s="82"/>
      <c r="G82" s="88">
        <v>104.61146046436234</v>
      </c>
      <c r="H82" s="89">
        <v>103.63528521872321</v>
      </c>
      <c r="I82" s="87">
        <v>101.73810179601287</v>
      </c>
      <c r="K82" s="71">
        <f t="shared" si="3"/>
        <v>-0.51748791416676454</v>
      </c>
      <c r="L82" s="71">
        <f>SUM(K$5:K82)</f>
        <v>35.179675131378161</v>
      </c>
      <c r="M82" s="70">
        <f t="shared" si="4"/>
        <v>49.071391192609092</v>
      </c>
      <c r="P82" s="70" t="str">
        <f ca="1">INDEX(OFFSET(A$5,3*ROWS(A$5:A82)-3,,3),3,1)</f>
        <v>2015/6</v>
      </c>
      <c r="Q82" s="70">
        <f ca="1">SUM(OFFSET(K$5,3*ROWS(K$5:K82)-3,,3))</f>
        <v>-2.3247301362579975</v>
      </c>
      <c r="R82" s="70">
        <f ca="1">SUM(Q$5:Q82)</f>
        <v>94.472771986997898</v>
      </c>
      <c r="S82" s="70">
        <f t="shared" ca="1" si="5"/>
        <v>131.77808873764107</v>
      </c>
      <c r="T82" s="70">
        <v>126.128472573876</v>
      </c>
    </row>
    <row r="83" spans="1:20">
      <c r="A83" s="85" t="s">
        <v>688</v>
      </c>
      <c r="B83" s="86">
        <v>95.047293094826429</v>
      </c>
      <c r="C83" s="86">
        <v>92.896911217967855</v>
      </c>
      <c r="D83" s="86">
        <v>100.23257508652765</v>
      </c>
      <c r="E83" s="87">
        <v>100.0459995725714</v>
      </c>
      <c r="F83" s="82"/>
      <c r="G83" s="88">
        <v>99.430361438340967</v>
      </c>
      <c r="H83" s="89">
        <v>101.24189864978752</v>
      </c>
      <c r="I83" s="87">
        <v>101.66901458902271</v>
      </c>
      <c r="K83" s="71">
        <f t="shared" si="3"/>
        <v>-4.9527069051735708</v>
      </c>
      <c r="L83" s="71">
        <f>SUM(K$5:K83)</f>
        <v>30.22696822620459</v>
      </c>
      <c r="M83" s="70">
        <f t="shared" si="4"/>
        <v>42.162964179042532</v>
      </c>
      <c r="P83" s="70" t="str">
        <f ca="1">INDEX(OFFSET(A$5,3*ROWS(A$5:A83)-3,,3),3,1)</f>
        <v>2015/9</v>
      </c>
      <c r="Q83" s="70">
        <f ca="1">SUM(OFFSET(K$5,3*ROWS(K$5:K83)-3,,3))</f>
        <v>-1.9346753809463877</v>
      </c>
      <c r="R83" s="70">
        <f ca="1">SUM(Q$5:Q83)</f>
        <v>92.538096606051511</v>
      </c>
      <c r="S83" s="70">
        <f t="shared" ca="1" si="5"/>
        <v>129.07945061507203</v>
      </c>
      <c r="T83" s="70">
        <v>122.1720186757</v>
      </c>
    </row>
    <row r="84" spans="1:20">
      <c r="A84" s="85" t="s">
        <v>689</v>
      </c>
      <c r="B84" s="86">
        <v>96.967986892640241</v>
      </c>
      <c r="C84" s="86">
        <v>95.798116870201611</v>
      </c>
      <c r="D84" s="86">
        <v>99.300699033294876</v>
      </c>
      <c r="E84" s="87">
        <v>99.792182844622829</v>
      </c>
      <c r="F84" s="82"/>
      <c r="G84" s="88">
        <v>96.41561984683527</v>
      </c>
      <c r="H84" s="89">
        <v>98.852462686365129</v>
      </c>
      <c r="I84" s="87">
        <v>101.32686944351249</v>
      </c>
      <c r="K84" s="71">
        <f t="shared" si="3"/>
        <v>-3.0320131073597594</v>
      </c>
      <c r="L84" s="71">
        <f>SUM(K$5:K84)</f>
        <v>27.194955118844831</v>
      </c>
      <c r="M84" s="70">
        <f t="shared" si="4"/>
        <v>37.933672670899483</v>
      </c>
      <c r="P84" s="70" t="str">
        <f ca="1">INDEX(OFFSET(A$5,3*ROWS(A$5:A84)-3,,3),3,1)</f>
        <v>2015/12</v>
      </c>
      <c r="Q84" s="70">
        <f ca="1">SUM(OFFSET(K$5,3*ROWS(K$5:K84)-3,,3))</f>
        <v>1.8774743233721694</v>
      </c>
      <c r="R84" s="70">
        <f ca="1">SUM(Q$5:Q84)</f>
        <v>94.41557092942368</v>
      </c>
      <c r="S84" s="70">
        <f t="shared" ca="1" si="5"/>
        <v>131.69830018182373</v>
      </c>
      <c r="T84" s="70">
        <v>122.997458415805</v>
      </c>
    </row>
    <row r="85" spans="1:20">
      <c r="A85" s="85" t="s">
        <v>690</v>
      </c>
      <c r="B85" s="86">
        <v>99.364122464334329</v>
      </c>
      <c r="C85" s="86">
        <v>99.12067213760848</v>
      </c>
      <c r="D85" s="86">
        <v>99.98387271823762</v>
      </c>
      <c r="E85" s="87">
        <v>99.768181875377991</v>
      </c>
      <c r="F85" s="82"/>
      <c r="G85" s="88">
        <v>95.802534579356447</v>
      </c>
      <c r="H85" s="89">
        <v>99.390955113467996</v>
      </c>
      <c r="I85" s="87">
        <v>101.11937259518466</v>
      </c>
      <c r="K85" s="71">
        <f t="shared" si="3"/>
        <v>-0.63587753566567073</v>
      </c>
      <c r="L85" s="71">
        <f>SUM(K$5:K85)</f>
        <v>26.55907758317916</v>
      </c>
      <c r="M85" s="70">
        <f t="shared" si="4"/>
        <v>37.04670042949266</v>
      </c>
      <c r="P85" s="70" t="str">
        <f ca="1">INDEX(OFFSET(A$5,3*ROWS(A$5:A85)-3,,3),3,1)</f>
        <v>2016/3</v>
      </c>
      <c r="Q85" s="70">
        <f ca="1">SUM(OFFSET(K$5,3*ROWS(K$5:K85)-3,,3))</f>
        <v>0.45446870835577613</v>
      </c>
      <c r="R85" s="70">
        <f ca="1">SUM(Q$5:Q85)</f>
        <v>94.870039637779456</v>
      </c>
      <c r="S85" s="70">
        <f t="shared" ca="1" si="5"/>
        <v>132.33222905380001</v>
      </c>
      <c r="T85" s="70">
        <v>126.011025177512</v>
      </c>
    </row>
    <row r="86" spans="1:20">
      <c r="A86" s="85" t="s">
        <v>691</v>
      </c>
      <c r="B86" s="86">
        <v>100.51018269304221</v>
      </c>
      <c r="C86" s="86">
        <v>100.31467227352455</v>
      </c>
      <c r="D86" s="86">
        <v>101.51527895532806</v>
      </c>
      <c r="E86" s="87">
        <v>100.29032209008295</v>
      </c>
      <c r="F86" s="82"/>
      <c r="G86" s="88">
        <v>96.291302530276099</v>
      </c>
      <c r="H86" s="89">
        <v>99.812089026100267</v>
      </c>
      <c r="I86" s="87">
        <v>100.99272020259703</v>
      </c>
      <c r="K86" s="71">
        <f t="shared" si="3"/>
        <v>0.51018269304221064</v>
      </c>
      <c r="L86" s="71">
        <f>SUM(K$5:K86)</f>
        <v>27.069260276221371</v>
      </c>
      <c r="M86" s="70">
        <f t="shared" si="4"/>
        <v>37.758343570496052</v>
      </c>
      <c r="P86" s="70" t="str">
        <f ca="1">INDEX(OFFSET(A$5,3*ROWS(A$5:A86)-3,,3),3,1)</f>
        <v>2016/6</v>
      </c>
      <c r="Q86" s="70">
        <f ca="1">SUM(OFFSET(K$5,3*ROWS(K$5:K86)-3,,3))</f>
        <v>-1.4524993597821663</v>
      </c>
      <c r="R86" s="70">
        <f ca="1">SUM(Q$5:Q86)</f>
        <v>93.41754027799729</v>
      </c>
      <c r="S86" s="70">
        <f t="shared" ca="1" si="5"/>
        <v>130.30616815287627</v>
      </c>
      <c r="T86" s="70">
        <v>123.989231843117</v>
      </c>
    </row>
    <row r="87" spans="1:20">
      <c r="A87" s="85" t="s">
        <v>692</v>
      </c>
      <c r="B87" s="86">
        <v>102.22930895494524</v>
      </c>
      <c r="C87" s="86">
        <v>103.07575618613708</v>
      </c>
      <c r="D87" s="86">
        <v>100.78607929754536</v>
      </c>
      <c r="E87" s="87">
        <v>100.11699777254724</v>
      </c>
      <c r="F87" s="82"/>
      <c r="G87" s="88">
        <v>98.437933160416961</v>
      </c>
      <c r="H87" s="89">
        <v>100.82045492993146</v>
      </c>
      <c r="I87" s="87">
        <v>100.97733764305602</v>
      </c>
      <c r="K87" s="71">
        <f t="shared" si="3"/>
        <v>2.229308954945239</v>
      </c>
      <c r="L87" s="71">
        <f>SUM(K$5:K87)</f>
        <v>29.29856923116661</v>
      </c>
      <c r="M87" s="70">
        <f t="shared" si="4"/>
        <v>40.867959887553241</v>
      </c>
      <c r="P87" s="70" t="str">
        <f ca="1">INDEX(OFFSET(A$5,3*ROWS(A$5:A87)-3,,3),3,1)</f>
        <v>2016/9</v>
      </c>
      <c r="Q87" s="70">
        <f ca="1">SUM(OFFSET(K$5,3*ROWS(K$5:K87)-3,,3))</f>
        <v>-2.6713822254700545</v>
      </c>
      <c r="R87" s="70">
        <f ca="1">SUM(Q$5:Q87)</f>
        <v>90.746158052527235</v>
      </c>
      <c r="S87" s="70">
        <f t="shared" ca="1" si="5"/>
        <v>126.57991310016541</v>
      </c>
      <c r="T87" s="70">
        <v>120.117197316923</v>
      </c>
    </row>
    <row r="88" spans="1:20">
      <c r="A88" s="85" t="s">
        <v>693</v>
      </c>
      <c r="B88" s="86">
        <v>103.58245388503833</v>
      </c>
      <c r="C88" s="86">
        <v>105.19412477284789</v>
      </c>
      <c r="D88" s="86">
        <v>100.25002420577344</v>
      </c>
      <c r="E88" s="87">
        <v>100.00537755673797</v>
      </c>
      <c r="F88" s="82"/>
      <c r="G88" s="88">
        <v>101.96442672127372</v>
      </c>
      <c r="H88" s="89">
        <v>101.96442672127372</v>
      </c>
      <c r="I88" s="87">
        <v>101.06004930441293</v>
      </c>
      <c r="K88" s="71">
        <f t="shared" si="3"/>
        <v>3.5824538850383334</v>
      </c>
      <c r="L88" s="71">
        <f>SUM(K$5:K88)</f>
        <v>32.881023116204943</v>
      </c>
      <c r="M88" s="70">
        <f t="shared" si="4"/>
        <v>45.865049694826617</v>
      </c>
      <c r="P88" s="70" t="str">
        <f ca="1">INDEX(OFFSET(A$5,3*ROWS(A$5:A88)-3,,3),3,1)</f>
        <v>2016/12</v>
      </c>
      <c r="Q88" s="70">
        <f ca="1">SUM(OFFSET(K$5,3*ROWS(K$5:K88)-3,,3))</f>
        <v>2.6640634851065954</v>
      </c>
      <c r="R88" s="70">
        <f ca="1">SUM(Q$5:Q88)</f>
        <v>93.410221537633831</v>
      </c>
      <c r="S88" s="70">
        <f t="shared" ca="1" si="5"/>
        <v>130.29595939540278</v>
      </c>
      <c r="T88" s="70">
        <v>121.942281600063</v>
      </c>
    </row>
    <row r="89" spans="1:20">
      <c r="A89" s="85" t="s">
        <v>694</v>
      </c>
      <c r="B89" s="86">
        <v>104.13224818370178</v>
      </c>
      <c r="C89" s="86">
        <v>106.03946998624826</v>
      </c>
      <c r="D89" s="86">
        <v>100.40054332682126</v>
      </c>
      <c r="E89" s="87">
        <v>100.44029436187529</v>
      </c>
      <c r="F89" s="82"/>
      <c r="G89" s="88">
        <v>104.13224818370179</v>
      </c>
      <c r="H89" s="89">
        <v>103.87264655012565</v>
      </c>
      <c r="I89" s="87">
        <v>103.87264655012565</v>
      </c>
      <c r="K89" s="71">
        <f t="shared" si="3"/>
        <v>4.1322481837017762</v>
      </c>
      <c r="L89" s="71">
        <f>SUM(K$5:K89)</f>
        <v>37.013271299906719</v>
      </c>
      <c r="M89" s="70">
        <f t="shared" si="4"/>
        <v>51.629036041207478</v>
      </c>
      <c r="P89" s="70" t="str">
        <f ca="1">INDEX(OFFSET(A$5,3*ROWS(A$5:A89)-3,,3),3,1)</f>
        <v>2017/3</v>
      </c>
      <c r="Q89" s="70">
        <f ca="1">SUM(OFFSET(K$5,3*ROWS(K$5:K89)-3,,3))</f>
        <v>1.4125970409331643</v>
      </c>
      <c r="R89" s="70">
        <f ca="1">SUM(Q$5:Q89)</f>
        <v>94.822818578566995</v>
      </c>
      <c r="S89" s="70">
        <f t="shared" ca="1" si="5"/>
        <v>132.26636138843668</v>
      </c>
      <c r="T89" s="70">
        <v>125.604450302651</v>
      </c>
    </row>
    <row r="90" spans="1:20">
      <c r="A90" s="85" t="s">
        <v>695</v>
      </c>
      <c r="B90" s="86">
        <v>98.459734946294191</v>
      </c>
      <c r="C90" s="86">
        <v>97.759188119163255</v>
      </c>
      <c r="D90" s="86">
        <v>99.683715318130766</v>
      </c>
      <c r="E90" s="87">
        <v>100.07862427613945</v>
      </c>
      <c r="F90" s="82"/>
      <c r="G90" s="88">
        <v>102.52833555529007</v>
      </c>
      <c r="H90" s="89">
        <v>103.0199861412155</v>
      </c>
      <c r="I90" s="87">
        <v>103.44786816304853</v>
      </c>
      <c r="K90" s="71">
        <f t="shared" si="3"/>
        <v>-1.5402650537058094</v>
      </c>
      <c r="L90" s="71">
        <f>SUM(K$5:K90)</f>
        <v>35.47300624620091</v>
      </c>
      <c r="M90" s="70">
        <f t="shared" si="4"/>
        <v>49.480552614102514</v>
      </c>
      <c r="P90" s="70" t="str">
        <f ca="1">INDEX(OFFSET(A$5,3*ROWS(A$5:A90)-3,,3),3,1)</f>
        <v>2017/6</v>
      </c>
      <c r="Q90" s="70">
        <f ca="1">SUM(OFFSET(K$5,3*ROWS(K$5:K90)-3,,3))</f>
        <v>-0.2129437432401744</v>
      </c>
      <c r="R90" s="70">
        <f ca="1">SUM(Q$5:Q90)</f>
        <v>94.609874835326821</v>
      </c>
      <c r="S90" s="70">
        <f t="shared" ca="1" si="5"/>
        <v>131.96933062599973</v>
      </c>
      <c r="T90" s="70">
        <v>125.595084745492</v>
      </c>
    </row>
    <row r="91" spans="1:20">
      <c r="A91" s="85" t="s">
        <v>696</v>
      </c>
      <c r="B91" s="86">
        <v>99.548769868164229</v>
      </c>
      <c r="C91" s="86">
        <v>99.28663333281952</v>
      </c>
      <c r="D91" s="86">
        <v>100.32015671295964</v>
      </c>
      <c r="E91" s="87">
        <v>99.870323806518286</v>
      </c>
      <c r="F91" s="82"/>
      <c r="G91" s="88">
        <v>102.06569681159488</v>
      </c>
      <c r="H91" s="89">
        <v>103.19225103640561</v>
      </c>
      <c r="I91" s="87">
        <v>103.36322047541567</v>
      </c>
      <c r="K91" s="71">
        <f t="shared" si="3"/>
        <v>-0.45123013183577143</v>
      </c>
      <c r="L91" s="71">
        <f>SUM(K$5:K91)</f>
        <v>35.021776114365139</v>
      </c>
      <c r="M91" s="70">
        <f t="shared" si="4"/>
        <v>48.851141164607462</v>
      </c>
      <c r="P91" s="70" t="str">
        <f ca="1">INDEX(OFFSET(A$5,3*ROWS(A$5:A91)-3,,3),3,1)</f>
        <v>2017/9</v>
      </c>
      <c r="Q91" s="70">
        <f ca="1">SUM(OFFSET(K$5,3*ROWS(K$5:K91)-3,,3))</f>
        <v>-2.8193619825676564</v>
      </c>
      <c r="R91" s="70">
        <f ca="1">SUM(Q$5:Q91)</f>
        <v>91.790512852759164</v>
      </c>
      <c r="S91" s="70">
        <f t="shared" ca="1" si="5"/>
        <v>128.03666171295603</v>
      </c>
      <c r="T91" s="70">
        <v>121.22645523835099</v>
      </c>
    </row>
    <row r="92" spans="1:20">
      <c r="A92" s="85" t="s">
        <v>697</v>
      </c>
      <c r="B92" s="86">
        <v>102.0469844078782</v>
      </c>
      <c r="C92" s="86">
        <v>103.00155592786734</v>
      </c>
      <c r="D92" s="86">
        <v>99.930654198527975</v>
      </c>
      <c r="E92" s="87">
        <v>100.32274909044025</v>
      </c>
      <c r="F92" s="82"/>
      <c r="G92" s="88">
        <v>104.15496571112045</v>
      </c>
      <c r="H92" s="89">
        <v>102.70600744120017</v>
      </c>
      <c r="I92" s="87">
        <v>103.19663747082835</v>
      </c>
      <c r="K92" s="71">
        <f t="shared" si="3"/>
        <v>2.0469844078781989</v>
      </c>
      <c r="L92" s="71">
        <f>SUM(K$5:K92)</f>
        <v>37.068760522243338</v>
      </c>
      <c r="M92" s="70">
        <f t="shared" si="4"/>
        <v>51.706436793945677</v>
      </c>
      <c r="P92" s="70" t="str">
        <f ca="1">INDEX(OFFSET(A$5,3*ROWS(A$5:A92)-3,,3),3,1)</f>
        <v>2017/12</v>
      </c>
      <c r="Q92" s="70">
        <f ca="1">SUM(OFFSET(K$5,3*ROWS(K$5:K92)-3,,3))</f>
        <v>4.3137655328340969</v>
      </c>
      <c r="R92" s="70">
        <f ca="1">SUM(Q$5:Q92)</f>
        <v>96.104278385593261</v>
      </c>
      <c r="S92" s="70">
        <f t="shared" ca="1" si="5"/>
        <v>134.05384280358209</v>
      </c>
      <c r="T92" s="70">
        <v>124.404526905433</v>
      </c>
    </row>
    <row r="93" spans="1:20">
      <c r="A93" s="85" t="s">
        <v>698</v>
      </c>
      <c r="B93" s="86">
        <v>101.17771127483613</v>
      </c>
      <c r="C93" s="86">
        <v>101.69119365881991</v>
      </c>
      <c r="D93" s="86">
        <v>99.582192172707579</v>
      </c>
      <c r="E93" s="87">
        <v>100.58029121647358</v>
      </c>
      <c r="F93" s="82"/>
      <c r="G93" s="88">
        <v>105.38161048560204</v>
      </c>
      <c r="H93" s="89">
        <v>102.18355109573656</v>
      </c>
      <c r="I93" s="87">
        <v>102.98901653651137</v>
      </c>
      <c r="K93" s="71">
        <f t="shared" si="3"/>
        <v>1.1777112748361276</v>
      </c>
      <c r="L93" s="71">
        <f>SUM(K$5:K93)</f>
        <v>38.246471797079465</v>
      </c>
      <c r="M93" s="70">
        <f t="shared" si="4"/>
        <v>53.349201556940407</v>
      </c>
      <c r="P93" s="70" t="str">
        <f ca="1">INDEX(OFFSET(A$5,3*ROWS(A$5:A93)-3,,3),3,1)</f>
        <v>2018/3</v>
      </c>
      <c r="Q93" s="70">
        <f ca="1">SUM(OFFSET(K$5,3*ROWS(K$5:K93)-3,,3))</f>
        <v>2.4958431659442653</v>
      </c>
      <c r="R93" s="70">
        <f ca="1">SUM(Q$5:Q93)</f>
        <v>98.600121551537526</v>
      </c>
      <c r="S93" s="70">
        <f t="shared" ca="1" si="5"/>
        <v>137.53524210286702</v>
      </c>
      <c r="T93" s="70">
        <v>129.72704751836301</v>
      </c>
    </row>
    <row r="94" spans="1:20">
      <c r="A94" s="85" t="s">
        <v>699</v>
      </c>
      <c r="B94" s="86">
        <v>101.37918350861479</v>
      </c>
      <c r="C94" s="86">
        <v>102.06922848770633</v>
      </c>
      <c r="D94" s="86">
        <v>99.501446699780089</v>
      </c>
      <c r="E94" s="87">
        <v>100.30794853026232</v>
      </c>
      <c r="F94" s="82"/>
      <c r="G94" s="88">
        <v>106.83501627853215</v>
      </c>
      <c r="H94" s="89">
        <v>104.13171884078113</v>
      </c>
      <c r="I94" s="87">
        <v>103.18253475524153</v>
      </c>
      <c r="K94" s="71">
        <f t="shared" si="3"/>
        <v>1.379183508614787</v>
      </c>
      <c r="L94" s="71">
        <f>SUM(K$5:K94)</f>
        <v>39.625655305694252</v>
      </c>
      <c r="M94" s="70">
        <f t="shared" si="4"/>
        <v>55.272995714359055</v>
      </c>
      <c r="P94" s="70" t="str">
        <f ca="1">INDEX(OFFSET(A$5,3*ROWS(A$5:A94)-3,,3),3,1)</f>
        <v>2018/6</v>
      </c>
      <c r="Q94" s="70">
        <f ca="1">SUM(OFFSET(K$5,3*ROWS(K$5:K94)-3,,3))</f>
        <v>-2.9881605990424447</v>
      </c>
      <c r="R94" s="70">
        <f ca="1">SUM(Q$5:Q94)</f>
        <v>95.611960952495082</v>
      </c>
      <c r="S94" s="70">
        <f t="shared" ca="1" si="5"/>
        <v>133.36711953907547</v>
      </c>
      <c r="T94" s="70">
        <v>127.611326325574</v>
      </c>
    </row>
    <row r="95" spans="1:20">
      <c r="A95" s="85" t="s">
        <v>700</v>
      </c>
      <c r="B95" s="86">
        <v>94.497641781860267</v>
      </c>
      <c r="C95" s="86">
        <v>91.918583775340437</v>
      </c>
      <c r="D95" s="86">
        <v>99.633413400963477</v>
      </c>
      <c r="E95" s="87">
        <v>100.27672645115508</v>
      </c>
      <c r="F95" s="82"/>
      <c r="G95" s="88">
        <v>100.95657098041511</v>
      </c>
      <c r="H95" s="89">
        <v>103.52953298026264</v>
      </c>
      <c r="I95" s="87">
        <v>103.2306449419376</v>
      </c>
      <c r="K95" s="71">
        <f t="shared" si="3"/>
        <v>-5.502358218139733</v>
      </c>
      <c r="L95" s="71">
        <f>SUM(K$5:K95)</f>
        <v>34.123297087554519</v>
      </c>
      <c r="M95" s="70">
        <f t="shared" si="4"/>
        <v>47.597871609436005</v>
      </c>
      <c r="P95" s="70" t="str">
        <f ca="1">INDEX(OFFSET(A$5,3*ROWS(A$5:A95)-3,,3),3,1)</f>
        <v>2018/9</v>
      </c>
      <c r="Q95" s="70">
        <f ca="1">SUM(OFFSET(K$5,3*ROWS(K$5:K95)-3,,3))</f>
        <v>-0.25398346996105658</v>
      </c>
      <c r="R95" s="70">
        <f ca="1">SUM(Q$5:Q95)</f>
        <v>95.357977482534025</v>
      </c>
      <c r="S95" s="70">
        <f t="shared" ca="1" si="5"/>
        <v>133.01284332235741</v>
      </c>
      <c r="T95" s="70">
        <v>124.933862212473</v>
      </c>
    </row>
    <row r="96" spans="1:20">
      <c r="A96" s="85" t="s">
        <v>701</v>
      </c>
      <c r="B96" s="86">
        <v>97.692004048920992</v>
      </c>
      <c r="C96" s="86">
        <v>96.495120863435957</v>
      </c>
      <c r="D96" s="86">
        <v>99.97019864365609</v>
      </c>
      <c r="E96" s="87">
        <v>100.08472052573293</v>
      </c>
      <c r="F96" s="82"/>
      <c r="G96" s="88">
        <v>98.626497409839033</v>
      </c>
      <c r="H96" s="89">
        <v>104.30254230490124</v>
      </c>
      <c r="I96" s="87">
        <v>103.35767564285753</v>
      </c>
      <c r="K96" s="71">
        <f t="shared" si="3"/>
        <v>-2.3079959510790076</v>
      </c>
      <c r="L96" s="71">
        <f>SUM(K$5:K96)</f>
        <v>31.815301136475512</v>
      </c>
      <c r="M96" s="70">
        <f t="shared" si="4"/>
        <v>44.378496451382375</v>
      </c>
      <c r="P96" s="70" t="str">
        <f ca="1">INDEX(OFFSET(A$5,3*ROWS(A$5:A96)-3,,3),3,1)</f>
        <v>2018/12</v>
      </c>
      <c r="Q96" s="70">
        <f ca="1">SUM(OFFSET(K$5,3*ROWS(K$5:K96)-3,,3))</f>
        <v>2.6068790970430626</v>
      </c>
      <c r="R96" s="70">
        <f ca="1">SUM(Q$5:Q96)</f>
        <v>97.964856579577088</v>
      </c>
      <c r="S96" s="70">
        <f t="shared" ca="1" si="5"/>
        <v>136.64912431372835</v>
      </c>
      <c r="T96" s="70">
        <v>127.07957185794901</v>
      </c>
    </row>
    <row r="97" spans="1:20">
      <c r="A97" s="85" t="s">
        <v>702</v>
      </c>
      <c r="B97" s="86">
        <v>102.51597765285474</v>
      </c>
      <c r="C97" s="86">
        <v>103.75359071227324</v>
      </c>
      <c r="D97" s="86">
        <v>100.32213891081231</v>
      </c>
      <c r="E97" s="87">
        <v>100.06502927568479</v>
      </c>
      <c r="F97" s="82"/>
      <c r="G97" s="88">
        <v>101.1079180444647</v>
      </c>
      <c r="H97" s="89">
        <v>107.61104542440066</v>
      </c>
      <c r="I97" s="87">
        <v>103.80577158287593</v>
      </c>
      <c r="K97" s="71">
        <f t="shared" si="3"/>
        <v>2.515977652854744</v>
      </c>
      <c r="L97" s="71">
        <f>SUM(K$5:K97)</f>
        <v>34.331278789330256</v>
      </c>
      <c r="M97" s="70">
        <f t="shared" si="4"/>
        <v>47.887980924278388</v>
      </c>
      <c r="P97" s="70" t="str">
        <f ca="1">INDEX(OFFSET(A$5,3*ROWS(A$5:A97)-3,,3),3,1)</f>
        <v>2019/3</v>
      </c>
      <c r="Q97" s="70">
        <f ca="1">SUM(OFFSET(K$5,3*ROWS(K$5:K97)-3,,3))</f>
        <v>2.5618164629098459</v>
      </c>
      <c r="R97" s="70">
        <f ca="1">SUM(Q$5:Q97)</f>
        <v>100.52667304248693</v>
      </c>
      <c r="S97" s="70">
        <f t="shared" ca="1" si="5"/>
        <v>140.22254838162112</v>
      </c>
      <c r="T97" s="70">
        <v>131.701823836698</v>
      </c>
    </row>
    <row r="98" spans="1:20">
      <c r="A98" s="85" t="s">
        <v>703</v>
      </c>
      <c r="B98" s="86">
        <v>99.908477548008335</v>
      </c>
      <c r="C98" s="86">
        <v>99.969645836397873</v>
      </c>
      <c r="D98" s="86">
        <v>100.0691087091721</v>
      </c>
      <c r="E98" s="87">
        <v>99.558806552371905</v>
      </c>
      <c r="F98" s="82"/>
      <c r="G98" s="88">
        <v>101.0153815987123</v>
      </c>
      <c r="H98" s="89">
        <v>106.96683089847465</v>
      </c>
      <c r="I98" s="87">
        <v>104.10844154078731</v>
      </c>
      <c r="K98" s="71">
        <f t="shared" si="3"/>
        <v>-9.1522451991664866E-2</v>
      </c>
      <c r="L98" s="71">
        <f>SUM(K$5:K98)</f>
        <v>34.239756337338591</v>
      </c>
      <c r="M98" s="70">
        <f t="shared" si="4"/>
        <v>47.76031817503987</v>
      </c>
      <c r="P98" s="70" t="str">
        <f ca="1">INDEX(OFFSET(A$5,3*ROWS(A$5:A98)-3,,3),3,1)</f>
        <v>2019/6</v>
      </c>
      <c r="Q98" s="70">
        <f ca="1">SUM(OFFSET(K$5,3*ROWS(K$5:K98)-3,,3))</f>
        <v>-2.427395148498988</v>
      </c>
      <c r="R98" s="70">
        <f ca="1">SUM(Q$5:Q98)</f>
        <v>98.099277893987946</v>
      </c>
      <c r="S98" s="70">
        <f t="shared" ca="1" si="5"/>
        <v>136.83662578665118</v>
      </c>
      <c r="T98" s="70">
        <v>130.74473513260401</v>
      </c>
    </row>
    <row r="99" spans="1:20">
      <c r="A99" s="85" t="s">
        <v>704</v>
      </c>
      <c r="B99" s="86">
        <v>102.23047624737561</v>
      </c>
      <c r="C99" s="86">
        <v>103.32198327680571</v>
      </c>
      <c r="D99" s="86">
        <v>100.47299669071379</v>
      </c>
      <c r="E99" s="87">
        <v>99.780497760876685</v>
      </c>
      <c r="F99" s="82"/>
      <c r="G99" s="88">
        <v>103.26850569146691</v>
      </c>
      <c r="H99" s="89">
        <v>106.96805228569993</v>
      </c>
      <c r="I99" s="87">
        <v>104.36339594931626</v>
      </c>
      <c r="K99" s="71">
        <f t="shared" si="3"/>
        <v>2.2304762473756057</v>
      </c>
      <c r="L99" s="71">
        <f>SUM(K$5:K99)</f>
        <v>36.470232584714196</v>
      </c>
      <c r="M99" s="70">
        <f t="shared" si="4"/>
        <v>50.871562723832355</v>
      </c>
      <c r="P99" s="70" t="str">
        <f ca="1">INDEX(OFFSET(A$5,3*ROWS(A$5:A99)-3,,3),3,1)</f>
        <v>2019/9</v>
      </c>
      <c r="Q99" s="70">
        <f ca="1">SUM(OFFSET(K$5,3*ROWS(K$5:K99)-3,,3))</f>
        <v>-2.1901939833113175</v>
      </c>
      <c r="R99" s="70">
        <f ca="1">SUM(Q$5:Q99)</f>
        <v>95.909083910676628</v>
      </c>
      <c r="S99" s="70">
        <f t="shared" ca="1" si="5"/>
        <v>133.78157012336263</v>
      </c>
      <c r="T99" s="70">
        <v>126.081406453005</v>
      </c>
    </row>
    <row r="100" spans="1:20">
      <c r="A100" s="85" t="s">
        <v>705</v>
      </c>
      <c r="B100" s="86">
        <v>105.1625275445962</v>
      </c>
      <c r="C100" s="86">
        <v>107.41542672051503</v>
      </c>
      <c r="D100" s="86">
        <v>100.49184933101711</v>
      </c>
      <c r="E100" s="87">
        <v>100.70802228161308</v>
      </c>
      <c r="F100" s="82"/>
      <c r="G100" s="88">
        <v>108.59977074268188</v>
      </c>
      <c r="H100" s="89">
        <v>108.59977074275086</v>
      </c>
      <c r="I100" s="87">
        <v>104.72155336602131</v>
      </c>
      <c r="K100" s="71">
        <f t="shared" si="3"/>
        <v>5.1625275445962018</v>
      </c>
      <c r="L100" s="71">
        <f>SUM(K$5:K100)</f>
        <v>41.632760129310398</v>
      </c>
      <c r="M100" s="70">
        <f t="shared" si="4"/>
        <v>58.072664147806073</v>
      </c>
      <c r="P100" s="70" t="str">
        <f ca="1">INDEX(OFFSET(A$5,3*ROWS(A$5:A100)-3,,3),3,1)</f>
        <v>2019/12</v>
      </c>
      <c r="Q100" s="70">
        <f ca="1">SUM(OFFSET(K$5,3*ROWS(K$5:K100)-3,,3))</f>
        <v>2.8544471360426229</v>
      </c>
      <c r="R100" s="70">
        <f ca="1">SUM(Q$5:Q100)</f>
        <v>98.763531046719251</v>
      </c>
      <c r="S100" s="70">
        <f t="shared" ca="1" si="5"/>
        <v>137.76317858132234</v>
      </c>
      <c r="T100" s="70">
        <v>128.17606388468599</v>
      </c>
    </row>
    <row r="101" spans="1:20">
      <c r="A101" s="85" t="s">
        <v>706</v>
      </c>
      <c r="B101" s="86">
        <v>102.51600075625056</v>
      </c>
      <c r="C101" s="86">
        <v>103.62401463197817</v>
      </c>
      <c r="D101" s="86">
        <v>100.24201232242007</v>
      </c>
      <c r="E101" s="87">
        <v>100.04572867037503</v>
      </c>
      <c r="F101" s="82"/>
      <c r="G101" s="88">
        <v>102.51600075636655</v>
      </c>
      <c r="H101" s="89">
        <v>106.9141824342221</v>
      </c>
      <c r="I101" s="87">
        <v>106.91418243422211</v>
      </c>
      <c r="K101" s="71">
        <f t="shared" si="3"/>
        <v>2.5160007562505626</v>
      </c>
      <c r="L101" s="71">
        <f>SUM(K$5:K101)</f>
        <v>44.148760885560961</v>
      </c>
      <c r="M101" s="70">
        <f t="shared" si="4"/>
        <v>61.582180847144471</v>
      </c>
      <c r="P101" s="70" t="str">
        <f ca="1">INDEX(OFFSET(A$5,3*ROWS(A$5:A101)-3,,3),3,1)</f>
        <v>2020/3</v>
      </c>
      <c r="Q101" s="70">
        <f ca="1">SUM(OFFSET(K$5,3*ROWS(K$5:K101)-3,,3))</f>
        <v>1.7185163207747678</v>
      </c>
      <c r="R101" s="70">
        <f ca="1">SUM(Q$5:Q101)</f>
        <v>100.48204736749402</v>
      </c>
      <c r="S101" s="70">
        <f t="shared" ca="1" si="5"/>
        <v>140.16030096328558</v>
      </c>
      <c r="T101" s="70">
        <v>131.53634797224601</v>
      </c>
    </row>
    <row r="102" spans="1:20">
      <c r="A102" s="85" t="s">
        <v>707</v>
      </c>
      <c r="B102" s="86">
        <v>99.424535799450439</v>
      </c>
      <c r="C102" s="86">
        <v>99.182854693529663</v>
      </c>
      <c r="D102" s="86">
        <v>99.991825777858722</v>
      </c>
      <c r="E102" s="87">
        <v>99.93608085247287</v>
      </c>
      <c r="F102" s="82"/>
      <c r="G102" s="88">
        <v>101.92605787217856</v>
      </c>
      <c r="H102" s="89">
        <v>107.96182789541805</v>
      </c>
      <c r="I102" s="87">
        <v>107.43393972632447</v>
      </c>
      <c r="K102" s="71">
        <f t="shared" si="3"/>
        <v>-0.57546420054956116</v>
      </c>
      <c r="L102" s="71">
        <f>SUM(K$5:K102)</f>
        <v>43.5732966850114</v>
      </c>
      <c r="M102" s="70">
        <f t="shared" si="4"/>
        <v>60.779477900143064</v>
      </c>
      <c r="P102" s="70" t="str">
        <f ca="1">INDEX(OFFSET(A$5,3*ROWS(A$5:A102)-3,,3),3,1)</f>
        <v>2020/6</v>
      </c>
      <c r="Q102" s="70">
        <f ca="1">SUM(OFFSET(K$5,3*ROWS(K$5:K102)-3,,3))</f>
        <v>-0.6589460748190703</v>
      </c>
      <c r="R102" s="70">
        <f ca="1">SUM(Q$5:Q102)</f>
        <v>99.823101292674949</v>
      </c>
      <c r="S102" s="70">
        <f t="shared" ca="1" si="5"/>
        <v>139.24115090031529</v>
      </c>
      <c r="T102" s="70">
        <v>132.348839835213</v>
      </c>
    </row>
    <row r="103" spans="1:20">
      <c r="A103" s="85" t="s">
        <v>708</v>
      </c>
      <c r="B103" s="86">
        <v>100.28075097693205</v>
      </c>
      <c r="C103" s="86">
        <v>100.28923620225447</v>
      </c>
      <c r="D103" s="86">
        <v>100.00496106032075</v>
      </c>
      <c r="E103" s="87">
        <v>100.47991229929636</v>
      </c>
      <c r="F103" s="82"/>
      <c r="G103" s="88">
        <v>102.21221627540299</v>
      </c>
      <c r="H103" s="89">
        <v>108.75567013568023</v>
      </c>
      <c r="I103" s="87">
        <v>107.87090717524845</v>
      </c>
      <c r="K103" s="71">
        <f t="shared" si="3"/>
        <v>0.28075097693205464</v>
      </c>
      <c r="L103" s="71">
        <f>SUM(K$5:K103)</f>
        <v>43.854047661943454</v>
      </c>
      <c r="M103" s="70">
        <f t="shared" si="4"/>
        <v>61.171091551073346</v>
      </c>
      <c r="P103" s="70" t="str">
        <f ca="1">INDEX(OFFSET(A$5,3*ROWS(A$5:A103)-3,,3),3,1)</f>
        <v>2020/9</v>
      </c>
      <c r="Q103" s="70">
        <f ca="1">SUM(OFFSET(K$5,3*ROWS(K$5:K103)-3,,3))</f>
        <v>-2.4290175988127203</v>
      </c>
      <c r="R103" s="70">
        <f ca="1">SUM(Q$5:Q103)</f>
        <v>97.394083693862228</v>
      </c>
      <c r="S103" s="70">
        <f t="shared" ca="1" si="5"/>
        <v>135.8529651834223</v>
      </c>
      <c r="T103" s="70">
        <v>128.08509109231699</v>
      </c>
    </row>
    <row r="104" spans="1:20">
      <c r="A104" s="85" t="s">
        <v>709</v>
      </c>
      <c r="B104" s="86">
        <v>101.24643615533986</v>
      </c>
      <c r="C104" s="86">
        <v>101.58901240085353</v>
      </c>
      <c r="D104" s="86">
        <v>99.935060660764975</v>
      </c>
      <c r="E104" s="87">
        <v>100.95960285395577</v>
      </c>
      <c r="F104" s="82"/>
      <c r="G104" s="88">
        <v>103.4862262942338</v>
      </c>
      <c r="H104" s="89">
        <v>107.90249292338008</v>
      </c>
      <c r="I104" s="87">
        <v>107.87887511407686</v>
      </c>
      <c r="K104" s="71">
        <f t="shared" si="3"/>
        <v>1.2464361553398646</v>
      </c>
      <c r="L104" s="71">
        <f>SUM(K$5:K104)</f>
        <v>45.100483817283319</v>
      </c>
      <c r="M104" s="70">
        <f t="shared" si="4"/>
        <v>62.909719208858029</v>
      </c>
      <c r="P104" s="70" t="str">
        <f ca="1">INDEX(OFFSET(A$5,3*ROWS(A$5:A104)-3,,3),3,1)</f>
        <v>2020/12</v>
      </c>
      <c r="Q104" s="70">
        <f ca="1">SUM(OFFSET(K$5,3*ROWS(K$5:K104)-3,,3))</f>
        <v>5.0794002349054495</v>
      </c>
      <c r="R104" s="70">
        <f ca="1">SUM(Q$5:Q104)</f>
        <v>102.47348392876768</v>
      </c>
      <c r="S104" s="70">
        <f t="shared" ca="1" si="5"/>
        <v>142.93811406612352</v>
      </c>
      <c r="T104" s="70">
        <v>130.99328788659801</v>
      </c>
    </row>
    <row r="105" spans="1:20">
      <c r="A105" s="85" t="s">
        <v>710</v>
      </c>
      <c r="B105" s="86">
        <v>101.13461892413156</v>
      </c>
      <c r="C105" s="86">
        <v>101.71292123413249</v>
      </c>
      <c r="D105" s="86">
        <v>100.15404329982667</v>
      </c>
      <c r="E105" s="87">
        <v>99.587222552356181</v>
      </c>
      <c r="F105" s="82"/>
      <c r="G105" s="88">
        <v>104.66040060163779</v>
      </c>
      <c r="H105" s="89">
        <v>107.85653643742714</v>
      </c>
      <c r="I105" s="87">
        <v>107.87433285199725</v>
      </c>
      <c r="K105" s="71">
        <f t="shared" si="3"/>
        <v>1.1346189241315585</v>
      </c>
      <c r="L105" s="71">
        <f>SUM(K$5:K105)</f>
        <v>46.235102741414877</v>
      </c>
      <c r="M105" s="70">
        <f t="shared" si="4"/>
        <v>64.492375355416243</v>
      </c>
      <c r="P105" s="70" t="str">
        <f ca="1">INDEX(OFFSET(A$5,3*ROWS(A$5:A105)-3,,3),3,1)</f>
        <v>2021/3</v>
      </c>
      <c r="Q105" s="70">
        <f ca="1">SUM(OFFSET(K$5,3*ROWS(K$5:K105)-3,,3))</f>
        <v>3.7596492872414728</v>
      </c>
      <c r="R105" s="70">
        <f ca="1">SUM(Q$5:Q105)</f>
        <v>106.23313321600915</v>
      </c>
      <c r="S105" s="70">
        <f t="shared" ca="1" si="5"/>
        <v>148.1823700244932</v>
      </c>
      <c r="T105" s="70">
        <v>138.38678635235701</v>
      </c>
    </row>
    <row r="106" spans="1:20">
      <c r="A106" s="85" t="s">
        <v>711</v>
      </c>
      <c r="B106" s="86">
        <v>99.851333684988475</v>
      </c>
      <c r="C106" s="86">
        <v>99.674339148851644</v>
      </c>
      <c r="D106" s="86">
        <v>100.14433263283745</v>
      </c>
      <c r="E106" s="87">
        <v>100.34493624401885</v>
      </c>
      <c r="F106" s="82"/>
      <c r="G106" s="88">
        <v>104.50480584078701</v>
      </c>
      <c r="H106" s="89">
        <v>106.23106871841689</v>
      </c>
      <c r="I106" s="87">
        <v>107.59348379133547</v>
      </c>
      <c r="K106" s="71">
        <f t="shared" si="3"/>
        <v>-0.14866631501152483</v>
      </c>
      <c r="L106" s="71">
        <f>SUM(K$5:K106)</f>
        <v>46.086436426403353</v>
      </c>
      <c r="M106" s="70">
        <f t="shared" si="4"/>
        <v>64.28500382984501</v>
      </c>
      <c r="P106" s="70" t="str">
        <f ca="1">INDEX(OFFSET(A$5,3*ROWS(A$5:A106)-3,,3),3,1)</f>
        <v>2021/6</v>
      </c>
      <c r="Q106" s="70">
        <f ca="1">SUM(OFFSET(K$5,3*ROWS(K$5:K106)-3,,3))</f>
        <v>2.0857586948849871E-2</v>
      </c>
      <c r="R106" s="70">
        <f ca="1">SUM(Q$5:Q106)</f>
        <v>106.253990802958</v>
      </c>
      <c r="S106" s="70">
        <f t="shared" ca="1" si="5"/>
        <v>148.21146383518584</v>
      </c>
      <c r="T106" s="70">
        <v>140.53582226311701</v>
      </c>
    </row>
    <row r="107" spans="1:20">
      <c r="A107" s="85" t="s">
        <v>712</v>
      </c>
      <c r="B107" s="86">
        <v>97.499196629569113</v>
      </c>
      <c r="C107" s="86">
        <v>96.630486327095781</v>
      </c>
      <c r="D107" s="86">
        <v>99.264882365514481</v>
      </c>
      <c r="E107" s="87">
        <v>99.62690078166537</v>
      </c>
      <c r="F107" s="82"/>
      <c r="G107" s="88">
        <v>101.89134613405835</v>
      </c>
      <c r="H107" s="89">
        <v>109.60531566550067</v>
      </c>
      <c r="I107" s="87">
        <v>107.87322541275471</v>
      </c>
      <c r="K107" s="71">
        <f t="shared" si="3"/>
        <v>-2.5008033704308872</v>
      </c>
      <c r="L107" s="71">
        <f>SUM(K$5:K107)</f>
        <v>43.585633055972465</v>
      </c>
      <c r="M107" s="70">
        <f t="shared" si="4"/>
        <v>60.796685645327372</v>
      </c>
      <c r="P107" s="70" t="str">
        <f ca="1">INDEX(OFFSET(A$5,3*ROWS(A$5:A107)-3,,3),3,1)</f>
        <v>2021/9</v>
      </c>
      <c r="Q107" s="70">
        <f ca="1">SUM(OFFSET(K$5,3*ROWS(K$5:K107)-3,,3))</f>
        <v>-0.23581823695516846</v>
      </c>
      <c r="R107" s="70">
        <f ca="1">SUM(Q$5:Q107)</f>
        <v>106.01817256600283</v>
      </c>
      <c r="S107" s="70">
        <f t="shared" ca="1" si="5"/>
        <v>147.8825259210987</v>
      </c>
      <c r="T107" s="70">
        <v>139.13998155807701</v>
      </c>
    </row>
    <row r="108" spans="1:20">
      <c r="A108" s="85" t="s">
        <v>713</v>
      </c>
      <c r="B108" s="86">
        <v>97.625779468748078</v>
      </c>
      <c r="C108" s="86">
        <v>96.589584770519551</v>
      </c>
      <c r="D108" s="86">
        <v>99.860936281996473</v>
      </c>
      <c r="E108" s="87">
        <v>99.93131359984983</v>
      </c>
      <c r="F108" s="82"/>
      <c r="G108" s="88">
        <v>99.472220874574575</v>
      </c>
      <c r="H108" s="89">
        <v>109.53101515252281</v>
      </c>
      <c r="I108" s="87">
        <v>108.07148632465915</v>
      </c>
      <c r="K108" s="71">
        <f t="shared" si="3"/>
        <v>-2.3742205312519218</v>
      </c>
      <c r="L108" s="71">
        <f>SUM(K$5:K108)</f>
        <v>41.211412524720544</v>
      </c>
      <c r="M108" s="70">
        <f t="shared" si="4"/>
        <v>57.484935208988908</v>
      </c>
      <c r="P108" s="70" t="str">
        <f ca="1">INDEX(OFFSET(A$5,3*ROWS(A$5:A108)-3,,3),3,1)</f>
        <v>2021/12</v>
      </c>
      <c r="Q108" s="70">
        <f ca="1">SUM(OFFSET(K$5,3*ROWS(K$5:K108)-3,,3))</f>
        <v>3.9235577160497996</v>
      </c>
      <c r="R108" s="70">
        <f ca="1">SUM(Q$5:Q108)</f>
        <v>109.94173028205263</v>
      </c>
      <c r="S108" s="70">
        <f t="shared" ca="1" si="5"/>
        <v>153.35541430997785</v>
      </c>
      <c r="T108" s="70">
        <v>142.47505276595501</v>
      </c>
    </row>
    <row r="109" spans="1:20">
      <c r="A109" s="85" t="s">
        <v>714</v>
      </c>
      <c r="B109" s="86">
        <v>99.262041329075245</v>
      </c>
      <c r="C109" s="86">
        <v>98.939845695734192</v>
      </c>
      <c r="D109" s="86">
        <v>100.04979490248374</v>
      </c>
      <c r="E109" s="87">
        <v>99.858571065427086</v>
      </c>
      <c r="F109" s="82"/>
      <c r="G109" s="88">
        <v>98.738156995469225</v>
      </c>
      <c r="H109" s="89">
        <v>106.05441611942258</v>
      </c>
      <c r="I109" s="87">
        <v>107.85119660425799</v>
      </c>
      <c r="K109" s="71">
        <f t="shared" si="3"/>
        <v>-0.73795867092475476</v>
      </c>
      <c r="L109" s="71">
        <f>SUM(K$5:K109)</f>
        <v>40.473453853795789</v>
      </c>
      <c r="M109" s="70">
        <f t="shared" si="4"/>
        <v>56.45557213244853</v>
      </c>
      <c r="P109" s="70" t="str">
        <f ca="1">INDEX(OFFSET(A$5,3*ROWS(A$5:A109)-3,,3),3,1)</f>
        <v>2022/3</v>
      </c>
      <c r="Q109" s="70">
        <f ca="1">SUM(OFFSET(K$5,3*ROWS(K$5:K109)-3,,3))</f>
        <v>3.4660402227194425</v>
      </c>
      <c r="R109" s="70">
        <f ca="1">SUM(Q$5:Q109)</f>
        <v>113.40777050477207</v>
      </c>
      <c r="S109" s="70">
        <f t="shared" ca="1" si="5"/>
        <v>158.19012114064665</v>
      </c>
      <c r="T109" s="70">
        <v>148.06696400679499</v>
      </c>
    </row>
    <row r="110" spans="1:20">
      <c r="A110" s="85" t="s">
        <v>715</v>
      </c>
      <c r="B110" s="86">
        <v>100.11886578265536</v>
      </c>
      <c r="C110" s="86">
        <v>100.20909155701005</v>
      </c>
      <c r="D110" s="86">
        <v>100.07086420726594</v>
      </c>
      <c r="E110" s="87">
        <v>99.811118528092081</v>
      </c>
      <c r="F110" s="82"/>
      <c r="G110" s="88">
        <v>98.855522878561388</v>
      </c>
      <c r="H110" s="89">
        <v>106.27774653072994</v>
      </c>
      <c r="I110" s="87">
        <v>107.69640306791649</v>
      </c>
      <c r="K110" s="71">
        <f t="shared" si="3"/>
        <v>0.1188657826553623</v>
      </c>
      <c r="L110" s="71">
        <f>SUM(K$5:K110)</f>
        <v>40.592319636451151</v>
      </c>
      <c r="M110" s="70">
        <f t="shared" si="4"/>
        <v>56.621375520294315</v>
      </c>
      <c r="P110" s="70" t="str">
        <f ca="1">INDEX(OFFSET(A$5,3*ROWS(A$5:A110)-3,,3),3,1)</f>
        <v>2022/6</v>
      </c>
      <c r="Q110" s="70">
        <f ca="1">SUM(OFFSET(K$5,3*ROWS(K$5:K110)-3,,3))</f>
        <v>2.7112157873857683</v>
      </c>
      <c r="R110" s="70">
        <f ca="1">SUM(Q$5:Q110)</f>
        <v>116.11898629215784</v>
      </c>
      <c r="S110" s="70">
        <f t="shared" ca="1" si="5"/>
        <v>161.97193919364278</v>
      </c>
      <c r="T110" s="70">
        <v>153.49981182778399</v>
      </c>
    </row>
    <row r="111" spans="1:20">
      <c r="A111" s="85" t="s">
        <v>716</v>
      </c>
      <c r="B111" s="86">
        <v>100.83143386997817</v>
      </c>
      <c r="C111" s="86">
        <v>101.12886357569153</v>
      </c>
      <c r="D111" s="86">
        <v>100.1506681923203</v>
      </c>
      <c r="E111" s="87">
        <v>100.25065768740733</v>
      </c>
      <c r="F111" s="82"/>
      <c r="G111" s="88">
        <v>99.677441178117803</v>
      </c>
      <c r="H111" s="89">
        <v>104.82331653461993</v>
      </c>
      <c r="I111" s="87">
        <v>107.4338541710698</v>
      </c>
      <c r="K111" s="71">
        <f t="shared" si="3"/>
        <v>0.83143386997817004</v>
      </c>
      <c r="L111" s="71">
        <f>SUM(K$5:K111)</f>
        <v>41.423753506429321</v>
      </c>
      <c r="M111" s="70">
        <f t="shared" si="4"/>
        <v>57.78112519200441</v>
      </c>
      <c r="P111" s="70" t="str">
        <f ca="1">INDEX(OFFSET(A$5,3*ROWS(A$5:A111)-3,,3),3,1)</f>
        <v>2022/9</v>
      </c>
      <c r="Q111" s="70">
        <f ca="1">SUM(OFFSET(K$5,3*ROWS(K$5:K111)-3,,3))</f>
        <v>-0.5525181716061951</v>
      </c>
      <c r="R111" s="70">
        <f ca="1">SUM(Q$5:Q111)</f>
        <v>115.56646812055165</v>
      </c>
      <c r="S111" s="70">
        <f t="shared" ca="1" si="5"/>
        <v>161.20124318128165</v>
      </c>
      <c r="T111" s="70">
        <v>152.295971173954</v>
      </c>
    </row>
    <row r="112" spans="1:20">
      <c r="A112" s="85" t="s">
        <v>717</v>
      </c>
      <c r="B112" s="86">
        <v>102.33264623885245</v>
      </c>
      <c r="C112" s="86">
        <v>103.47817300523472</v>
      </c>
      <c r="D112" s="86">
        <v>100.1501876589204</v>
      </c>
      <c r="E112" s="87">
        <v>99.686846078022626</v>
      </c>
      <c r="F112" s="82"/>
      <c r="G112" s="88">
        <v>102.00256326074353</v>
      </c>
      <c r="H112" s="89">
        <v>102.00256326067847</v>
      </c>
      <c r="I112" s="87">
        <v>106.95766943347742</v>
      </c>
      <c r="K112" s="71">
        <f t="shared" si="3"/>
        <v>2.3326462388524476</v>
      </c>
      <c r="L112" s="71">
        <f>SUM(K$5:K112)</f>
        <v>43.756399745281769</v>
      </c>
      <c r="M112" s="70">
        <f t="shared" si="4"/>
        <v>61.03488451960547</v>
      </c>
      <c r="P112" s="70" t="str">
        <f ca="1">INDEX(OFFSET(A$5,3*ROWS(A$5:A112)-3,,3),3,1)</f>
        <v>2022/12</v>
      </c>
      <c r="Q112" s="70">
        <f ca="1">SUM(OFFSET(K$5,3*ROWS(K$5:K112)-3,,3))</f>
        <v>2.4292087331896397</v>
      </c>
      <c r="R112" s="70">
        <f ca="1">SUM(Q$5:Q112)</f>
        <v>117.99567685374129</v>
      </c>
      <c r="S112" s="70">
        <f t="shared" ca="1" si="5"/>
        <v>164.5896955075093</v>
      </c>
      <c r="T112" s="70">
        <v>155.11045528189001</v>
      </c>
    </row>
    <row r="113" spans="1:20">
      <c r="A113" s="85" t="s">
        <v>718</v>
      </c>
      <c r="B113" s="86">
        <v>105.41459780250877</v>
      </c>
      <c r="C113" s="86">
        <v>107.6503913838345</v>
      </c>
      <c r="D113" s="86">
        <v>100.79828908948924</v>
      </c>
      <c r="E113" s="87">
        <v>100.23373038033844</v>
      </c>
      <c r="F113" s="82"/>
      <c r="G113" s="88">
        <v>105.41459780250877</v>
      </c>
      <c r="H113" s="89">
        <v>104.88664307643182</v>
      </c>
      <c r="I113" s="87">
        <v>104.88664307643182</v>
      </c>
      <c r="K113" s="71">
        <f t="shared" si="3"/>
        <v>5.4145978025087658</v>
      </c>
      <c r="L113" s="71">
        <f>SUM(K$5:K113)</f>
        <v>49.170997547790535</v>
      </c>
      <c r="M113" s="70">
        <f t="shared" si="4"/>
        <v>68.587593460927081</v>
      </c>
      <c r="P113" s="70" t="str">
        <f ca="1">INDEX(OFFSET(A$5,3*ROWS(A$5:A113)-3,,3),3,1)</f>
        <v>2023/3</v>
      </c>
      <c r="Q113" s="70">
        <f ca="1">SUM(OFFSET(K$5,3*ROWS(K$5:K113)-3,,3))</f>
        <v>0.78011615249575073</v>
      </c>
      <c r="R113" s="70">
        <f ca="1">SUM(Q$5:Q113)</f>
        <v>118.77579300623704</v>
      </c>
      <c r="S113" s="70">
        <f t="shared" ca="1" si="5"/>
        <v>165.67786317113413</v>
      </c>
      <c r="T113" s="70">
        <v>158.68858469645701</v>
      </c>
    </row>
    <row r="114" spans="1:20">
      <c r="A114" s="85" t="s">
        <v>719</v>
      </c>
      <c r="B114" s="86">
        <v>99.334547771750678</v>
      </c>
      <c r="C114" s="86">
        <v>99.433693686775698</v>
      </c>
      <c r="D114" s="86">
        <v>99.665074809934438</v>
      </c>
      <c r="E114" s="87">
        <v>98.623326748139334</v>
      </c>
      <c r="F114" s="82"/>
      <c r="G114" s="88">
        <v>104.71311401253192</v>
      </c>
      <c r="H114" s="89">
        <v>104.79171135694627</v>
      </c>
      <c r="I114" s="87">
        <v>104.83931418530688</v>
      </c>
      <c r="K114" s="71">
        <f t="shared" si="3"/>
        <v>-0.66545222824932182</v>
      </c>
      <c r="L114" s="71">
        <f>SUM(K$5:K114)</f>
        <v>48.505545319541213</v>
      </c>
      <c r="M114" s="70">
        <f t="shared" si="4"/>
        <v>67.659368100958091</v>
      </c>
      <c r="P114" s="70" t="str">
        <f ca="1">INDEX(OFFSET(A$5,3*ROWS(A$5:A114)-3,,3),3,1)</f>
        <v>2023/6</v>
      </c>
      <c r="Q114" s="70">
        <f ca="1">SUM(OFFSET(K$5,3*ROWS(K$5:K114)-3,,3))</f>
        <v>-3.1032681865381164</v>
      </c>
      <c r="R114" s="70">
        <f ca="1">SUM(Q$5:Q114)</f>
        <v>115.67252481969892</v>
      </c>
      <c r="S114" s="70">
        <f t="shared" ca="1" si="5"/>
        <v>161.34917944712313</v>
      </c>
      <c r="T114" s="70">
        <v>155.55052479271501</v>
      </c>
    </row>
    <row r="115" spans="1:20">
      <c r="A115" s="85" t="s">
        <v>720</v>
      </c>
      <c r="B115" s="86">
        <v>99.058021691091739</v>
      </c>
      <c r="C115" s="86">
        <v>98.594697049625864</v>
      </c>
      <c r="D115" s="86">
        <v>99.59492892977697</v>
      </c>
      <c r="E115" s="87">
        <v>100.63260341805183</v>
      </c>
      <c r="F115" s="82"/>
      <c r="G115" s="88">
        <v>103.72673919195148</v>
      </c>
      <c r="H115" s="89">
        <v>103.513979657281</v>
      </c>
      <c r="I115" s="87">
        <v>104.39756140211718</v>
      </c>
      <c r="K115" s="71">
        <f t="shared" si="3"/>
        <v>-0.9419783089082614</v>
      </c>
      <c r="L115" s="71">
        <f>SUM(K$5:K115)</f>
        <v>47.563567010632951</v>
      </c>
      <c r="M115" s="70">
        <f t="shared" si="4"/>
        <v>66.345422309282469</v>
      </c>
      <c r="P115" s="70" t="str">
        <f ca="1">INDEX(OFFSET(A$5,3*ROWS(A$5:A115)-3,,3),3,1)</f>
        <v>2023/9</v>
      </c>
      <c r="Q115" s="70">
        <f ca="1">SUM(OFFSET(K$5,3*ROWS(K$5:K115)-3,,3))</f>
        <v>2.8928403865776886E-2</v>
      </c>
      <c r="R115" s="70">
        <f ca="1">SUM(Q$5:Q115)</f>
        <v>115.7014532235647</v>
      </c>
      <c r="S115" s="70">
        <f t="shared" ca="1" si="5"/>
        <v>161.38953107110416</v>
      </c>
      <c r="T115" s="70">
        <v>152.198370082011</v>
      </c>
    </row>
    <row r="116" spans="1:20">
      <c r="A116" s="85" t="s">
        <v>721</v>
      </c>
      <c r="B116" s="86">
        <v>99.099594859764224</v>
      </c>
      <c r="C116" s="86">
        <v>98.733968505475886</v>
      </c>
      <c r="D116" s="86">
        <v>99.755056464424868</v>
      </c>
      <c r="E116" s="87">
        <v>100.11730463552315</v>
      </c>
      <c r="F116" s="82"/>
      <c r="G116" s="88">
        <v>102.79277830046819</v>
      </c>
      <c r="H116" s="89">
        <v>101.31905710359557</v>
      </c>
      <c r="I116" s="87">
        <v>103.62079638731403</v>
      </c>
      <c r="K116" s="71">
        <f t="shared" si="3"/>
        <v>-0.900405140235776</v>
      </c>
      <c r="L116" s="71">
        <f>SUM(K$5:K116)</f>
        <v>46.663161870397175</v>
      </c>
      <c r="M116" s="70">
        <f t="shared" si="4"/>
        <v>65.089466058881058</v>
      </c>
      <c r="P116" s="70" t="str">
        <f ca="1">INDEX(OFFSET(A$5,3*ROWS(A$5:A116)-3,,3),3,1)</f>
        <v>2023/12</v>
      </c>
      <c r="Q116" s="70">
        <f ca="1">SUM(OFFSET(K$5,3*ROWS(K$5:K116)-3,,3))</f>
        <v>1.7253778365459311</v>
      </c>
      <c r="R116" s="70">
        <f ca="1">SUM(Q$5:Q116)</f>
        <v>117.42683106011063</v>
      </c>
      <c r="S116" s="70">
        <f t="shared" ca="1" si="5"/>
        <v>163.79622443754417</v>
      </c>
      <c r="T116" s="70">
        <v>154.595942359156</v>
      </c>
    </row>
    <row r="117" spans="1:20">
      <c r="A117" s="85" t="s">
        <v>722</v>
      </c>
      <c r="B117" s="86">
        <v>100.09939596827817</v>
      </c>
      <c r="C117" s="86">
        <v>99.972165651506884</v>
      </c>
      <c r="D117" s="86">
        <v>99.681398173666437</v>
      </c>
      <c r="E117" s="87">
        <v>100.99131552190541</v>
      </c>
      <c r="F117" s="82"/>
      <c r="G117" s="88">
        <v>102.89495017777996</v>
      </c>
      <c r="H117" s="89">
        <v>100.28194622213027</v>
      </c>
      <c r="I117" s="87">
        <v>102.94199921618383</v>
      </c>
      <c r="K117" s="71">
        <f t="shared" si="3"/>
        <v>9.9395968278173541E-2</v>
      </c>
      <c r="L117" s="71">
        <f>SUM(K$5:K117)</f>
        <v>46.762557838675349</v>
      </c>
      <c r="M117" s="70">
        <f t="shared" si="4"/>
        <v>65.228111410895579</v>
      </c>
      <c r="P117" s="70" t="str">
        <f ca="1">INDEX(OFFSET(A$5,3*ROWS(A$5:A117)-3,,3),3,1)</f>
        <v>2024/3</v>
      </c>
      <c r="Q117" s="70">
        <f ca="1">SUM(OFFSET(K$5,3*ROWS(K$5:K117)-3,,3))</f>
        <v>0.19119420391474762</v>
      </c>
      <c r="R117" s="70">
        <f ca="1">SUM(Q$5:Q117)</f>
        <v>117.61802526402538</v>
      </c>
      <c r="S117" s="70">
        <f t="shared" ca="1" si="5"/>
        <v>164.06291722362087</v>
      </c>
      <c r="T117" s="70">
        <v>156.72485396940201</v>
      </c>
    </row>
    <row r="118" spans="1:20">
      <c r="A118" s="85" t="s">
        <v>723</v>
      </c>
      <c r="B118" s="86">
        <v>98.582674785795234</v>
      </c>
      <c r="C118" s="86">
        <v>97.895276636298178</v>
      </c>
      <c r="D118" s="86">
        <v>99.869535649219998</v>
      </c>
      <c r="E118" s="87">
        <v>100.39791394019093</v>
      </c>
      <c r="F118" s="82"/>
      <c r="G118" s="88">
        <v>101.43659410476687</v>
      </c>
      <c r="H118" s="89">
        <v>99.007816184924252</v>
      </c>
      <c r="I118" s="87">
        <v>102.27812509270736</v>
      </c>
      <c r="K118" s="71">
        <f t="shared" si="3"/>
        <v>-1.4173252142047659</v>
      </c>
      <c r="L118" s="71">
        <f>SUM(K$5:K118)</f>
        <v>45.345232624470583</v>
      </c>
      <c r="M118" s="70">
        <f t="shared" si="4"/>
        <v>63.251114188105525</v>
      </c>
      <c r="P118" s="70" t="str">
        <f ca="1">INDEX(OFFSET(A$5,3*ROWS(A$5:A118)-3,,3),3,1)</f>
        <v>2024/6</v>
      </c>
      <c r="Q118" s="70">
        <f ca="1">SUM(OFFSET(K$5,3*ROWS(K$5:K118)-3,,3))</f>
        <v>-0.19266908125648285</v>
      </c>
      <c r="R118" s="70">
        <f ca="1">SUM(Q$5:Q118)</f>
        <v>117.42535618276889</v>
      </c>
      <c r="S118" s="70">
        <f ca="1">R118/$R$62*100</f>
        <v>163.79416716206546</v>
      </c>
      <c r="T118" s="70">
        <v>155.71</v>
      </c>
    </row>
    <row r="119" spans="1:20" ht="15">
      <c r="A119" s="85" t="s">
        <v>724</v>
      </c>
      <c r="B119" s="86">
        <v>95.494075770323832</v>
      </c>
      <c r="C119" s="86">
        <v>93.567859214452824</v>
      </c>
      <c r="D119" s="86">
        <v>99.826594165750706</v>
      </c>
      <c r="E119" s="87">
        <v>99.793989502496018</v>
      </c>
      <c r="F119" s="82"/>
      <c r="G119" s="88">
        <v>96.865938033241889</v>
      </c>
      <c r="H119" s="89">
        <v>96.971669792713811</v>
      </c>
      <c r="I119" s="87">
        <v>101.52842447914176</v>
      </c>
      <c r="K119" s="71">
        <f t="shared" si="3"/>
        <v>-4.5059242296761681</v>
      </c>
      <c r="L119" s="71">
        <f>SUM(K$5:K119)</f>
        <v>40.839308394794415</v>
      </c>
      <c r="M119" s="70">
        <f t="shared" si="4"/>
        <v>56.965894960441986</v>
      </c>
      <c r="O119"/>
      <c r="P119" s="70" t="s">
        <v>1247</v>
      </c>
      <c r="T119" s="70">
        <v>153.9</v>
      </c>
    </row>
    <row r="120" spans="1:20" ht="15">
      <c r="A120" s="85" t="s">
        <v>725</v>
      </c>
      <c r="B120" s="86">
        <v>98.619035052507115</v>
      </c>
      <c r="C120" s="86">
        <v>97.766729365740687</v>
      </c>
      <c r="D120" s="86">
        <v>100.3778379516005</v>
      </c>
      <c r="E120" s="87">
        <v>100.43398214720108</v>
      </c>
      <c r="F120" s="82"/>
      <c r="G120" s="88">
        <v>95.528253382942637</v>
      </c>
      <c r="H120" s="89">
        <v>97.958270391573905</v>
      </c>
      <c r="I120" s="87">
        <v>101.09569089580322</v>
      </c>
      <c r="K120" s="71">
        <f t="shared" si="3"/>
        <v>-1.3809649474928847</v>
      </c>
      <c r="L120" s="71">
        <f>SUM(K$5:K120)</f>
        <v>39.45834344730153</v>
      </c>
      <c r="M120" s="70">
        <f t="shared" si="4"/>
        <v>55.039615911285523</v>
      </c>
      <c r="O120"/>
    </row>
    <row r="121" spans="1:20" ht="15">
      <c r="A121" s="85" t="s">
        <v>726</v>
      </c>
      <c r="B121" s="86">
        <v>100.93268937630735</v>
      </c>
      <c r="C121" s="86">
        <v>100.87322441105651</v>
      </c>
      <c r="D121" s="86">
        <v>101.67739259663233</v>
      </c>
      <c r="E121" s="87">
        <v>100.53863333191586</v>
      </c>
      <c r="F121" s="82"/>
      <c r="G121" s="88">
        <v>96.419235253617316</v>
      </c>
      <c r="H121" s="89">
        <v>99.606975082195476</v>
      </c>
      <c r="I121" s="87">
        <v>100.93581285842139</v>
      </c>
      <c r="K121" s="71">
        <f t="shared" si="3"/>
        <v>0.93268937630735138</v>
      </c>
      <c r="L121" s="71">
        <f>SUM(K$5:K121)</f>
        <v>40.391032823608882</v>
      </c>
      <c r="M121" s="70">
        <f t="shared" si="4"/>
        <v>56.34060476564666</v>
      </c>
      <c r="O121"/>
    </row>
    <row r="122" spans="1:20" ht="15">
      <c r="A122" s="85" t="s">
        <v>727</v>
      </c>
      <c r="B122" s="86">
        <v>100.09112303090149</v>
      </c>
      <c r="C122" s="86">
        <v>99.987886620162172</v>
      </c>
      <c r="D122" s="86">
        <v>100.58920046747917</v>
      </c>
      <c r="E122" s="87">
        <v>100.0612894682661</v>
      </c>
      <c r="F122" s="82"/>
      <c r="G122" s="88">
        <v>96.507095383152446</v>
      </c>
      <c r="H122" s="89">
        <v>99.579374174403938</v>
      </c>
      <c r="I122" s="87">
        <v>100.80412638709726</v>
      </c>
      <c r="K122" s="71">
        <f t="shared" si="3"/>
        <v>9.1123030901485436E-2</v>
      </c>
      <c r="L122" s="71">
        <f>SUM(K$5:K122)</f>
        <v>40.482155854510367</v>
      </c>
      <c r="M122" s="70">
        <f t="shared" si="4"/>
        <v>56.467710370781568</v>
      </c>
      <c r="O122"/>
    </row>
    <row r="123" spans="1:20" ht="15">
      <c r="A123" s="85" t="s">
        <v>728</v>
      </c>
      <c r="B123" s="86">
        <v>101.08751258093649</v>
      </c>
      <c r="C123" s="86">
        <v>101.4519948571325</v>
      </c>
      <c r="D123" s="86">
        <v>100.48695930717413</v>
      </c>
      <c r="E123" s="87">
        <v>100.22748367417498</v>
      </c>
      <c r="F123" s="82"/>
      <c r="G123" s="88">
        <v>97.556622186940615</v>
      </c>
      <c r="H123" s="89">
        <v>99.832273065135766</v>
      </c>
      <c r="I123" s="87">
        <v>100.71747431449477</v>
      </c>
      <c r="K123" s="71">
        <f t="shared" si="3"/>
        <v>1.0875125809364903</v>
      </c>
      <c r="L123" s="71">
        <f>SUM(K$5:K123)</f>
        <v>41.569668435446857</v>
      </c>
      <c r="M123" s="70">
        <f t="shared" si="4"/>
        <v>57.984658866943747</v>
      </c>
      <c r="O123"/>
    </row>
    <row r="124" spans="1:20" ht="15">
      <c r="A124" s="85" t="s">
        <v>729</v>
      </c>
      <c r="B124" s="86">
        <v>102.30438104424695</v>
      </c>
      <c r="C124" s="86">
        <v>103.51208063631449</v>
      </c>
      <c r="D124" s="86">
        <v>99.766595578315204</v>
      </c>
      <c r="E124" s="87">
        <v>99.865865901076461</v>
      </c>
      <c r="F124" s="82"/>
      <c r="G124" s="88">
        <v>99.804698496024074</v>
      </c>
      <c r="H124" s="89">
        <v>99.804698496024074</v>
      </c>
      <c r="I124" s="87">
        <v>100.64115478456721</v>
      </c>
      <c r="K124" s="71">
        <f t="shared" si="3"/>
        <v>2.3043810442469521</v>
      </c>
      <c r="L124" s="71">
        <f>SUM(K$5:K124)</f>
        <v>43.874049479693809</v>
      </c>
      <c r="M124" s="70">
        <f t="shared" si="4"/>
        <v>61.198991667254788</v>
      </c>
      <c r="O124"/>
    </row>
    <row r="125" spans="1:20" ht="15">
      <c r="A125" s="85" t="s">
        <v>730</v>
      </c>
      <c r="B125" s="86">
        <v>102.47979669417202</v>
      </c>
      <c r="C125" s="86">
        <v>104.58980672728745</v>
      </c>
      <c r="D125" s="86">
        <v>99.832419996770781</v>
      </c>
      <c r="E125" s="87">
        <v>100.17360870399953</v>
      </c>
      <c r="F125" s="82"/>
      <c r="G125" s="88">
        <v>102.47979669417202</v>
      </c>
      <c r="H125" s="89">
        <v>97.02608010853946</v>
      </c>
      <c r="I125" s="87">
        <v>97.02608010853946</v>
      </c>
      <c r="K125" s="71">
        <f t="shared" si="3"/>
        <v>2.4797966941720233</v>
      </c>
      <c r="L125" s="71">
        <f>SUM(K$5:K125)</f>
        <v>46.353846173865833</v>
      </c>
      <c r="M125" s="70">
        <f t="shared" si="4"/>
        <v>64.658008079527349</v>
      </c>
      <c r="O125"/>
    </row>
    <row r="126" spans="1:20" ht="15">
      <c r="A126" s="85" t="s">
        <v>731</v>
      </c>
      <c r="B126" s="86">
        <v>100.24850700933388</v>
      </c>
      <c r="C126" s="86">
        <v>99.943268547299112</v>
      </c>
      <c r="D126" s="86">
        <v>99.901419382289603</v>
      </c>
      <c r="E126" s="87">
        <v>101.00599051543209</v>
      </c>
      <c r="F126" s="82"/>
      <c r="G126" s="88">
        <v>102.73446617210813</v>
      </c>
      <c r="H126" s="89">
        <v>97.918799551984733</v>
      </c>
      <c r="I126" s="87">
        <v>97.470949716908734</v>
      </c>
      <c r="K126" s="71">
        <f t="shared" si="3"/>
        <v>0.2485070093338777</v>
      </c>
      <c r="L126" s="71">
        <f>SUM(K$5:K126)</f>
        <v>46.60235318319971</v>
      </c>
      <c r="M126" s="70">
        <f t="shared" si="4"/>
        <v>65.004645296147103</v>
      </c>
      <c r="O126"/>
    </row>
    <row r="127" spans="1:20" ht="15">
      <c r="A127" s="85" t="s">
        <v>732</v>
      </c>
      <c r="B127" s="86">
        <v>100.09070764878459</v>
      </c>
      <c r="C127" s="86">
        <v>100.18718801930298</v>
      </c>
      <c r="D127" s="86">
        <v>100.23319934561266</v>
      </c>
      <c r="E127" s="87">
        <v>99.836095567092741</v>
      </c>
      <c r="F127" s="82"/>
      <c r="G127" s="88">
        <v>102.82765419086427</v>
      </c>
      <c r="H127" s="89">
        <v>98.939609048936077</v>
      </c>
      <c r="I127" s="87">
        <v>97.956331533245091</v>
      </c>
      <c r="K127" s="71">
        <f t="shared" si="3"/>
        <v>9.0707648784587036E-2</v>
      </c>
      <c r="L127" s="71">
        <f>SUM(K$5:K127)</f>
        <v>46.693060831984297</v>
      </c>
      <c r="M127" s="70">
        <f t="shared" si="4"/>
        <v>65.131171493476884</v>
      </c>
      <c r="O127"/>
    </row>
    <row r="128" spans="1:20" ht="15">
      <c r="A128" s="85" t="s">
        <v>733</v>
      </c>
      <c r="B128" s="86">
        <v>100.28436439647423</v>
      </c>
      <c r="C128" s="86">
        <v>100.00558373546613</v>
      </c>
      <c r="D128" s="86">
        <v>101.02669619580745</v>
      </c>
      <c r="E128" s="87">
        <v>100.39616455776341</v>
      </c>
      <c r="F128" s="82"/>
      <c r="G128" s="88">
        <v>103.12005942911271</v>
      </c>
      <c r="H128" s="89">
        <v>100.12246590058169</v>
      </c>
      <c r="I128" s="87">
        <v>98.49074759107117</v>
      </c>
      <c r="K128" s="71">
        <f t="shared" si="3"/>
        <v>0.28436439647423128</v>
      </c>
      <c r="L128" s="71">
        <f>SUM(K$5:K128)</f>
        <v>46.977425228458529</v>
      </c>
      <c r="M128" s="70">
        <f t="shared" si="4"/>
        <v>65.527825427560288</v>
      </c>
      <c r="O128"/>
    </row>
    <row r="129" spans="1:15" ht="15">
      <c r="A129" s="85" t="s">
        <v>734</v>
      </c>
      <c r="B129" s="86">
        <v>102.40323389562526</v>
      </c>
      <c r="C129" s="86">
        <v>104.07987630538082</v>
      </c>
      <c r="D129" s="86">
        <v>100.93727245836482</v>
      </c>
      <c r="E129" s="87">
        <v>100.11983063466911</v>
      </c>
      <c r="F129" s="82"/>
      <c r="G129" s="88">
        <v>105.59827565050206</v>
      </c>
      <c r="H129" s="89">
        <v>102.42683479402011</v>
      </c>
      <c r="I129" s="87">
        <v>99.270286794306017</v>
      </c>
      <c r="K129" s="71">
        <f t="shared" si="3"/>
        <v>2.403233895625263</v>
      </c>
      <c r="L129" s="71">
        <f>SUM(K$5:K129)</f>
        <v>49.380659124083792</v>
      </c>
      <c r="M129" s="70">
        <f t="shared" si="4"/>
        <v>68.880045997510308</v>
      </c>
      <c r="O129"/>
    </row>
    <row r="130" spans="1:15" ht="15">
      <c r="A130" s="85" t="s">
        <v>735</v>
      </c>
      <c r="B130" s="86">
        <v>98.805612853895255</v>
      </c>
      <c r="C130" s="86">
        <v>97.859254225481735</v>
      </c>
      <c r="D130" s="86">
        <v>100.3245646485049</v>
      </c>
      <c r="E130" s="87">
        <v>99.778722584356487</v>
      </c>
      <c r="F130" s="82"/>
      <c r="G130" s="88">
        <v>104.3370234196242</v>
      </c>
      <c r="H130" s="89">
        <v>102.65846617063062</v>
      </c>
      <c r="I130" s="87">
        <v>99.823744320983565</v>
      </c>
      <c r="K130" s="71">
        <f t="shared" si="3"/>
        <v>-1.1943871461047451</v>
      </c>
      <c r="L130" s="71">
        <f>SUM(K$5:K130)</f>
        <v>48.186271977979047</v>
      </c>
      <c r="M130" s="70">
        <f t="shared" si="4"/>
        <v>67.214020411343</v>
      </c>
      <c r="O130"/>
    </row>
    <row r="131" spans="1:15" ht="15">
      <c r="A131" s="85" t="s">
        <v>736</v>
      </c>
      <c r="B131" s="86">
        <v>99.319441215341385</v>
      </c>
      <c r="C131" s="86">
        <v>97.366343766567127</v>
      </c>
      <c r="D131" s="86">
        <v>99.939698574347773</v>
      </c>
      <c r="E131" s="87">
        <v>102.63908722797181</v>
      </c>
      <c r="F131" s="82"/>
      <c r="G131" s="88">
        <v>103.62694864109065</v>
      </c>
      <c r="H131" s="89">
        <v>106.77082754969823</v>
      </c>
      <c r="I131" s="87">
        <v>100.76118346715035</v>
      </c>
      <c r="K131" s="71">
        <f t="shared" si="3"/>
        <v>-0.68055878465861497</v>
      </c>
      <c r="L131" s="71">
        <f>SUM(K$5:K131)</f>
        <v>47.505713193320432</v>
      </c>
      <c r="M131" s="70">
        <f t="shared" si="4"/>
        <v>66.264723232593255</v>
      </c>
      <c r="O131"/>
    </row>
    <row r="132" spans="1:15" ht="15">
      <c r="A132" s="85" t="s">
        <v>737</v>
      </c>
      <c r="B132" s="86">
        <v>99.057466364924224</v>
      </c>
      <c r="C132" s="86">
        <v>98.201882918965111</v>
      </c>
      <c r="D132" s="86">
        <v>100.43741787019849</v>
      </c>
      <c r="E132" s="87">
        <v>99.835575198427236</v>
      </c>
      <c r="F132" s="82"/>
      <c r="G132" s="88">
        <v>102.65022979514566</v>
      </c>
      <c r="H132" s="89">
        <v>107.24549934126006</v>
      </c>
      <c r="I132" s="87">
        <v>101.52274722263155</v>
      </c>
      <c r="K132" s="71">
        <f t="shared" si="3"/>
        <v>-0.94253363507577603</v>
      </c>
      <c r="L132" s="71">
        <f>SUM(K$5:K132)</f>
        <v>46.563179558244656</v>
      </c>
      <c r="M132" s="70">
        <f t="shared" si="4"/>
        <v>64.950002828090675</v>
      </c>
      <c r="O132"/>
    </row>
    <row r="133" spans="1:15" ht="15">
      <c r="A133" s="85" t="s">
        <v>738</v>
      </c>
      <c r="B133" s="86">
        <v>99.652123358006932</v>
      </c>
      <c r="C133" s="86">
        <v>99.102980955379678</v>
      </c>
      <c r="D133" s="86">
        <v>99.792284851254578</v>
      </c>
      <c r="E133" s="87">
        <v>100.53713783729914</v>
      </c>
      <c r="F133" s="82"/>
      <c r="G133" s="88">
        <v>102.29313362273615</v>
      </c>
      <c r="H133" s="89">
        <v>105.88484063969659</v>
      </c>
      <c r="I133" s="87">
        <v>101.98503928367377</v>
      </c>
      <c r="K133" s="71">
        <f t="shared" si="3"/>
        <v>-0.34787664199306789</v>
      </c>
      <c r="L133" s="71">
        <f>SUM(K$5:K133)</f>
        <v>46.215302916251588</v>
      </c>
      <c r="M133" s="70">
        <f t="shared" si="4"/>
        <v>64.464756994459123</v>
      </c>
      <c r="O133"/>
    </row>
    <row r="134" spans="1:15" ht="15">
      <c r="A134" s="85" t="s">
        <v>739</v>
      </c>
      <c r="B134" s="86">
        <v>100.17876253522147</v>
      </c>
      <c r="C134" s="86">
        <v>100.41199493756163</v>
      </c>
      <c r="D134" s="86">
        <v>99.575585363228441</v>
      </c>
      <c r="E134" s="87">
        <v>100.10121325348935</v>
      </c>
      <c r="F134" s="82"/>
      <c r="G134" s="88">
        <v>102.47599542175763</v>
      </c>
      <c r="H134" s="89">
        <v>105.97755310677317</v>
      </c>
      <c r="I134" s="87">
        <v>102.36793323382626</v>
      </c>
      <c r="K134" s="71">
        <f t="shared" ref="K134:K197" si="6">B134-100</f>
        <v>0.17876253522146612</v>
      </c>
      <c r="L134" s="71">
        <f>SUM(K$5:K134)</f>
        <v>46.394065451473054</v>
      </c>
      <c r="M134" s="70">
        <f t="shared" ref="M134:M197" si="7">L134/$L$178*100</f>
        <v>64.71410910654302</v>
      </c>
      <c r="O134"/>
    </row>
    <row r="135" spans="1:15" ht="15">
      <c r="A135" s="85" t="s">
        <v>740</v>
      </c>
      <c r="B135" s="86">
        <v>101.01229031690376</v>
      </c>
      <c r="C135" s="86">
        <v>101.85718883801881</v>
      </c>
      <c r="D135" s="86">
        <v>99.082948411880068</v>
      </c>
      <c r="E135" s="87">
        <v>100.58368723563905</v>
      </c>
      <c r="F135" s="82"/>
      <c r="G135" s="88">
        <v>103.51335000056281</v>
      </c>
      <c r="H135" s="89">
        <v>105.89869201624076</v>
      </c>
      <c r="I135" s="87">
        <v>102.67997477385481</v>
      </c>
      <c r="K135" s="71">
        <f t="shared" si="6"/>
        <v>1.0122903169037585</v>
      </c>
      <c r="L135" s="71">
        <f>SUM(K$5:K135)</f>
        <v>47.406355768376812</v>
      </c>
      <c r="M135" s="70">
        <f t="shared" si="7"/>
        <v>66.126131643867936</v>
      </c>
      <c r="O135"/>
    </row>
    <row r="136" spans="1:15" ht="15">
      <c r="A136" s="85" t="s">
        <v>741</v>
      </c>
      <c r="B136" s="86">
        <v>101.62395931336876</v>
      </c>
      <c r="C136" s="86">
        <v>103.0730671620915</v>
      </c>
      <c r="D136" s="86">
        <v>99.425596576234597</v>
      </c>
      <c r="E136" s="87">
        <v>100.24456333447456</v>
      </c>
      <c r="F136" s="82"/>
      <c r="G136" s="88">
        <v>105.19436468847694</v>
      </c>
      <c r="H136" s="89">
        <v>105.19436468847694</v>
      </c>
      <c r="I136" s="87">
        <v>102.88846205334752</v>
      </c>
      <c r="K136" s="71">
        <f t="shared" si="6"/>
        <v>1.6239593133687578</v>
      </c>
      <c r="L136" s="71">
        <f>SUM(K$5:K136)</f>
        <v>49.03031508174557</v>
      </c>
      <c r="M136" s="70">
        <f t="shared" si="7"/>
        <v>68.391358438873795</v>
      </c>
      <c r="O136"/>
    </row>
    <row r="137" spans="1:15" ht="15">
      <c r="A137" s="85" t="s">
        <v>742</v>
      </c>
      <c r="B137" s="90">
        <v>102.40487034064425</v>
      </c>
      <c r="C137" s="86">
        <v>104.4885999089509</v>
      </c>
      <c r="D137" s="86">
        <v>99.156236849865792</v>
      </c>
      <c r="E137" s="87">
        <v>100.3505283710881</v>
      </c>
      <c r="F137" s="82"/>
      <c r="G137" s="88">
        <v>102.40487034064425</v>
      </c>
      <c r="H137" s="89">
        <v>105.11745362491094</v>
      </c>
      <c r="I137" s="87">
        <v>105.11745362491094</v>
      </c>
      <c r="K137" s="71">
        <f t="shared" si="6"/>
        <v>2.4048703406442513</v>
      </c>
      <c r="L137" s="71">
        <f>SUM(K$5:K137)</f>
        <v>51.435185422389821</v>
      </c>
      <c r="M137" s="70">
        <f t="shared" si="7"/>
        <v>71.745861651667795</v>
      </c>
      <c r="O137"/>
    </row>
    <row r="138" spans="1:15" ht="15">
      <c r="A138" s="85" t="s">
        <v>743</v>
      </c>
      <c r="B138" s="90">
        <v>100.21103794224882</v>
      </c>
      <c r="C138" s="86">
        <v>100.13570356685186</v>
      </c>
      <c r="D138" s="86">
        <v>99.702001726852373</v>
      </c>
      <c r="E138" s="87">
        <v>100.61561721746392</v>
      </c>
      <c r="F138" s="82"/>
      <c r="G138" s="88">
        <v>102.62098347177371</v>
      </c>
      <c r="H138" s="89">
        <v>105.07816473134849</v>
      </c>
      <c r="I138" s="87">
        <v>105.09778479950742</v>
      </c>
      <c r="K138" s="71">
        <f t="shared" si="6"/>
        <v>0.21103794224882222</v>
      </c>
      <c r="L138" s="71">
        <f>SUM(K$5:K138)</f>
        <v>51.646223364638644</v>
      </c>
      <c r="M138" s="70">
        <f t="shared" si="7"/>
        <v>72.040234052262775</v>
      </c>
      <c r="O138"/>
    </row>
    <row r="139" spans="1:15" ht="15">
      <c r="A139" s="85" t="s">
        <v>744</v>
      </c>
      <c r="B139" s="90">
        <v>99.366005774294095</v>
      </c>
      <c r="C139" s="86">
        <v>98.736838949654498</v>
      </c>
      <c r="D139" s="86">
        <v>100.07827049120293</v>
      </c>
      <c r="E139" s="87">
        <v>100.17579256450755</v>
      </c>
      <c r="F139" s="82"/>
      <c r="G139" s="88">
        <v>101.97037236220008</v>
      </c>
      <c r="H139" s="89">
        <v>104.31735141772864</v>
      </c>
      <c r="I139" s="87">
        <v>104.83726787159313</v>
      </c>
      <c r="K139" s="71">
        <f t="shared" si="6"/>
        <v>-0.63399422570590502</v>
      </c>
      <c r="L139" s="71">
        <f>SUM(K$5:K139)</f>
        <v>51.012229138932739</v>
      </c>
      <c r="M139" s="70">
        <f t="shared" si="7"/>
        <v>71.155888800429551</v>
      </c>
      <c r="O139"/>
    </row>
    <row r="140" spans="1:15" ht="15">
      <c r="A140" s="85" t="s">
        <v>745</v>
      </c>
      <c r="B140" s="90">
        <v>100.12524595782284</v>
      </c>
      <c r="C140" s="86">
        <v>99.916480439791926</v>
      </c>
      <c r="D140" s="86">
        <v>100.84937496687311</v>
      </c>
      <c r="E140" s="87">
        <v>100.13874199279635</v>
      </c>
      <c r="F140" s="82"/>
      <c r="G140" s="88">
        <v>102.09808613176061</v>
      </c>
      <c r="H140" s="89">
        <v>104.15183394965939</v>
      </c>
      <c r="I140" s="87">
        <v>104.6653599841747</v>
      </c>
      <c r="K140" s="71">
        <f t="shared" si="6"/>
        <v>0.12524595782284109</v>
      </c>
      <c r="L140" s="71">
        <f>SUM(K$5:K140)</f>
        <v>51.13747509675558</v>
      </c>
      <c r="M140" s="70">
        <f t="shared" si="7"/>
        <v>71.330591760836811</v>
      </c>
      <c r="O140"/>
    </row>
    <row r="141" spans="1:15" ht="15">
      <c r="A141" s="85" t="s">
        <v>746</v>
      </c>
      <c r="B141" s="90">
        <v>102.10158464335291</v>
      </c>
      <c r="C141" s="86">
        <v>103.58087396931401</v>
      </c>
      <c r="D141" s="86">
        <v>100.81809211657387</v>
      </c>
      <c r="E141" s="87">
        <v>100.04691103609595</v>
      </c>
      <c r="F141" s="82"/>
      <c r="G141" s="88">
        <v>104.24376383106291</v>
      </c>
      <c r="H141" s="89">
        <v>103.84503384541921</v>
      </c>
      <c r="I141" s="87">
        <v>104.49772900759433</v>
      </c>
      <c r="K141" s="71">
        <f t="shared" si="6"/>
        <v>2.1015846433529077</v>
      </c>
      <c r="L141" s="71">
        <f>SUM(K$5:K141)</f>
        <v>53.239059740108488</v>
      </c>
      <c r="M141" s="70">
        <f t="shared" si="7"/>
        <v>74.262048113779841</v>
      </c>
      <c r="O141"/>
    </row>
    <row r="142" spans="1:15" ht="15">
      <c r="A142" s="85" t="s">
        <v>747</v>
      </c>
      <c r="B142" s="90">
        <v>99.692546229551212</v>
      </c>
      <c r="C142" s="86">
        <v>99.398150398016938</v>
      </c>
      <c r="D142" s="86">
        <v>100.23076040473364</v>
      </c>
      <c r="E142" s="87">
        <v>99.972610621450258</v>
      </c>
      <c r="F142" s="82"/>
      <c r="G142" s="88">
        <v>103.92326244870658</v>
      </c>
      <c r="H142" s="89">
        <v>104.77720382800734</v>
      </c>
      <c r="I142" s="87">
        <v>104.54467748415384</v>
      </c>
      <c r="K142" s="71">
        <f t="shared" si="6"/>
        <v>-0.30745377044878808</v>
      </c>
      <c r="L142" s="71">
        <f>SUM(K$5:K142)</f>
        <v>52.931605969659699</v>
      </c>
      <c r="M142" s="70">
        <f t="shared" si="7"/>
        <v>73.833187296077796</v>
      </c>
      <c r="O142"/>
    </row>
    <row r="143" spans="1:15" ht="15">
      <c r="A143" s="85" t="s">
        <v>748</v>
      </c>
      <c r="B143" s="90">
        <v>96.845401863428506</v>
      </c>
      <c r="C143" s="86">
        <v>94.380258965107018</v>
      </c>
      <c r="D143" s="86">
        <v>99.803850900600082</v>
      </c>
      <c r="E143" s="87">
        <v>99.964068872904789</v>
      </c>
      <c r="F143" s="82"/>
      <c r="G143" s="88">
        <v>100.64490114803537</v>
      </c>
      <c r="H143" s="89">
        <v>102.1672120451111</v>
      </c>
      <c r="I143" s="87">
        <v>104.20472818934383</v>
      </c>
      <c r="K143" s="71">
        <f t="shared" si="6"/>
        <v>-3.1545981365714937</v>
      </c>
      <c r="L143" s="71">
        <f>SUM(K$5:K143)</f>
        <v>49.777007833088206</v>
      </c>
      <c r="M143" s="70">
        <f t="shared" si="7"/>
        <v>69.432904501052704</v>
      </c>
      <c r="O143"/>
    </row>
    <row r="144" spans="1:15" ht="15">
      <c r="A144" s="85" t="s">
        <v>749</v>
      </c>
      <c r="B144" s="90">
        <v>98.539445704257517</v>
      </c>
      <c r="C144" s="86">
        <v>97.342876731866539</v>
      </c>
      <c r="D144" s="86">
        <v>99.543667014743903</v>
      </c>
      <c r="E144" s="87">
        <v>100.15264926585927</v>
      </c>
      <c r="F144" s="82"/>
      <c r="G144" s="88">
        <v>99.174927720871977</v>
      </c>
      <c r="H144" s="89">
        <v>101.63292898070169</v>
      </c>
      <c r="I144" s="87">
        <v>103.88565164730154</v>
      </c>
      <c r="K144" s="71">
        <f t="shared" si="6"/>
        <v>-1.4605542957424831</v>
      </c>
      <c r="L144" s="71">
        <f>SUM(K$5:K144)</f>
        <v>48.316453537345723</v>
      </c>
      <c r="M144" s="70">
        <f t="shared" si="7"/>
        <v>67.395607938853956</v>
      </c>
      <c r="O144"/>
    </row>
    <row r="145" spans="1:15" ht="15">
      <c r="A145" s="85" t="s">
        <v>750</v>
      </c>
      <c r="B145" s="90">
        <v>100.67504412574266</v>
      </c>
      <c r="C145" s="86">
        <v>100.87986467808867</v>
      </c>
      <c r="D145" s="86">
        <v>99.582339722623828</v>
      </c>
      <c r="E145" s="87">
        <v>100.88457766723758</v>
      </c>
      <c r="F145" s="82"/>
      <c r="G145" s="88">
        <v>99.844402244661239</v>
      </c>
      <c r="H145" s="89">
        <v>102.67618255360024</v>
      </c>
      <c r="I145" s="87">
        <v>103.75257140952334</v>
      </c>
      <c r="K145" s="71">
        <f t="shared" si="6"/>
        <v>0.67504412574265871</v>
      </c>
      <c r="L145" s="71">
        <f>SUM(K$5:K145)</f>
        <v>48.991497663088381</v>
      </c>
      <c r="M145" s="70">
        <f t="shared" si="7"/>
        <v>68.337212835513313</v>
      </c>
      <c r="O145"/>
    </row>
    <row r="146" spans="1:15" ht="15">
      <c r="A146" s="85" t="s">
        <v>751</v>
      </c>
      <c r="B146" s="90">
        <v>103.12897770380862</v>
      </c>
      <c r="C146" s="86">
        <v>105.58664870440202</v>
      </c>
      <c r="D146" s="86">
        <v>100.7001508674404</v>
      </c>
      <c r="E146" s="87">
        <v>100.10538886117321</v>
      </c>
      <c r="F146" s="82"/>
      <c r="G146" s="88">
        <v>102.9685113293977</v>
      </c>
      <c r="H146" s="89">
        <v>105.69994551050199</v>
      </c>
      <c r="I146" s="87">
        <v>103.94591572976717</v>
      </c>
      <c r="K146" s="71">
        <f t="shared" si="6"/>
        <v>3.1289777038086157</v>
      </c>
      <c r="L146" s="71">
        <f>SUM(K$5:K146)</f>
        <v>52.120475366896997</v>
      </c>
      <c r="M146" s="70">
        <f t="shared" si="7"/>
        <v>72.701758226087236</v>
      </c>
      <c r="O146"/>
    </row>
    <row r="147" spans="1:15" ht="15">
      <c r="A147" s="85" t="s">
        <v>752</v>
      </c>
      <c r="B147" s="90">
        <v>102.06813689798689</v>
      </c>
      <c r="C147" s="86">
        <v>102.95768934025725</v>
      </c>
      <c r="D147" s="86">
        <v>101.21385388795601</v>
      </c>
      <c r="E147" s="87">
        <v>100.87918928774209</v>
      </c>
      <c r="F147" s="82"/>
      <c r="G147" s="88">
        <v>105.09804110550877</v>
      </c>
      <c r="H147" s="89">
        <v>106.80479053220981</v>
      </c>
      <c r="I147" s="87">
        <v>104.20649768847672</v>
      </c>
      <c r="K147" s="71">
        <f t="shared" si="6"/>
        <v>2.0681368979868893</v>
      </c>
      <c r="L147" s="71">
        <f>SUM(K$5:K147)</f>
        <v>54.188612264883886</v>
      </c>
      <c r="M147" s="70">
        <f t="shared" si="7"/>
        <v>75.586559020352212</v>
      </c>
      <c r="O147"/>
    </row>
    <row r="148" spans="1:15" ht="15">
      <c r="A148" s="85" t="s">
        <v>753</v>
      </c>
      <c r="B148" s="90">
        <v>101.45646614520464</v>
      </c>
      <c r="C148" s="86">
        <v>102.48585659750158</v>
      </c>
      <c r="D148" s="86">
        <v>100.84152107390483</v>
      </c>
      <c r="E148" s="87">
        <v>99.851093371863357</v>
      </c>
      <c r="F148" s="82"/>
      <c r="G148" s="88">
        <v>106.62875849348379</v>
      </c>
      <c r="H148" s="89">
        <v>106.62875849348379</v>
      </c>
      <c r="I148" s="87">
        <v>104.4118471827791</v>
      </c>
      <c r="K148" s="71">
        <f t="shared" si="6"/>
        <v>1.4564661452046437</v>
      </c>
      <c r="L148" s="71">
        <f>SUM(K$5:K148)</f>
        <v>55.64507841008853</v>
      </c>
      <c r="M148" s="70">
        <f t="shared" si="7"/>
        <v>77.618153107086144</v>
      </c>
      <c r="O148"/>
    </row>
    <row r="149" spans="1:15" ht="15">
      <c r="A149" s="85" t="s">
        <v>754</v>
      </c>
      <c r="B149" s="86">
        <v>102.35394301924249</v>
      </c>
      <c r="C149" s="86">
        <v>103.97747611588602</v>
      </c>
      <c r="D149" s="86">
        <v>100.54354175087468</v>
      </c>
      <c r="E149" s="87">
        <v>100.1840717130694</v>
      </c>
      <c r="F149" s="82"/>
      <c r="G149" s="88">
        <v>102.35394301924249</v>
      </c>
      <c r="H149" s="89">
        <v>106.57573057560835</v>
      </c>
      <c r="I149" s="87">
        <v>106.57573057560835</v>
      </c>
      <c r="K149" s="71">
        <f t="shared" si="6"/>
        <v>2.3539430192424931</v>
      </c>
      <c r="L149" s="71">
        <f>SUM(K$5:K149)</f>
        <v>57.999021429331023</v>
      </c>
      <c r="M149" s="70">
        <f t="shared" si="7"/>
        <v>80.901618867101945</v>
      </c>
      <c r="O149"/>
    </row>
    <row r="150" spans="1:15" ht="15">
      <c r="A150" s="85" t="s">
        <v>755</v>
      </c>
      <c r="B150" s="86">
        <v>101.05609184714895</v>
      </c>
      <c r="C150" s="86">
        <v>100.58493376394919</v>
      </c>
      <c r="D150" s="86">
        <v>100.49185291714626</v>
      </c>
      <c r="E150" s="87">
        <v>102.2877168553659</v>
      </c>
      <c r="F150" s="82"/>
      <c r="G150" s="88">
        <v>103.4348946667042</v>
      </c>
      <c r="H150" s="89">
        <v>107.47445629624607</v>
      </c>
      <c r="I150" s="87">
        <v>107.02556709918942</v>
      </c>
      <c r="K150" s="71">
        <f t="shared" si="6"/>
        <v>1.0560918471489487</v>
      </c>
      <c r="L150" s="71">
        <f>SUM(K$5:K150)</f>
        <v>59.055113276479972</v>
      </c>
      <c r="M150" s="70">
        <f t="shared" si="7"/>
        <v>82.374739240534495</v>
      </c>
      <c r="O150"/>
    </row>
    <row r="151" spans="1:15" ht="15">
      <c r="A151" s="85" t="s">
        <v>756</v>
      </c>
      <c r="B151" s="86">
        <v>101.35362755458466</v>
      </c>
      <c r="C151" s="86">
        <v>101.80657395764511</v>
      </c>
      <c r="D151" s="86">
        <v>100.02661147944576</v>
      </c>
      <c r="E151" s="87">
        <v>101.14816309182559</v>
      </c>
      <c r="F151" s="82"/>
      <c r="G151" s="88">
        <v>104.83501790196831</v>
      </c>
      <c r="H151" s="89">
        <v>109.62427170338371</v>
      </c>
      <c r="I151" s="87">
        <v>107.88874017284908</v>
      </c>
      <c r="K151" s="71">
        <f t="shared" si="6"/>
        <v>1.3536275545846621</v>
      </c>
      <c r="L151" s="71">
        <f>SUM(K$5:K151)</f>
        <v>60.408740831064634</v>
      </c>
      <c r="M151" s="70">
        <f t="shared" si="7"/>
        <v>84.262885933534278</v>
      </c>
      <c r="O151"/>
    </row>
    <row r="152" spans="1:15" ht="15">
      <c r="A152" s="85" t="s">
        <v>757</v>
      </c>
      <c r="B152" s="86">
        <v>101.13021864351515</v>
      </c>
      <c r="C152" s="86">
        <v>100.53400168477799</v>
      </c>
      <c r="D152" s="86">
        <v>100.57069254932247</v>
      </c>
      <c r="E152" s="87">
        <v>102.58766681999035</v>
      </c>
      <c r="F152" s="82"/>
      <c r="G152" s="88">
        <v>106.01988281922881</v>
      </c>
      <c r="H152" s="89">
        <v>110.72458758972093</v>
      </c>
      <c r="I152" s="87">
        <v>108.59648551448431</v>
      </c>
      <c r="K152" s="71">
        <f t="shared" si="6"/>
        <v>1.1302186435151498</v>
      </c>
      <c r="L152" s="71">
        <f>SUM(K$5:K152)</f>
        <v>61.538959474579784</v>
      </c>
      <c r="M152" s="70">
        <f t="shared" si="7"/>
        <v>85.839404220925843</v>
      </c>
      <c r="O152"/>
    </row>
    <row r="153" spans="1:15" ht="15">
      <c r="A153" s="85" t="s">
        <v>758</v>
      </c>
      <c r="B153" s="86">
        <v>101.29837764519959</v>
      </c>
      <c r="C153" s="86">
        <v>100.96026849505384</v>
      </c>
      <c r="D153" s="86">
        <v>101.27112142713403</v>
      </c>
      <c r="E153" s="87">
        <v>101.96421046208187</v>
      </c>
      <c r="F153" s="82"/>
      <c r="G153" s="88">
        <v>107.39642127722048</v>
      </c>
      <c r="H153" s="89">
        <v>109.85354563743041</v>
      </c>
      <c r="I153" s="87">
        <v>108.85175720514837</v>
      </c>
      <c r="K153" s="71">
        <f t="shared" si="6"/>
        <v>1.2983776451995936</v>
      </c>
      <c r="L153" s="71">
        <f>SUM(K$5:K153)</f>
        <v>62.837337119779377</v>
      </c>
      <c r="M153" s="70">
        <f t="shared" si="7"/>
        <v>87.650483973805635</v>
      </c>
      <c r="O153"/>
    </row>
    <row r="154" spans="1:15" ht="15">
      <c r="A154" s="85" t="s">
        <v>759</v>
      </c>
      <c r="B154" s="86">
        <v>99.485524122555717</v>
      </c>
      <c r="C154" s="86">
        <v>98.696675280959568</v>
      </c>
      <c r="D154" s="86">
        <v>101.27405418001257</v>
      </c>
      <c r="E154" s="87">
        <v>100.10934241815497</v>
      </c>
      <c r="F154" s="82"/>
      <c r="G154" s="88">
        <v>106.84389259651074</v>
      </c>
      <c r="H154" s="89">
        <v>109.62542314142733</v>
      </c>
      <c r="I154" s="87">
        <v>108.98201303540611</v>
      </c>
      <c r="K154" s="71">
        <f t="shared" si="6"/>
        <v>-0.51447587744428347</v>
      </c>
      <c r="L154" s="71">
        <f>SUM(K$5:K154)</f>
        <v>62.322861242335094</v>
      </c>
      <c r="M154" s="70">
        <f t="shared" si="7"/>
        <v>86.932852359899371</v>
      </c>
      <c r="O154"/>
    </row>
    <row r="155" spans="1:15" ht="15">
      <c r="A155" s="85" t="s">
        <v>760</v>
      </c>
      <c r="B155" s="86">
        <v>97.781290821783386</v>
      </c>
      <c r="C155" s="86">
        <v>95.60601968334899</v>
      </c>
      <c r="D155" s="86">
        <v>100.65374215012967</v>
      </c>
      <c r="E155" s="87">
        <v>100.4431724724884</v>
      </c>
      <c r="F155" s="82"/>
      <c r="G155" s="88">
        <v>104.47333734510806</v>
      </c>
      <c r="H155" s="89">
        <v>110.68481492564159</v>
      </c>
      <c r="I155" s="87">
        <v>109.22073268768398</v>
      </c>
      <c r="K155" s="71">
        <f t="shared" si="6"/>
        <v>-2.2187091782166135</v>
      </c>
      <c r="L155" s="71">
        <f>SUM(K$5:K155)</f>
        <v>60.10415206411848</v>
      </c>
      <c r="M155" s="70">
        <f t="shared" si="7"/>
        <v>83.838021449144605</v>
      </c>
      <c r="O155"/>
    </row>
    <row r="156" spans="1:15" ht="15">
      <c r="A156" s="85" t="s">
        <v>761</v>
      </c>
      <c r="B156" s="86">
        <v>99.259608635602646</v>
      </c>
      <c r="C156" s="86">
        <v>98.510308563254938</v>
      </c>
      <c r="D156" s="86">
        <v>100.35300263581924</v>
      </c>
      <c r="E156" s="87">
        <v>100.05550981562588</v>
      </c>
      <c r="F156" s="82"/>
      <c r="G156" s="88">
        <v>103.69982577730717</v>
      </c>
      <c r="H156" s="89">
        <v>111.49374073400749</v>
      </c>
      <c r="I156" s="87">
        <v>109.49662377131429</v>
      </c>
      <c r="K156" s="71">
        <f t="shared" si="6"/>
        <v>-0.74039136439735387</v>
      </c>
      <c r="L156" s="71">
        <f>SUM(K$5:K156)</f>
        <v>59.363760699721126</v>
      </c>
      <c r="M156" s="70">
        <f t="shared" si="7"/>
        <v>82.805265059488065</v>
      </c>
      <c r="O156"/>
    </row>
    <row r="157" spans="1:15" ht="15">
      <c r="A157" s="85" t="s">
        <v>762</v>
      </c>
      <c r="B157" s="86">
        <v>100.50169563546854</v>
      </c>
      <c r="C157" s="86">
        <v>100.62228560083261</v>
      </c>
      <c r="D157" s="86">
        <v>99.949876800202489</v>
      </c>
      <c r="E157" s="87">
        <v>100.56588738927594</v>
      </c>
      <c r="F157" s="82"/>
      <c r="G157" s="88">
        <v>104.22008327722038</v>
      </c>
      <c r="H157" s="89">
        <v>111.30176394572702</v>
      </c>
      <c r="I157" s="87">
        <v>109.69318622702275</v>
      </c>
      <c r="K157" s="71">
        <f t="shared" si="6"/>
        <v>0.50169563546853624</v>
      </c>
      <c r="L157" s="71">
        <f>SUM(K$5:K157)</f>
        <v>59.865456335189663</v>
      </c>
      <c r="M157" s="70">
        <f t="shared" si="7"/>
        <v>83.505069781838742</v>
      </c>
      <c r="O157"/>
    </row>
    <row r="158" spans="1:15" ht="15">
      <c r="A158" s="85" t="s">
        <v>763</v>
      </c>
      <c r="B158" s="86">
        <v>100.67125598178626</v>
      </c>
      <c r="C158" s="86">
        <v>101.5645302851145</v>
      </c>
      <c r="D158" s="86">
        <v>99.16099569489333</v>
      </c>
      <c r="E158" s="87">
        <v>99.84737061457173</v>
      </c>
      <c r="F158" s="82"/>
      <c r="G158" s="88">
        <v>104.91966682044136</v>
      </c>
      <c r="H158" s="89">
        <v>108.64927219181411</v>
      </c>
      <c r="I158" s="87">
        <v>109.58779266100376</v>
      </c>
      <c r="K158" s="71">
        <f t="shared" si="6"/>
        <v>0.67125598178625978</v>
      </c>
      <c r="L158" s="71">
        <f>SUM(K$5:K158)</f>
        <v>60.536712316975922</v>
      </c>
      <c r="M158" s="70">
        <f t="shared" si="7"/>
        <v>84.441390675923188</v>
      </c>
      <c r="O158"/>
    </row>
    <row r="159" spans="1:15" ht="15">
      <c r="A159" s="85" t="s">
        <v>764</v>
      </c>
      <c r="B159" s="86">
        <v>100.12533993973871</v>
      </c>
      <c r="C159" s="86">
        <v>99.887844798772434</v>
      </c>
      <c r="D159" s="86">
        <v>98.259870779497277</v>
      </c>
      <c r="E159" s="87">
        <v>101.4762886371233</v>
      </c>
      <c r="F159" s="82"/>
      <c r="G159" s="88">
        <v>105.05117306760816</v>
      </c>
      <c r="H159" s="89">
        <v>106.58120783847822</v>
      </c>
      <c r="I159" s="87">
        <v>109.30691409390285</v>
      </c>
      <c r="K159" s="71">
        <f t="shared" si="6"/>
        <v>0.12533993973870849</v>
      </c>
      <c r="L159" s="71">
        <f>SUM(K$5:K159)</f>
        <v>60.662052256714631</v>
      </c>
      <c r="M159" s="70">
        <f t="shared" si="7"/>
        <v>84.616224729734284</v>
      </c>
      <c r="O159"/>
    </row>
    <row r="160" spans="1:15" ht="15">
      <c r="A160" s="85" t="s">
        <v>765</v>
      </c>
      <c r="B160" s="86">
        <v>100.13462193395422</v>
      </c>
      <c r="C160" s="86">
        <v>100.74798935557439</v>
      </c>
      <c r="D160" s="86">
        <v>97.71178255741161</v>
      </c>
      <c r="E160" s="87">
        <v>100.21259060927015</v>
      </c>
      <c r="F160" s="82"/>
      <c r="G160" s="88">
        <v>105.19259498843337</v>
      </c>
      <c r="H160" s="89">
        <v>105.19259498843337</v>
      </c>
      <c r="I160" s="87">
        <v>108.95071297295522</v>
      </c>
      <c r="K160" s="71">
        <f t="shared" si="6"/>
        <v>0.13462193395422162</v>
      </c>
      <c r="L160" s="71">
        <f>SUM(K$5:K160)</f>
        <v>60.796674190668853</v>
      </c>
      <c r="M160" s="70">
        <f t="shared" si="7"/>
        <v>84.804006042651565</v>
      </c>
      <c r="O160"/>
    </row>
    <row r="161" spans="1:15" ht="15">
      <c r="A161" s="85" t="s">
        <v>766</v>
      </c>
      <c r="B161" s="86">
        <v>101.17825482859195</v>
      </c>
      <c r="C161" s="86">
        <v>102.35139899029768</v>
      </c>
      <c r="D161" s="86">
        <v>98.679571776269725</v>
      </c>
      <c r="E161" s="87">
        <v>100.26185911169073</v>
      </c>
      <c r="F161" s="82"/>
      <c r="G161" s="88">
        <v>101.17825482859195</v>
      </c>
      <c r="H161" s="89">
        <v>103.98430063236215</v>
      </c>
      <c r="I161" s="87">
        <v>103.98430063236215</v>
      </c>
      <c r="K161" s="71">
        <f t="shared" si="6"/>
        <v>1.1782548285919461</v>
      </c>
      <c r="L161" s="71">
        <f>SUM(K$5:K161)</f>
        <v>61.974929019260799</v>
      </c>
      <c r="M161" s="70">
        <f t="shared" si="7"/>
        <v>86.447528997383031</v>
      </c>
      <c r="O161"/>
    </row>
    <row r="162" spans="1:15" ht="15">
      <c r="A162" s="85" t="s">
        <v>767</v>
      </c>
      <c r="B162" s="86">
        <v>98.182247322176934</v>
      </c>
      <c r="C162" s="86">
        <v>97.071991994733906</v>
      </c>
      <c r="D162" s="86">
        <v>99.138202889447712</v>
      </c>
      <c r="E162" s="87">
        <v>99.756770837390718</v>
      </c>
      <c r="F162" s="82"/>
      <c r="G162" s="88">
        <v>99.339084392070575</v>
      </c>
      <c r="H162" s="89">
        <v>101.02718337606298</v>
      </c>
      <c r="I162" s="87">
        <v>102.49797554611435</v>
      </c>
      <c r="K162" s="71">
        <f t="shared" si="6"/>
        <v>-1.8177526778230657</v>
      </c>
      <c r="L162" s="71">
        <f>SUM(K$5:K162)</f>
        <v>60.157176341437733</v>
      </c>
      <c r="M162" s="70">
        <f t="shared" si="7"/>
        <v>83.911983901763094</v>
      </c>
      <c r="O162"/>
    </row>
    <row r="163" spans="1:15" ht="15">
      <c r="A163" s="85" t="s">
        <v>768</v>
      </c>
      <c r="B163" s="86">
        <v>101.35095432205541</v>
      </c>
      <c r="C163" s="86">
        <v>100.97397230578531</v>
      </c>
      <c r="D163" s="86">
        <v>103.64659779318839</v>
      </c>
      <c r="E163" s="87">
        <v>100.9661615031155</v>
      </c>
      <c r="F163" s="82"/>
      <c r="G163" s="88">
        <v>100.68111004615552</v>
      </c>
      <c r="H163" s="89">
        <v>101.0245187535975</v>
      </c>
      <c r="I163" s="87">
        <v>102.00068640864963</v>
      </c>
      <c r="K163" s="71">
        <f t="shared" si="6"/>
        <v>1.350954322055415</v>
      </c>
      <c r="L163" s="71">
        <f>SUM(K$5:K163)</f>
        <v>61.508130663493148</v>
      </c>
      <c r="M163" s="70">
        <f t="shared" si="7"/>
        <v>85.79640175876024</v>
      </c>
      <c r="O163"/>
    </row>
    <row r="164" spans="1:15" ht="15">
      <c r="A164" s="85" t="s">
        <v>769</v>
      </c>
      <c r="B164" s="86">
        <v>103.17755757923595</v>
      </c>
      <c r="C164" s="86">
        <v>101.89937200589299</v>
      </c>
      <c r="D164" s="86">
        <v>102.82275117117325</v>
      </c>
      <c r="E164" s="87">
        <v>105.60139047011958</v>
      </c>
      <c r="F164" s="82"/>
      <c r="G164" s="88">
        <v>103.88031028928602</v>
      </c>
      <c r="H164" s="89">
        <v>103.06971783930084</v>
      </c>
      <c r="I164" s="87">
        <v>102.27271398655351</v>
      </c>
      <c r="K164" s="71">
        <f t="shared" si="6"/>
        <v>3.1775575792359518</v>
      </c>
      <c r="L164" s="71">
        <f>SUM(K$5:K164)</f>
        <v>64.6856882427291</v>
      </c>
      <c r="M164" s="70">
        <f t="shared" si="7"/>
        <v>90.228710198943915</v>
      </c>
      <c r="O164"/>
    </row>
    <row r="165" spans="1:15" ht="15">
      <c r="A165" s="85" t="s">
        <v>770</v>
      </c>
      <c r="B165" s="86">
        <v>101.58920014658861</v>
      </c>
      <c r="C165" s="86">
        <v>102.14354063617108</v>
      </c>
      <c r="D165" s="86">
        <v>102.5584600957926</v>
      </c>
      <c r="E165" s="87">
        <v>100.2012826984314</v>
      </c>
      <c r="F165" s="82"/>
      <c r="G165" s="88">
        <v>105.53117633268005</v>
      </c>
      <c r="H165" s="89">
        <v>103.36562576849266</v>
      </c>
      <c r="I165" s="87">
        <v>102.49669455747517</v>
      </c>
      <c r="K165" s="71">
        <f t="shared" si="6"/>
        <v>1.5892001465886096</v>
      </c>
      <c r="L165" s="71">
        <f>SUM(K$5:K165)</f>
        <v>66.274888389317709</v>
      </c>
      <c r="M165" s="70">
        <f t="shared" si="7"/>
        <v>92.445452161039071</v>
      </c>
      <c r="O165"/>
    </row>
    <row r="166" spans="1:15" ht="15">
      <c r="A166" s="85" t="s">
        <v>771</v>
      </c>
      <c r="B166" s="86">
        <v>99.677048932487338</v>
      </c>
      <c r="C166" s="86">
        <v>98.640978060966205</v>
      </c>
      <c r="D166" s="86">
        <v>101.96145256365384</v>
      </c>
      <c r="E166" s="87">
        <v>100.40733229481324</v>
      </c>
      <c r="F166" s="82"/>
      <c r="G166" s="88">
        <v>105.19036227215499</v>
      </c>
      <c r="H166" s="89">
        <v>103.56462036598191</v>
      </c>
      <c r="I166" s="87">
        <v>102.67755401964197</v>
      </c>
      <c r="K166" s="71">
        <f t="shared" si="6"/>
        <v>-0.32295106751266189</v>
      </c>
      <c r="L166" s="71">
        <f>SUM(K$5:K166)</f>
        <v>65.951937321805048</v>
      </c>
      <c r="M166" s="70">
        <f t="shared" si="7"/>
        <v>91.994974488610282</v>
      </c>
      <c r="O166"/>
    </row>
    <row r="167" spans="1:15" ht="15">
      <c r="A167" s="85" t="s">
        <v>772</v>
      </c>
      <c r="B167" s="86">
        <v>97.324608083474544</v>
      </c>
      <c r="C167" s="86">
        <v>94.834571709093709</v>
      </c>
      <c r="D167" s="86">
        <v>100.50116509055943</v>
      </c>
      <c r="E167" s="87">
        <v>100.06372910395922</v>
      </c>
      <c r="F167" s="82"/>
      <c r="G167" s="88">
        <v>102.37610782296191</v>
      </c>
      <c r="H167" s="89">
        <v>103.08092686978074</v>
      </c>
      <c r="I167" s="87">
        <v>102.73486181098657</v>
      </c>
      <c r="K167" s="71">
        <f t="shared" si="6"/>
        <v>-2.6753919165254558</v>
      </c>
      <c r="L167" s="71">
        <f>SUM(K$5:K167)</f>
        <v>63.276545405279592</v>
      </c>
      <c r="M167" s="70">
        <f t="shared" si="7"/>
        <v>88.263126401921539</v>
      </c>
      <c r="O167"/>
    </row>
    <row r="168" spans="1:15" ht="15">
      <c r="A168" s="85" t="s">
        <v>773</v>
      </c>
      <c r="B168" s="86">
        <v>99.624171331751384</v>
      </c>
      <c r="C168" s="86">
        <v>98.667691454013351</v>
      </c>
      <c r="D168" s="86">
        <v>100.34208928791597</v>
      </c>
      <c r="E168" s="87">
        <v>100.82831175508058</v>
      </c>
      <c r="F168" s="82"/>
      <c r="G168" s="88">
        <v>101.99134906032612</v>
      </c>
      <c r="H168" s="89">
        <v>103.45952458075016</v>
      </c>
      <c r="I168" s="87">
        <v>102.82442352572096</v>
      </c>
      <c r="K168" s="71">
        <f t="shared" si="6"/>
        <v>-0.37582866824861583</v>
      </c>
      <c r="L168" s="71">
        <f>SUM(K$5:K168)</f>
        <v>62.900716737030976</v>
      </c>
      <c r="M168" s="70">
        <f t="shared" si="7"/>
        <v>87.738890872964788</v>
      </c>
      <c r="O168"/>
    </row>
    <row r="169" spans="1:15" ht="15">
      <c r="A169" s="85" t="s">
        <v>774</v>
      </c>
      <c r="B169" s="86">
        <v>100.68760456365106</v>
      </c>
      <c r="C169" s="86">
        <v>100.22084077098556</v>
      </c>
      <c r="D169" s="86">
        <v>101.24721637167997</v>
      </c>
      <c r="E169" s="87">
        <v>101.16042266998953</v>
      </c>
      <c r="F169" s="82"/>
      <c r="G169" s="88">
        <v>102.69264623099421</v>
      </c>
      <c r="H169" s="89">
        <v>103.65090492715592</v>
      </c>
      <c r="I169" s="87">
        <v>102.9157391553933</v>
      </c>
      <c r="K169" s="71">
        <f t="shared" si="6"/>
        <v>0.68760456365106393</v>
      </c>
      <c r="L169" s="71">
        <f>SUM(K$5:K169)</f>
        <v>63.58832130068204</v>
      </c>
      <c r="M169" s="70">
        <f t="shared" si="7"/>
        <v>88.698016061095046</v>
      </c>
      <c r="O169"/>
    </row>
    <row r="170" spans="1:15" ht="15">
      <c r="A170" s="85" t="s">
        <v>775</v>
      </c>
      <c r="B170" s="86">
        <v>100.536557085475</v>
      </c>
      <c r="C170" s="86">
        <v>100.57024338339116</v>
      </c>
      <c r="D170" s="86">
        <v>100.50594198291256</v>
      </c>
      <c r="E170" s="87">
        <v>100.49829825506349</v>
      </c>
      <c r="F170" s="82"/>
      <c r="G170" s="88">
        <v>103.24365090060839</v>
      </c>
      <c r="H170" s="89">
        <v>103.51221923818548</v>
      </c>
      <c r="I170" s="87">
        <v>102.97544405209815</v>
      </c>
      <c r="K170" s="71">
        <f t="shared" si="6"/>
        <v>0.53655708547499614</v>
      </c>
      <c r="L170" s="71">
        <f>SUM(K$5:K170)</f>
        <v>64.124878386157036</v>
      </c>
      <c r="M170" s="70">
        <f t="shared" si="7"/>
        <v>89.446448289084131</v>
      </c>
      <c r="O170"/>
    </row>
    <row r="171" spans="1:15" ht="15">
      <c r="A171" s="85" t="s">
        <v>776</v>
      </c>
      <c r="B171" s="86">
        <v>101.17847875684132</v>
      </c>
      <c r="C171" s="86">
        <v>101.81045042204921</v>
      </c>
      <c r="D171" s="86">
        <v>101.43926401367413</v>
      </c>
      <c r="E171" s="87">
        <v>100.06284193997175</v>
      </c>
      <c r="F171" s="82"/>
      <c r="G171" s="88">
        <v>104.46035539425947</v>
      </c>
      <c r="H171" s="89">
        <v>104.60098194490668</v>
      </c>
      <c r="I171" s="87">
        <v>103.12351683608492</v>
      </c>
      <c r="K171" s="71">
        <f t="shared" si="6"/>
        <v>1.1784787568413151</v>
      </c>
      <c r="L171" s="71">
        <f>SUM(K$5:K171)</f>
        <v>65.303357142998351</v>
      </c>
      <c r="M171" s="70">
        <f t="shared" si="7"/>
        <v>91.090283596635317</v>
      </c>
      <c r="O171"/>
    </row>
    <row r="172" spans="1:15" ht="15">
      <c r="A172" s="85" t="s">
        <v>777</v>
      </c>
      <c r="B172" s="86">
        <v>101.95390496988227</v>
      </c>
      <c r="C172" s="86">
        <v>103.36767912661526</v>
      </c>
      <c r="D172" s="86">
        <v>100.98463339295618</v>
      </c>
      <c r="E172" s="87">
        <v>100.16418106697225</v>
      </c>
      <c r="F172" s="82"/>
      <c r="G172" s="88">
        <v>106.50141146986461</v>
      </c>
      <c r="H172" s="89">
        <v>106.50141146986461</v>
      </c>
      <c r="I172" s="87">
        <v>103.40587379787878</v>
      </c>
      <c r="K172" s="71">
        <f t="shared" si="6"/>
        <v>1.9539049698822737</v>
      </c>
      <c r="L172" s="71">
        <f>SUM(K$5:K172)</f>
        <v>67.257262112880625</v>
      </c>
      <c r="M172" s="70">
        <f t="shared" si="7"/>
        <v>93.815744669604584</v>
      </c>
      <c r="O172"/>
    </row>
    <row r="173" spans="1:15" ht="15">
      <c r="A173" s="85" t="s">
        <v>778</v>
      </c>
      <c r="B173" s="86">
        <v>101.68675327591336</v>
      </c>
      <c r="C173" s="86">
        <v>103.28227965874885</v>
      </c>
      <c r="D173" s="86">
        <v>99.909576184800443</v>
      </c>
      <c r="E173" s="87">
        <v>99.921945634560075</v>
      </c>
      <c r="F173" s="82"/>
      <c r="G173" s="88">
        <v>101.68675327591336</v>
      </c>
      <c r="H173" s="89">
        <v>107.03666286811921</v>
      </c>
      <c r="I173" s="87">
        <v>107.03666286811921</v>
      </c>
      <c r="K173" s="71">
        <f t="shared" si="6"/>
        <v>1.686753275913361</v>
      </c>
      <c r="L173" s="71">
        <f>SUM(K$5:K173)</f>
        <v>68.944015388793986</v>
      </c>
      <c r="M173" s="70">
        <f t="shared" si="7"/>
        <v>96.16856144629881</v>
      </c>
      <c r="O173"/>
    </row>
    <row r="174" spans="1:15" ht="15">
      <c r="A174" s="85" t="s">
        <v>779</v>
      </c>
      <c r="B174" s="86">
        <v>100.31154572022474</v>
      </c>
      <c r="C174" s="86">
        <v>100.14924641774748</v>
      </c>
      <c r="D174" s="86">
        <v>100.4099753538479</v>
      </c>
      <c r="E174" s="87">
        <v>100.54009131001638</v>
      </c>
      <c r="F174" s="82"/>
      <c r="G174" s="88">
        <v>102.00355400377997</v>
      </c>
      <c r="H174" s="89">
        <v>109.35798877981469</v>
      </c>
      <c r="I174" s="87">
        <v>108.18668007630514</v>
      </c>
      <c r="K174" s="71">
        <f t="shared" si="6"/>
        <v>0.31154572022474269</v>
      </c>
      <c r="L174" s="71">
        <f>SUM(K$5:K174)</f>
        <v>69.255561109018728</v>
      </c>
      <c r="M174" s="70">
        <f t="shared" si="7"/>
        <v>96.603130038943249</v>
      </c>
      <c r="O174"/>
    </row>
    <row r="175" spans="1:15" ht="15">
      <c r="A175" s="85" t="s">
        <v>780</v>
      </c>
      <c r="B175" s="86">
        <v>100.84292934131614</v>
      </c>
      <c r="C175" s="86">
        <v>100.86642945090836</v>
      </c>
      <c r="D175" s="86">
        <v>100.82584666990448</v>
      </c>
      <c r="E175" s="87">
        <v>100.81135768166514</v>
      </c>
      <c r="F175" s="82"/>
      <c r="G175" s="88">
        <v>102.86337188966309</v>
      </c>
      <c r="H175" s="89">
        <v>108.80982827639205</v>
      </c>
      <c r="I175" s="87">
        <v>108.39497879982358</v>
      </c>
      <c r="K175" s="71">
        <f t="shared" si="6"/>
        <v>0.84292934131613606</v>
      </c>
      <c r="L175" s="71">
        <f>SUM(K$5:K175)</f>
        <v>70.098490450334864</v>
      </c>
      <c r="M175" s="70">
        <f t="shared" si="7"/>
        <v>97.778914502585394</v>
      </c>
      <c r="O175"/>
    </row>
    <row r="176" spans="1:15" ht="15">
      <c r="A176" s="85" t="s">
        <v>781</v>
      </c>
      <c r="B176" s="86">
        <v>101.31832489969599</v>
      </c>
      <c r="C176" s="86">
        <v>100.67344000300353</v>
      </c>
      <c r="D176" s="86">
        <v>101.83001774282843</v>
      </c>
      <c r="E176" s="87">
        <v>102.16443886205302</v>
      </c>
      <c r="F176" s="82"/>
      <c r="G176" s="88">
        <v>104.2194453339514</v>
      </c>
      <c r="H176" s="89">
        <v>106.84910354774897</v>
      </c>
      <c r="I176" s="87">
        <v>107.99854724900612</v>
      </c>
      <c r="K176" s="71">
        <f t="shared" si="6"/>
        <v>1.3183248996959946</v>
      </c>
      <c r="L176" s="71">
        <f>SUM(K$5:K176)</f>
        <v>71.416815350030859</v>
      </c>
      <c r="M176" s="70">
        <f t="shared" si="7"/>
        <v>99.617818262507782</v>
      </c>
      <c r="O176"/>
    </row>
    <row r="177" spans="1:15" ht="15">
      <c r="A177" s="85" t="s">
        <v>782</v>
      </c>
      <c r="B177" s="86">
        <v>101.03462276761108</v>
      </c>
      <c r="C177" s="86">
        <v>101.82442312842667</v>
      </c>
      <c r="D177" s="86">
        <v>100.93485178876129</v>
      </c>
      <c r="E177" s="87">
        <v>99.761979398502902</v>
      </c>
      <c r="F177" s="82"/>
      <c r="G177" s="88">
        <v>105.29772344365445</v>
      </c>
      <c r="H177" s="89">
        <v>106.26581225589804</v>
      </c>
      <c r="I177" s="87">
        <v>107.64043129934836</v>
      </c>
      <c r="K177" s="71">
        <f t="shared" si="6"/>
        <v>1.0346227676110828</v>
      </c>
      <c r="L177" s="71">
        <f>SUM(K$5:K177)</f>
        <v>72.451438117641942</v>
      </c>
      <c r="M177" s="70">
        <f t="shared" si="7"/>
        <v>101.06099186705706</v>
      </c>
      <c r="O177"/>
    </row>
    <row r="178" spans="1:15" ht="15">
      <c r="A178" s="85" t="s">
        <v>783</v>
      </c>
      <c r="B178" s="86">
        <v>99.239366394696319</v>
      </c>
      <c r="C178" s="86">
        <v>98.791958803609674</v>
      </c>
      <c r="D178" s="86">
        <v>99.112519224223817</v>
      </c>
      <c r="E178" s="87">
        <v>100.06521477826024</v>
      </c>
      <c r="F178" s="82"/>
      <c r="G178" s="88">
        <v>104.49679357352228</v>
      </c>
      <c r="H178" s="89">
        <v>105.79919841764038</v>
      </c>
      <c r="I178" s="87">
        <v>107.32591382601704</v>
      </c>
      <c r="K178" s="71">
        <f t="shared" si="6"/>
        <v>-0.76063360530368129</v>
      </c>
      <c r="L178" s="71">
        <f>SUM(K$5:K178)</f>
        <v>71.690804512338261</v>
      </c>
      <c r="M178" s="70">
        <f t="shared" si="7"/>
        <v>100</v>
      </c>
      <c r="O178"/>
    </row>
    <row r="179" spans="1:15" ht="15">
      <c r="A179" s="85" t="s">
        <v>784</v>
      </c>
      <c r="B179" s="86">
        <v>99.201737308412248</v>
      </c>
      <c r="C179" s="86">
        <v>98.493484087062811</v>
      </c>
      <c r="D179" s="86">
        <v>99.622213956784591</v>
      </c>
      <c r="E179" s="87">
        <v>100.19148332059822</v>
      </c>
      <c r="F179" s="82"/>
      <c r="G179" s="88">
        <v>103.66263465651937</v>
      </c>
      <c r="H179" s="89">
        <v>107.83977963584985</v>
      </c>
      <c r="I179" s="87">
        <v>107.39916544096239</v>
      </c>
      <c r="K179" s="71">
        <f t="shared" si="6"/>
        <v>-0.79826269158775176</v>
      </c>
      <c r="L179" s="71">
        <f>SUM(K$5:K179)</f>
        <v>70.892541820750509</v>
      </c>
      <c r="M179" s="70">
        <f t="shared" si="7"/>
        <v>98.88652010949275</v>
      </c>
      <c r="O179"/>
    </row>
    <row r="180" spans="1:15" ht="15">
      <c r="A180" s="85" t="s">
        <v>785</v>
      </c>
      <c r="B180" s="86">
        <v>101.28226548144308</v>
      </c>
      <c r="C180" s="86">
        <v>102.25591213361658</v>
      </c>
      <c r="D180" s="86">
        <v>100.08812871042767</v>
      </c>
      <c r="E180" s="87">
        <v>100.24492054031076</v>
      </c>
      <c r="F180" s="82"/>
      <c r="G180" s="88">
        <v>104.99186483787437</v>
      </c>
      <c r="H180" s="89">
        <v>109.63461020084199</v>
      </c>
      <c r="I180" s="87">
        <v>107.67715250569118</v>
      </c>
      <c r="K180" s="71">
        <f t="shared" si="6"/>
        <v>1.2822654814430763</v>
      </c>
      <c r="L180" s="71">
        <f>SUM(K$5:K180)</f>
        <v>72.174807302193585</v>
      </c>
      <c r="M180" s="70">
        <f t="shared" si="7"/>
        <v>100.67512534298876</v>
      </c>
      <c r="O180"/>
    </row>
    <row r="181" spans="1:15" ht="15">
      <c r="A181" s="85" t="s">
        <v>786</v>
      </c>
      <c r="B181" s="86">
        <v>99.765944986162722</v>
      </c>
      <c r="C181" s="86">
        <v>99.080277148894524</v>
      </c>
      <c r="D181" s="86">
        <v>100.33609924352085</v>
      </c>
      <c r="E181" s="87">
        <v>100.65025227736952</v>
      </c>
      <c r="F181" s="82"/>
      <c r="G181" s="88">
        <v>104.74612611410008</v>
      </c>
      <c r="H181" s="89">
        <v>108.63105282201957</v>
      </c>
      <c r="I181" s="87">
        <v>107.78329916404709</v>
      </c>
      <c r="K181" s="71">
        <f t="shared" si="6"/>
        <v>-0.23405501383727767</v>
      </c>
      <c r="L181" s="71">
        <f>SUM(K$5:K181)</f>
        <v>71.940752288356308</v>
      </c>
      <c r="M181" s="70">
        <f t="shared" si="7"/>
        <v>100.34864691185747</v>
      </c>
      <c r="O181"/>
    </row>
    <row r="182" spans="1:15" ht="15">
      <c r="A182" s="85" t="s">
        <v>787</v>
      </c>
      <c r="B182" s="86">
        <v>100.9798534155298</v>
      </c>
      <c r="C182" s="86">
        <v>101.42110624448053</v>
      </c>
      <c r="D182" s="86">
        <v>100.91780742480209</v>
      </c>
      <c r="E182" s="87">
        <v>100.27554240774579</v>
      </c>
      <c r="F182" s="82"/>
      <c r="G182" s="88">
        <v>105.77248460846424</v>
      </c>
      <c r="H182" s="89">
        <v>109.11004025148816</v>
      </c>
      <c r="I182" s="87">
        <v>107.91679205239188</v>
      </c>
      <c r="K182" s="71">
        <f t="shared" si="6"/>
        <v>0.97985341552980287</v>
      </c>
      <c r="L182" s="71">
        <f>SUM(K$5:K182)</f>
        <v>72.92060570388611</v>
      </c>
      <c r="M182" s="70">
        <f t="shared" si="7"/>
        <v>101.71542389559347</v>
      </c>
      <c r="O182"/>
    </row>
    <row r="183" spans="1:15">
      <c r="A183" s="85" t="s">
        <v>788</v>
      </c>
      <c r="B183" s="86">
        <v>101.60771176187666</v>
      </c>
      <c r="C183" s="86">
        <v>103.06022796170555</v>
      </c>
      <c r="D183" s="86">
        <v>100.45146723858214</v>
      </c>
      <c r="E183" s="87">
        <v>99.722074110830931</v>
      </c>
      <c r="F183" s="82"/>
      <c r="G183" s="88">
        <v>107.4730012843437</v>
      </c>
      <c r="H183" s="89">
        <v>109.57292159772014</v>
      </c>
      <c r="I183" s="87">
        <v>108.06981286193226</v>
      </c>
      <c r="K183" s="71">
        <f t="shared" si="6"/>
        <v>1.6077117618766579</v>
      </c>
      <c r="L183" s="71">
        <f>SUM(K$5:K183)</f>
        <v>74.528317465762768</v>
      </c>
      <c r="M183" s="70">
        <f t="shared" si="7"/>
        <v>103.95798732170198</v>
      </c>
    </row>
    <row r="184" spans="1:15">
      <c r="A184" s="85" t="s">
        <v>789</v>
      </c>
      <c r="B184" s="86">
        <v>101.8173689556274</v>
      </c>
      <c r="C184" s="86">
        <v>103.43145298334977</v>
      </c>
      <c r="D184" s="86">
        <v>100.10957489369203</v>
      </c>
      <c r="E184" s="87">
        <v>99.841371703765518</v>
      </c>
      <c r="F184" s="82"/>
      <c r="G184" s="88">
        <v>109.42618224536642</v>
      </c>
      <c r="H184" s="89">
        <v>109.42618224536642</v>
      </c>
      <c r="I184" s="87">
        <v>108.18658535017576</v>
      </c>
      <c r="K184" s="71">
        <f t="shared" si="6"/>
        <v>1.8173689556274013</v>
      </c>
      <c r="L184" s="71">
        <f>SUM(K$5:K184)</f>
        <v>76.34568642139017</v>
      </c>
      <c r="M184" s="70">
        <f t="shared" si="7"/>
        <v>106.4929971712771</v>
      </c>
    </row>
    <row r="185" spans="1:15">
      <c r="A185" s="85" t="s">
        <v>790</v>
      </c>
      <c r="B185" s="86">
        <v>103.41933461602899</v>
      </c>
      <c r="C185" s="86">
        <v>106.10292181926759</v>
      </c>
      <c r="D185" s="86">
        <v>100.23772107030918</v>
      </c>
      <c r="E185" s="87">
        <v>100.1263498793021</v>
      </c>
      <c r="F185" s="82"/>
      <c r="G185" s="88">
        <v>103.41933461602902</v>
      </c>
      <c r="H185" s="89">
        <v>110.29206588680609</v>
      </c>
      <c r="I185" s="87">
        <v>110.29206588680609</v>
      </c>
      <c r="K185" s="71">
        <f t="shared" si="6"/>
        <v>3.4193346160289906</v>
      </c>
      <c r="L185" s="71">
        <f>SUM(K$5:K185)</f>
        <v>79.76502103741916</v>
      </c>
      <c r="M185" s="70">
        <f t="shared" si="7"/>
        <v>111.26255533049752</v>
      </c>
    </row>
    <row r="186" spans="1:15">
      <c r="A186" s="85" t="s">
        <v>791</v>
      </c>
      <c r="B186" s="86">
        <v>100.87870640385697</v>
      </c>
      <c r="C186" s="86">
        <v>100.81337845463037</v>
      </c>
      <c r="D186" s="86">
        <v>100.16529309520523</v>
      </c>
      <c r="E186" s="87">
        <v>101.36666010928259</v>
      </c>
      <c r="F186" s="82"/>
      <c r="G186" s="88">
        <v>104.32808693212633</v>
      </c>
      <c r="H186" s="89">
        <v>111.3737264643958</v>
      </c>
      <c r="I186" s="87">
        <v>110.83262284620361</v>
      </c>
      <c r="K186" s="71">
        <f t="shared" si="6"/>
        <v>0.87870640385696674</v>
      </c>
      <c r="L186" s="71">
        <f>SUM(K$5:K186)</f>
        <v>80.643727441276127</v>
      </c>
      <c r="M186" s="70">
        <f t="shared" si="7"/>
        <v>112.48824446850367</v>
      </c>
    </row>
    <row r="187" spans="1:15">
      <c r="A187" s="85" t="s">
        <v>792</v>
      </c>
      <c r="B187" s="86">
        <v>100.82138602704391</v>
      </c>
      <c r="C187" s="86">
        <v>100.83475986610431</v>
      </c>
      <c r="D187" s="86">
        <v>100.52725500066086</v>
      </c>
      <c r="E187" s="87">
        <v>100.94289515364481</v>
      </c>
      <c r="F187" s="82"/>
      <c r="G187" s="88">
        <v>105.18502326046904</v>
      </c>
      <c r="H187" s="89">
        <v>111.54683889351458</v>
      </c>
      <c r="I187" s="87">
        <v>111.07166744893071</v>
      </c>
      <c r="K187" s="71">
        <f t="shared" si="6"/>
        <v>0.82138602704391417</v>
      </c>
      <c r="L187" s="71">
        <f>SUM(K$5:K187)</f>
        <v>81.465113468320041</v>
      </c>
      <c r="M187" s="70">
        <f t="shared" si="7"/>
        <v>113.63397861478815</v>
      </c>
    </row>
    <row r="188" spans="1:15">
      <c r="A188" s="85" t="s">
        <v>793</v>
      </c>
      <c r="B188" s="86">
        <v>99.778458494602305</v>
      </c>
      <c r="C188" s="86">
        <v>99.488926249143788</v>
      </c>
      <c r="D188" s="86">
        <v>100.5184339756476</v>
      </c>
      <c r="E188" s="87">
        <v>99.966431339940712</v>
      </c>
      <c r="F188" s="82"/>
      <c r="G188" s="88">
        <v>104.95199477648487</v>
      </c>
      <c r="H188" s="89">
        <v>108.85107623432016</v>
      </c>
      <c r="I188" s="87">
        <v>110.50548782778552</v>
      </c>
      <c r="K188" s="71">
        <f t="shared" si="6"/>
        <v>-0.22154150539769546</v>
      </c>
      <c r="L188" s="71">
        <f>SUM(K$5:K188)</f>
        <v>81.243571962922346</v>
      </c>
      <c r="M188" s="70">
        <f t="shared" si="7"/>
        <v>113.32495501419575</v>
      </c>
    </row>
    <row r="189" spans="1:15">
      <c r="A189" s="85" t="s">
        <v>794</v>
      </c>
      <c r="B189" s="86">
        <v>100.03526376729295</v>
      </c>
      <c r="C189" s="86">
        <v>99.994182413994466</v>
      </c>
      <c r="D189" s="86">
        <v>100.51651182553543</v>
      </c>
      <c r="E189" s="87">
        <v>99.872629976519491</v>
      </c>
      <c r="F189" s="82"/>
      <c r="G189" s="88">
        <v>104.98900480369213</v>
      </c>
      <c r="H189" s="89">
        <v>108.99550734854763</v>
      </c>
      <c r="I189" s="87">
        <v>110.19894764198517</v>
      </c>
      <c r="K189" s="71">
        <f t="shared" si="6"/>
        <v>3.5263767292946113E-2</v>
      </c>
      <c r="L189" s="71">
        <f>SUM(K$5:K189)</f>
        <v>81.278835730215292</v>
      </c>
      <c r="M189" s="70">
        <f t="shared" si="7"/>
        <v>113.37414370378127</v>
      </c>
    </row>
    <row r="190" spans="1:15">
      <c r="A190" s="85" t="s">
        <v>795</v>
      </c>
      <c r="B190" s="86">
        <v>98.591702014338949</v>
      </c>
      <c r="C190" s="86">
        <v>97.391850752030436</v>
      </c>
      <c r="D190" s="86">
        <v>100.11510035071322</v>
      </c>
      <c r="E190" s="87">
        <v>100.12275076885753</v>
      </c>
      <c r="F190" s="82"/>
      <c r="G190" s="88">
        <v>103.51044676387617</v>
      </c>
      <c r="H190" s="89">
        <v>108.5363044927967</v>
      </c>
      <c r="I190" s="87">
        <v>109.92069002242384</v>
      </c>
      <c r="K190" s="71">
        <f t="shared" si="6"/>
        <v>-1.4082979856610507</v>
      </c>
      <c r="L190" s="71">
        <f>SUM(K$5:K190)</f>
        <v>79.870537744554241</v>
      </c>
      <c r="M190" s="70">
        <f t="shared" si="7"/>
        <v>111.40973837280374</v>
      </c>
    </row>
    <row r="191" spans="1:15">
      <c r="A191" s="85" t="s">
        <v>796</v>
      </c>
      <c r="B191" s="86">
        <v>96.96502254949182</v>
      </c>
      <c r="C191" s="86">
        <v>94.64183854332353</v>
      </c>
      <c r="D191" s="86">
        <v>99.981050935386989</v>
      </c>
      <c r="E191" s="87">
        <v>99.774646398000513</v>
      </c>
      <c r="F191" s="82"/>
      <c r="G191" s="88">
        <v>100.36892804567228</v>
      </c>
      <c r="H191" s="89">
        <v>106.27575789471111</v>
      </c>
      <c r="I191" s="87">
        <v>109.40249288002558</v>
      </c>
      <c r="K191" s="71">
        <f t="shared" si="6"/>
        <v>-3.0349774505081797</v>
      </c>
      <c r="L191" s="71">
        <f>SUM(K$5:K191)</f>
        <v>76.835560294046061</v>
      </c>
      <c r="M191" s="70">
        <f t="shared" si="7"/>
        <v>107.17631196455937</v>
      </c>
    </row>
    <row r="192" spans="1:15">
      <c r="A192" s="85" t="s">
        <v>797</v>
      </c>
      <c r="B192" s="86">
        <v>99.439087716305977</v>
      </c>
      <c r="C192" s="86">
        <v>98.967149722358357</v>
      </c>
      <c r="D192" s="86">
        <v>99.853936826182746</v>
      </c>
      <c r="E192" s="87">
        <v>100.06396292948932</v>
      </c>
      <c r="F192" s="82"/>
      <c r="G192" s="88">
        <v>99.805946399252079</v>
      </c>
      <c r="H192" s="89">
        <v>104.76935492631492</v>
      </c>
      <c r="I192" s="87">
        <v>108.82141011788819</v>
      </c>
      <c r="K192" s="71">
        <f t="shared" si="6"/>
        <v>-0.56091228369402302</v>
      </c>
      <c r="L192" s="71">
        <f>SUM(K$5:K192)</f>
        <v>76.274648010352038</v>
      </c>
      <c r="M192" s="70">
        <f t="shared" si="7"/>
        <v>106.39390718125486</v>
      </c>
    </row>
    <row r="193" spans="1:13">
      <c r="A193" s="85" t="s">
        <v>798</v>
      </c>
      <c r="B193" s="86">
        <v>100.78821489491145</v>
      </c>
      <c r="C193" s="86">
        <v>101.23788509357452</v>
      </c>
      <c r="D193" s="86">
        <v>100.54292907548827</v>
      </c>
      <c r="E193" s="87">
        <v>100.12544598695168</v>
      </c>
      <c r="F193" s="82"/>
      <c r="G193" s="88">
        <v>100.59263173477832</v>
      </c>
      <c r="H193" s="89">
        <v>106.19704959428935</v>
      </c>
      <c r="I193" s="87">
        <v>108.53042013255192</v>
      </c>
      <c r="K193" s="71">
        <f t="shared" si="6"/>
        <v>0.78821489491144803</v>
      </c>
      <c r="L193" s="71">
        <f>SUM(K$5:K193)</f>
        <v>77.062862905263486</v>
      </c>
      <c r="M193" s="70">
        <f t="shared" si="7"/>
        <v>107.49337161086075</v>
      </c>
    </row>
    <row r="194" spans="1:13">
      <c r="A194" s="85" t="s">
        <v>799</v>
      </c>
      <c r="B194" s="86">
        <v>100.33612317565816</v>
      </c>
      <c r="C194" s="86">
        <v>100.295563355765</v>
      </c>
      <c r="D194" s="86">
        <v>100.9227717313409</v>
      </c>
      <c r="E194" s="87">
        <v>100.11063578857215</v>
      </c>
      <c r="F194" s="82"/>
      <c r="G194" s="88">
        <v>100.9307468830434</v>
      </c>
      <c r="H194" s="89">
        <v>105.74383397102407</v>
      </c>
      <c r="I194" s="87">
        <v>108.25036569009114</v>
      </c>
      <c r="K194" s="71">
        <f t="shared" si="6"/>
        <v>0.33612317565815886</v>
      </c>
      <c r="L194" s="71">
        <f>SUM(K$5:K194)</f>
        <v>77.398986080921645</v>
      </c>
      <c r="M194" s="70">
        <f t="shared" si="7"/>
        <v>107.96222278074865</v>
      </c>
    </row>
    <row r="195" spans="1:13">
      <c r="A195" s="85" t="s">
        <v>800</v>
      </c>
      <c r="B195" s="86">
        <v>101.17456568444511</v>
      </c>
      <c r="C195" s="86">
        <v>101.90497431140886</v>
      </c>
      <c r="D195" s="86">
        <v>100.32715952901985</v>
      </c>
      <c r="E195" s="87">
        <v>100.31322961029908</v>
      </c>
      <c r="F195" s="82"/>
      <c r="G195" s="88">
        <v>102.11624480098578</v>
      </c>
      <c r="H195" s="89">
        <v>104.84744747174358</v>
      </c>
      <c r="I195" s="87">
        <v>107.93385274172248</v>
      </c>
      <c r="K195" s="71">
        <f t="shared" si="6"/>
        <v>1.1745656844451133</v>
      </c>
      <c r="L195" s="71">
        <f>SUM(K$5:K195)</f>
        <v>78.573551765366759</v>
      </c>
      <c r="M195" s="70">
        <f t="shared" si="7"/>
        <v>109.60059982566376</v>
      </c>
    </row>
    <row r="196" spans="1:13">
      <c r="A196" s="85" t="s">
        <v>801</v>
      </c>
      <c r="B196" s="86">
        <v>102.50847970852229</v>
      </c>
      <c r="C196" s="86">
        <v>104.4204639458916</v>
      </c>
      <c r="D196" s="86">
        <v>100.48953975511562</v>
      </c>
      <c r="E196" s="87">
        <v>100.09835986467675</v>
      </c>
      <c r="F196" s="82"/>
      <c r="G196" s="88">
        <v>104.67781008092345</v>
      </c>
      <c r="H196" s="89">
        <v>104.67781008092345</v>
      </c>
      <c r="I196" s="87">
        <v>107.65000807859309</v>
      </c>
      <c r="K196" s="71">
        <f t="shared" si="6"/>
        <v>2.5084797085222874</v>
      </c>
      <c r="L196" s="71">
        <f>SUM(K$5:K196)</f>
        <v>81.082031473889046</v>
      </c>
      <c r="M196" s="70">
        <f t="shared" si="7"/>
        <v>113.09962557322748</v>
      </c>
    </row>
    <row r="197" spans="1:13">
      <c r="A197" s="85" t="s">
        <v>802</v>
      </c>
      <c r="B197" s="86">
        <v>103.56313466397802</v>
      </c>
      <c r="C197" s="86">
        <v>106.18130796131678</v>
      </c>
      <c r="D197" s="86">
        <v>99.565288060919812</v>
      </c>
      <c r="E197" s="87">
        <v>100.69729141385284</v>
      </c>
      <c r="F197" s="82"/>
      <c r="G197" s="88">
        <v>103.56313466397802</v>
      </c>
      <c r="H197" s="89">
        <v>104.82335998379916</v>
      </c>
      <c r="I197" s="87">
        <v>104.82335998379916</v>
      </c>
      <c r="K197" s="71">
        <f t="shared" si="6"/>
        <v>3.563134663978019</v>
      </c>
      <c r="L197" s="71">
        <f>SUM(K$5:K197)</f>
        <v>84.645166137867065</v>
      </c>
      <c r="M197" s="70">
        <f t="shared" si="7"/>
        <v>118.06976740412965</v>
      </c>
    </row>
    <row r="198" spans="1:13">
      <c r="A198" s="85" t="s">
        <v>803</v>
      </c>
      <c r="B198" s="86">
        <v>99.103111372156349</v>
      </c>
      <c r="C198" s="86">
        <v>98.358291304544494</v>
      </c>
      <c r="D198" s="86">
        <v>100.24204301532352</v>
      </c>
      <c r="E198" s="87">
        <v>100.00028675558983</v>
      </c>
      <c r="F198" s="82"/>
      <c r="G198" s="88">
        <v>102.63428868653838</v>
      </c>
      <c r="H198" s="89">
        <v>102.97833397356987</v>
      </c>
      <c r="I198" s="87">
        <v>103.89681161774583</v>
      </c>
      <c r="K198" s="71">
        <f t="shared" ref="K198:K261" si="8">B198-100</f>
        <v>-0.89688862784365142</v>
      </c>
      <c r="L198" s="71">
        <f>SUM(K$5:K198)</f>
        <v>83.748277510023414</v>
      </c>
      <c r="M198" s="70">
        <f t="shared" ref="M198:M261" si="9">L198/$L$178*100</f>
        <v>116.8187162631297</v>
      </c>
    </row>
    <row r="199" spans="1:13">
      <c r="A199" s="85" t="s">
        <v>804</v>
      </c>
      <c r="B199" s="86">
        <v>100.09916630895313</v>
      </c>
      <c r="C199" s="86">
        <v>99.879835235054827</v>
      </c>
      <c r="D199" s="86">
        <v>100.75600983388067</v>
      </c>
      <c r="E199" s="87">
        <v>100.19243161396456</v>
      </c>
      <c r="F199" s="82"/>
      <c r="G199" s="88">
        <v>102.73606732234913</v>
      </c>
      <c r="H199" s="89">
        <v>102.24066326438222</v>
      </c>
      <c r="I199" s="87">
        <v>103.3401355492804</v>
      </c>
      <c r="K199" s="71">
        <f t="shared" si="8"/>
        <v>9.9166308953130056E-2</v>
      </c>
      <c r="L199" s="71">
        <f>SUM(K$5:K199)</f>
        <v>83.847443818976544</v>
      </c>
      <c r="M199" s="70">
        <f t="shared" si="9"/>
        <v>116.95704126816722</v>
      </c>
    </row>
    <row r="200" spans="1:13">
      <c r="A200" s="85" t="s">
        <v>805</v>
      </c>
      <c r="B200" s="86">
        <v>99.421124546882936</v>
      </c>
      <c r="C200" s="86">
        <v>98.682934705318772</v>
      </c>
      <c r="D200" s="86">
        <v>100.88590693447522</v>
      </c>
      <c r="E200" s="87">
        <v>100.10548251178813</v>
      </c>
      <c r="F200" s="82"/>
      <c r="G200" s="88">
        <v>102.14135344712221</v>
      </c>
      <c r="H200" s="89">
        <v>101.87451148800773</v>
      </c>
      <c r="I200" s="87">
        <v>102.97204295177738</v>
      </c>
      <c r="K200" s="71">
        <f t="shared" si="8"/>
        <v>-0.5788754531170639</v>
      </c>
      <c r="L200" s="71">
        <f>SUM(K$5:K200)</f>
        <v>83.26856836585948</v>
      </c>
      <c r="M200" s="70">
        <f t="shared" si="9"/>
        <v>116.14958003648661</v>
      </c>
    </row>
    <row r="201" spans="1:13">
      <c r="A201" s="91" t="s">
        <v>806</v>
      </c>
      <c r="B201" s="86">
        <v>98.718456321336063</v>
      </c>
      <c r="C201" s="86">
        <v>97.608269703989237</v>
      </c>
      <c r="D201" s="86">
        <v>100.23282239926732</v>
      </c>
      <c r="E201" s="87">
        <v>100.06297337638175</v>
      </c>
      <c r="F201" s="82"/>
      <c r="G201" s="88">
        <v>100.83236738871884</v>
      </c>
      <c r="H201" s="89">
        <v>100.53349322875975</v>
      </c>
      <c r="I201" s="87">
        <v>102.48240074230696</v>
      </c>
      <c r="K201" s="71">
        <f t="shared" si="8"/>
        <v>-1.2815436786639367</v>
      </c>
      <c r="L201" s="71">
        <f>SUM(K$5:K201)</f>
        <v>81.987024687195543</v>
      </c>
      <c r="M201" s="70">
        <f t="shared" si="9"/>
        <v>114.36198163055245</v>
      </c>
    </row>
    <row r="202" spans="1:13">
      <c r="A202" s="91" t="s">
        <v>807</v>
      </c>
      <c r="B202" s="86">
        <v>98.749759384726715</v>
      </c>
      <c r="C202" s="86">
        <v>97.508622019636547</v>
      </c>
      <c r="D202" s="86">
        <v>100.0857705208585</v>
      </c>
      <c r="E202" s="87">
        <v>100.37731984267784</v>
      </c>
      <c r="F202" s="82"/>
      <c r="G202" s="88">
        <v>99.571720178283528</v>
      </c>
      <c r="H202" s="89">
        <v>100.69466358337363</v>
      </c>
      <c r="I202" s="87">
        <v>102.18697572478767</v>
      </c>
      <c r="K202" s="71">
        <f t="shared" si="8"/>
        <v>-1.2502406152732846</v>
      </c>
      <c r="L202" s="71">
        <f>SUM(K$5:K202)</f>
        <v>80.736784071922258</v>
      </c>
      <c r="M202" s="70">
        <f t="shared" si="9"/>
        <v>112.61804721137862</v>
      </c>
    </row>
    <row r="203" spans="1:13">
      <c r="A203" s="91" t="s">
        <v>808</v>
      </c>
      <c r="B203" s="86">
        <v>98.541903352526745</v>
      </c>
      <c r="C203" s="86">
        <v>97.161614798213762</v>
      </c>
      <c r="D203" s="86">
        <v>100.41215216090053</v>
      </c>
      <c r="E203" s="87">
        <v>100.08272776253936</v>
      </c>
      <c r="F203" s="82"/>
      <c r="G203" s="88">
        <v>98.119868264532499</v>
      </c>
      <c r="H203" s="89">
        <v>102.33219717845563</v>
      </c>
      <c r="I203" s="87">
        <v>102.20703167950687</v>
      </c>
      <c r="K203" s="71">
        <f t="shared" si="8"/>
        <v>-1.4580966474732548</v>
      </c>
      <c r="L203" s="71">
        <f>SUM(K$5:K203)</f>
        <v>79.278687424449004</v>
      </c>
      <c r="M203" s="70">
        <f t="shared" si="9"/>
        <v>110.58417877121862</v>
      </c>
    </row>
    <row r="204" spans="1:13">
      <c r="A204" s="91" t="s">
        <v>809</v>
      </c>
      <c r="B204" s="86">
        <v>99.596386912136524</v>
      </c>
      <c r="C204" s="86">
        <v>99.22197708515327</v>
      </c>
      <c r="D204" s="86">
        <v>100.12852165984994</v>
      </c>
      <c r="E204" s="87">
        <v>99.980854409032659</v>
      </c>
      <c r="F204" s="82"/>
      <c r="G204" s="88">
        <v>97.723843634422408</v>
      </c>
      <c r="H204" s="89">
        <v>102.49407288240077</v>
      </c>
      <c r="I204" s="87">
        <v>102.24169154895932</v>
      </c>
      <c r="K204" s="71">
        <f t="shared" si="8"/>
        <v>-0.40361308786347649</v>
      </c>
      <c r="L204" s="71">
        <f>SUM(K$5:K204)</f>
        <v>78.875074336585527</v>
      </c>
      <c r="M204" s="70">
        <f t="shared" si="9"/>
        <v>110.02118733792537</v>
      </c>
    </row>
    <row r="205" spans="1:13">
      <c r="A205" s="91" t="s">
        <v>810</v>
      </c>
      <c r="B205" s="86">
        <v>100.79648556867315</v>
      </c>
      <c r="C205" s="86">
        <v>100.98405392471331</v>
      </c>
      <c r="D205" s="86">
        <v>101.512523880773</v>
      </c>
      <c r="E205" s="87">
        <v>100.09861866608574</v>
      </c>
      <c r="F205" s="82"/>
      <c r="G205" s="88">
        <v>98.502199946123312</v>
      </c>
      <c r="H205" s="89">
        <v>102.5024835387479</v>
      </c>
      <c r="I205" s="87">
        <v>102.26998655305863</v>
      </c>
      <c r="K205" s="71">
        <f t="shared" si="8"/>
        <v>0.79648556867314824</v>
      </c>
      <c r="L205" s="71">
        <f>SUM(K$5:K205)</f>
        <v>79.671559905258675</v>
      </c>
      <c r="M205" s="70">
        <f t="shared" si="9"/>
        <v>111.13218835694178</v>
      </c>
    </row>
    <row r="206" spans="1:13">
      <c r="A206" s="91" t="s">
        <v>811</v>
      </c>
      <c r="B206" s="86">
        <v>101.24831440392983</v>
      </c>
      <c r="C206" s="86">
        <v>101.92943474460709</v>
      </c>
      <c r="D206" s="86">
        <v>100.89651449116433</v>
      </c>
      <c r="E206" s="87">
        <v>100.23220643960057</v>
      </c>
      <c r="F206" s="82"/>
      <c r="G206" s="88">
        <v>99.731817096238558</v>
      </c>
      <c r="H206" s="89">
        <v>103.43436991626334</v>
      </c>
      <c r="I206" s="87">
        <v>102.38429851068544</v>
      </c>
      <c r="K206" s="71">
        <f t="shared" si="8"/>
        <v>1.2483144039298253</v>
      </c>
      <c r="L206" s="71">
        <f>SUM(K$5:K206)</f>
        <v>80.919874309188501</v>
      </c>
      <c r="M206" s="70">
        <f t="shared" si="9"/>
        <v>112.87343594430146</v>
      </c>
    </row>
    <row r="207" spans="1:13">
      <c r="A207" s="91" t="s">
        <v>812</v>
      </c>
      <c r="B207" s="86">
        <v>101.36455804188647</v>
      </c>
      <c r="C207" s="86">
        <v>102.3521654442231</v>
      </c>
      <c r="D207" s="86">
        <v>100.49545310639351</v>
      </c>
      <c r="E207" s="87">
        <v>100.05298028214271</v>
      </c>
      <c r="F207" s="82"/>
      <c r="G207" s="88">
        <v>101.09271562674478</v>
      </c>
      <c r="H207" s="89">
        <v>103.62860588503582</v>
      </c>
      <c r="I207" s="87">
        <v>102.49672478706459</v>
      </c>
      <c r="K207" s="71">
        <f t="shared" si="8"/>
        <v>1.3645580418864682</v>
      </c>
      <c r="L207" s="71">
        <f>SUM(K$5:K207)</f>
        <v>82.284432351074969</v>
      </c>
      <c r="M207" s="70">
        <f t="shared" si="9"/>
        <v>114.77682934484785</v>
      </c>
    </row>
    <row r="208" spans="1:13" ht="13.5" customHeight="1">
      <c r="A208" s="91" t="s">
        <v>813</v>
      </c>
      <c r="B208" s="86">
        <v>102.1041130885838</v>
      </c>
      <c r="C208" s="86">
        <v>103.64132247500368</v>
      </c>
      <c r="D208" s="86">
        <v>100.35452992059646</v>
      </c>
      <c r="E208" s="87">
        <v>100.21282538924766</v>
      </c>
      <c r="F208" s="82"/>
      <c r="G208" s="88">
        <v>103.21982068785194</v>
      </c>
      <c r="H208" s="89">
        <v>103.21982068785194</v>
      </c>
      <c r="I208" s="87">
        <v>102.55802007757893</v>
      </c>
      <c r="K208" s="71">
        <f t="shared" si="8"/>
        <v>2.1041130885838015</v>
      </c>
      <c r="L208" s="71">
        <f>SUM(K$5:K208)</f>
        <v>84.38854543965877</v>
      </c>
      <c r="M208" s="70">
        <f t="shared" si="9"/>
        <v>117.71181257302696</v>
      </c>
    </row>
    <row r="209" spans="1:13" ht="13.5" customHeight="1">
      <c r="A209" s="85" t="s">
        <v>814</v>
      </c>
      <c r="B209" s="86">
        <v>102.89347894374879</v>
      </c>
      <c r="C209" s="86">
        <v>104.86539191237449</v>
      </c>
      <c r="D209" s="86">
        <v>99.805762811045767</v>
      </c>
      <c r="E209" s="87">
        <v>100.79301109322674</v>
      </c>
      <c r="F209" s="82"/>
      <c r="G209" s="88">
        <v>102.89347894374879</v>
      </c>
      <c r="H209" s="89">
        <v>102.55238489046197</v>
      </c>
      <c r="I209" s="87">
        <v>102.55238489046197</v>
      </c>
      <c r="K209" s="71">
        <f t="shared" si="8"/>
        <v>2.8934789437487893</v>
      </c>
      <c r="L209" s="71">
        <f>SUM(K$5:K209)</f>
        <v>87.28202438340756</v>
      </c>
      <c r="M209" s="70">
        <f t="shared" si="9"/>
        <v>121.74786568113628</v>
      </c>
    </row>
    <row r="210" spans="1:13">
      <c r="A210" s="85" t="s">
        <v>815</v>
      </c>
      <c r="B210" s="86">
        <v>99.600038197350699</v>
      </c>
      <c r="C210" s="86">
        <v>99.283819942097665</v>
      </c>
      <c r="D210" s="86">
        <v>99.776406449825743</v>
      </c>
      <c r="E210" s="87">
        <v>100.13123054633309</v>
      </c>
      <c r="F210" s="82"/>
      <c r="G210" s="88">
        <v>102.4819443305568</v>
      </c>
      <c r="H210" s="89">
        <v>103.0666072022959</v>
      </c>
      <c r="I210" s="87">
        <v>102.80833785216366</v>
      </c>
      <c r="K210" s="71">
        <f t="shared" si="8"/>
        <v>-0.39996180264930103</v>
      </c>
      <c r="L210" s="71">
        <f>SUM(K$5:K210)</f>
        <v>86.882062580758259</v>
      </c>
      <c r="M210" s="70">
        <f t="shared" si="9"/>
        <v>121.18996734902805</v>
      </c>
    </row>
    <row r="211" spans="1:13">
      <c r="A211" s="85" t="s">
        <v>816</v>
      </c>
      <c r="B211" s="86">
        <v>100.42031308815483</v>
      </c>
      <c r="C211" s="86">
        <v>100.43491521095756</v>
      </c>
      <c r="D211" s="86">
        <v>100.81649957497523</v>
      </c>
      <c r="E211" s="87">
        <v>100.18424394784108</v>
      </c>
      <c r="F211" s="71"/>
      <c r="G211" s="88">
        <v>102.91268935557368</v>
      </c>
      <c r="H211" s="89">
        <v>103.39727438132221</v>
      </c>
      <c r="I211" s="87">
        <v>103.00418914292673</v>
      </c>
      <c r="K211" s="71">
        <f t="shared" si="8"/>
        <v>0.4203130881548276</v>
      </c>
      <c r="L211" s="71">
        <f>SUM(K$5:K211)</f>
        <v>87.302375668913086</v>
      </c>
      <c r="M211" s="70">
        <f t="shared" si="9"/>
        <v>121.77625326256174</v>
      </c>
    </row>
    <row r="212" spans="1:13">
      <c r="A212" s="85" t="s">
        <v>817</v>
      </c>
      <c r="B212" s="86">
        <v>99.902888352651701</v>
      </c>
      <c r="C212" s="86">
        <v>99.589790744581336</v>
      </c>
      <c r="D212" s="86">
        <v>100.54506325973216</v>
      </c>
      <c r="E212" s="87">
        <v>100.17846740485878</v>
      </c>
      <c r="F212" s="71"/>
      <c r="G212" s="88">
        <v>102.81274914761002</v>
      </c>
      <c r="H212" s="89">
        <v>103.89830537085376</v>
      </c>
      <c r="I212" s="87">
        <v>103.22635365375932</v>
      </c>
      <c r="K212" s="71">
        <f t="shared" si="8"/>
        <v>-9.7111647348299357E-2</v>
      </c>
      <c r="L212" s="71">
        <f>SUM(K$5:K212)</f>
        <v>87.205264021564787</v>
      </c>
      <c r="M212" s="70">
        <f t="shared" si="9"/>
        <v>121.64079426191464</v>
      </c>
    </row>
    <row r="213" spans="1:13">
      <c r="A213" s="85" t="s">
        <v>818</v>
      </c>
      <c r="B213" s="86">
        <v>99.968262961895078</v>
      </c>
      <c r="C213" s="86">
        <v>99.678461077085927</v>
      </c>
      <c r="D213" s="86">
        <v>100.09165963458797</v>
      </c>
      <c r="E213" s="87">
        <v>100.46800255573405</v>
      </c>
      <c r="F213" s="71"/>
      <c r="G213" s="88">
        <v>102.78011942623633</v>
      </c>
      <c r="H213" s="89">
        <v>105.21369052611429</v>
      </c>
      <c r="I213" s="87">
        <v>103.61780717723647</v>
      </c>
      <c r="K213" s="71">
        <f t="shared" si="8"/>
        <v>-3.1737038104921567E-2</v>
      </c>
      <c r="L213" s="71">
        <f>SUM(K$5:K213)</f>
        <v>87.173526983459865</v>
      </c>
      <c r="M213" s="70">
        <f t="shared" si="9"/>
        <v>121.59652493292495</v>
      </c>
    </row>
    <row r="214" spans="1:13">
      <c r="A214" s="85" t="s">
        <v>819</v>
      </c>
      <c r="B214" s="86">
        <v>99.939396218138626</v>
      </c>
      <c r="C214" s="86">
        <v>99.456688517841371</v>
      </c>
      <c r="D214" s="86">
        <v>99.88354723345887</v>
      </c>
      <c r="E214" s="87">
        <v>100.90254800694166</v>
      </c>
      <c r="F214" s="71"/>
      <c r="G214" s="88">
        <v>102.71783078686238</v>
      </c>
      <c r="H214" s="89">
        <v>106.48119823862849</v>
      </c>
      <c r="I214" s="87">
        <v>104.08407471116334</v>
      </c>
      <c r="K214" s="71">
        <f t="shared" si="8"/>
        <v>-6.0603781861374273E-2</v>
      </c>
      <c r="L214" s="71">
        <f>SUM(K$5:K214)</f>
        <v>87.112923201598491</v>
      </c>
      <c r="M214" s="70">
        <f t="shared" si="9"/>
        <v>121.51198998834785</v>
      </c>
    </row>
    <row r="215" spans="1:13">
      <c r="A215" s="85" t="s">
        <v>820</v>
      </c>
      <c r="B215" s="86">
        <v>100.44699712039231</v>
      </c>
      <c r="C215" s="86">
        <v>98.213102741296311</v>
      </c>
      <c r="D215" s="86">
        <v>99.953364493376114</v>
      </c>
      <c r="E215" s="87">
        <v>104.96370158794616</v>
      </c>
      <c r="F215" s="71"/>
      <c r="G215" s="88">
        <v>103.17697653260913</v>
      </c>
      <c r="H215" s="89">
        <v>108.53978103698961</v>
      </c>
      <c r="I215" s="87">
        <v>104.70018809487452</v>
      </c>
      <c r="K215" s="71">
        <f t="shared" si="8"/>
        <v>0.44699712039231088</v>
      </c>
      <c r="L215" s="71">
        <f>SUM(K$5:K215)</f>
        <v>87.559920321990802</v>
      </c>
      <c r="M215" s="70">
        <f t="shared" si="9"/>
        <v>122.13549689893827</v>
      </c>
    </row>
    <row r="216" spans="1:13">
      <c r="A216" s="85" t="s">
        <v>821</v>
      </c>
      <c r="B216" s="86">
        <v>100.27307356739057</v>
      </c>
      <c r="C216" s="86">
        <v>99.030972810600716</v>
      </c>
      <c r="D216" s="86">
        <v>100.11623704905676</v>
      </c>
      <c r="E216" s="87">
        <v>102.5668912011988</v>
      </c>
      <c r="F216" s="71"/>
      <c r="G216" s="88">
        <v>103.45872558315246</v>
      </c>
      <c r="H216" s="89">
        <v>109.27723169829446</v>
      </c>
      <c r="I216" s="87">
        <v>105.25422469593131</v>
      </c>
      <c r="K216" s="71">
        <f t="shared" si="8"/>
        <v>0.27307356739056843</v>
      </c>
      <c r="L216" s="71">
        <f>SUM(K$5:K216)</f>
        <v>87.83299388938137</v>
      </c>
      <c r="M216" s="70">
        <f t="shared" si="9"/>
        <v>122.51640149227923</v>
      </c>
    </row>
    <row r="217" spans="1:13">
      <c r="A217" s="85" t="s">
        <v>822</v>
      </c>
      <c r="B217" s="86">
        <v>99.780512298861765</v>
      </c>
      <c r="C217" s="86">
        <v>99.510879172816075</v>
      </c>
      <c r="D217" s="86">
        <v>100.64187130109876</v>
      </c>
      <c r="E217" s="87">
        <v>99.827272429499942</v>
      </c>
      <c r="F217" s="71"/>
      <c r="G217" s="88">
        <v>103.23164640474309</v>
      </c>
      <c r="H217" s="89">
        <v>108.17577716068745</v>
      </c>
      <c r="I217" s="87">
        <v>105.57192336261213</v>
      </c>
      <c r="K217" s="71">
        <f t="shared" si="8"/>
        <v>-0.21948770113823457</v>
      </c>
      <c r="L217" s="71">
        <f>SUM(K$5:K217)</f>
        <v>87.613506188243136</v>
      </c>
      <c r="M217" s="70">
        <f t="shared" si="9"/>
        <v>122.21024270018412</v>
      </c>
    </row>
    <row r="218" spans="1:13">
      <c r="A218" s="85" t="s">
        <v>823</v>
      </c>
      <c r="B218" s="86">
        <v>100.27735960639018</v>
      </c>
      <c r="C218" s="86">
        <v>100.30243809317155</v>
      </c>
      <c r="D218" s="86">
        <v>101.35826008546225</v>
      </c>
      <c r="E218" s="87">
        <v>99.70588237385553</v>
      </c>
      <c r="F218" s="71"/>
      <c r="G218" s="88">
        <v>103.51796929288138</v>
      </c>
      <c r="H218" s="89">
        <v>107.13838912682134</v>
      </c>
      <c r="I218" s="87">
        <v>105.72728653924904</v>
      </c>
      <c r="K218" s="71">
        <f t="shared" si="8"/>
        <v>0.27735960639017776</v>
      </c>
      <c r="L218" s="71">
        <f>SUM(K$5:K218)</f>
        <v>87.890865794633314</v>
      </c>
      <c r="M218" s="70">
        <f t="shared" si="9"/>
        <v>122.59712579945585</v>
      </c>
    </row>
    <row r="219" spans="1:13">
      <c r="A219" s="85" t="s">
        <v>824</v>
      </c>
      <c r="B219" s="86">
        <v>100.90168046851215</v>
      </c>
      <c r="C219" s="86">
        <v>101.62008518289514</v>
      </c>
      <c r="D219" s="86">
        <v>100.45848726199935</v>
      </c>
      <c r="E219" s="87">
        <v>99.881026478859596</v>
      </c>
      <c r="F219" s="71"/>
      <c r="G219" s="88">
        <v>104.45137060339572</v>
      </c>
      <c r="H219" s="89">
        <v>106.64914556346694</v>
      </c>
      <c r="I219" s="87">
        <v>105.81149860693988</v>
      </c>
      <c r="K219" s="71">
        <f t="shared" si="8"/>
        <v>0.90168046851215422</v>
      </c>
      <c r="L219" s="71">
        <f>SUM(K$5:K219)</f>
        <v>88.792546263145468</v>
      </c>
      <c r="M219" s="70">
        <f t="shared" si="9"/>
        <v>123.85486097852889</v>
      </c>
    </row>
    <row r="220" spans="1:13">
      <c r="A220" s="85" t="s">
        <v>825</v>
      </c>
      <c r="B220" s="86">
        <v>101.0571835117648</v>
      </c>
      <c r="C220" s="86">
        <v>102.07123137148623</v>
      </c>
      <c r="D220" s="86">
        <v>99.966742019363323</v>
      </c>
      <c r="E220" s="87">
        <v>99.82016041861506</v>
      </c>
      <c r="F220" s="71"/>
      <c r="G220" s="88">
        <v>105.55561327122716</v>
      </c>
      <c r="H220" s="89">
        <v>105.55561327122716</v>
      </c>
      <c r="I220" s="87">
        <v>105.78966778544638</v>
      </c>
      <c r="K220" s="71">
        <f t="shared" si="8"/>
        <v>1.057183511764805</v>
      </c>
      <c r="L220" s="71">
        <f>SUM(K$5:K220)</f>
        <v>89.849729774910273</v>
      </c>
      <c r="M220" s="70">
        <f t="shared" si="9"/>
        <v>125.32950409204405</v>
      </c>
    </row>
    <row r="221" spans="1:13">
      <c r="A221" s="85" t="s">
        <v>826</v>
      </c>
      <c r="B221" s="86">
        <v>102.82806049755528</v>
      </c>
      <c r="C221" s="86">
        <v>105.10801832153997</v>
      </c>
      <c r="D221" s="86">
        <v>99.729300133036887</v>
      </c>
      <c r="E221" s="87">
        <v>100.28210644399846</v>
      </c>
      <c r="F221" s="71"/>
      <c r="G221" s="88">
        <v>102.82806049755528</v>
      </c>
      <c r="H221" s="89">
        <v>105.48850227179267</v>
      </c>
      <c r="I221" s="87">
        <v>105.48850227179267</v>
      </c>
      <c r="K221" s="71">
        <f t="shared" si="8"/>
        <v>2.8280604975552848</v>
      </c>
      <c r="L221" s="71">
        <f>SUM(K$5:K221)</f>
        <v>92.677790272465558</v>
      </c>
      <c r="M221" s="70">
        <f t="shared" si="9"/>
        <v>129.27430638125335</v>
      </c>
    </row>
    <row r="222" spans="1:13">
      <c r="A222" s="85" t="s">
        <v>827</v>
      </c>
      <c r="B222" s="86">
        <v>98.782076673652909</v>
      </c>
      <c r="C222" s="86">
        <v>98.160751337253132</v>
      </c>
      <c r="D222" s="86">
        <v>99.682957594639149</v>
      </c>
      <c r="E222" s="87">
        <v>99.503865598463918</v>
      </c>
      <c r="F222" s="71"/>
      <c r="G222" s="88">
        <v>101.57569356272526</v>
      </c>
      <c r="H222" s="89">
        <v>104.62218196095239</v>
      </c>
      <c r="I222" s="87">
        <v>105.05621008973647</v>
      </c>
      <c r="K222" s="71">
        <f t="shared" si="8"/>
        <v>-1.2179233263470906</v>
      </c>
      <c r="L222" s="71">
        <f>SUM(K$5:K222)</f>
        <v>91.459866946118467</v>
      </c>
      <c r="M222" s="70">
        <f t="shared" si="9"/>
        <v>127.57545067077309</v>
      </c>
    </row>
    <row r="223" spans="1:13">
      <c r="A223" s="85" t="s">
        <v>828</v>
      </c>
      <c r="B223" s="86">
        <v>99.614126044692</v>
      </c>
      <c r="C223" s="86">
        <v>99.158468525859789</v>
      </c>
      <c r="D223" s="86">
        <v>99.997944607563312</v>
      </c>
      <c r="E223" s="87">
        <v>100.26935451635899</v>
      </c>
      <c r="F223" s="71"/>
      <c r="G223" s="88">
        <v>101.1837394163432</v>
      </c>
      <c r="H223" s="89">
        <v>103.78226177984628</v>
      </c>
      <c r="I223" s="87">
        <v>104.63094086494418</v>
      </c>
      <c r="K223" s="71">
        <f t="shared" si="8"/>
        <v>-0.38587395530799995</v>
      </c>
      <c r="L223" s="71">
        <f>SUM(K$5:K223)</f>
        <v>91.073992990810467</v>
      </c>
      <c r="M223" s="70">
        <f t="shared" si="9"/>
        <v>127.03720318152698</v>
      </c>
    </row>
    <row r="224" spans="1:13">
      <c r="A224" s="85" t="s">
        <v>829</v>
      </c>
      <c r="B224" s="86">
        <v>100.5253321862764</v>
      </c>
      <c r="C224" s="86">
        <v>100.91333335200297</v>
      </c>
      <c r="D224" s="86">
        <v>99.909700890854353</v>
      </c>
      <c r="E224" s="87">
        <v>100.11857805471371</v>
      </c>
      <c r="F224" s="71"/>
      <c r="G224" s="88">
        <v>101.71529016677535</v>
      </c>
      <c r="H224" s="89">
        <v>104.42887600641863</v>
      </c>
      <c r="I224" s="87">
        <v>104.5804062016956</v>
      </c>
      <c r="K224" s="71">
        <f t="shared" si="8"/>
        <v>0.5253321862764011</v>
      </c>
      <c r="L224" s="71">
        <f>SUM(K$5:K224)</f>
        <v>91.599325177086868</v>
      </c>
      <c r="M224" s="70">
        <f t="shared" si="9"/>
        <v>127.76997803298786</v>
      </c>
    </row>
    <row r="225" spans="1:13">
      <c r="A225" s="85" t="s">
        <v>830</v>
      </c>
      <c r="B225" s="86">
        <v>99.213652693609944</v>
      </c>
      <c r="C225" s="86">
        <v>98.597270062100506</v>
      </c>
      <c r="D225" s="86">
        <v>100.26775946830122</v>
      </c>
      <c r="E225" s="87">
        <v>99.832057390998045</v>
      </c>
      <c r="F225" s="71"/>
      <c r="G225" s="88">
        <v>100.91545472236203</v>
      </c>
      <c r="H225" s="89">
        <v>103.64059480791508</v>
      </c>
      <c r="I225" s="87">
        <v>104.39243674802046</v>
      </c>
      <c r="K225" s="71">
        <f t="shared" si="8"/>
        <v>-0.78634730639005568</v>
      </c>
      <c r="L225" s="71">
        <f>SUM(K$5:K225)</f>
        <v>90.812977870696812</v>
      </c>
      <c r="M225" s="70">
        <f t="shared" si="9"/>
        <v>126.67311866345084</v>
      </c>
    </row>
    <row r="226" spans="1:13">
      <c r="A226" s="85" t="s">
        <v>831</v>
      </c>
      <c r="B226" s="86">
        <v>98.159045320766296</v>
      </c>
      <c r="C226" s="86">
        <v>96.879215615413344</v>
      </c>
      <c r="D226" s="86">
        <v>99.233956120511323</v>
      </c>
      <c r="E226" s="87">
        <v>99.964229101869549</v>
      </c>
      <c r="F226" s="71"/>
      <c r="G226" s="88">
        <v>99.057646936580738</v>
      </c>
      <c r="H226" s="89">
        <v>101.7943096295683</v>
      </c>
      <c r="I226" s="87">
        <v>103.95962050425513</v>
      </c>
      <c r="K226" s="71">
        <f t="shared" si="8"/>
        <v>-1.8409546792337039</v>
      </c>
      <c r="L226" s="71">
        <f>SUM(K$5:K226)</f>
        <v>88.972023191463109</v>
      </c>
      <c r="M226" s="70">
        <f t="shared" si="9"/>
        <v>124.10520958256326</v>
      </c>
    </row>
    <row r="227" spans="1:13">
      <c r="A227" s="85" t="s">
        <v>832</v>
      </c>
      <c r="B227" s="86">
        <v>99.062707957058208</v>
      </c>
      <c r="C227" s="86">
        <v>98.130066879275518</v>
      </c>
      <c r="D227" s="86">
        <v>99.707027026365168</v>
      </c>
      <c r="E227" s="87">
        <v>100.39717194584563</v>
      </c>
      <c r="F227" s="71"/>
      <c r="G227" s="88">
        <v>98.129187493918806</v>
      </c>
      <c r="H227" s="89">
        <v>100.39145276227546</v>
      </c>
      <c r="I227" s="87">
        <v>103.44813794920282</v>
      </c>
      <c r="K227" s="71">
        <f t="shared" si="8"/>
        <v>-0.93729204294179169</v>
      </c>
      <c r="L227" s="71">
        <f>SUM(K$5:K227)</f>
        <v>88.034731148521317</v>
      </c>
      <c r="M227" s="70">
        <f t="shared" si="9"/>
        <v>122.79780056502254</v>
      </c>
    </row>
    <row r="228" spans="1:13">
      <c r="A228" s="85" t="s">
        <v>833</v>
      </c>
      <c r="B228" s="86">
        <v>100.72155372844473</v>
      </c>
      <c r="C228" s="86">
        <v>100.13288618882437</v>
      </c>
      <c r="D228" s="86">
        <v>99.746293781983184</v>
      </c>
      <c r="E228" s="87">
        <v>102.22081712033719</v>
      </c>
      <c r="F228" s="71"/>
      <c r="G228" s="88">
        <v>98.837242304973699</v>
      </c>
      <c r="H228" s="89">
        <v>100.8404623847144</v>
      </c>
      <c r="I228" s="87">
        <v>103.12042235174739</v>
      </c>
      <c r="K228" s="71">
        <f t="shared" si="8"/>
        <v>0.7215537284447322</v>
      </c>
      <c r="L228" s="71">
        <f>SUM(K$5:K228)</f>
        <v>88.756284876966049</v>
      </c>
      <c r="M228" s="70">
        <f t="shared" si="9"/>
        <v>123.80428073127672</v>
      </c>
    </row>
    <row r="229" spans="1:13">
      <c r="A229" s="85" t="s">
        <v>834</v>
      </c>
      <c r="B229" s="86">
        <v>100.4027241981963</v>
      </c>
      <c r="C229" s="86">
        <v>100.58590147352689</v>
      </c>
      <c r="D229" s="86">
        <v>100.90532685336457</v>
      </c>
      <c r="E229" s="87">
        <v>99.850795371003471</v>
      </c>
      <c r="F229" s="71"/>
      <c r="G229" s="88">
        <v>99.235283796565739</v>
      </c>
      <c r="H229" s="89">
        <v>101.4692839269634</v>
      </c>
      <c r="I229" s="87">
        <v>102.93644397747134</v>
      </c>
      <c r="K229" s="71">
        <f t="shared" si="8"/>
        <v>0.4027241981962959</v>
      </c>
      <c r="L229" s="71">
        <f>SUM(K$5:K229)</f>
        <v>89.159009075162345</v>
      </c>
      <c r="M229" s="70">
        <f t="shared" si="9"/>
        <v>124.36603227101146</v>
      </c>
    </row>
    <row r="230" spans="1:13">
      <c r="A230" s="85" t="s">
        <v>835</v>
      </c>
      <c r="B230" s="86">
        <v>100.95590632349625</v>
      </c>
      <c r="C230" s="86">
        <v>101.42036250435144</v>
      </c>
      <c r="D230" s="86">
        <v>101.2991083287083</v>
      </c>
      <c r="E230" s="87">
        <v>99.99546415723249</v>
      </c>
      <c r="F230" s="71"/>
      <c r="G230" s="88">
        <v>100.18388014951658</v>
      </c>
      <c r="H230" s="89">
        <v>102.15589603727429</v>
      </c>
      <c r="I230" s="87">
        <v>102.85799545057965</v>
      </c>
      <c r="K230" s="71">
        <f t="shared" si="8"/>
        <v>0.95590632349625082</v>
      </c>
      <c r="L230" s="71">
        <f>SUM(K$5:K230)</f>
        <v>90.114915398658596</v>
      </c>
      <c r="M230" s="70">
        <f t="shared" si="9"/>
        <v>125.69940595819298</v>
      </c>
    </row>
    <row r="231" spans="1:13">
      <c r="A231" s="85" t="s">
        <v>836</v>
      </c>
      <c r="B231" s="86">
        <v>101.32246492105936</v>
      </c>
      <c r="C231" s="86">
        <v>102.3131093922447</v>
      </c>
      <c r="D231" s="86">
        <v>100.884422163747</v>
      </c>
      <c r="E231" s="87">
        <v>99.81958788195638</v>
      </c>
      <c r="F231" s="71"/>
      <c r="G231" s="88">
        <v>101.50877682105008</v>
      </c>
      <c r="H231" s="89">
        <v>102.58191087259634</v>
      </c>
      <c r="I231" s="87">
        <v>102.83257539579253</v>
      </c>
      <c r="K231" s="71">
        <f t="shared" si="8"/>
        <v>1.322464921059364</v>
      </c>
      <c r="L231" s="71">
        <f>SUM(K$5:K231)</f>
        <v>91.43738031971796</v>
      </c>
      <c r="M231" s="70">
        <f t="shared" si="9"/>
        <v>127.54408454710706</v>
      </c>
    </row>
    <row r="232" spans="1:13">
      <c r="A232" s="92" t="s">
        <v>837</v>
      </c>
      <c r="B232" s="86">
        <v>103.02536390450827</v>
      </c>
      <c r="C232" s="86">
        <v>105.1133941679067</v>
      </c>
      <c r="D232" s="86">
        <v>100.21160852625303</v>
      </c>
      <c r="E232" s="87">
        <v>100.71005463156027</v>
      </c>
      <c r="F232" s="71"/>
      <c r="G232" s="93">
        <v>104.579786714902</v>
      </c>
      <c r="H232" s="94">
        <v>104.579786714902</v>
      </c>
      <c r="I232" s="95">
        <v>102.9813086893368</v>
      </c>
      <c r="K232" s="71">
        <f t="shared" si="8"/>
        <v>3.0253639045082679</v>
      </c>
      <c r="L232" s="71">
        <f>SUM(K$5:K232)</f>
        <v>94.462744224226228</v>
      </c>
      <c r="M232" s="70">
        <f t="shared" si="9"/>
        <v>131.7641012216132</v>
      </c>
    </row>
    <row r="233" spans="1:13">
      <c r="A233" s="92" t="s">
        <v>838</v>
      </c>
      <c r="B233" s="96">
        <v>102.46152492602036</v>
      </c>
      <c r="C233" s="96">
        <v>104.36710424647487</v>
      </c>
      <c r="D233" s="96">
        <v>101.07965592495059</v>
      </c>
      <c r="E233" s="95">
        <v>100.31908705676746</v>
      </c>
      <c r="F233" s="71"/>
      <c r="G233" s="88">
        <v>102.4615249260203</v>
      </c>
      <c r="H233" s="89">
        <v>104.20700703094145</v>
      </c>
      <c r="I233" s="87">
        <v>104.20700703094147</v>
      </c>
      <c r="K233" s="71">
        <f t="shared" si="8"/>
        <v>2.4615249260203598</v>
      </c>
      <c r="L233" s="71">
        <f>SUM(K$5:K233)</f>
        <v>96.924269150246587</v>
      </c>
      <c r="M233" s="70">
        <f t="shared" si="9"/>
        <v>135.19763072761381</v>
      </c>
    </row>
    <row r="234" spans="1:13">
      <c r="A234" s="92" t="s">
        <v>839</v>
      </c>
      <c r="B234" s="86">
        <v>99.945896099052106</v>
      </c>
      <c r="C234" s="86">
        <v>99.226858373183262</v>
      </c>
      <c r="D234" s="86">
        <v>101.26529498120705</v>
      </c>
      <c r="E234" s="87">
        <v>100.25119407703504</v>
      </c>
      <c r="F234" s="97"/>
      <c r="G234" s="88">
        <v>102.40608924406466</v>
      </c>
      <c r="H234" s="89">
        <v>105.43474128323899</v>
      </c>
      <c r="I234" s="87">
        <v>104.8171130378549</v>
      </c>
      <c r="K234" s="71">
        <f t="shared" si="8"/>
        <v>-5.4103900947893635E-2</v>
      </c>
      <c r="L234" s="71">
        <f>SUM(K$5:K234)</f>
        <v>96.870165249298694</v>
      </c>
      <c r="M234" s="70">
        <f t="shared" si="9"/>
        <v>135.1221623306333</v>
      </c>
    </row>
    <row r="235" spans="1:13">
      <c r="A235" s="85" t="s">
        <v>840</v>
      </c>
      <c r="B235" s="86">
        <v>99.927336873957202</v>
      </c>
      <c r="C235" s="86">
        <v>99.229445293603064</v>
      </c>
      <c r="D235" s="86">
        <v>101.19582882290467</v>
      </c>
      <c r="E235" s="87">
        <v>100.21115470991447</v>
      </c>
      <c r="F235" s="97"/>
      <c r="G235" s="88">
        <v>102.33167777836174</v>
      </c>
      <c r="H235" s="89">
        <v>105.76625353016541</v>
      </c>
      <c r="I235" s="87">
        <v>105.13138501001855</v>
      </c>
      <c r="K235" s="71">
        <f t="shared" si="8"/>
        <v>-7.2663126042797899E-2</v>
      </c>
      <c r="L235" s="71">
        <f>SUM(K$5:K235)</f>
        <v>96.797502123255896</v>
      </c>
      <c r="M235" s="70">
        <f t="shared" si="9"/>
        <v>135.02080605971813</v>
      </c>
    </row>
    <row r="236" spans="1:13">
      <c r="A236" s="92" t="s">
        <v>841</v>
      </c>
      <c r="B236" s="86">
        <v>99.569337953633919</v>
      </c>
      <c r="C236" s="86">
        <v>98.644705988188193</v>
      </c>
      <c r="D236" s="86">
        <v>101.02883027065759</v>
      </c>
      <c r="E236" s="87">
        <v>100.07355203382625</v>
      </c>
      <c r="F236" s="97"/>
      <c r="G236" s="88">
        <v>101.8909740807607</v>
      </c>
      <c r="H236" s="89">
        <v>104.76041822294471</v>
      </c>
      <c r="I236" s="87">
        <v>105.03874386955808</v>
      </c>
      <c r="K236" s="71">
        <f t="shared" si="8"/>
        <v>-0.43066204636608063</v>
      </c>
      <c r="L236" s="71">
        <f>SUM(K$5:K236)</f>
        <v>96.366840076889815</v>
      </c>
      <c r="M236" s="70">
        <f t="shared" si="9"/>
        <v>134.42008460137271</v>
      </c>
    </row>
    <row r="237" spans="1:13">
      <c r="A237" s="92" t="s">
        <v>842</v>
      </c>
      <c r="B237" s="96">
        <v>99.51951447058299</v>
      </c>
      <c r="C237" s="96">
        <v>98.934133358970271</v>
      </c>
      <c r="D237" s="96">
        <v>100.06109159758513</v>
      </c>
      <c r="E237" s="95">
        <v>100.08890280261184</v>
      </c>
      <c r="F237" s="97"/>
      <c r="G237" s="93">
        <v>101.40140269452063</v>
      </c>
      <c r="H237" s="94">
        <v>105.08337990013514</v>
      </c>
      <c r="I237" s="95">
        <v>105.04760711960036</v>
      </c>
      <c r="K237" s="71">
        <f t="shared" si="8"/>
        <v>-0.48048552941700962</v>
      </c>
      <c r="L237" s="71">
        <f>SUM(K$5:K237)</f>
        <v>95.886354547472806</v>
      </c>
      <c r="M237" s="70">
        <f t="shared" si="9"/>
        <v>133.74986541121936</v>
      </c>
    </row>
    <row r="238" spans="1:13">
      <c r="A238" s="92" t="s">
        <v>843</v>
      </c>
      <c r="B238" s="96">
        <v>98.586417439525093</v>
      </c>
      <c r="C238" s="96">
        <v>97.2794690590014</v>
      </c>
      <c r="D238" s="96">
        <v>99.41217653434218</v>
      </c>
      <c r="E238" s="95">
        <v>100.1041170511201</v>
      </c>
      <c r="F238" s="97"/>
      <c r="G238" s="93">
        <v>99.968010149953955</v>
      </c>
      <c r="H238" s="94">
        <v>105.54089969943128</v>
      </c>
      <c r="I238" s="95">
        <v>105.12807203413422</v>
      </c>
      <c r="K238" s="71">
        <f t="shared" si="8"/>
        <v>-1.4135825604749073</v>
      </c>
      <c r="L238" s="71">
        <f>SUM(K$5:K238)</f>
        <v>94.472771986997898</v>
      </c>
      <c r="M238" s="70">
        <f t="shared" si="9"/>
        <v>131.77808873764107</v>
      </c>
    </row>
    <row r="239" spans="1:13">
      <c r="A239" s="92" t="s">
        <v>844</v>
      </c>
      <c r="B239" s="96">
        <v>97.848298479325607</v>
      </c>
      <c r="C239" s="96">
        <v>95.90021463973217</v>
      </c>
      <c r="D239" s="96">
        <v>99.253736028044216</v>
      </c>
      <c r="E239" s="95">
        <v>99.905735129436067</v>
      </c>
      <c r="F239" s="97"/>
      <c r="G239" s="93">
        <v>97.816996955369461</v>
      </c>
      <c r="H239" s="94">
        <v>104.24707408607354</v>
      </c>
      <c r="I239" s="95">
        <v>105.00551605011738</v>
      </c>
      <c r="K239" s="71">
        <f t="shared" si="8"/>
        <v>-2.1517015206743935</v>
      </c>
      <c r="L239" s="71">
        <f>SUM(K$5:K239)</f>
        <v>92.321070466323505</v>
      </c>
      <c r="M239" s="70">
        <f t="shared" si="9"/>
        <v>128.776725403374</v>
      </c>
    </row>
    <row r="240" spans="1:13">
      <c r="A240" s="92" t="s">
        <v>845</v>
      </c>
      <c r="B240" s="96">
        <v>100.08606986997867</v>
      </c>
      <c r="C240" s="96">
        <v>100.24863215138717</v>
      </c>
      <c r="D240" s="96">
        <v>99.720619552293968</v>
      </c>
      <c r="E240" s="95">
        <v>100.09693274861947</v>
      </c>
      <c r="F240" s="97"/>
      <c r="G240" s="93">
        <v>97.90118791746599</v>
      </c>
      <c r="H240" s="94">
        <v>103.58934661442807</v>
      </c>
      <c r="I240" s="95">
        <v>104.83147611335716</v>
      </c>
      <c r="K240" s="71">
        <f t="shared" si="8"/>
        <v>8.6069869978672386E-2</v>
      </c>
      <c r="L240" s="71">
        <f>SUM(K$5:K240)</f>
        <v>92.407140336302177</v>
      </c>
      <c r="M240" s="70">
        <f t="shared" si="9"/>
        <v>128.89678246029246</v>
      </c>
    </row>
    <row r="241" spans="1:13">
      <c r="A241" s="92" t="s">
        <v>846</v>
      </c>
      <c r="B241" s="96">
        <v>100.13095626974933</v>
      </c>
      <c r="C241" s="96">
        <v>99.988587619835087</v>
      </c>
      <c r="D241" s="96">
        <v>100.59273624038471</v>
      </c>
      <c r="E241" s="95">
        <v>100.02423307174915</v>
      </c>
      <c r="F241" s="97"/>
      <c r="G241" s="93">
        <v>98.029395661202983</v>
      </c>
      <c r="H241" s="94">
        <v>103.30895320515157</v>
      </c>
      <c r="I241" s="95">
        <v>104.66424673980447</v>
      </c>
      <c r="K241" s="71">
        <f t="shared" si="8"/>
        <v>0.13095626974933339</v>
      </c>
      <c r="L241" s="71">
        <f>SUM(K$5:K241)</f>
        <v>92.538096606051511</v>
      </c>
      <c r="M241" s="70">
        <f t="shared" si="9"/>
        <v>129.07945061507203</v>
      </c>
    </row>
    <row r="242" spans="1:13">
      <c r="A242" s="92" t="s">
        <v>847</v>
      </c>
      <c r="B242" s="96">
        <v>99.589415668537015</v>
      </c>
      <c r="C242" s="96">
        <v>98.584307931227599</v>
      </c>
      <c r="D242" s="96">
        <v>100.99994031626824</v>
      </c>
      <c r="E242" s="95">
        <v>100.11366060797739</v>
      </c>
      <c r="F242" s="97"/>
      <c r="G242" s="93">
        <v>97.626902322390194</v>
      </c>
      <c r="H242" s="94">
        <v>101.91061283786185</v>
      </c>
      <c r="I242" s="95">
        <v>104.38938341729288</v>
      </c>
      <c r="K242" s="71">
        <f t="shared" si="8"/>
        <v>-0.41058433146298512</v>
      </c>
      <c r="L242" s="71">
        <f>SUM(K$5:K242)</f>
        <v>92.127512274588526</v>
      </c>
      <c r="M242" s="70">
        <f t="shared" si="9"/>
        <v>128.50673514025502</v>
      </c>
    </row>
    <row r="243" spans="1:13">
      <c r="A243" s="92" t="s">
        <v>848</v>
      </c>
      <c r="B243" s="96">
        <v>100.62243056401844</v>
      </c>
      <c r="C243" s="96">
        <v>101.51909208378143</v>
      </c>
      <c r="D243" s="96">
        <v>99.64987039261618</v>
      </c>
      <c r="E243" s="95">
        <v>99.981837301122297</v>
      </c>
      <c r="F243" s="97"/>
      <c r="G243" s="93">
        <v>98.234562001149229</v>
      </c>
      <c r="H243" s="94">
        <v>101.20651498168381</v>
      </c>
      <c r="I243" s="95">
        <v>104.0970401516599</v>
      </c>
      <c r="K243" s="71">
        <f t="shared" si="8"/>
        <v>0.62243056401844399</v>
      </c>
      <c r="L243" s="71">
        <f>SUM(K$5:K243)</f>
        <v>92.74994283860697</v>
      </c>
      <c r="M243" s="70">
        <f t="shared" si="9"/>
        <v>129.37495048286752</v>
      </c>
    </row>
    <row r="244" spans="1:13">
      <c r="A244" s="92" t="s">
        <v>849</v>
      </c>
      <c r="B244" s="96">
        <v>101.66562809081671</v>
      </c>
      <c r="C244" s="96">
        <v>102.61728349709669</v>
      </c>
      <c r="D244" s="96">
        <v>99.117355139830636</v>
      </c>
      <c r="E244" s="95">
        <v>102.02580640115535</v>
      </c>
      <c r="F244" s="97"/>
      <c r="G244" s="93">
        <v>99.870784460731116</v>
      </c>
      <c r="H244" s="94">
        <v>99.870784460731116</v>
      </c>
      <c r="I244" s="95">
        <v>103.73169119261694</v>
      </c>
      <c r="K244" s="71">
        <f t="shared" si="8"/>
        <v>1.6656280908167105</v>
      </c>
      <c r="L244" s="71">
        <f>SUM(K$5:K244)</f>
        <v>94.41557092942368</v>
      </c>
      <c r="M244" s="70">
        <f t="shared" si="9"/>
        <v>131.69830018182373</v>
      </c>
    </row>
    <row r="245" spans="1:13">
      <c r="A245" s="92" t="s">
        <v>850</v>
      </c>
      <c r="B245" s="96">
        <v>102.15686500153703</v>
      </c>
      <c r="C245" s="96">
        <v>104.73449753370984</v>
      </c>
      <c r="D245" s="96">
        <v>99.489787594019305</v>
      </c>
      <c r="E245" s="95">
        <v>100.44849535435452</v>
      </c>
      <c r="F245" s="97"/>
      <c r="G245" s="93">
        <v>102.15686500153703</v>
      </c>
      <c r="H245" s="94">
        <v>99.573827864839501</v>
      </c>
      <c r="I245" s="95">
        <v>99.573827864839529</v>
      </c>
      <c r="K245" s="71">
        <f t="shared" si="8"/>
        <v>2.1568650015370281</v>
      </c>
      <c r="L245" s="71">
        <f>SUM(K$5:K245)</f>
        <v>96.572435930960708</v>
      </c>
      <c r="M245" s="70">
        <f t="shared" si="9"/>
        <v>134.70686594727812</v>
      </c>
    </row>
    <row r="246" spans="1:13">
      <c r="A246" s="92" t="s">
        <v>851</v>
      </c>
      <c r="B246" s="96">
        <v>98.630898649265248</v>
      </c>
      <c r="C246" s="96">
        <v>97.139810787290529</v>
      </c>
      <c r="D246" s="96">
        <v>99.388886576490918</v>
      </c>
      <c r="E246" s="95">
        <v>100.27480562364532</v>
      </c>
      <c r="F246" s="97"/>
      <c r="G246" s="93">
        <v>100.75823398293271</v>
      </c>
      <c r="H246" s="94">
        <v>98.26372575141194</v>
      </c>
      <c r="I246" s="95">
        <v>98.918954060163315</v>
      </c>
      <c r="K246" s="71">
        <f t="shared" si="8"/>
        <v>-1.369101350734752</v>
      </c>
      <c r="L246" s="71">
        <f>SUM(K$5:K246)</f>
        <v>95.203334580225956</v>
      </c>
      <c r="M246" s="70">
        <f t="shared" si="9"/>
        <v>132.79713518048345</v>
      </c>
    </row>
    <row r="247" spans="1:13">
      <c r="A247" s="92" t="s">
        <v>852</v>
      </c>
      <c r="B247" s="96">
        <v>99.6667050575535</v>
      </c>
      <c r="C247" s="96">
        <v>99.53433573350982</v>
      </c>
      <c r="D247" s="96">
        <v>99.834595223942273</v>
      </c>
      <c r="E247" s="95">
        <v>99.736384813396455</v>
      </c>
      <c r="F247" s="97"/>
      <c r="G247" s="93">
        <v>100.42241188496919</v>
      </c>
      <c r="H247" s="94">
        <v>98.007432987786231</v>
      </c>
      <c r="I247" s="95">
        <v>98.615315727942388</v>
      </c>
      <c r="K247" s="71">
        <f t="shared" si="8"/>
        <v>-0.33329494244649993</v>
      </c>
      <c r="L247" s="71">
        <f>SUM(K$5:K247)</f>
        <v>94.870039637779456</v>
      </c>
      <c r="M247" s="70">
        <f t="shared" si="9"/>
        <v>132.33222905380001</v>
      </c>
    </row>
    <row r="248" spans="1:13">
      <c r="A248" s="92" t="s">
        <v>853</v>
      </c>
      <c r="B248" s="96">
        <v>99.679741698004079</v>
      </c>
      <c r="C248" s="96">
        <v>99.553193308545602</v>
      </c>
      <c r="D248" s="96">
        <v>99.654909667366638</v>
      </c>
      <c r="E248" s="95">
        <v>99.876124179385769</v>
      </c>
      <c r="F248" s="97"/>
      <c r="G248" s="93">
        <v>100.10080077384303</v>
      </c>
      <c r="H248" s="94">
        <v>98.116104872126726</v>
      </c>
      <c r="I248" s="95">
        <v>98.490978669364907</v>
      </c>
      <c r="K248" s="71">
        <f t="shared" si="8"/>
        <v>-0.32025830199592065</v>
      </c>
      <c r="L248" s="71">
        <f>SUM(K$5:K248)</f>
        <v>94.549781335783535</v>
      </c>
      <c r="M248" s="70">
        <f t="shared" si="9"/>
        <v>131.88550746352854</v>
      </c>
    </row>
    <row r="249" spans="1:13">
      <c r="A249" s="92" t="s">
        <v>854</v>
      </c>
      <c r="B249" s="96">
        <v>99.331109459557666</v>
      </c>
      <c r="C249" s="96">
        <v>99.075057095697616</v>
      </c>
      <c r="D249" s="96">
        <v>99.384841759584461</v>
      </c>
      <c r="E249" s="95">
        <v>99.65430808660571</v>
      </c>
      <c r="F249" s="97"/>
      <c r="G249" s="93">
        <v>99.43123598655977</v>
      </c>
      <c r="H249" s="94">
        <v>97.930356720937141</v>
      </c>
      <c r="I249" s="95">
        <v>98.37961964935576</v>
      </c>
      <c r="K249" s="71">
        <f t="shared" si="8"/>
        <v>-0.66889054044233376</v>
      </c>
      <c r="L249" s="71">
        <f>SUM(K$5:K249)</f>
        <v>93.880890795341202</v>
      </c>
      <c r="M249" s="70">
        <f t="shared" si="9"/>
        <v>130.9524860739761</v>
      </c>
    </row>
    <row r="250" spans="1:13">
      <c r="A250" s="92" t="s">
        <v>855</v>
      </c>
      <c r="B250" s="96">
        <v>99.536649482656088</v>
      </c>
      <c r="C250" s="96">
        <v>98.911113410364095</v>
      </c>
      <c r="D250" s="96">
        <v>100.12021049224028</v>
      </c>
      <c r="E250" s="95">
        <v>100.00507575678712</v>
      </c>
      <c r="F250" s="97"/>
      <c r="G250" s="93">
        <v>98.97052084021459</v>
      </c>
      <c r="H250" s="94">
        <v>98.874265277189991</v>
      </c>
      <c r="I250" s="95">
        <v>98.460622114965304</v>
      </c>
      <c r="K250" s="71">
        <f t="shared" si="8"/>
        <v>-0.46335051734391186</v>
      </c>
      <c r="L250" s="71">
        <f>SUM(K$5:K250)</f>
        <v>93.41754027799729</v>
      </c>
      <c r="M250" s="70">
        <f t="shared" si="9"/>
        <v>130.30616815287627</v>
      </c>
    </row>
    <row r="251" spans="1:13">
      <c r="A251" s="92" t="s">
        <v>856</v>
      </c>
      <c r="B251" s="96">
        <v>97.656801168598463</v>
      </c>
      <c r="C251" s="96">
        <v>96.200999484372701</v>
      </c>
      <c r="D251" s="96">
        <v>99.041584344515684</v>
      </c>
      <c r="E251" s="95">
        <v>98.704885484733481</v>
      </c>
      <c r="F251" s="97"/>
      <c r="G251" s="93">
        <v>96.651444752454665</v>
      </c>
      <c r="H251" s="94">
        <v>98.680760063558665</v>
      </c>
      <c r="I251" s="95">
        <v>98.491024405174997</v>
      </c>
      <c r="K251" s="71">
        <f t="shared" si="8"/>
        <v>-2.3431988314015371</v>
      </c>
      <c r="L251" s="71">
        <f>SUM(K$5:K251)</f>
        <v>91.074341446595753</v>
      </c>
      <c r="M251" s="70">
        <f t="shared" si="9"/>
        <v>127.03768923519544</v>
      </c>
    </row>
    <row r="252" spans="1:13">
      <c r="A252" s="92" t="s">
        <v>857</v>
      </c>
      <c r="B252" s="96">
        <v>99.528403638825949</v>
      </c>
      <c r="C252" s="96">
        <v>99.297257583145353</v>
      </c>
      <c r="D252" s="96">
        <v>99.276600143564195</v>
      </c>
      <c r="E252" s="95">
        <v>100.01749373813902</v>
      </c>
      <c r="F252" s="97"/>
      <c r="G252" s="93">
        <v>96.195640055979936</v>
      </c>
      <c r="H252" s="94">
        <v>98.130924031197495</v>
      </c>
      <c r="I252" s="95">
        <v>98.447294285598048</v>
      </c>
      <c r="K252" s="71">
        <f t="shared" si="8"/>
        <v>-0.47159636117405057</v>
      </c>
      <c r="L252" s="71">
        <f>SUM(K$5:K252)</f>
        <v>90.602745085421702</v>
      </c>
      <c r="M252" s="70">
        <f t="shared" si="9"/>
        <v>126.37986935943594</v>
      </c>
    </row>
    <row r="253" spans="1:13">
      <c r="A253" s="92" t="s">
        <v>858</v>
      </c>
      <c r="B253" s="98">
        <v>100.14341296710553</v>
      </c>
      <c r="C253" s="98">
        <v>99.733198196931525</v>
      </c>
      <c r="D253" s="98">
        <v>100.23362457585172</v>
      </c>
      <c r="E253" s="99">
        <v>100.63059923183421</v>
      </c>
      <c r="F253" s="97"/>
      <c r="G253" s="100">
        <v>96.333597077610378</v>
      </c>
      <c r="H253" s="101">
        <v>98.143131916425787</v>
      </c>
      <c r="I253" s="99">
        <v>98.414318601182117</v>
      </c>
      <c r="J253" s="102"/>
      <c r="K253" s="71">
        <f t="shared" si="8"/>
        <v>0.14341296710553308</v>
      </c>
      <c r="L253" s="71">
        <f>SUM(K$5:K253)</f>
        <v>90.746158052527235</v>
      </c>
      <c r="M253" s="70">
        <f t="shared" si="9"/>
        <v>126.57991310016541</v>
      </c>
    </row>
    <row r="254" spans="1:13">
      <c r="A254" s="92" t="s">
        <v>859</v>
      </c>
      <c r="B254" s="98">
        <v>100.54157532354691</v>
      </c>
      <c r="C254" s="98">
        <v>100.64464530905259</v>
      </c>
      <c r="D254" s="98">
        <v>101.13300494858004</v>
      </c>
      <c r="E254" s="99">
        <v>99.993843756961496</v>
      </c>
      <c r="F254" s="97"/>
      <c r="G254" s="100">
        <v>96.855316067667815</v>
      </c>
      <c r="H254" s="101">
        <v>99.081463866661949</v>
      </c>
      <c r="I254" s="99">
        <v>98.479330684175338</v>
      </c>
      <c r="J254" s="102"/>
      <c r="K254" s="71">
        <f t="shared" si="8"/>
        <v>0.54157532354690829</v>
      </c>
      <c r="L254" s="71">
        <f>SUM(K$5:K254)</f>
        <v>91.287733376074144</v>
      </c>
      <c r="M254" s="70">
        <f t="shared" si="9"/>
        <v>127.33534516321849</v>
      </c>
    </row>
    <row r="255" spans="1:13">
      <c r="A255" s="92" t="s">
        <v>860</v>
      </c>
      <c r="B255" s="96">
        <v>100.97261258528391</v>
      </c>
      <c r="C255" s="96">
        <v>102.4897001376101</v>
      </c>
      <c r="D255" s="96">
        <v>99.757340465028861</v>
      </c>
      <c r="E255" s="95">
        <v>99.79688592630373</v>
      </c>
      <c r="F255" s="97"/>
      <c r="G255" s="93">
        <v>97.797343061258459</v>
      </c>
      <c r="H255" s="94">
        <v>99.426283079359152</v>
      </c>
      <c r="I255" s="95">
        <v>98.563892177262147</v>
      </c>
      <c r="K255" s="71">
        <f t="shared" si="8"/>
        <v>0.97261258528391181</v>
      </c>
      <c r="L255" s="71">
        <f>SUM(K$5:K255)</f>
        <v>92.260345961358055</v>
      </c>
      <c r="M255" s="70">
        <f t="shared" si="9"/>
        <v>128.69202206467037</v>
      </c>
    </row>
    <row r="256" spans="1:13">
      <c r="A256" s="92" t="s">
        <v>861</v>
      </c>
      <c r="B256" s="96">
        <v>101.14987557627578</v>
      </c>
      <c r="C256" s="96">
        <v>102.81442205431459</v>
      </c>
      <c r="D256" s="96">
        <v>99.218826299147594</v>
      </c>
      <c r="E256" s="95">
        <v>100.21905383108611</v>
      </c>
      <c r="F256" s="97"/>
      <c r="G256" s="93">
        <v>98.921890823366496</v>
      </c>
      <c r="H256" s="94">
        <v>98.921890823366496</v>
      </c>
      <c r="I256" s="95">
        <v>98.593688350634409</v>
      </c>
      <c r="K256" s="71">
        <f t="shared" si="8"/>
        <v>1.1498755762757753</v>
      </c>
      <c r="L256" s="71">
        <f>SUM(K$5:K256)</f>
        <v>93.410221537633831</v>
      </c>
      <c r="M256" s="70">
        <f t="shared" si="9"/>
        <v>130.29595939540278</v>
      </c>
    </row>
    <row r="257" spans="1:13">
      <c r="A257" s="92" t="s">
        <v>862</v>
      </c>
      <c r="B257" s="96">
        <v>102.60298501147065</v>
      </c>
      <c r="C257" s="96">
        <v>106.53010599285358</v>
      </c>
      <c r="D257" s="96">
        <v>99.64866506507596</v>
      </c>
      <c r="E257" s="95">
        <v>99.112480877850174</v>
      </c>
      <c r="F257" s="97"/>
      <c r="G257" s="93">
        <v>102.60298501147065</v>
      </c>
      <c r="H257" s="94">
        <v>99.353883670015705</v>
      </c>
      <c r="I257" s="95">
        <v>99.353883670015705</v>
      </c>
      <c r="K257" s="71">
        <f t="shared" si="8"/>
        <v>2.6029850114706505</v>
      </c>
      <c r="L257" s="71">
        <f>SUM(K$5:K257)</f>
        <v>96.013206549104481</v>
      </c>
      <c r="M257" s="70">
        <f t="shared" si="9"/>
        <v>133.92680860846002</v>
      </c>
    </row>
    <row r="258" spans="1:13">
      <c r="A258" s="92" t="s">
        <v>863</v>
      </c>
      <c r="B258" s="96">
        <v>99.119356679810309</v>
      </c>
      <c r="C258" s="96">
        <v>99.02364542585515</v>
      </c>
      <c r="D258" s="96">
        <v>99.102434539146273</v>
      </c>
      <c r="E258" s="95">
        <v>99.270896657843977</v>
      </c>
      <c r="F258" s="97"/>
      <c r="G258" s="93">
        <v>101.69941867765191</v>
      </c>
      <c r="H258" s="94">
        <v>99.845922199615174</v>
      </c>
      <c r="I258" s="95">
        <v>99.598207200113364</v>
      </c>
      <c r="K258" s="71">
        <f t="shared" si="8"/>
        <v>-0.88064332018969083</v>
      </c>
      <c r="L258" s="71">
        <f>SUM(K$5:K258)</f>
        <v>95.13256322891479</v>
      </c>
      <c r="M258" s="70">
        <f t="shared" si="9"/>
        <v>132.69841770647463</v>
      </c>
    </row>
    <row r="259" spans="1:13">
      <c r="A259" s="92" t="s">
        <v>864</v>
      </c>
      <c r="B259" s="96">
        <v>99.690255349652205</v>
      </c>
      <c r="C259" s="96">
        <v>99.355117963694212</v>
      </c>
      <c r="D259" s="96">
        <v>99.840246650085135</v>
      </c>
      <c r="E259" s="95">
        <v>100.08587782396883</v>
      </c>
      <c r="F259" s="97"/>
      <c r="G259" s="93">
        <v>101.38441016886307</v>
      </c>
      <c r="H259" s="94">
        <v>99.869514839015721</v>
      </c>
      <c r="I259" s="95">
        <v>99.688025855851976</v>
      </c>
      <c r="K259" s="71">
        <f t="shared" si="8"/>
        <v>-0.30974465034779541</v>
      </c>
      <c r="L259" s="71">
        <f>SUM(K$5:K259)</f>
        <v>94.822818578566995</v>
      </c>
      <c r="M259" s="70">
        <f t="shared" si="9"/>
        <v>132.26636138843668</v>
      </c>
    </row>
    <row r="260" spans="1:13">
      <c r="A260" s="92" t="s">
        <v>865</v>
      </c>
      <c r="B260" s="96">
        <v>100.98056492216915</v>
      </c>
      <c r="C260" s="96">
        <v>101.77730647488406</v>
      </c>
      <c r="D260" s="96">
        <v>100.32095973714704</v>
      </c>
      <c r="E260" s="95">
        <v>100.2411602001136</v>
      </c>
      <c r="F260" s="97"/>
      <c r="G260" s="93">
        <v>102.37855013152705</v>
      </c>
      <c r="H260" s="94">
        <v>101.17281460761147</v>
      </c>
      <c r="I260" s="95">
        <v>100.05643048858437</v>
      </c>
      <c r="K260" s="71">
        <f t="shared" si="8"/>
        <v>0.98056492216915103</v>
      </c>
      <c r="L260" s="71">
        <f>SUM(K$5:K260)</f>
        <v>95.803383500736146</v>
      </c>
      <c r="M260" s="70">
        <f t="shared" si="9"/>
        <v>133.63413083786503</v>
      </c>
    </row>
    <row r="261" spans="1:13">
      <c r="A261" s="92" t="s">
        <v>866</v>
      </c>
      <c r="B261" s="96">
        <v>99.753736428966306</v>
      </c>
      <c r="C261" s="96">
        <v>99.32117346997002</v>
      </c>
      <c r="D261" s="96">
        <v>99.944326102372443</v>
      </c>
      <c r="E261" s="95">
        <v>100.27150831016654</v>
      </c>
      <c r="F261" s="97"/>
      <c r="G261" s="93">
        <v>102.12642905800062</v>
      </c>
      <c r="H261" s="94">
        <v>101.60327753364538</v>
      </c>
      <c r="I261" s="95">
        <v>100.36228498762392</v>
      </c>
      <c r="K261" s="71">
        <f t="shared" si="8"/>
        <v>-0.24626357103369401</v>
      </c>
      <c r="L261" s="71">
        <f>SUM(K$5:K261)</f>
        <v>95.557119929702452</v>
      </c>
      <c r="M261" s="70">
        <f t="shared" si="9"/>
        <v>133.29062294628972</v>
      </c>
    </row>
    <row r="262" spans="1:13">
      <c r="A262" s="92" t="s">
        <v>867</v>
      </c>
      <c r="B262" s="96">
        <v>99.052754905624369</v>
      </c>
      <c r="C262" s="96">
        <v>98.021878811617242</v>
      </c>
      <c r="D262" s="96">
        <v>99.577241337825384</v>
      </c>
      <c r="E262" s="95">
        <v>100.22851685865201</v>
      </c>
      <c r="F262" s="97"/>
      <c r="G262" s="93">
        <v>101.1590414686877</v>
      </c>
      <c r="H262" s="94">
        <v>101.10933610340118</v>
      </c>
      <c r="I262" s="95">
        <v>100.48513496371589</v>
      </c>
      <c r="K262" s="71">
        <f t="shared" ref="K262:K325" si="10">B262-100</f>
        <v>-0.94724509437563142</v>
      </c>
      <c r="L262" s="71">
        <f>SUM(K$5:K262)</f>
        <v>94.609874835326821</v>
      </c>
      <c r="M262" s="70">
        <f t="shared" ref="M262:M325" si="11">L262/$L$178*100</f>
        <v>131.96933062599973</v>
      </c>
    </row>
    <row r="263" spans="1:13">
      <c r="A263" s="92" t="s">
        <v>868</v>
      </c>
      <c r="B263" s="96">
        <v>97.424693696457979</v>
      </c>
      <c r="C263" s="96">
        <v>94.748501336612037</v>
      </c>
      <c r="D263" s="96">
        <v>99.238363930065361</v>
      </c>
      <c r="E263" s="95">
        <v>100.11078037314434</v>
      </c>
      <c r="F263" s="97"/>
      <c r="G263" s="93">
        <v>98.553886297141901</v>
      </c>
      <c r="H263" s="94">
        <v>100.86902275981495</v>
      </c>
      <c r="I263" s="95">
        <v>100.53825416332455</v>
      </c>
      <c r="K263" s="71">
        <f t="shared" si="10"/>
        <v>-2.5753063035420212</v>
      </c>
      <c r="L263" s="71">
        <f>SUM(K$5:K263)</f>
        <v>92.034568531784799</v>
      </c>
      <c r="M263" s="70">
        <f t="shared" si="11"/>
        <v>128.37708986226443</v>
      </c>
    </row>
    <row r="264" spans="1:13">
      <c r="A264" s="92" t="s">
        <v>869</v>
      </c>
      <c r="B264" s="96">
        <v>99.60572302578403</v>
      </c>
      <c r="C264" s="96">
        <v>98.641518128270306</v>
      </c>
      <c r="D264" s="96">
        <v>100.17014085703254</v>
      </c>
      <c r="E264" s="95">
        <v>100.55889468010348</v>
      </c>
      <c r="F264" s="97"/>
      <c r="G264" s="93">
        <v>98.165311016277286</v>
      </c>
      <c r="H264" s="94">
        <v>100.94738361679354</v>
      </c>
      <c r="I264" s="95">
        <v>100.58777864535477</v>
      </c>
      <c r="K264" s="71">
        <f t="shared" si="10"/>
        <v>-0.39427697421596974</v>
      </c>
      <c r="L264" s="71">
        <f>SUM(K$5:K264)</f>
        <v>91.64029155756883</v>
      </c>
      <c r="M264" s="70">
        <f t="shared" si="11"/>
        <v>127.82712117813824</v>
      </c>
    </row>
    <row r="265" spans="1:13">
      <c r="A265" s="92" t="s">
        <v>870</v>
      </c>
      <c r="B265" s="96">
        <v>100.15022129519033</v>
      </c>
      <c r="C265" s="96">
        <v>100.03254813539195</v>
      </c>
      <c r="D265" s="96">
        <v>101.32883895913282</v>
      </c>
      <c r="E265" s="95">
        <v>99.571407456331315</v>
      </c>
      <c r="F265" s="97"/>
      <c r="G265" s="93">
        <v>98.312776217913566</v>
      </c>
      <c r="H265" s="94">
        <v>100.9542466034504</v>
      </c>
      <c r="I265" s="95">
        <v>100.62739969413836</v>
      </c>
      <c r="K265" s="71">
        <f t="shared" si="10"/>
        <v>0.15022129519033456</v>
      </c>
      <c r="L265" s="71">
        <f>SUM(K$5:K265)</f>
        <v>91.790512852759164</v>
      </c>
      <c r="M265" s="70">
        <f t="shared" si="11"/>
        <v>128.03666171295603</v>
      </c>
    </row>
    <row r="266" spans="1:13">
      <c r="A266" s="92" t="s">
        <v>871</v>
      </c>
      <c r="B266" s="96">
        <v>100.79809314756885</v>
      </c>
      <c r="C266" s="96">
        <v>101.23543580082566</v>
      </c>
      <c r="D266" s="96">
        <v>101.91694044434327</v>
      </c>
      <c r="E266" s="95">
        <v>99.50377239202308</v>
      </c>
      <c r="F266" s="97"/>
      <c r="G266" s="93">
        <v>99.097403748093427</v>
      </c>
      <c r="H266" s="94">
        <v>101.21181730075801</v>
      </c>
      <c r="I266" s="95">
        <v>100.68469833101045</v>
      </c>
      <c r="K266" s="71">
        <f t="shared" si="10"/>
        <v>0.7980931475688493</v>
      </c>
      <c r="L266" s="71">
        <f>SUM(K$5:K266)</f>
        <v>92.588606000328014</v>
      </c>
      <c r="M266" s="70">
        <f t="shared" si="11"/>
        <v>129.14990511006633</v>
      </c>
    </row>
    <row r="267" spans="1:13">
      <c r="A267" s="92" t="s">
        <v>872</v>
      </c>
      <c r="B267" s="96">
        <v>101.97809175911794</v>
      </c>
      <c r="C267" s="96">
        <v>103.82024752633716</v>
      </c>
      <c r="D267" s="96">
        <v>100.5187169853067</v>
      </c>
      <c r="E267" s="95">
        <v>100.42407681444561</v>
      </c>
      <c r="F267" s="97"/>
      <c r="G267" s="93">
        <v>101.05764132513428</v>
      </c>
      <c r="H267" s="94">
        <v>102.21967846069238</v>
      </c>
      <c r="I267" s="95">
        <v>100.82296917473124</v>
      </c>
      <c r="K267" s="71">
        <f t="shared" si="10"/>
        <v>1.9780917591179445</v>
      </c>
      <c r="L267" s="71">
        <f>SUM(K$5:K267)</f>
        <v>94.566697759445958</v>
      </c>
      <c r="M267" s="70">
        <f t="shared" si="11"/>
        <v>131.90910382819135</v>
      </c>
    </row>
    <row r="268" spans="1:13">
      <c r="A268" s="92" t="s">
        <v>873</v>
      </c>
      <c r="B268" s="96">
        <v>101.5375806261473</v>
      </c>
      <c r="C268" s="96">
        <v>103.22933562515392</v>
      </c>
      <c r="D268" s="96">
        <v>100.08882570043349</v>
      </c>
      <c r="E268" s="95">
        <v>100.10416295012053</v>
      </c>
      <c r="F268" s="97"/>
      <c r="G268" s="93">
        <v>102.61148403939099</v>
      </c>
      <c r="H268" s="94">
        <v>102.61148403939097</v>
      </c>
      <c r="I268" s="95">
        <v>100.97232252108655</v>
      </c>
      <c r="K268" s="71">
        <f t="shared" si="10"/>
        <v>1.5375806261473031</v>
      </c>
      <c r="L268" s="71">
        <f>SUM(K$5:K268)</f>
        <v>96.104278385593261</v>
      </c>
      <c r="M268" s="70">
        <f t="shared" si="11"/>
        <v>134.05384280358209</v>
      </c>
    </row>
    <row r="269" spans="1:13">
      <c r="A269" s="92" t="s">
        <v>874</v>
      </c>
      <c r="B269" s="96">
        <v>102.84446054802723</v>
      </c>
      <c r="C269" s="96">
        <v>105.24513621679989</v>
      </c>
      <c r="D269" s="96">
        <v>101.64145249910351</v>
      </c>
      <c r="E269" s="95">
        <v>100.36955313255136</v>
      </c>
      <c r="F269" s="97"/>
      <c r="G269" s="93">
        <v>102.84446054802723</v>
      </c>
      <c r="H269" s="94">
        <v>102.85297957836099</v>
      </c>
      <c r="I269" s="95">
        <v>102.85297957836099</v>
      </c>
      <c r="K269" s="71">
        <f t="shared" si="10"/>
        <v>2.8444605480272287</v>
      </c>
      <c r="L269" s="71">
        <f>SUM(K$5:K269)</f>
        <v>98.94873893362049</v>
      </c>
      <c r="M269" s="70">
        <f t="shared" si="11"/>
        <v>138.02152117931809</v>
      </c>
    </row>
    <row r="270" spans="1:13">
      <c r="A270" s="92" t="s">
        <v>875</v>
      </c>
      <c r="B270" s="96">
        <v>99.524249243658986</v>
      </c>
      <c r="C270" s="96">
        <v>98.925362716149522</v>
      </c>
      <c r="D270" s="96">
        <v>99.916112778745457</v>
      </c>
      <c r="E270" s="95">
        <v>100.11739434322999</v>
      </c>
      <c r="F270" s="97"/>
      <c r="G270" s="93">
        <v>102.35517724911516</v>
      </c>
      <c r="H270" s="94">
        <v>103.27312361476233</v>
      </c>
      <c r="I270" s="95">
        <v>103.06212251300759</v>
      </c>
      <c r="K270" s="71">
        <f t="shared" si="10"/>
        <v>-0.47575075634101438</v>
      </c>
      <c r="L270" s="71">
        <f>SUM(K$5:K270)</f>
        <v>98.472988177279476</v>
      </c>
      <c r="M270" s="70">
        <f t="shared" si="11"/>
        <v>137.35790642484963</v>
      </c>
    </row>
    <row r="271" spans="1:13">
      <c r="A271" s="92" t="s">
        <v>876</v>
      </c>
      <c r="B271" s="96">
        <v>100.12713337425805</v>
      </c>
      <c r="C271" s="96">
        <v>99.940870386339611</v>
      </c>
      <c r="D271" s="96">
        <v>100.28017583017584</v>
      </c>
      <c r="E271" s="95">
        <v>100.287804339689</v>
      </c>
      <c r="F271" s="97"/>
      <c r="G271" s="93">
        <v>102.48530483967977</v>
      </c>
      <c r="H271" s="94">
        <v>103.7257030377104</v>
      </c>
      <c r="I271" s="95">
        <v>103.28220632770493</v>
      </c>
      <c r="K271" s="71">
        <f t="shared" si="10"/>
        <v>0.12713337425805094</v>
      </c>
      <c r="L271" s="71">
        <f>SUM(K$5:K271)</f>
        <v>98.600121551537526</v>
      </c>
      <c r="M271" s="70">
        <f t="shared" si="11"/>
        <v>137.53524210286702</v>
      </c>
    </row>
    <row r="272" spans="1:13">
      <c r="A272" s="92" t="s">
        <v>877</v>
      </c>
      <c r="B272" s="96">
        <v>99.662830393359101</v>
      </c>
      <c r="C272" s="96">
        <v>98.960676314995268</v>
      </c>
      <c r="D272" s="96">
        <v>100.35380737194055</v>
      </c>
      <c r="E272" s="95">
        <v>100.18898919797354</v>
      </c>
      <c r="F272" s="97"/>
      <c r="G272" s="93">
        <v>102.13975554048709</v>
      </c>
      <c r="H272" s="94">
        <v>102.37214613769466</v>
      </c>
      <c r="I272" s="95">
        <v>103.05388348776874</v>
      </c>
      <c r="K272" s="71">
        <f t="shared" si="10"/>
        <v>-0.33716960664089868</v>
      </c>
      <c r="L272" s="71">
        <f>SUM(K$5:K272)</f>
        <v>98.262951944896628</v>
      </c>
      <c r="M272" s="70">
        <f t="shared" si="11"/>
        <v>137.06493128834285</v>
      </c>
    </row>
    <row r="273" spans="1:13">
      <c r="A273" s="92" t="s">
        <v>878</v>
      </c>
      <c r="B273" s="96">
        <v>98.96048453417059</v>
      </c>
      <c r="C273" s="96">
        <v>97.541681701693975</v>
      </c>
      <c r="D273" s="96">
        <v>100.06281693485461</v>
      </c>
      <c r="E273" s="95">
        <v>100.19414203287607</v>
      </c>
      <c r="F273" s="97"/>
      <c r="G273" s="93">
        <v>101.07799698488338</v>
      </c>
      <c r="H273" s="94">
        <v>101.55807238161178</v>
      </c>
      <c r="I273" s="95">
        <v>102.75446305627842</v>
      </c>
      <c r="K273" s="71">
        <f t="shared" si="10"/>
        <v>-1.0395154658294103</v>
      </c>
      <c r="L273" s="71">
        <f>SUM(K$5:K273)</f>
        <v>97.223436479067217</v>
      </c>
      <c r="M273" s="70">
        <f t="shared" si="11"/>
        <v>135.61493296163903</v>
      </c>
    </row>
    <row r="274" spans="1:13">
      <c r="A274" s="92" t="s">
        <v>879</v>
      </c>
      <c r="B274" s="96">
        <v>98.388524473427864</v>
      </c>
      <c r="C274" s="96">
        <v>96.622026679654056</v>
      </c>
      <c r="D274" s="96">
        <v>99.674100607892058</v>
      </c>
      <c r="E274" s="95">
        <v>99.918771421160386</v>
      </c>
      <c r="F274" s="97"/>
      <c r="G274" s="93">
        <v>99.449149800722665</v>
      </c>
      <c r="H274" s="94">
        <v>100.8770417290534</v>
      </c>
      <c r="I274" s="95">
        <v>102.4438097764064</v>
      </c>
      <c r="K274" s="71">
        <f t="shared" si="10"/>
        <v>-1.6114755265721357</v>
      </c>
      <c r="L274" s="71">
        <f>SUM(K$5:K274)</f>
        <v>95.611960952495082</v>
      </c>
      <c r="M274" s="70">
        <f t="shared" si="11"/>
        <v>133.36711953907547</v>
      </c>
    </row>
    <row r="275" spans="1:13">
      <c r="A275" s="92" t="s">
        <v>880</v>
      </c>
      <c r="B275" s="96">
        <v>98.824567493234383</v>
      </c>
      <c r="C275" s="96">
        <v>97.476227121360751</v>
      </c>
      <c r="D275" s="96">
        <v>99.494156086786376</v>
      </c>
      <c r="E275" s="95">
        <v>100.14161048596357</v>
      </c>
      <c r="F275" s="97"/>
      <c r="G275" s="93">
        <v>98.280192166262921</v>
      </c>
      <c r="H275" s="94">
        <v>102.32652154833619</v>
      </c>
      <c r="I275" s="95">
        <v>102.42752701288289</v>
      </c>
      <c r="K275" s="71">
        <f t="shared" si="10"/>
        <v>-1.1754325067656168</v>
      </c>
      <c r="L275" s="71">
        <f>SUM(K$5:K275)</f>
        <v>94.436528445729465</v>
      </c>
      <c r="M275" s="70">
        <f t="shared" si="11"/>
        <v>131.72753338188105</v>
      </c>
    </row>
    <row r="276" spans="1:13">
      <c r="A276" s="92" t="s">
        <v>881</v>
      </c>
      <c r="B276" s="96">
        <v>100.57834522835232</v>
      </c>
      <c r="C276" s="96">
        <v>101.50642983890381</v>
      </c>
      <c r="D276" s="96">
        <v>99.538803635259967</v>
      </c>
      <c r="E276" s="95">
        <v>100.08501799202956</v>
      </c>
      <c r="F276" s="97"/>
      <c r="G276" s="93">
        <v>98.848590968072003</v>
      </c>
      <c r="H276" s="94">
        <v>103.32571159230315</v>
      </c>
      <c r="I276" s="95">
        <v>102.53663954659385</v>
      </c>
      <c r="K276" s="71">
        <f t="shared" si="10"/>
        <v>0.57834522835231894</v>
      </c>
      <c r="L276" s="71">
        <f>SUM(K$5:K276)</f>
        <v>95.014873674081784</v>
      </c>
      <c r="M276" s="70">
        <f t="shared" si="11"/>
        <v>132.53425501415506</v>
      </c>
    </row>
    <row r="277" spans="1:13">
      <c r="A277" s="92" t="s">
        <v>882</v>
      </c>
      <c r="B277" s="96">
        <v>100.34310380845224</v>
      </c>
      <c r="C277" s="96">
        <v>101.05870650472299</v>
      </c>
      <c r="D277" s="96">
        <v>100.41945813341711</v>
      </c>
      <c r="E277" s="95">
        <v>99.369149841021994</v>
      </c>
      <c r="F277" s="97"/>
      <c r="G277" s="93">
        <v>99.187744248284844</v>
      </c>
      <c r="H277" s="94">
        <v>103.52470988385716</v>
      </c>
      <c r="I277" s="95">
        <v>102.64381273775815</v>
      </c>
      <c r="K277" s="71">
        <f t="shared" si="10"/>
        <v>0.34310380845224131</v>
      </c>
      <c r="L277" s="71">
        <f>SUM(K$5:K277)</f>
        <v>95.357977482534025</v>
      </c>
      <c r="M277" s="70">
        <f t="shared" si="11"/>
        <v>133.01284332235741</v>
      </c>
    </row>
    <row r="278" spans="1:13">
      <c r="A278" s="92" t="s">
        <v>883</v>
      </c>
      <c r="B278" s="96">
        <v>100.12208499657025</v>
      </c>
      <c r="C278" s="96">
        <v>99.5841616243315</v>
      </c>
      <c r="D278" s="96">
        <v>101.79037967640885</v>
      </c>
      <c r="E278" s="95">
        <v>99.718738243600853</v>
      </c>
      <c r="F278" s="97"/>
      <c r="G278" s="93">
        <v>99.308837602448449</v>
      </c>
      <c r="H278" s="94">
        <v>102.83041552246685</v>
      </c>
      <c r="I278" s="95">
        <v>102.66220380232596</v>
      </c>
      <c r="K278" s="71">
        <f t="shared" si="10"/>
        <v>0.12208499657025129</v>
      </c>
      <c r="L278" s="71">
        <f>SUM(K$5:K278)</f>
        <v>95.480062479104276</v>
      </c>
      <c r="M278" s="70">
        <f t="shared" si="11"/>
        <v>133.18313712419254</v>
      </c>
    </row>
    <row r="279" spans="1:13" ht="14.25" customHeight="1">
      <c r="A279" s="92" t="s">
        <v>884</v>
      </c>
      <c r="B279" s="96">
        <v>101.00373525280023</v>
      </c>
      <c r="C279" s="96">
        <v>101.95094828887959</v>
      </c>
      <c r="D279" s="96">
        <v>100.41105913166433</v>
      </c>
      <c r="E279" s="95">
        <v>100.16430602209756</v>
      </c>
      <c r="F279" s="97"/>
      <c r="G279" s="93">
        <v>100.30563541461035</v>
      </c>
      <c r="H279" s="94">
        <v>101.84791543167935</v>
      </c>
      <c r="I279" s="95">
        <v>102.58783665630926</v>
      </c>
      <c r="J279" s="102"/>
      <c r="K279" s="71">
        <f t="shared" si="10"/>
        <v>1.0037352528002259</v>
      </c>
      <c r="L279" s="71">
        <f>SUM(K$5:K279)</f>
        <v>96.483797731904502</v>
      </c>
      <c r="M279" s="70">
        <f t="shared" si="11"/>
        <v>134.5832263819822</v>
      </c>
    </row>
    <row r="280" spans="1:13" ht="14.25" customHeight="1">
      <c r="A280" s="92" t="s">
        <v>885</v>
      </c>
      <c r="B280" s="96">
        <v>101.48105884767259</v>
      </c>
      <c r="C280" s="96">
        <v>103.36611228436136</v>
      </c>
      <c r="D280" s="96">
        <v>99.574034596399642</v>
      </c>
      <c r="E280" s="87">
        <v>100.2635193722551</v>
      </c>
      <c r="F280" s="97"/>
      <c r="G280" s="88">
        <v>101.79122090263266</v>
      </c>
      <c r="H280" s="94">
        <v>101.79122090263266</v>
      </c>
      <c r="I280" s="95">
        <v>102.5202338200162</v>
      </c>
      <c r="J280" s="102"/>
      <c r="K280" s="71">
        <f t="shared" si="10"/>
        <v>1.4810588476725854</v>
      </c>
      <c r="L280" s="71">
        <f>SUM(K$5:K280)</f>
        <v>97.964856579577088</v>
      </c>
      <c r="M280" s="70">
        <f t="shared" si="11"/>
        <v>136.64912431372835</v>
      </c>
    </row>
    <row r="281" spans="1:13" ht="14.25" customHeight="1">
      <c r="A281" s="92" t="s">
        <v>886</v>
      </c>
      <c r="B281" s="96">
        <v>101.83386642392963</v>
      </c>
      <c r="C281" s="96">
        <v>104.16591294860129</v>
      </c>
      <c r="D281" s="96">
        <v>99.388755422873757</v>
      </c>
      <c r="E281" s="95">
        <v>100.18258468926118</v>
      </c>
      <c r="F281" s="97"/>
      <c r="G281" s="93">
        <v>101.83386642392963</v>
      </c>
      <c r="H281" s="94">
        <v>100.79097636655597</v>
      </c>
      <c r="I281" s="95">
        <v>100.79097636655597</v>
      </c>
      <c r="J281" s="102"/>
      <c r="K281" s="71">
        <f t="shared" si="10"/>
        <v>1.8338664239296349</v>
      </c>
      <c r="L281" s="71">
        <f>SUM(K$5:K281)</f>
        <v>99.798723003506723</v>
      </c>
      <c r="M281" s="70">
        <f t="shared" si="11"/>
        <v>139.20714613591898</v>
      </c>
    </row>
    <row r="282" spans="1:13">
      <c r="A282" s="92" t="s">
        <v>887</v>
      </c>
      <c r="B282" s="96">
        <v>100.6170260626232</v>
      </c>
      <c r="C282" s="96">
        <v>101.56029232122425</v>
      </c>
      <c r="D282" s="96">
        <v>99.593726651181782</v>
      </c>
      <c r="E282" s="95">
        <v>99.913393689147526</v>
      </c>
      <c r="F282" s="71"/>
      <c r="G282" s="88">
        <v>102.46220792034218</v>
      </c>
      <c r="H282" s="94">
        <v>101.89766185648604</v>
      </c>
      <c r="I282" s="95">
        <v>101.34299970683496</v>
      </c>
      <c r="K282" s="71">
        <f t="shared" si="10"/>
        <v>0.61702606262319648</v>
      </c>
      <c r="L282" s="71">
        <f>SUM(K$5:K282)</f>
        <v>100.41574906612992</v>
      </c>
      <c r="M282" s="70">
        <f t="shared" si="11"/>
        <v>140.06782285285692</v>
      </c>
    </row>
    <row r="283" spans="1:13">
      <c r="A283" s="92" t="s">
        <v>888</v>
      </c>
      <c r="B283" s="96">
        <v>100.11092397635701</v>
      </c>
      <c r="C283" s="96">
        <v>99.981551675571495</v>
      </c>
      <c r="D283" s="96">
        <v>100.58251590783878</v>
      </c>
      <c r="E283" s="95">
        <v>99.982292994437557</v>
      </c>
      <c r="F283" s="71"/>
      <c r="G283" s="93">
        <v>102.57586307563061</v>
      </c>
      <c r="H283" s="94">
        <v>101.88116583097771</v>
      </c>
      <c r="I283" s="95">
        <v>101.52225488524731</v>
      </c>
      <c r="K283" s="71">
        <f t="shared" si="10"/>
        <v>0.11092397635701445</v>
      </c>
      <c r="L283" s="71">
        <f>SUM(K$5:K283)</f>
        <v>100.52667304248693</v>
      </c>
      <c r="M283" s="70">
        <f t="shared" si="11"/>
        <v>140.22254838162112</v>
      </c>
    </row>
    <row r="284" spans="1:13" ht="14.25" customHeight="1">
      <c r="A284" s="92" t="s">
        <v>889</v>
      </c>
      <c r="B284" s="96">
        <v>99.926285563257281</v>
      </c>
      <c r="C284" s="96">
        <v>99.338880151217253</v>
      </c>
      <c r="D284" s="96">
        <v>100.84756789515619</v>
      </c>
      <c r="E284" s="95">
        <v>100.18048941898583</v>
      </c>
      <c r="G284" s="93">
        <v>102.50024985593042</v>
      </c>
      <c r="H284" s="94">
        <v>102.15048509220566</v>
      </c>
      <c r="I284" s="95">
        <v>101.67882739063134</v>
      </c>
      <c r="J284" s="102"/>
      <c r="K284" s="71">
        <f t="shared" si="10"/>
        <v>-7.3714436742719158E-2</v>
      </c>
      <c r="L284" s="71">
        <f>SUM(K$5:K284)</f>
        <v>100.45295860574421</v>
      </c>
      <c r="M284" s="70">
        <f t="shared" si="11"/>
        <v>140.11972565945453</v>
      </c>
    </row>
    <row r="285" spans="1:13" ht="14.25" customHeight="1">
      <c r="A285" s="92" t="s">
        <v>890</v>
      </c>
      <c r="B285" s="96">
        <v>99.556060706013241</v>
      </c>
      <c r="C285" s="96">
        <v>98.740537269143189</v>
      </c>
      <c r="D285" s="96">
        <v>100.51558253646479</v>
      </c>
      <c r="E285" s="95">
        <v>100.11600718008313</v>
      </c>
      <c r="G285" s="93">
        <v>102.04521097038534</v>
      </c>
      <c r="H285" s="94">
        <v>102.76525971815322</v>
      </c>
      <c r="I285" s="95">
        <v>101.89376930533523</v>
      </c>
      <c r="J285" s="102"/>
      <c r="K285" s="71">
        <f t="shared" si="10"/>
        <v>-0.4439392939867588</v>
      </c>
      <c r="L285" s="71">
        <f>SUM(K$5:K285)</f>
        <v>100.00901931175746</v>
      </c>
      <c r="M285" s="70">
        <f t="shared" si="11"/>
        <v>139.50048404680061</v>
      </c>
    </row>
    <row r="286" spans="1:13" ht="14.25" customHeight="1">
      <c r="A286" s="92" t="s">
        <v>891</v>
      </c>
      <c r="B286" s="96">
        <v>98.09025858223049</v>
      </c>
      <c r="C286" s="96">
        <v>96.042644676630019</v>
      </c>
      <c r="D286" s="96">
        <v>99.735115945171543</v>
      </c>
      <c r="E286" s="95">
        <v>99.983393513114606</v>
      </c>
      <c r="G286" s="93">
        <v>100.1</v>
      </c>
      <c r="H286" s="94">
        <v>102.5</v>
      </c>
      <c r="I286" s="95">
        <v>102</v>
      </c>
      <c r="J286" s="102"/>
      <c r="K286" s="71">
        <f t="shared" si="10"/>
        <v>-1.90974141776951</v>
      </c>
      <c r="L286" s="71">
        <f>SUM(K$5:K286)</f>
        <v>98.099277893987946</v>
      </c>
      <c r="M286" s="70">
        <f t="shared" si="11"/>
        <v>136.83662578665118</v>
      </c>
    </row>
    <row r="287" spans="1:13" ht="14.25" customHeight="1">
      <c r="A287" s="92" t="s">
        <v>892</v>
      </c>
      <c r="B287" s="96">
        <v>98.056043980294874</v>
      </c>
      <c r="C287" s="96">
        <v>95.814959580590198</v>
      </c>
      <c r="D287" s="96">
        <v>99.552679547317382</v>
      </c>
      <c r="E287" s="95">
        <v>100.21229284978843</v>
      </c>
      <c r="G287" s="93">
        <v>98.150581098432312</v>
      </c>
      <c r="H287" s="94">
        <v>101.65697952045613</v>
      </c>
      <c r="I287" s="95">
        <v>101.93951299277435</v>
      </c>
      <c r="J287" s="102"/>
      <c r="K287" s="71">
        <f t="shared" si="10"/>
        <v>-1.9439560197051264</v>
      </c>
      <c r="L287" s="71">
        <f>SUM(K$5:K287)</f>
        <v>96.155321874282819</v>
      </c>
      <c r="M287" s="70">
        <f t="shared" si="11"/>
        <v>134.12504229567423</v>
      </c>
    </row>
    <row r="288" spans="1:13" ht="14.25" customHeight="1">
      <c r="A288" s="92" t="s">
        <v>893</v>
      </c>
      <c r="B288" s="96">
        <v>99.558703653274009</v>
      </c>
      <c r="C288" s="96">
        <v>98.966400301199343</v>
      </c>
      <c r="D288" s="96">
        <v>99.954412991711621</v>
      </c>
      <c r="E288" s="95">
        <v>100.0931404030142</v>
      </c>
      <c r="G288" s="93">
        <v>97.718718541599202</v>
      </c>
      <c r="H288" s="94">
        <v>100.62771323268484</v>
      </c>
      <c r="I288" s="95">
        <v>101.77892764446371</v>
      </c>
      <c r="J288" s="102"/>
      <c r="K288" s="71">
        <f t="shared" si="10"/>
        <v>-0.44129634672599138</v>
      </c>
      <c r="L288" s="71">
        <f>SUM(K$5:K288)</f>
        <v>95.714025527556828</v>
      </c>
      <c r="M288" s="70">
        <f t="shared" si="11"/>
        <v>133.50948727473698</v>
      </c>
    </row>
    <row r="289" spans="1:13" ht="14.25" customHeight="1">
      <c r="A289" s="92" t="s">
        <v>894</v>
      </c>
      <c r="B289" s="96">
        <v>100.1950583831198</v>
      </c>
      <c r="C289" s="96">
        <v>100.04968502737785</v>
      </c>
      <c r="D289" s="96">
        <v>100.41128366378503</v>
      </c>
      <c r="E289" s="95">
        <v>100.24136934777475</v>
      </c>
      <c r="G289" s="93">
        <v>97.9</v>
      </c>
      <c r="H289" s="94">
        <v>100.5</v>
      </c>
      <c r="I289" s="95">
        <v>101.6</v>
      </c>
      <c r="J289" s="102"/>
      <c r="K289" s="71">
        <f t="shared" si="10"/>
        <v>0.19505838311980028</v>
      </c>
      <c r="L289" s="71">
        <f>SUM(K$5:K289)</f>
        <v>95.909083910676628</v>
      </c>
      <c r="M289" s="70">
        <f t="shared" si="11"/>
        <v>133.78157012336263</v>
      </c>
    </row>
    <row r="290" spans="1:13" ht="14.25" customHeight="1">
      <c r="A290" s="92" t="s">
        <v>895</v>
      </c>
      <c r="B290" s="96">
        <v>100.55020794805112</v>
      </c>
      <c r="C290" s="96">
        <v>100.91895218611597</v>
      </c>
      <c r="D290" s="96">
        <v>100.64572249243217</v>
      </c>
      <c r="E290" s="95">
        <v>99.986341927699158</v>
      </c>
      <c r="G290" s="93">
        <v>98.4</v>
      </c>
      <c r="H290" s="94">
        <v>100.9</v>
      </c>
      <c r="I290" s="95">
        <v>101.6</v>
      </c>
      <c r="J290" s="102"/>
      <c r="K290" s="71">
        <f t="shared" si="10"/>
        <v>0.55020794805112416</v>
      </c>
      <c r="L290" s="71">
        <f>SUM(K$5:K290)</f>
        <v>96.459291858727752</v>
      </c>
      <c r="M290" s="70">
        <f t="shared" si="11"/>
        <v>134.54904365332757</v>
      </c>
    </row>
    <row r="291" spans="1:13" ht="14.25" customHeight="1">
      <c r="A291" s="92" t="s">
        <v>896</v>
      </c>
      <c r="B291" s="96">
        <v>101.0514018625335</v>
      </c>
      <c r="C291" s="96">
        <v>102.28090631159617</v>
      </c>
      <c r="D291" s="96">
        <v>100.16790319974065</v>
      </c>
      <c r="E291" s="95">
        <v>99.996062341607626</v>
      </c>
      <c r="G291" s="93">
        <v>99.5</v>
      </c>
      <c r="H291" s="94">
        <v>101</v>
      </c>
      <c r="I291" s="95">
        <v>101.5</v>
      </c>
      <c r="J291" s="102"/>
      <c r="K291" s="71">
        <f t="shared" si="10"/>
        <v>1.0514018625334955</v>
      </c>
      <c r="L291" s="71">
        <f>SUM(K$5:K291)</f>
        <v>97.510693721261248</v>
      </c>
      <c r="M291" s="70">
        <f t="shared" si="11"/>
        <v>136.01562206555974</v>
      </c>
    </row>
    <row r="292" spans="1:13" ht="14.25" customHeight="1">
      <c r="A292" s="85" t="s">
        <v>897</v>
      </c>
      <c r="B292" s="86">
        <v>101.252837325458</v>
      </c>
      <c r="C292" s="86">
        <v>102.66375216226116</v>
      </c>
      <c r="D292" s="86">
        <v>100.00293223330414</v>
      </c>
      <c r="E292" s="87">
        <v>100.16468991204641</v>
      </c>
      <c r="G292" s="93">
        <v>100.72816647657029</v>
      </c>
      <c r="H292" s="94">
        <v>100.72816647657</v>
      </c>
      <c r="I292" s="95">
        <v>101.443446607707</v>
      </c>
      <c r="J292" s="102"/>
      <c r="K292" s="71">
        <f t="shared" si="10"/>
        <v>1.2528373254580032</v>
      </c>
      <c r="L292" s="71">
        <f>SUM(K$5:K292)</f>
        <v>98.763531046719251</v>
      </c>
      <c r="M292" s="70">
        <f t="shared" si="11"/>
        <v>137.76317858132234</v>
      </c>
    </row>
    <row r="293" spans="1:13" ht="14.25" customHeight="1">
      <c r="A293" s="85" t="s">
        <v>898</v>
      </c>
      <c r="B293" s="86">
        <v>101.37732854774877</v>
      </c>
      <c r="C293" s="86">
        <v>102.8514938650758</v>
      </c>
      <c r="D293" s="86">
        <v>99.711752987686069</v>
      </c>
      <c r="E293" s="87">
        <v>100.55870249867216</v>
      </c>
      <c r="G293" s="93">
        <v>101.37732854774876</v>
      </c>
      <c r="H293" s="94">
        <v>100.27658563406973</v>
      </c>
      <c r="I293" s="95">
        <v>100.27658563406973</v>
      </c>
      <c r="J293" s="102"/>
      <c r="K293" s="71">
        <f t="shared" si="10"/>
        <v>1.3773285477487747</v>
      </c>
      <c r="L293" s="71">
        <f>SUM(K$5:K293)</f>
        <v>100.14085959446803</v>
      </c>
      <c r="M293" s="70">
        <f t="shared" si="11"/>
        <v>139.68438529272385</v>
      </c>
    </row>
    <row r="294" spans="1:13" ht="14.25" customHeight="1">
      <c r="A294" s="85" t="s">
        <v>899</v>
      </c>
      <c r="B294" s="86">
        <v>99.796819542881622</v>
      </c>
      <c r="C294" s="86">
        <v>99.720729802906888</v>
      </c>
      <c r="D294" s="86">
        <v>99.79902427743167</v>
      </c>
      <c r="E294" s="87">
        <v>99.890675528943689</v>
      </c>
      <c r="G294" s="93">
        <v>101.17134962819104</v>
      </c>
      <c r="H294" s="94">
        <v>99.459154305267589</v>
      </c>
      <c r="I294" s="95">
        <v>99.866612906785804</v>
      </c>
      <c r="J294" s="102"/>
      <c r="K294" s="71">
        <f t="shared" si="10"/>
        <v>-0.2031804571183784</v>
      </c>
      <c r="L294" s="71">
        <f>SUM(K$5:K294)</f>
        <v>99.937679137349647</v>
      </c>
      <c r="M294" s="70">
        <f t="shared" si="11"/>
        <v>139.4009731333814</v>
      </c>
    </row>
    <row r="295" spans="1:13" ht="14.25" customHeight="1">
      <c r="A295" s="92" t="s">
        <v>900</v>
      </c>
      <c r="B295" s="96">
        <v>100.54436823014437</v>
      </c>
      <c r="C295" s="96">
        <v>101.32643272923865</v>
      </c>
      <c r="D295" s="96">
        <v>99.972129440587764</v>
      </c>
      <c r="E295" s="95">
        <v>99.902894226588813</v>
      </c>
      <c r="G295" s="93">
        <v>101.7220943135752</v>
      </c>
      <c r="H295" s="94">
        <v>99.889776631062475</v>
      </c>
      <c r="I295" s="95">
        <v>99.87435567736857</v>
      </c>
      <c r="J295" s="102"/>
      <c r="K295" s="71">
        <f t="shared" si="10"/>
        <v>0.54436823014437152</v>
      </c>
      <c r="L295" s="71">
        <f>SUM(K$5:K295)</f>
        <v>100.48204736749402</v>
      </c>
      <c r="M295" s="70">
        <f t="shared" si="11"/>
        <v>140.16030096328558</v>
      </c>
    </row>
    <row r="296" spans="1:13" ht="13.5" customHeight="1">
      <c r="A296" s="92" t="s">
        <v>901</v>
      </c>
      <c r="B296" s="96">
        <v>100.89228381875377</v>
      </c>
      <c r="C296" s="96">
        <v>101.7463602957436</v>
      </c>
      <c r="D296" s="96">
        <v>100.62157343191012</v>
      </c>
      <c r="E296" s="95">
        <v>99.969416331258927</v>
      </c>
      <c r="G296" s="93">
        <v>102.62974410123269</v>
      </c>
      <c r="H296" s="94">
        <v>100.85542195074623</v>
      </c>
      <c r="I296" s="95">
        <v>100.11999898502854</v>
      </c>
      <c r="J296" s="102"/>
      <c r="K296" s="71">
        <f t="shared" si="10"/>
        <v>0.89228381875376783</v>
      </c>
      <c r="L296" s="71">
        <f>SUM(K$5:K296)</f>
        <v>101.37433118624779</v>
      </c>
      <c r="M296" s="70">
        <f t="shared" si="11"/>
        <v>141.40492895263975</v>
      </c>
    </row>
    <row r="297" spans="1:13" ht="14.25" customHeight="1">
      <c r="A297" s="92" t="s">
        <v>902</v>
      </c>
      <c r="B297" s="96">
        <v>99.854748972460811</v>
      </c>
      <c r="C297" s="96">
        <v>99.895439138413323</v>
      </c>
      <c r="D297" s="96">
        <v>99.442818954388116</v>
      </c>
      <c r="E297" s="95">
        <v>100.04506437782563</v>
      </c>
      <c r="G297" s="93">
        <v>102.48067334336481</v>
      </c>
      <c r="H297" s="94">
        <v>101.15800856305965</v>
      </c>
      <c r="I297" s="95">
        <v>100.32711729336674</v>
      </c>
      <c r="J297" s="102"/>
      <c r="K297" s="71">
        <f t="shared" si="10"/>
        <v>-0.14525102753918873</v>
      </c>
      <c r="L297" s="71">
        <f>SUM(K$5:K297)</f>
        <v>101.2290801587086</v>
      </c>
      <c r="M297" s="70">
        <f t="shared" si="11"/>
        <v>141.20232133995191</v>
      </c>
    </row>
    <row r="298" spans="1:13" ht="14.25" customHeight="1">
      <c r="A298" s="92" t="s">
        <v>903</v>
      </c>
      <c r="B298" s="96">
        <v>98.594021133966351</v>
      </c>
      <c r="C298" s="96">
        <v>96.888060626387869</v>
      </c>
      <c r="D298" s="96">
        <v>99.548159699217592</v>
      </c>
      <c r="E298" s="95">
        <v>100.23018809610329</v>
      </c>
      <c r="G298" s="93">
        <v>101.039816734388</v>
      </c>
      <c r="H298" s="94">
        <v>101.67752617121772</v>
      </c>
      <c r="I298" s="95">
        <v>100.54816067842781</v>
      </c>
      <c r="J298" s="102"/>
      <c r="K298" s="71">
        <f t="shared" si="10"/>
        <v>-1.4059788660336494</v>
      </c>
      <c r="L298" s="71">
        <f>SUM(K$5:K298)</f>
        <v>99.823101292674949</v>
      </c>
      <c r="M298" s="70">
        <f t="shared" si="11"/>
        <v>139.24115090031529</v>
      </c>
    </row>
    <row r="299" spans="1:13" ht="14.25" customHeight="1">
      <c r="A299" s="92" t="s">
        <v>904</v>
      </c>
      <c r="B299" s="96">
        <v>97.902961404330014</v>
      </c>
      <c r="C299" s="96">
        <v>95.104950553509113</v>
      </c>
      <c r="D299" s="96">
        <v>99.705812740845431</v>
      </c>
      <c r="E299" s="95">
        <v>100.33427122082091</v>
      </c>
      <c r="G299" s="93">
        <v>98.9</v>
      </c>
      <c r="H299" s="94">
        <v>101.51878983032321</v>
      </c>
      <c r="I299" s="95">
        <v>100.68240415540642</v>
      </c>
      <c r="J299" s="102"/>
      <c r="K299" s="71">
        <f t="shared" si="10"/>
        <v>-2.0970385956699857</v>
      </c>
      <c r="L299" s="71">
        <f>SUM(K$5:K299)</f>
        <v>97.726062697004963</v>
      </c>
      <c r="M299" s="70">
        <f t="shared" si="11"/>
        <v>136.31603573396353</v>
      </c>
    </row>
    <row r="300" spans="1:13" ht="14.25" customHeight="1">
      <c r="A300" s="92" t="s">
        <v>905</v>
      </c>
      <c r="B300" s="96">
        <v>99.850901637238536</v>
      </c>
      <c r="C300" s="96">
        <v>99.245688807616318</v>
      </c>
      <c r="D300" s="96">
        <v>100.62790612374069</v>
      </c>
      <c r="E300" s="95">
        <v>100.11522516947377</v>
      </c>
      <c r="G300" s="93">
        <v>98.773483229630401</v>
      </c>
      <c r="H300" s="94">
        <v>101.81674053311909</v>
      </c>
      <c r="I300" s="95">
        <v>100.8196929187545</v>
      </c>
      <c r="J300" s="102"/>
      <c r="K300" s="71">
        <f t="shared" si="10"/>
        <v>-0.14909836276146393</v>
      </c>
      <c r="L300" s="71">
        <f>SUM(K$5:K300)</f>
        <v>97.576964334243499</v>
      </c>
      <c r="M300" s="70">
        <f t="shared" si="11"/>
        <v>136.10806155404509</v>
      </c>
    </row>
    <row r="301" spans="1:13" ht="14.25" customHeight="1">
      <c r="A301" s="92" t="s">
        <v>906</v>
      </c>
      <c r="B301" s="96">
        <v>99.817119359618729</v>
      </c>
      <c r="C301" s="96">
        <v>99.28300600403594</v>
      </c>
      <c r="D301" s="96">
        <v>100.23467642723854</v>
      </c>
      <c r="E301" s="95">
        <v>100.19871774967032</v>
      </c>
      <c r="G301" s="93">
        <v>98.592845650973203</v>
      </c>
      <c r="H301" s="94">
        <v>101.43268447173122</v>
      </c>
      <c r="I301" s="95">
        <v>100.88598859897424</v>
      </c>
      <c r="J301" s="102"/>
      <c r="K301" s="71">
        <f t="shared" si="10"/>
        <v>-0.18288064038127061</v>
      </c>
      <c r="L301" s="71">
        <f>SUM(K$5:K301)</f>
        <v>97.394083693862228</v>
      </c>
      <c r="M301" s="70">
        <f t="shared" si="11"/>
        <v>135.8529651834223</v>
      </c>
    </row>
    <row r="302" spans="1:13" ht="14.25" customHeight="1">
      <c r="A302" s="92" t="s">
        <v>907</v>
      </c>
      <c r="B302" s="96">
        <v>100.46243032097526</v>
      </c>
      <c r="C302" s="96">
        <v>100.75852029933712</v>
      </c>
      <c r="D302" s="96">
        <v>100.74576109069422</v>
      </c>
      <c r="E302" s="95">
        <v>99.954846768741788</v>
      </c>
      <c r="G302" s="93">
        <v>99.048768863575603</v>
      </c>
      <c r="H302" s="94">
        <v>101.34413646638585</v>
      </c>
      <c r="I302" s="95">
        <v>100.93092386073764</v>
      </c>
      <c r="J302" s="102"/>
      <c r="K302" s="71">
        <f t="shared" si="10"/>
        <v>0.46243032097525827</v>
      </c>
      <c r="L302" s="71">
        <f>SUM(K$5:K302)</f>
        <v>97.856514014837487</v>
      </c>
      <c r="M302" s="70">
        <f t="shared" si="11"/>
        <v>136.4979995419022</v>
      </c>
    </row>
    <row r="303" spans="1:13" ht="14.5" customHeight="1">
      <c r="A303" s="92" t="s">
        <v>908</v>
      </c>
      <c r="B303" s="96">
        <v>101.26523514203487</v>
      </c>
      <c r="C303" s="96">
        <v>102.55686327139526</v>
      </c>
      <c r="D303" s="96">
        <v>100.60317070954096</v>
      </c>
      <c r="E303" s="95">
        <v>100.14533944495689</v>
      </c>
      <c r="G303" s="93">
        <v>100.30196869499046</v>
      </c>
      <c r="H303" s="94">
        <v>101.55858919697064</v>
      </c>
      <c r="I303" s="95">
        <v>100.98752306835743</v>
      </c>
      <c r="J303" s="102"/>
      <c r="K303" s="71">
        <f t="shared" si="10"/>
        <v>1.265235142034868</v>
      </c>
      <c r="L303" s="71">
        <f>SUM(K$5:K303)</f>
        <v>99.121749156872355</v>
      </c>
      <c r="M303" s="70">
        <f t="shared" si="11"/>
        <v>138.26284951205022</v>
      </c>
    </row>
    <row r="304" spans="1:13" ht="14.5" customHeight="1">
      <c r="A304" s="92" t="s">
        <v>909</v>
      </c>
      <c r="B304" s="96">
        <v>103.35173477189532</v>
      </c>
      <c r="C304" s="96">
        <v>106.42392517249371</v>
      </c>
      <c r="D304" s="96">
        <v>102.34625016938845</v>
      </c>
      <c r="E304" s="95">
        <v>100.27082477376162</v>
      </c>
      <c r="G304" s="93">
        <v>103.66382465663602</v>
      </c>
      <c r="H304" s="94">
        <v>103.66382465663602</v>
      </c>
      <c r="I304" s="95">
        <v>101.21143577838467</v>
      </c>
      <c r="J304" s="102"/>
      <c r="K304" s="71">
        <f t="shared" si="10"/>
        <v>3.3517347718953232</v>
      </c>
      <c r="L304" s="71">
        <f>SUM(K$5:K304)</f>
        <v>102.47348392876768</v>
      </c>
      <c r="M304" s="70">
        <f t="shared" si="11"/>
        <v>142.93811406612352</v>
      </c>
    </row>
    <row r="305" spans="1:13" ht="14.5" customHeight="1">
      <c r="A305" s="92" t="s">
        <v>910</v>
      </c>
      <c r="B305" s="96">
        <v>102.20932834817276</v>
      </c>
      <c r="C305" s="96">
        <v>104.10802957659975</v>
      </c>
      <c r="D305" s="96">
        <v>101.73607009350395</v>
      </c>
      <c r="E305" s="95">
        <v>100.31071558602949</v>
      </c>
      <c r="G305" s="93">
        <v>102.20962073374228</v>
      </c>
      <c r="H305" s="94">
        <v>104.51488862200063</v>
      </c>
      <c r="I305" s="95">
        <v>104.51488862200063</v>
      </c>
      <c r="J305" s="102"/>
      <c r="K305" s="71">
        <f t="shared" si="10"/>
        <v>2.209328348172761</v>
      </c>
      <c r="L305" s="71">
        <f>SUM(K$5:K305)</f>
        <v>104.68281227694044</v>
      </c>
      <c r="M305" s="70">
        <f t="shared" si="11"/>
        <v>146.01985985374753</v>
      </c>
    </row>
    <row r="306" spans="1:13" ht="14.5" customHeight="1">
      <c r="A306" s="92" t="s">
        <v>911</v>
      </c>
      <c r="B306" s="96">
        <v>100.57232057919055</v>
      </c>
      <c r="C306" s="96">
        <v>100.77605800620655</v>
      </c>
      <c r="D306" s="96">
        <v>100.95267177646802</v>
      </c>
      <c r="E306" s="95">
        <v>100.09126574282068</v>
      </c>
      <c r="G306" s="93">
        <v>102.794293368162</v>
      </c>
      <c r="H306" s="94">
        <v>105.32675152186219</v>
      </c>
      <c r="I306" s="95">
        <v>104.92055776438993</v>
      </c>
      <c r="J306" s="102"/>
      <c r="K306" s="71">
        <f t="shared" si="10"/>
        <v>0.57232057919054569</v>
      </c>
      <c r="L306" s="71">
        <f>SUM(K$5:K306)</f>
        <v>105.25513285613098</v>
      </c>
      <c r="M306" s="70">
        <f t="shared" si="11"/>
        <v>146.81817782923076</v>
      </c>
    </row>
    <row r="307" spans="1:13" ht="14.5" customHeight="1">
      <c r="A307" s="92" t="s">
        <v>912</v>
      </c>
      <c r="B307" s="96">
        <v>100.97800035987817</v>
      </c>
      <c r="C307" s="96">
        <v>101.04319104203154</v>
      </c>
      <c r="D307" s="96">
        <v>101.56922945127391</v>
      </c>
      <c r="E307" s="95">
        <v>100.52754808189303</v>
      </c>
      <c r="G307" s="93">
        <v>103.7996219272366</v>
      </c>
      <c r="H307" s="94">
        <v>105.78100932251616</v>
      </c>
      <c r="I307" s="95">
        <v>105.2083202570993</v>
      </c>
      <c r="J307" s="102"/>
      <c r="K307" s="71">
        <f t="shared" si="10"/>
        <v>0.97800035987816614</v>
      </c>
      <c r="L307" s="71">
        <f>SUM(K$5:K307)</f>
        <v>106.23313321600915</v>
      </c>
      <c r="M307" s="70">
        <f t="shared" si="11"/>
        <v>148.1823700244932</v>
      </c>
    </row>
    <row r="308" spans="1:13" ht="14.5" customHeight="1">
      <c r="A308" s="92" t="s">
        <v>913</v>
      </c>
      <c r="B308" s="96">
        <v>101.25082095664915</v>
      </c>
      <c r="C308" s="96">
        <v>102.45639442529777</v>
      </c>
      <c r="D308" s="96">
        <v>100.69214318397886</v>
      </c>
      <c r="E308" s="95">
        <v>100.14563144428685</v>
      </c>
      <c r="G308" s="93">
        <v>105.097969351225</v>
      </c>
      <c r="H308" s="94">
        <v>106.1569193415054</v>
      </c>
      <c r="I308" s="95">
        <v>105.44765553375528</v>
      </c>
      <c r="J308" s="102"/>
      <c r="K308" s="71">
        <f t="shared" si="10"/>
        <v>1.2508209566491502</v>
      </c>
      <c r="L308" s="71">
        <f>SUM(K$5:K308)</f>
        <v>107.4839541726583</v>
      </c>
      <c r="M308" s="70">
        <f t="shared" si="11"/>
        <v>149.92711394968362</v>
      </c>
    </row>
    <row r="309" spans="1:13" ht="14.5" customHeight="1">
      <c r="A309" s="92" t="s">
        <v>914</v>
      </c>
      <c r="B309" s="96">
        <v>99.613735654191473</v>
      </c>
      <c r="C309" s="96">
        <v>99.246999818996287</v>
      </c>
      <c r="D309" s="96">
        <v>99.963900879259583</v>
      </c>
      <c r="E309" s="95">
        <v>99.84443677697972</v>
      </c>
      <c r="G309" s="93">
        <v>104.6920133674525</v>
      </c>
      <c r="H309" s="94">
        <v>105.9006948589342</v>
      </c>
      <c r="I309" s="95">
        <v>105.53856001767355</v>
      </c>
      <c r="J309" s="102"/>
      <c r="K309" s="71">
        <f t="shared" si="10"/>
        <v>-0.38626434580852731</v>
      </c>
      <c r="L309" s="71">
        <f>SUM(K$5:K309)</f>
        <v>107.09768982684977</v>
      </c>
      <c r="M309" s="70">
        <f t="shared" si="11"/>
        <v>149.38832191291402</v>
      </c>
    </row>
    <row r="310" spans="1:13" ht="14.5" customHeight="1">
      <c r="A310" s="92" t="s">
        <v>915</v>
      </c>
      <c r="B310" s="96">
        <v>99.156300976108227</v>
      </c>
      <c r="C310" s="96">
        <v>97.937188824790596</v>
      </c>
      <c r="D310" s="96">
        <v>100.00543970632482</v>
      </c>
      <c r="E310" s="95">
        <v>100.114729421568</v>
      </c>
      <c r="G310" s="93">
        <v>103.80872787257866</v>
      </c>
      <c r="H310" s="94">
        <v>106.50464452345886</v>
      </c>
      <c r="I310" s="95">
        <v>105.69847096495108</v>
      </c>
      <c r="J310" s="102"/>
      <c r="K310" s="71">
        <f t="shared" si="10"/>
        <v>-0.84369902389177298</v>
      </c>
      <c r="L310" s="71">
        <f>SUM(K$5:K310)</f>
        <v>106.253990802958</v>
      </c>
      <c r="M310" s="70">
        <f t="shared" si="11"/>
        <v>148.21146383518584</v>
      </c>
    </row>
    <row r="311" spans="1:13" ht="14.5" customHeight="1">
      <c r="A311" s="92" t="s">
        <v>916</v>
      </c>
      <c r="B311" s="96">
        <v>99.482286130086266</v>
      </c>
      <c r="C311" s="96">
        <v>98.845136167356245</v>
      </c>
      <c r="D311" s="96">
        <v>99.789762012343772</v>
      </c>
      <c r="E311" s="95">
        <v>100.05354697125833</v>
      </c>
      <c r="G311" s="93">
        <v>103.27129569020131</v>
      </c>
      <c r="H311" s="94">
        <v>108.22272757315442</v>
      </c>
      <c r="I311" s="95">
        <v>106.0504900565393</v>
      </c>
      <c r="J311" s="102"/>
      <c r="K311" s="71">
        <f t="shared" si="10"/>
        <v>-0.51771386991373447</v>
      </c>
      <c r="L311" s="71">
        <f>SUM(K$5:K311)</f>
        <v>105.73627693304427</v>
      </c>
      <c r="M311" s="70">
        <f t="shared" si="11"/>
        <v>147.48931561347823</v>
      </c>
    </row>
    <row r="312" spans="1:13" ht="14.5" customHeight="1">
      <c r="A312" s="92" t="s">
        <v>917</v>
      </c>
      <c r="B312" s="96">
        <v>100.3672664341356</v>
      </c>
      <c r="C312" s="96">
        <v>100.52403388464141</v>
      </c>
      <c r="D312" s="96">
        <v>100.43125349478682</v>
      </c>
      <c r="E312" s="95">
        <v>100.13986039062976</v>
      </c>
      <c r="G312" s="93">
        <v>103.65057649536836</v>
      </c>
      <c r="H312" s="94">
        <v>108.78238608225811</v>
      </c>
      <c r="I312" s="95">
        <v>106.38440135850476</v>
      </c>
      <c r="J312" s="102"/>
      <c r="K312" s="71">
        <f t="shared" si="10"/>
        <v>0.36726643413560112</v>
      </c>
      <c r="L312" s="71">
        <f>SUM(K$5:K312)</f>
        <v>106.10354336717987</v>
      </c>
      <c r="M312" s="70">
        <f t="shared" si="11"/>
        <v>148.00160786160384</v>
      </c>
    </row>
    <row r="313" spans="1:13" ht="14.5" customHeight="1">
      <c r="A313" s="92" t="s">
        <v>918</v>
      </c>
      <c r="B313" s="96">
        <v>99.914629198822965</v>
      </c>
      <c r="C313" s="96">
        <v>99.455517666552012</v>
      </c>
      <c r="D313" s="96">
        <v>100.71192683534593</v>
      </c>
      <c r="E313" s="95">
        <v>99.953605154186988</v>
      </c>
      <c r="G313" s="93">
        <v>103.56208916778965</v>
      </c>
      <c r="H313" s="94">
        <v>108.88865395537634</v>
      </c>
      <c r="I313" s="95">
        <v>106.65670656127637</v>
      </c>
      <c r="J313" s="102"/>
      <c r="K313" s="71">
        <f t="shared" si="10"/>
        <v>-8.5370801177035105E-2</v>
      </c>
      <c r="L313" s="71">
        <f>SUM(K$5:K313)</f>
        <v>106.01817256600283</v>
      </c>
      <c r="M313" s="70">
        <f t="shared" si="11"/>
        <v>147.8825259210987</v>
      </c>
    </row>
    <row r="314" spans="1:13" ht="14.5" customHeight="1">
      <c r="A314" s="92" t="s">
        <v>919</v>
      </c>
      <c r="B314" s="96">
        <v>100.66119914009677</v>
      </c>
      <c r="C314" s="96">
        <v>101.28467674032187</v>
      </c>
      <c r="D314" s="96">
        <v>100.56906780989385</v>
      </c>
      <c r="E314" s="95">
        <v>99.979194826435545</v>
      </c>
      <c r="G314" s="93">
        <v>104.24684081083333</v>
      </c>
      <c r="H314" s="94">
        <v>109.10409438512995</v>
      </c>
      <c r="I314" s="95">
        <v>106.89772972321219</v>
      </c>
      <c r="J314" s="102"/>
      <c r="K314" s="71">
        <f t="shared" si="10"/>
        <v>0.66119914009676961</v>
      </c>
      <c r="L314" s="71">
        <f>SUM(K$5:K314)</f>
        <v>106.6793717060996</v>
      </c>
      <c r="M314" s="70">
        <f t="shared" si="11"/>
        <v>148.80481873758256</v>
      </c>
    </row>
    <row r="315" spans="1:13" ht="14.5" customHeight="1">
      <c r="A315" s="92" t="s">
        <v>920</v>
      </c>
      <c r="B315" s="96">
        <v>101.68530009034191</v>
      </c>
      <c r="C315" s="96">
        <v>103.27388742529354</v>
      </c>
      <c r="D315" s="96">
        <v>100.75337129224498</v>
      </c>
      <c r="E315" s="95">
        <v>100.37551471223045</v>
      </c>
      <c r="G315" s="93">
        <v>106.00371291319689</v>
      </c>
      <c r="H315" s="94">
        <v>109.55667621840858</v>
      </c>
      <c r="I315" s="95">
        <v>107.13885389204778</v>
      </c>
      <c r="J315" s="102"/>
      <c r="K315" s="71">
        <f t="shared" si="10"/>
        <v>1.6853000903419115</v>
      </c>
      <c r="L315" s="71">
        <f>SUM(K$5:K315)</f>
        <v>108.36467179644151</v>
      </c>
      <c r="M315" s="70">
        <f t="shared" si="11"/>
        <v>151.15560849619359</v>
      </c>
    </row>
    <row r="316" spans="1:13" ht="14.5" customHeight="1">
      <c r="A316" s="92" t="s">
        <v>921</v>
      </c>
      <c r="B316" s="96">
        <v>101.57705848561112</v>
      </c>
      <c r="C316" s="96">
        <v>103.1081932701609</v>
      </c>
      <c r="D316" s="96">
        <v>100.53054241277081</v>
      </c>
      <c r="E316" s="95">
        <v>100.3600145907285</v>
      </c>
      <c r="G316" s="93">
        <v>107.6754534627573</v>
      </c>
      <c r="H316" s="94">
        <v>107.6754534627573</v>
      </c>
      <c r="I316" s="95">
        <v>107.18483629443372</v>
      </c>
      <c r="J316" s="102"/>
      <c r="K316" s="71">
        <f t="shared" si="10"/>
        <v>1.5770584856111185</v>
      </c>
      <c r="L316" s="71">
        <f>SUM(K$5:K316)</f>
        <v>109.94173028205263</v>
      </c>
      <c r="M316" s="70">
        <f t="shared" si="11"/>
        <v>153.35541430997785</v>
      </c>
    </row>
    <row r="317" spans="1:13" ht="14.5" customHeight="1">
      <c r="A317" s="92" t="s">
        <v>922</v>
      </c>
      <c r="B317" s="96">
        <v>101.64117987684345</v>
      </c>
      <c r="C317" s="96">
        <v>103.51894174726877</v>
      </c>
      <c r="D317" s="96">
        <v>100.09192294599396</v>
      </c>
      <c r="E317" s="95">
        <v>100.44525783944739</v>
      </c>
      <c r="G317" s="93">
        <v>101.64117987684345</v>
      </c>
      <c r="H317" s="94">
        <v>107.07692057663793</v>
      </c>
      <c r="I317" s="95">
        <v>107.07692057663793</v>
      </c>
      <c r="J317" s="102"/>
      <c r="K317" s="71">
        <f t="shared" si="10"/>
        <v>1.6411798768434522</v>
      </c>
      <c r="L317" s="71">
        <f>SUM(K$5:K317)</f>
        <v>111.58291015889608</v>
      </c>
      <c r="M317" s="70">
        <f t="shared" si="11"/>
        <v>155.64466170789345</v>
      </c>
    </row>
    <row r="318" spans="1:13" ht="14.5" customHeight="1">
      <c r="A318" s="92" t="s">
        <v>923</v>
      </c>
      <c r="B318" s="96">
        <v>100.07103037144356</v>
      </c>
      <c r="C318" s="96">
        <v>99.995013506915384</v>
      </c>
      <c r="D318" s="96">
        <v>100.15394630582406</v>
      </c>
      <c r="E318" s="95">
        <v>100.10902356472204</v>
      </c>
      <c r="G318" s="93">
        <v>101.71337598444958</v>
      </c>
      <c r="H318" s="94">
        <v>106.54320900021561</v>
      </c>
      <c r="I318" s="95">
        <v>106.809303332116</v>
      </c>
      <c r="J318" s="102"/>
      <c r="K318" s="71">
        <f t="shared" si="10"/>
        <v>7.1030371443555396E-2</v>
      </c>
      <c r="L318" s="71">
        <f>SUM(K$5:K318)</f>
        <v>111.65394053033964</v>
      </c>
      <c r="M318" s="70">
        <f t="shared" si="11"/>
        <v>155.74374048365377</v>
      </c>
    </row>
    <row r="319" spans="1:13" ht="14.5" customHeight="1">
      <c r="A319" s="92" t="s">
        <v>924</v>
      </c>
      <c r="B319" s="96">
        <v>101.75382997443243</v>
      </c>
      <c r="C319" s="96">
        <v>102.18571592958665</v>
      </c>
      <c r="D319" s="96">
        <v>101.00528891387171</v>
      </c>
      <c r="E319" s="95">
        <v>101.72175059690463</v>
      </c>
      <c r="G319" s="93">
        <v>103.49725566047202</v>
      </c>
      <c r="H319" s="94">
        <v>107.36179697460034</v>
      </c>
      <c r="I319" s="95">
        <v>106.99501586068409</v>
      </c>
      <c r="J319" s="102"/>
      <c r="K319" s="71">
        <f t="shared" si="10"/>
        <v>1.7538299744324348</v>
      </c>
      <c r="L319" s="71">
        <f>SUM(K$5:K319)</f>
        <v>113.40777050477207</v>
      </c>
      <c r="M319" s="70">
        <f t="shared" si="11"/>
        <v>158.19012114064665</v>
      </c>
    </row>
    <row r="320" spans="1:13" ht="14.5" customHeight="1">
      <c r="A320" s="92" t="s">
        <v>925</v>
      </c>
      <c r="B320" s="96">
        <v>102.25375039867039</v>
      </c>
      <c r="C320" s="96">
        <v>103.70883617281388</v>
      </c>
      <c r="D320" s="96">
        <v>101.98134149583764</v>
      </c>
      <c r="E320" s="95">
        <v>100.6523163761041</v>
      </c>
      <c r="G320" s="93">
        <v>105.82982547253282</v>
      </c>
      <c r="H320" s="94">
        <v>108.42525805192074</v>
      </c>
      <c r="I320" s="95">
        <v>107.35818355688824</v>
      </c>
      <c r="J320" s="102"/>
      <c r="K320" s="71">
        <f t="shared" si="10"/>
        <v>2.2537503986703911</v>
      </c>
      <c r="L320" s="71">
        <f>SUM(K$5:K320)</f>
        <v>115.66152090344247</v>
      </c>
      <c r="M320" s="70">
        <f t="shared" si="11"/>
        <v>161.33383031506736</v>
      </c>
    </row>
    <row r="321" spans="1:13" ht="14.5" customHeight="1">
      <c r="A321" s="92" t="s">
        <v>926</v>
      </c>
      <c r="B321" s="96">
        <v>100.12917519895241</v>
      </c>
      <c r="C321" s="96">
        <v>99.38715278283982</v>
      </c>
      <c r="D321" s="96">
        <v>100.58190325022944</v>
      </c>
      <c r="E321" s="95">
        <v>100.76391213287224</v>
      </c>
      <c r="G321" s="93">
        <v>105.96653136013796</v>
      </c>
      <c r="H321" s="94">
        <v>108.98629178169554</v>
      </c>
      <c r="I321" s="95">
        <v>107.68686106243689</v>
      </c>
      <c r="J321" s="102"/>
      <c r="K321" s="71">
        <f t="shared" si="10"/>
        <v>0.12917519895241014</v>
      </c>
      <c r="L321" s="71">
        <f>SUM(K$5:K321)</f>
        <v>115.79069610239488</v>
      </c>
      <c r="M321" s="70">
        <f t="shared" si="11"/>
        <v>161.51401409153786</v>
      </c>
    </row>
    <row r="322" spans="1:13" ht="14.5" customHeight="1">
      <c r="A322" s="92" t="s">
        <v>927</v>
      </c>
      <c r="B322" s="96">
        <v>100.32829018976297</v>
      </c>
      <c r="C322" s="96">
        <v>99.920812186226698</v>
      </c>
      <c r="D322" s="96">
        <v>100.66902640085303</v>
      </c>
      <c r="E322" s="95">
        <v>100.60910265130636</v>
      </c>
      <c r="G322" s="93">
        <v>106.3144090870254</v>
      </c>
      <c r="H322" s="94">
        <v>110.27446769333179</v>
      </c>
      <c r="I322" s="95">
        <v>108.11844092937045</v>
      </c>
      <c r="J322" s="102"/>
      <c r="K322" s="71">
        <f t="shared" si="10"/>
        <v>0.32829018976296709</v>
      </c>
      <c r="L322" s="71">
        <f>SUM(K$5:K322)</f>
        <v>116.11898629215784</v>
      </c>
      <c r="M322" s="70">
        <f t="shared" si="11"/>
        <v>161.97193919364278</v>
      </c>
    </row>
    <row r="323" spans="1:13" ht="14.5" customHeight="1">
      <c r="A323" s="103" t="s">
        <v>928</v>
      </c>
      <c r="B323" s="86">
        <v>98.622728898253456</v>
      </c>
      <c r="C323" s="86">
        <v>96.109310605703641</v>
      </c>
      <c r="D323" s="86">
        <v>100.48309656466132</v>
      </c>
      <c r="E323" s="87">
        <v>100.49264400863539</v>
      </c>
      <c r="G323" s="88">
        <v>104.85017145367719</v>
      </c>
      <c r="H323" s="86">
        <v>109.32166272794959</v>
      </c>
      <c r="I323" s="87">
        <v>108.28967264303056</v>
      </c>
      <c r="J323" s="102"/>
      <c r="K323" s="71">
        <f t="shared" si="10"/>
        <v>-1.377271101746544</v>
      </c>
      <c r="L323" s="71">
        <f>SUM(K$5:K323)</f>
        <v>114.7417151904113</v>
      </c>
      <c r="M323" s="70">
        <f t="shared" si="11"/>
        <v>160.05081261246525</v>
      </c>
    </row>
    <row r="324" spans="1:13" ht="14.5" customHeight="1">
      <c r="A324" s="104" t="s">
        <v>929</v>
      </c>
      <c r="B324" s="86">
        <v>100.19018522791075</v>
      </c>
      <c r="C324" s="86">
        <v>99.756838799052986</v>
      </c>
      <c r="D324" s="86">
        <v>100.40087542171328</v>
      </c>
      <c r="E324" s="87">
        <v>100.56221889534302</v>
      </c>
      <c r="G324" s="88">
        <v>105.04958099122118</v>
      </c>
      <c r="H324" s="86">
        <v>109.12878299145625</v>
      </c>
      <c r="I324" s="87">
        <v>108.39454635892628</v>
      </c>
      <c r="J324" s="102"/>
      <c r="K324" s="71">
        <f t="shared" si="10"/>
        <v>0.19018522791074588</v>
      </c>
      <c r="L324" s="71">
        <f>SUM(K$5:K324)</f>
        <v>114.93190041832204</v>
      </c>
      <c r="M324" s="70">
        <f t="shared" si="11"/>
        <v>160.31609799907019</v>
      </c>
    </row>
    <row r="325" spans="1:13" ht="14" customHeight="1">
      <c r="A325" s="105" t="s">
        <v>930</v>
      </c>
      <c r="B325" s="106">
        <v>100.6345677022296</v>
      </c>
      <c r="C325" s="86">
        <v>100.416186146532</v>
      </c>
      <c r="D325" s="86">
        <v>100.628794820403</v>
      </c>
      <c r="E325" s="87">
        <v>100.894182876046</v>
      </c>
      <c r="G325" s="88">
        <v>105.716191703519</v>
      </c>
      <c r="H325" s="86">
        <v>109.915114415947</v>
      </c>
      <c r="I325" s="87">
        <v>108.56334856943801</v>
      </c>
      <c r="J325" s="102"/>
      <c r="K325" s="71">
        <f t="shared" si="10"/>
        <v>0.63456770222960301</v>
      </c>
      <c r="L325" s="71">
        <f>SUM(K$5:K325)</f>
        <v>115.56646812055165</v>
      </c>
      <c r="M325" s="70">
        <f t="shared" si="11"/>
        <v>161.20124318128165</v>
      </c>
    </row>
    <row r="326" spans="1:13" ht="14" customHeight="1">
      <c r="A326" s="105" t="s">
        <v>931</v>
      </c>
      <c r="B326" s="106">
        <v>100.26012172798804</v>
      </c>
      <c r="C326" s="86">
        <v>100.32872339019991</v>
      </c>
      <c r="D326" s="86">
        <v>100.41386155546202</v>
      </c>
      <c r="E326" s="87">
        <v>100.078675430301</v>
      </c>
      <c r="G326" s="88">
        <v>105.99118248814133</v>
      </c>
      <c r="H326" s="86">
        <v>109.47716543443183</v>
      </c>
      <c r="I326" s="87">
        <v>108.65520037979488</v>
      </c>
      <c r="J326" s="102"/>
      <c r="K326" s="71">
        <f t="shared" ref="K326:K345" si="12">B326-100</f>
        <v>0.2601217279880359</v>
      </c>
      <c r="L326" s="71">
        <f>SUM(K$5:K326)</f>
        <v>115.82658984853968</v>
      </c>
      <c r="M326" s="70">
        <f t="shared" ref="M326:M344" si="13">L326/$L$178*100</f>
        <v>161.56408152541445</v>
      </c>
    </row>
    <row r="327" spans="1:13">
      <c r="A327" s="107" t="s">
        <v>932</v>
      </c>
      <c r="B327" s="106">
        <v>101.0978142012586</v>
      </c>
      <c r="C327" s="86">
        <v>102.18481700787956</v>
      </c>
      <c r="D327" s="108">
        <v>100.50251287365082</v>
      </c>
      <c r="E327" s="87">
        <v>100.2216819854084</v>
      </c>
      <c r="G327" s="88">
        <v>107.15476874157808</v>
      </c>
      <c r="H327" s="86">
        <v>108.8446621147541</v>
      </c>
      <c r="I327" s="87">
        <v>108.672769277209</v>
      </c>
      <c r="J327" s="109"/>
      <c r="K327" s="71">
        <f t="shared" si="12"/>
        <v>1.0978142012586005</v>
      </c>
      <c r="L327" s="71">
        <f>SUM(K$5:K327)</f>
        <v>116.92440404979828</v>
      </c>
      <c r="M327" s="70">
        <f t="shared" si="13"/>
        <v>163.09539953575936</v>
      </c>
    </row>
    <row r="328" spans="1:13">
      <c r="A328" s="110" t="s">
        <v>933</v>
      </c>
      <c r="B328" s="111">
        <v>101.071272803943</v>
      </c>
      <c r="C328" s="96">
        <v>102.22153032308</v>
      </c>
      <c r="D328" s="96">
        <v>99.957636857805866</v>
      </c>
      <c r="E328" s="95">
        <v>100.44021114553399</v>
      </c>
      <c r="G328" s="93">
        <v>108.302688637234</v>
      </c>
      <c r="H328" s="96">
        <v>108.302688637234</v>
      </c>
      <c r="I328" s="95">
        <v>108.640911089738</v>
      </c>
      <c r="K328" s="71">
        <f t="shared" si="12"/>
        <v>1.0712728039430033</v>
      </c>
      <c r="L328" s="71">
        <f>SUM(K$5:K328)</f>
        <v>117.99567685374129</v>
      </c>
      <c r="M328" s="70">
        <f t="shared" si="13"/>
        <v>164.5896955075093</v>
      </c>
    </row>
    <row r="329" spans="1:13">
      <c r="A329" s="112" t="s">
        <v>934</v>
      </c>
      <c r="B329" s="106">
        <v>101.4052632753201</v>
      </c>
      <c r="C329" s="86">
        <v>103.05404946003701</v>
      </c>
      <c r="D329" s="86">
        <v>99.227409490510766</v>
      </c>
      <c r="E329" s="87">
        <v>100.527208871874</v>
      </c>
      <c r="G329" s="88">
        <v>101.40526327532</v>
      </c>
      <c r="H329" s="86">
        <v>108.051310187376</v>
      </c>
      <c r="I329" s="87">
        <v>108.051310187376</v>
      </c>
      <c r="K329" s="71">
        <f t="shared" si="12"/>
        <v>1.4052632753200953</v>
      </c>
      <c r="L329" s="71">
        <f>SUM(K$5:K329)</f>
        <v>119.40094012906138</v>
      </c>
      <c r="M329" s="70">
        <f t="shared" si="13"/>
        <v>166.54986778466409</v>
      </c>
    </row>
    <row r="330" spans="1:13">
      <c r="A330" s="112" t="s">
        <v>935</v>
      </c>
      <c r="B330" s="106">
        <v>100.07022570141348</v>
      </c>
      <c r="C330" s="86">
        <v>100.283022284777</v>
      </c>
      <c r="D330" s="86">
        <v>99.434055269233681</v>
      </c>
      <c r="E330" s="87">
        <v>100.181286585615</v>
      </c>
      <c r="G330" s="88">
        <v>101.476475832725</v>
      </c>
      <c r="H330" s="86">
        <v>108.050441348006</v>
      </c>
      <c r="I330" s="87">
        <v>108.050875613461</v>
      </c>
      <c r="K330" s="71">
        <f t="shared" si="12"/>
        <v>7.0225701413477282E-2</v>
      </c>
      <c r="L330" s="71">
        <f>SUM(K$5:K330)</f>
        <v>119.47116583047486</v>
      </c>
      <c r="M330" s="70">
        <f t="shared" si="13"/>
        <v>166.64782414307183</v>
      </c>
    </row>
    <row r="331" spans="1:13">
      <c r="A331" s="112" t="s">
        <v>936</v>
      </c>
      <c r="B331" s="106">
        <v>99.304627175762178</v>
      </c>
      <c r="C331" s="86">
        <v>98.101635130091751</v>
      </c>
      <c r="D331" s="86">
        <v>100.234427590396</v>
      </c>
      <c r="E331" s="87">
        <v>100.443311153512</v>
      </c>
      <c r="G331" s="88">
        <v>100.77083599679</v>
      </c>
      <c r="H331" s="86">
        <v>105.44967984926301</v>
      </c>
      <c r="I331" s="87">
        <v>107.173525006681</v>
      </c>
      <c r="K331" s="71">
        <f t="shared" si="12"/>
        <v>-0.69537282423782187</v>
      </c>
      <c r="L331" s="71">
        <f>SUM(K$5:K331)</f>
        <v>118.77579300623704</v>
      </c>
      <c r="M331" s="70">
        <f t="shared" si="13"/>
        <v>165.67786317113413</v>
      </c>
    </row>
    <row r="332" spans="1:13">
      <c r="A332" s="112" t="s">
        <v>937</v>
      </c>
      <c r="B332" s="106">
        <v>100.10800274137526</v>
      </c>
      <c r="C332" s="86">
        <v>100.235930477488</v>
      </c>
      <c r="D332" s="86">
        <v>100.13451795894299</v>
      </c>
      <c r="E332" s="87">
        <v>99.909131999133308</v>
      </c>
      <c r="G332" s="88">
        <v>100.879671262174</v>
      </c>
      <c r="H332" s="86">
        <v>103.23686709064199</v>
      </c>
      <c r="I332" s="87">
        <v>106.163991790631</v>
      </c>
      <c r="K332" s="71">
        <f t="shared" si="12"/>
        <v>0.10800274137525889</v>
      </c>
      <c r="L332" s="71">
        <f>SUM(K$5:K332)</f>
        <v>118.8837957476123</v>
      </c>
      <c r="M332" s="70">
        <f t="shared" si="13"/>
        <v>165.82851393047477</v>
      </c>
    </row>
    <row r="333" spans="1:13">
      <c r="A333" s="112" t="s">
        <v>938</v>
      </c>
      <c r="B333" s="106">
        <v>98.238102124356956</v>
      </c>
      <c r="C333" s="86">
        <v>96.479562422119002</v>
      </c>
      <c r="D333" s="86">
        <v>99.059354672006734</v>
      </c>
      <c r="E333" s="87">
        <v>100.2035710924653</v>
      </c>
      <c r="G333" s="88">
        <v>99.102274477249708</v>
      </c>
      <c r="H333" s="86">
        <v>101.28710110812219</v>
      </c>
      <c r="I333" s="87">
        <v>105.16757992420645</v>
      </c>
      <c r="K333" s="71">
        <f t="shared" si="12"/>
        <v>-1.7618978756430437</v>
      </c>
      <c r="L333" s="71">
        <f>SUM(K$5:K333)</f>
        <v>117.12189787196925</v>
      </c>
      <c r="M333" s="70">
        <f t="shared" si="13"/>
        <v>163.37087952725113</v>
      </c>
    </row>
    <row r="334" spans="1:13">
      <c r="A334" s="110" t="s">
        <v>939</v>
      </c>
      <c r="B334" s="113">
        <v>98.550626947729668</v>
      </c>
      <c r="C334" s="108">
        <v>96.942429913159799</v>
      </c>
      <c r="D334" s="108">
        <v>99.850623051248917</v>
      </c>
      <c r="E334" s="87">
        <v>99.912985982039686</v>
      </c>
      <c r="G334" s="88">
        <v>97.665912816789472</v>
      </c>
      <c r="H334" s="86">
        <v>99.492449208927439</v>
      </c>
      <c r="I334" s="87">
        <v>104.20216504935655</v>
      </c>
      <c r="K334" s="71">
        <f t="shared" si="12"/>
        <v>-1.4493730522703316</v>
      </c>
      <c r="L334" s="71">
        <f>SUM(K$5:K334)</f>
        <v>115.67252481969892</v>
      </c>
      <c r="M334" s="70">
        <f t="shared" si="13"/>
        <v>161.34917944712313</v>
      </c>
    </row>
    <row r="335" spans="1:13">
      <c r="A335" s="112" t="s">
        <v>940</v>
      </c>
      <c r="B335" s="86">
        <v>99.026132105932973</v>
      </c>
      <c r="C335" s="86">
        <v>97.596256873448539</v>
      </c>
      <c r="D335" s="86">
        <v>100.06271898016092</v>
      </c>
      <c r="E335" s="87">
        <v>100.25682903825171</v>
      </c>
      <c r="G335" s="88">
        <v>96.714775848419265</v>
      </c>
      <c r="H335" s="86">
        <v>99.899409892323035</v>
      </c>
      <c r="I335" s="87">
        <v>103.58400016169031</v>
      </c>
      <c r="K335" s="71">
        <f t="shared" si="12"/>
        <v>-0.9738678940670269</v>
      </c>
      <c r="L335" s="71">
        <f>SUM(K$5:K335)</f>
        <v>114.69865692563189</v>
      </c>
      <c r="M335" s="70">
        <f t="shared" si="13"/>
        <v>159.99075154177106</v>
      </c>
    </row>
    <row r="336" spans="1:13">
      <c r="A336" s="110" t="s">
        <v>941</v>
      </c>
      <c r="B336" s="108">
        <v>100.12226465906484</v>
      </c>
      <c r="C336" s="108">
        <v>99.655760515845799</v>
      </c>
      <c r="D336" s="108">
        <v>100.55382837680911</v>
      </c>
      <c r="E336" s="87">
        <v>100.44741398221579</v>
      </c>
      <c r="G336" s="88">
        <v>96.83302383937567</v>
      </c>
      <c r="H336" s="86">
        <v>99.831686444843399</v>
      </c>
      <c r="I336" s="87">
        <v>103.11185167733358</v>
      </c>
      <c r="K336" s="71">
        <f t="shared" si="12"/>
        <v>0.12226465906483952</v>
      </c>
      <c r="L336" s="71">
        <f>SUM(K$5:K336)</f>
        <v>114.82092158469673</v>
      </c>
      <c r="M336" s="70">
        <f t="shared" si="13"/>
        <v>160.16129595105269</v>
      </c>
    </row>
    <row r="337" spans="1:13">
      <c r="A337" s="112" t="s">
        <v>942</v>
      </c>
      <c r="B337" s="86">
        <v>100.88053163886796</v>
      </c>
      <c r="C337" s="86">
        <v>101.30156239831251</v>
      </c>
      <c r="D337" s="86">
        <v>100.57700973779863</v>
      </c>
      <c r="E337" s="87">
        <v>100.53603040946766</v>
      </c>
      <c r="G337" s="88">
        <v>97.685669251153925</v>
      </c>
      <c r="H337" s="86">
        <v>100.07568803554807</v>
      </c>
      <c r="I337" s="87">
        <v>102.77060248842407</v>
      </c>
      <c r="K337" s="71">
        <f t="shared" si="12"/>
        <v>0.88053163886796426</v>
      </c>
      <c r="L337" s="71">
        <f>SUM(K$5:K337)</f>
        <v>115.7014532235647</v>
      </c>
      <c r="M337" s="70">
        <f t="shared" si="13"/>
        <v>161.38953107110416</v>
      </c>
    </row>
    <row r="338" spans="1:13">
      <c r="A338" s="112" t="s">
        <v>943</v>
      </c>
      <c r="B338" s="86">
        <v>100.30647940147924</v>
      </c>
      <c r="C338" s="86">
        <v>100.43989975383568</v>
      </c>
      <c r="D338" s="86">
        <v>100.7822644721609</v>
      </c>
      <c r="E338" s="87">
        <v>99.825923665981307</v>
      </c>
      <c r="G338" s="88">
        <v>97.985055705605845</v>
      </c>
      <c r="H338" s="86">
        <v>100.12196043169521</v>
      </c>
      <c r="I338" s="87">
        <v>102.50236167991737</v>
      </c>
      <c r="K338" s="71">
        <f t="shared" si="12"/>
        <v>0.30647940147923691</v>
      </c>
      <c r="L338" s="71">
        <f>SUM(K$5:K338)</f>
        <v>116.00793262504394</v>
      </c>
      <c r="M338" s="70">
        <f t="shared" si="13"/>
        <v>161.81703276196114</v>
      </c>
    </row>
    <row r="339" spans="1:13">
      <c r="A339" s="112" t="s">
        <v>944</v>
      </c>
      <c r="B339" s="86">
        <v>100.4810499643298</v>
      </c>
      <c r="C339" s="86">
        <v>100.76306404337147</v>
      </c>
      <c r="D339" s="86">
        <v>100.31536186397823</v>
      </c>
      <c r="E339" s="87">
        <v>100.2220334024384</v>
      </c>
      <c r="G339" s="88">
        <v>98.456412781126204</v>
      </c>
      <c r="H339" s="86">
        <v>99.511149554987838</v>
      </c>
      <c r="I339" s="87">
        <v>102.22454609131285</v>
      </c>
      <c r="K339" s="71">
        <f t="shared" si="12"/>
        <v>0.48104996432979874</v>
      </c>
      <c r="L339" s="71">
        <f>SUM(K$5:K339)</f>
        <v>116.48898258937373</v>
      </c>
      <c r="M339" s="70">
        <f t="shared" si="13"/>
        <v>162.48803927053928</v>
      </c>
    </row>
    <row r="340" spans="1:13">
      <c r="A340" s="112" t="s">
        <v>945</v>
      </c>
      <c r="B340" s="86">
        <v>100.9378484707369</v>
      </c>
      <c r="C340" s="86">
        <v>101.78720260055698</v>
      </c>
      <c r="D340" s="86">
        <v>99.930563688493933</v>
      </c>
      <c r="E340" s="87">
        <v>100.48444226011175</v>
      </c>
      <c r="G340" s="88">
        <v>99.379784742736405</v>
      </c>
      <c r="H340" s="86">
        <v>99.379784742736405</v>
      </c>
      <c r="I340" s="87">
        <v>101.9804187761555</v>
      </c>
      <c r="K340" s="71">
        <f t="shared" si="12"/>
        <v>0.93784847073689548</v>
      </c>
      <c r="L340" s="71">
        <f>SUM(K$5:K340)</f>
        <v>117.42683106011063</v>
      </c>
      <c r="M340" s="70">
        <f t="shared" si="13"/>
        <v>163.79622443754417</v>
      </c>
    </row>
    <row r="341" spans="1:13">
      <c r="A341" s="112" t="s">
        <v>946</v>
      </c>
      <c r="B341" s="86">
        <v>101.16105706318272</v>
      </c>
      <c r="C341" s="86">
        <v>102.01346353013693</v>
      </c>
      <c r="D341" s="86">
        <v>99.662584027367629</v>
      </c>
      <c r="E341" s="87">
        <v>100.95702106313831</v>
      </c>
      <c r="G341" s="88">
        <v>101.16105706318272</v>
      </c>
      <c r="H341" s="86">
        <v>99.140456329090284</v>
      </c>
      <c r="I341" s="87">
        <v>99.140456329090284</v>
      </c>
      <c r="K341" s="71">
        <f t="shared" si="12"/>
        <v>1.1610570631827244</v>
      </c>
      <c r="L341" s="71">
        <f>SUM(K$5:K341)</f>
        <v>118.58788812329335</v>
      </c>
      <c r="M341" s="70">
        <f t="shared" si="13"/>
        <v>165.41575858990942</v>
      </c>
    </row>
    <row r="342" spans="1:13">
      <c r="A342" s="112" t="s">
        <v>947</v>
      </c>
      <c r="B342" s="86">
        <v>99.271191208045636</v>
      </c>
      <c r="C342" s="86">
        <v>98.779935313729766</v>
      </c>
      <c r="D342" s="86">
        <v>99.565807798302757</v>
      </c>
      <c r="E342" s="87">
        <v>99.755483091119672</v>
      </c>
      <c r="G342" s="88">
        <v>100.42378638527228</v>
      </c>
      <c r="H342" s="86">
        <v>98.348845800184947</v>
      </c>
      <c r="I342" s="87">
        <v>98.744512134908206</v>
      </c>
      <c r="K342" s="71">
        <f t="shared" si="12"/>
        <v>-0.72880879195436421</v>
      </c>
      <c r="L342" s="71">
        <f>SUM(K$5:K342)</f>
        <v>117.85907933133899</v>
      </c>
      <c r="M342" s="70">
        <f t="shared" si="13"/>
        <v>164.39915848768999</v>
      </c>
    </row>
    <row r="343" spans="1:13">
      <c r="A343" s="112" t="s">
        <v>948</v>
      </c>
      <c r="B343" s="86">
        <v>99.758945932686387</v>
      </c>
      <c r="C343" s="86">
        <v>99.781145891455793</v>
      </c>
      <c r="D343" s="86">
        <v>99.382558880133047</v>
      </c>
      <c r="E343" s="87">
        <v>99.962063736546583</v>
      </c>
      <c r="G343" s="88">
        <v>100.18171076364024</v>
      </c>
      <c r="H343" s="86">
        <v>98.798791856472818</v>
      </c>
      <c r="I343" s="87">
        <v>98.762525527081323</v>
      </c>
      <c r="K343" s="71">
        <f t="shared" si="12"/>
        <v>-0.24105406731361256</v>
      </c>
      <c r="L343" s="71">
        <f>SUM(K$5:K343)</f>
        <v>117.61802526402538</v>
      </c>
      <c r="M343" s="70">
        <f t="shared" si="13"/>
        <v>164.06291722362087</v>
      </c>
    </row>
    <row r="344" spans="1:13">
      <c r="A344" s="112" t="s">
        <v>949</v>
      </c>
      <c r="B344" s="86">
        <v>100.58725364797012</v>
      </c>
      <c r="C344" s="86">
        <v>101.25851141958115</v>
      </c>
      <c r="D344" s="86">
        <v>99.730854288746812</v>
      </c>
      <c r="E344" s="87">
        <v>100.21340907103841</v>
      </c>
      <c r="G344" s="88">
        <v>100.77003151469859</v>
      </c>
      <c r="H344" s="86">
        <v>99.271775127251033</v>
      </c>
      <c r="I344" s="87">
        <v>98.889518944087939</v>
      </c>
      <c r="K344" s="71">
        <f t="shared" si="12"/>
        <v>0.58725364797011537</v>
      </c>
      <c r="L344" s="71">
        <f>SUM(K$5:K344)</f>
        <v>118.20527891199549</v>
      </c>
      <c r="M344" s="70">
        <f t="shared" si="13"/>
        <v>164.88206502362783</v>
      </c>
    </row>
    <row r="345" spans="1:13" ht="14" thickBot="1">
      <c r="A345" s="121" t="s">
        <v>950</v>
      </c>
      <c r="B345" s="114">
        <v>99.220077270773402</v>
      </c>
      <c r="C345" s="114">
        <v>98.682809297931357</v>
      </c>
      <c r="D345" s="114">
        <v>99.613231876967276</v>
      </c>
      <c r="E345" s="115">
        <v>99.707852428814007</v>
      </c>
      <c r="G345" s="116">
        <v>99.98410313466664</v>
      </c>
      <c r="H345" s="114">
        <v>100.26408273303318</v>
      </c>
      <c r="I345" s="115">
        <v>99.159997619120361</v>
      </c>
      <c r="K345" s="71">
        <f t="shared" si="12"/>
        <v>-0.77992272922659822</v>
      </c>
      <c r="L345" s="71">
        <f>SUM(K$5:K345)</f>
        <v>117.42535618276889</v>
      </c>
      <c r="M345" s="70">
        <f>L345/$L$178*100</f>
        <v>163.79416716206546</v>
      </c>
    </row>
    <row r="346" spans="1:13" ht="14" thickBot="1">
      <c r="A346" s="121" t="s">
        <v>953</v>
      </c>
      <c r="B346" s="114">
        <v>99.220077270773402</v>
      </c>
      <c r="C346" s="114"/>
      <c r="D346" s="114"/>
      <c r="E346" s="115"/>
      <c r="M346" s="70">
        <v>163.79416716206546</v>
      </c>
    </row>
    <row r="347" spans="1:13">
      <c r="B347" s="71"/>
      <c r="C347" s="71"/>
      <c r="D347" s="118"/>
      <c r="E347" s="71"/>
    </row>
    <row r="348" spans="1:13">
      <c r="A348" s="117" t="s">
        <v>951</v>
      </c>
      <c r="B348" s="119"/>
      <c r="C348" s="119"/>
      <c r="D348" s="118"/>
      <c r="E348" s="118"/>
    </row>
    <row r="349" spans="1:13" ht="14.25" customHeight="1">
      <c r="A349" s="117" t="s">
        <v>952</v>
      </c>
      <c r="B349" s="118"/>
      <c r="C349" s="118"/>
      <c r="D349" s="71"/>
      <c r="E349" s="71"/>
    </row>
    <row r="354" spans="7:9">
      <c r="G354" s="120"/>
      <c r="H354" s="120"/>
      <c r="I354" s="120"/>
    </row>
    <row r="355" spans="7:9">
      <c r="G355" s="120"/>
      <c r="H355" s="120"/>
      <c r="I355" s="120"/>
    </row>
    <row r="356" spans="7:9">
      <c r="G356" s="120"/>
      <c r="H356" s="120"/>
      <c r="I356" s="120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05E0F-D182-5B46-BBDD-554FEE3D3CAA}">
  <dimension ref="A1:E263"/>
  <sheetViews>
    <sheetView zoomScale="143" workbookViewId="0">
      <selection activeCell="C2" sqref="C2"/>
    </sheetView>
  </sheetViews>
  <sheetFormatPr baseColWidth="10" defaultRowHeight="15"/>
  <sheetData>
    <row r="1" spans="1:5">
      <c r="A1" t="s">
        <v>347</v>
      </c>
      <c r="B1" t="s">
        <v>1502</v>
      </c>
      <c r="D1" t="s">
        <v>347</v>
      </c>
      <c r="E1" t="s">
        <v>1502</v>
      </c>
    </row>
    <row r="2" spans="1:5">
      <c r="A2" t="s">
        <v>1503</v>
      </c>
      <c r="B2" s="215">
        <v>63.778126414883374</v>
      </c>
      <c r="D2" s="2">
        <v>37711</v>
      </c>
      <c r="E2" s="215" cm="1">
        <f t="array" aca="1" ref="E2" ca="1">INDIRECT("B"&amp;((ROW()-1)*3+1))</f>
        <v>61.708928916266316</v>
      </c>
    </row>
    <row r="3" spans="1:5">
      <c r="A3" t="s">
        <v>1504</v>
      </c>
      <c r="B3" s="215">
        <v>62.432283625650108</v>
      </c>
      <c r="D3" s="2">
        <v>37802</v>
      </c>
      <c r="E3" s="215" cm="1">
        <f t="array" aca="1" ref="E3" ca="1">INDIRECT("B"&amp;((ROW()-1)*3+1))</f>
        <v>61.073650282969574</v>
      </c>
    </row>
    <row r="4" spans="1:5">
      <c r="A4" t="s">
        <v>1505</v>
      </c>
      <c r="B4" s="215">
        <v>61.708928916266316</v>
      </c>
      <c r="D4" s="2">
        <v>37894</v>
      </c>
      <c r="E4" s="215" cm="1">
        <f t="array" aca="1" ref="E4" ca="1">INDIRECT("B"&amp;((ROW()-1)*3+1))</f>
        <v>63.229978330263549</v>
      </c>
    </row>
    <row r="5" spans="1:5">
      <c r="A5" t="s">
        <v>1506</v>
      </c>
      <c r="B5" s="215">
        <v>62.335391720056009</v>
      </c>
      <c r="D5" s="2">
        <v>37986</v>
      </c>
      <c r="E5" s="215" cm="1">
        <f t="array" aca="1" ref="E5" ca="1">INDIRECT("B"&amp;((ROW()-1)*3+1))</f>
        <v>62.30597509363789</v>
      </c>
    </row>
    <row r="6" spans="1:5">
      <c r="A6" t="s">
        <v>1507</v>
      </c>
      <c r="B6" s="215">
        <v>60.099799149204401</v>
      </c>
      <c r="D6" s="2">
        <v>38077</v>
      </c>
      <c r="E6" s="215" cm="1">
        <f t="array" aca="1" ref="E6" ca="1">INDIRECT("B"&amp;((ROW()-1)*3+1))</f>
        <v>62.134034872669339</v>
      </c>
    </row>
    <row r="7" spans="1:5">
      <c r="A7" t="s">
        <v>1508</v>
      </c>
      <c r="B7" s="215">
        <v>61.073650282969574</v>
      </c>
      <c r="D7" s="2">
        <v>38168</v>
      </c>
      <c r="E7" s="215" cm="1">
        <f t="array" aca="1" ref="E7" ca="1">INDIRECT("B"&amp;((ROW()-1)*3+1))</f>
        <v>65.745628330327634</v>
      </c>
    </row>
    <row r="8" spans="1:5">
      <c r="A8" t="s">
        <v>1509</v>
      </c>
      <c r="B8" s="215">
        <v>61.183381657273394</v>
      </c>
      <c r="D8" s="2">
        <v>38260</v>
      </c>
      <c r="E8" s="215" cm="1">
        <f t="array" aca="1" ref="E8" ca="1">INDIRECT("B"&amp;((ROW()-1)*3+1))</f>
        <v>68.877105350071304</v>
      </c>
    </row>
    <row r="9" spans="1:5">
      <c r="A9" t="s">
        <v>1510</v>
      </c>
      <c r="B9" s="215">
        <v>61.728166971079354</v>
      </c>
      <c r="D9" s="2">
        <v>38352</v>
      </c>
      <c r="E9" s="215" cm="1">
        <f t="array" aca="1" ref="E9" ca="1">INDIRECT("B"&amp;((ROW()-1)*3+1))</f>
        <v>67.124985970297629</v>
      </c>
    </row>
    <row r="10" spans="1:5">
      <c r="A10" t="s">
        <v>1511</v>
      </c>
      <c r="B10" s="215">
        <v>63.229978330263549</v>
      </c>
      <c r="D10" s="2">
        <v>38442</v>
      </c>
      <c r="E10" s="215" cm="1">
        <f t="array" aca="1" ref="E10" ca="1">INDIRECT("B"&amp;((ROW()-1)*3+1))</f>
        <v>70.996214590329714</v>
      </c>
    </row>
    <row r="11" spans="1:5">
      <c r="A11" t="s">
        <v>1512</v>
      </c>
      <c r="B11" s="215">
        <v>62.820361635267275</v>
      </c>
      <c r="D11" s="2">
        <v>38533</v>
      </c>
      <c r="E11" s="215" cm="1">
        <f t="array" aca="1" ref="E11" ca="1">INDIRECT("B"&amp;((ROW()-1)*3+1))</f>
        <v>75.127051892595574</v>
      </c>
    </row>
    <row r="12" spans="1:5">
      <c r="A12" t="s">
        <v>1513</v>
      </c>
      <c r="B12" s="215">
        <v>63.140791337005062</v>
      </c>
      <c r="D12" s="2">
        <v>38625</v>
      </c>
      <c r="E12" s="215" cm="1">
        <f t="array" aca="1" ref="E12" ca="1">INDIRECT("B"&amp;((ROW()-1)*3+1))</f>
        <v>73.070299558020864</v>
      </c>
    </row>
    <row r="13" spans="1:5">
      <c r="A13" t="s">
        <v>1514</v>
      </c>
      <c r="B13" s="215">
        <v>62.30597509363789</v>
      </c>
      <c r="D13" s="2">
        <v>38717</v>
      </c>
      <c r="E13" s="215" cm="1">
        <f t="array" aca="1" ref="E13" ca="1">INDIRECT("B"&amp;((ROW()-1)*3+1))</f>
        <v>75.255643762582451</v>
      </c>
    </row>
    <row r="14" spans="1:5">
      <c r="A14" t="s">
        <v>1515</v>
      </c>
      <c r="B14" s="215">
        <v>60.23960736693401</v>
      </c>
      <c r="D14" s="2">
        <v>38807</v>
      </c>
      <c r="E14" s="215" cm="1">
        <f t="array" aca="1" ref="E14" ca="1">INDIRECT("B"&amp;((ROW()-1)*3+1))</f>
        <v>74.277666589196699</v>
      </c>
    </row>
    <row r="15" spans="1:5">
      <c r="A15" t="s">
        <v>1516</v>
      </c>
      <c r="B15" s="215">
        <v>60.58502135691274</v>
      </c>
      <c r="D15" s="2">
        <v>38898</v>
      </c>
      <c r="E15" s="215" cm="1">
        <f t="array" aca="1" ref="E15" ca="1">INDIRECT("B"&amp;((ROW()-1)*3+1))</f>
        <v>77.784032034851435</v>
      </c>
    </row>
    <row r="16" spans="1:5">
      <c r="A16" t="s">
        <v>1517</v>
      </c>
      <c r="B16" s="215">
        <v>62.134034872669339</v>
      </c>
      <c r="D16" s="2">
        <v>38990</v>
      </c>
      <c r="E16" s="215" cm="1">
        <f t="array" aca="1" ref="E16" ca="1">INDIRECT("B"&amp;((ROW()-1)*3+1))</f>
        <v>85.749657524955737</v>
      </c>
    </row>
    <row r="17" spans="1:5">
      <c r="A17" t="s">
        <v>1518</v>
      </c>
      <c r="B17" s="215">
        <v>63.903211247423528</v>
      </c>
      <c r="D17" s="2">
        <v>39082</v>
      </c>
      <c r="E17" s="215" cm="1">
        <f t="array" aca="1" ref="E17" ca="1">INDIRECT("B"&amp;((ROW()-1)*3+1))</f>
        <v>88.123981492779947</v>
      </c>
    </row>
    <row r="18" spans="1:5">
      <c r="A18" t="s">
        <v>1519</v>
      </c>
      <c r="B18" s="215">
        <v>64.893318511861196</v>
      </c>
      <c r="D18" s="2">
        <v>39172</v>
      </c>
      <c r="E18" s="215" cm="1">
        <f t="array" aca="1" ref="E18" ca="1">INDIRECT("B"&amp;((ROW()-1)*3+1))</f>
        <v>89.007219231626351</v>
      </c>
    </row>
    <row r="19" spans="1:5">
      <c r="A19" t="s">
        <v>1520</v>
      </c>
      <c r="B19" s="215">
        <v>65.745628330327634</v>
      </c>
      <c r="D19" s="2">
        <v>39263</v>
      </c>
      <c r="E19" s="215" cm="1">
        <f t="array" aca="1" ref="E19" ca="1">INDIRECT("B"&amp;((ROW()-1)*3+1))</f>
        <v>91.964110627669172</v>
      </c>
    </row>
    <row r="20" spans="1:5">
      <c r="A20" t="s">
        <v>1521</v>
      </c>
      <c r="B20" s="215">
        <v>67.975228686387396</v>
      </c>
      <c r="D20" s="2">
        <v>39355</v>
      </c>
      <c r="E20" s="215" cm="1">
        <f t="array" aca="1" ref="E20" ca="1">INDIRECT("B"&amp;((ROW()-1)*3+1))</f>
        <v>91.079691130717919</v>
      </c>
    </row>
    <row r="21" spans="1:5">
      <c r="A21" t="s">
        <v>1522</v>
      </c>
      <c r="B21" s="215">
        <v>68.958043294292267</v>
      </c>
      <c r="D21" s="2">
        <v>39447</v>
      </c>
      <c r="E21" s="215" cm="1">
        <f t="array" aca="1" ref="E21" ca="1">INDIRECT("B"&amp;((ROW()-1)*3+1))</f>
        <v>100</v>
      </c>
    </row>
    <row r="22" spans="1:5">
      <c r="A22" t="s">
        <v>1523</v>
      </c>
      <c r="B22" s="215">
        <v>68.877105350071304</v>
      </c>
      <c r="D22" s="2">
        <v>39538</v>
      </c>
      <c r="E22" s="215" cm="1">
        <f t="array" aca="1" ref="E22" ca="1">INDIRECT("B"&amp;((ROW()-1)*3+1))</f>
        <v>96.066298327816057</v>
      </c>
    </row>
    <row r="23" spans="1:5">
      <c r="A23" t="s">
        <v>1524</v>
      </c>
      <c r="B23" s="215">
        <v>68.601604730438211</v>
      </c>
      <c r="D23" s="2">
        <v>39629</v>
      </c>
      <c r="E23" s="215" cm="1">
        <f t="array" aca="1" ref="E23" ca="1">INDIRECT("B"&amp;((ROW()-1)*3+1))</f>
        <v>97.036973097589851</v>
      </c>
    </row>
    <row r="24" spans="1:5">
      <c r="A24" t="s">
        <v>1525</v>
      </c>
      <c r="B24" s="215">
        <v>66.820965744143024</v>
      </c>
      <c r="D24" s="2">
        <v>39721</v>
      </c>
      <c r="E24" s="215" cm="1">
        <f t="array" aca="1" ref="E24" ca="1">INDIRECT("B"&amp;((ROW()-1)*3+1))</f>
        <v>104.65803274112035</v>
      </c>
    </row>
    <row r="25" spans="1:5">
      <c r="A25" t="s">
        <v>1526</v>
      </c>
      <c r="B25" s="215">
        <v>67.124985970297629</v>
      </c>
      <c r="D25" s="2">
        <v>39813</v>
      </c>
      <c r="E25" s="215" cm="1">
        <f t="array" aca="1" ref="E25" ca="1">INDIRECT("B"&amp;((ROW()-1)*3+1))</f>
        <v>109.76415663520767</v>
      </c>
    </row>
    <row r="26" spans="1:5">
      <c r="A26" t="s">
        <v>1264</v>
      </c>
      <c r="B26" s="215">
        <v>68.535901551975641</v>
      </c>
      <c r="D26" s="2">
        <v>39903</v>
      </c>
      <c r="E26" s="215" cm="1">
        <f t="array" aca="1" ref="E26" ca="1">INDIRECT("B"&amp;((ROW()-1)*3+1))</f>
        <v>95.521654482699603</v>
      </c>
    </row>
    <row r="27" spans="1:5">
      <c r="A27" t="s">
        <v>1265</v>
      </c>
      <c r="B27" s="215">
        <v>71.056747325467967</v>
      </c>
      <c r="D27" s="2">
        <v>39994</v>
      </c>
      <c r="E27" s="215" cm="1">
        <f t="array" aca="1" ref="E27" ca="1">INDIRECT("B"&amp;((ROW()-1)*3+1))</f>
        <v>92.468775840974914</v>
      </c>
    </row>
    <row r="28" spans="1:5">
      <c r="A28" t="s">
        <v>1266</v>
      </c>
      <c r="B28" s="215">
        <v>70.996214590329714</v>
      </c>
      <c r="D28" s="2">
        <v>40086</v>
      </c>
      <c r="E28" s="215" cm="1">
        <f t="array" aca="1" ref="E28" ca="1">INDIRECT("B"&amp;((ROW()-1)*3+1))</f>
        <v>87.6613104236623</v>
      </c>
    </row>
    <row r="29" spans="1:5">
      <c r="A29" t="s">
        <v>1267</v>
      </c>
      <c r="B29" s="215">
        <v>74.009550081008854</v>
      </c>
      <c r="D29" s="2">
        <v>40178</v>
      </c>
      <c r="E29" s="215" cm="1">
        <f t="array" aca="1" ref="E29" ca="1">INDIRECT("B"&amp;((ROW()-1)*3+1))</f>
        <v>87.359791147615553</v>
      </c>
    </row>
    <row r="30" spans="1:5">
      <c r="A30" t="s">
        <v>1268</v>
      </c>
      <c r="B30" s="215">
        <v>73.857489024341888</v>
      </c>
      <c r="D30" s="2">
        <v>40268</v>
      </c>
      <c r="E30" s="215" cm="1">
        <f t="array" aca="1" ref="E30" ca="1">INDIRECT("B"&amp;((ROW()-1)*3+1))</f>
        <v>87.666927453465803</v>
      </c>
    </row>
    <row r="31" spans="1:5">
      <c r="A31" t="s">
        <v>1269</v>
      </c>
      <c r="B31" s="215">
        <v>75.127051892595574</v>
      </c>
      <c r="D31" s="2">
        <v>40359</v>
      </c>
      <c r="E31" s="215" cm="1">
        <f t="array" aca="1" ref="E31" ca="1">INDIRECT("B"&amp;((ROW()-1)*3+1))</f>
        <v>100.53935364366198</v>
      </c>
    </row>
    <row r="32" spans="1:5">
      <c r="A32" t="s">
        <v>1270</v>
      </c>
      <c r="B32" s="215">
        <v>75.736227202004812</v>
      </c>
      <c r="D32" s="2">
        <v>40451</v>
      </c>
      <c r="E32" s="215" cm="1">
        <f t="array" aca="1" ref="E32" ca="1">INDIRECT("B"&amp;((ROW()-1)*3+1))</f>
        <v>101.16981414475397</v>
      </c>
    </row>
    <row r="33" spans="1:5">
      <c r="A33" t="s">
        <v>1271</v>
      </c>
      <c r="B33" s="215">
        <v>71.662829432287467</v>
      </c>
      <c r="D33" s="2">
        <v>40543</v>
      </c>
      <c r="E33" s="215" cm="1">
        <f t="array" aca="1" ref="E33" ca="1">INDIRECT("B"&amp;((ROW()-1)*3+1))</f>
        <v>101.88861985951175</v>
      </c>
    </row>
    <row r="34" spans="1:5">
      <c r="A34" t="s">
        <v>1272</v>
      </c>
      <c r="B34" s="215">
        <v>73.070299558020864</v>
      </c>
      <c r="D34" s="2">
        <v>40633</v>
      </c>
      <c r="E34" s="215" cm="1">
        <f t="array" aca="1" ref="E34" ca="1">INDIRECT("B"&amp;((ROW()-1)*3+1))</f>
        <v>97.555537546968637</v>
      </c>
    </row>
    <row r="35" spans="1:5">
      <c r="A35" t="s">
        <v>1273</v>
      </c>
      <c r="B35" s="215">
        <v>74.751756220853579</v>
      </c>
      <c r="D35" s="2">
        <v>40724</v>
      </c>
      <c r="E35" s="215" cm="1">
        <f t="array" aca="1" ref="E35" ca="1">INDIRECT("B"&amp;((ROW()-1)*3+1))</f>
        <v>93.315520615535362</v>
      </c>
    </row>
    <row r="36" spans="1:5">
      <c r="A36" t="s">
        <v>1274</v>
      </c>
      <c r="B36" s="215">
        <v>74.256873601361477</v>
      </c>
      <c r="D36" s="2">
        <v>40816</v>
      </c>
      <c r="E36" s="215" cm="1">
        <f t="array" aca="1" ref="E36" ca="1">INDIRECT("B"&amp;((ROW()-1)*3+1))</f>
        <v>97.27573350934064</v>
      </c>
    </row>
    <row r="37" spans="1:5">
      <c r="A37" t="s">
        <v>1275</v>
      </c>
      <c r="B37" s="215">
        <v>75.255643762582451</v>
      </c>
      <c r="D37" s="2">
        <v>40908</v>
      </c>
      <c r="E37" s="215" cm="1">
        <f t="array" aca="1" ref="E37" ca="1">INDIRECT("B"&amp;((ROW()-1)*3+1))</f>
        <v>98.028965014275897</v>
      </c>
    </row>
    <row r="38" spans="1:5">
      <c r="A38" t="s">
        <v>1276</v>
      </c>
      <c r="B38" s="215">
        <v>73.366992558614513</v>
      </c>
      <c r="D38" s="2">
        <v>40999</v>
      </c>
      <c r="E38" s="215" cm="1">
        <f t="array" aca="1" ref="E38" ca="1">INDIRECT("B"&amp;((ROW()-1)*3+1))</f>
        <v>95.362977506248484</v>
      </c>
    </row>
    <row r="39" spans="1:5">
      <c r="A39" t="s">
        <v>1277</v>
      </c>
      <c r="B39" s="215">
        <v>74.358412414441162</v>
      </c>
      <c r="D39" s="2">
        <v>41090</v>
      </c>
      <c r="E39" s="215" cm="1">
        <f t="array" aca="1" ref="E39" ca="1">INDIRECT("B"&amp;((ROW()-1)*3+1))</f>
        <v>92.219199424795107</v>
      </c>
    </row>
    <row r="40" spans="1:5">
      <c r="A40" t="s">
        <v>1278</v>
      </c>
      <c r="B40" s="215">
        <v>74.277666589196699</v>
      </c>
      <c r="D40" s="2">
        <v>41182</v>
      </c>
      <c r="E40" s="215" cm="1">
        <f t="array" aca="1" ref="E40" ca="1">INDIRECT("B"&amp;((ROW()-1)*3+1))</f>
        <v>91.788361473297954</v>
      </c>
    </row>
    <row r="41" spans="1:5">
      <c r="A41" t="s">
        <v>1279</v>
      </c>
      <c r="B41" s="215">
        <v>73.500963266605012</v>
      </c>
      <c r="D41" s="2">
        <v>41274</v>
      </c>
      <c r="E41" s="215" cm="1">
        <f t="array" aca="1" ref="E41" ca="1">INDIRECT("B"&amp;((ROW()-1)*3+1))</f>
        <v>92.750708984370021</v>
      </c>
    </row>
    <row r="42" spans="1:5">
      <c r="A42" t="s">
        <v>1280</v>
      </c>
      <c r="B42" s="215">
        <v>74.070320512252138</v>
      </c>
      <c r="D42" s="2">
        <v>41364</v>
      </c>
      <c r="E42" s="215" cm="1">
        <f t="array" aca="1" ref="E42" ca="1">INDIRECT("B"&amp;((ROW()-1)*3+1))</f>
        <v>92.518253827989867</v>
      </c>
    </row>
    <row r="43" spans="1:5">
      <c r="A43" t="s">
        <v>1281</v>
      </c>
      <c r="B43" s="215">
        <v>77.784032034851435</v>
      </c>
      <c r="D43" s="2">
        <v>41455</v>
      </c>
      <c r="E43" s="215" cm="1">
        <f t="array" aca="1" ref="E43" ca="1">INDIRECT("B"&amp;((ROW()-1)*3+1))</f>
        <v>94.416706608051115</v>
      </c>
    </row>
    <row r="44" spans="1:5">
      <c r="A44" t="s">
        <v>1282</v>
      </c>
      <c r="B44" s="215">
        <v>80.043040244259984</v>
      </c>
      <c r="D44" s="2">
        <v>41547</v>
      </c>
      <c r="E44" s="215" cm="1">
        <f t="array" aca="1" ref="E44" ca="1">INDIRECT("B"&amp;((ROW()-1)*3+1))</f>
        <v>97.317105300928787</v>
      </c>
    </row>
    <row r="45" spans="1:5">
      <c r="A45" t="s">
        <v>1283</v>
      </c>
      <c r="B45" s="215">
        <v>82.624238645269074</v>
      </c>
      <c r="D45" s="2">
        <v>41639</v>
      </c>
      <c r="E45" s="215" cm="1">
        <f t="array" aca="1" ref="E45" ca="1">INDIRECT("B"&amp;((ROW()-1)*3+1))</f>
        <v>95.965184510368942</v>
      </c>
    </row>
    <row r="46" spans="1:5">
      <c r="A46" t="s">
        <v>1284</v>
      </c>
      <c r="B46" s="215">
        <v>85.749657524955737</v>
      </c>
      <c r="D46" s="2">
        <v>41729</v>
      </c>
      <c r="E46" s="215" cm="1">
        <f t="array" aca="1" ref="E46" ca="1">INDIRECT("B"&amp;((ROW()-1)*3+1))</f>
        <v>93.997783569393007</v>
      </c>
    </row>
    <row r="47" spans="1:5">
      <c r="A47" t="s">
        <v>1285</v>
      </c>
      <c r="B47" s="215">
        <v>87.522669925263457</v>
      </c>
      <c r="D47" s="2">
        <v>41820</v>
      </c>
      <c r="E47" s="215" cm="1">
        <f t="array" aca="1" ref="E47" ca="1">INDIRECT("B"&amp;((ROW()-1)*3+1))</f>
        <v>94.202797401929431</v>
      </c>
    </row>
    <row r="48" spans="1:5">
      <c r="A48" t="s">
        <v>1286</v>
      </c>
      <c r="B48" s="215">
        <v>87.327168680445553</v>
      </c>
      <c r="D48" s="2">
        <v>41912</v>
      </c>
      <c r="E48" s="215" cm="1">
        <f t="array" aca="1" ref="E48" ca="1">INDIRECT("B"&amp;((ROW()-1)*3+1))</f>
        <v>100.68948623288856</v>
      </c>
    </row>
    <row r="49" spans="1:5">
      <c r="A49" t="s">
        <v>1287</v>
      </c>
      <c r="B49" s="215">
        <v>88.123981492779947</v>
      </c>
      <c r="D49" s="2">
        <v>42004</v>
      </c>
      <c r="E49" s="215" cm="1">
        <f t="array" aca="1" ref="E49" ca="1">INDIRECT("B"&amp;((ROW()-1)*3+1))</f>
        <v>97.437968852724111</v>
      </c>
    </row>
    <row r="50" spans="1:5">
      <c r="A50" t="s">
        <v>1288</v>
      </c>
      <c r="B50" s="215">
        <v>89.222229320128463</v>
      </c>
      <c r="D50" s="2">
        <v>42094</v>
      </c>
      <c r="E50" s="215" cm="1">
        <f t="array" aca="1" ref="E50" ca="1">INDIRECT("B"&amp;((ROW()-1)*3+1))</f>
        <v>102.91618748633992</v>
      </c>
    </row>
    <row r="51" spans="1:5">
      <c r="A51" t="s">
        <v>1289</v>
      </c>
      <c r="B51" s="215">
        <v>90.839310687033489</v>
      </c>
      <c r="D51" s="2">
        <v>42185</v>
      </c>
      <c r="E51" s="215" cm="1">
        <f t="array" aca="1" ref="E51" ca="1">INDIRECT("B"&amp;((ROW()-1)*3+1))</f>
        <v>99.872044189210825</v>
      </c>
    </row>
    <row r="52" spans="1:5">
      <c r="A52" t="s">
        <v>1290</v>
      </c>
      <c r="B52" s="215">
        <v>89.007219231626351</v>
      </c>
      <c r="D52" s="2">
        <v>42277</v>
      </c>
      <c r="E52" s="215" cm="1">
        <f t="array" aca="1" ref="E52" ca="1">INDIRECT("B"&amp;((ROW()-1)*3+1))</f>
        <v>101.50677821960687</v>
      </c>
    </row>
    <row r="53" spans="1:5">
      <c r="A53" t="s">
        <v>1291</v>
      </c>
      <c r="B53" s="215">
        <v>86.243152292836868</v>
      </c>
      <c r="D53" s="2">
        <v>42369</v>
      </c>
      <c r="E53" s="215" cm="1">
        <f t="array" aca="1" ref="E53" ca="1">INDIRECT("B"&amp;((ROW()-1)*3+1))</f>
        <v>102.05084077393529</v>
      </c>
    </row>
    <row r="54" spans="1:5">
      <c r="A54" t="s">
        <v>1292</v>
      </c>
      <c r="B54" s="215">
        <v>89.035285006648991</v>
      </c>
      <c r="D54" s="2">
        <v>42460</v>
      </c>
      <c r="E54" s="215" cm="1">
        <f t="array" aca="1" ref="E54" ca="1">INDIRECT("B"&amp;((ROW()-1)*3+1))</f>
        <v>99.046881638776028</v>
      </c>
    </row>
    <row r="55" spans="1:5">
      <c r="A55" t="s">
        <v>1293</v>
      </c>
      <c r="B55" s="215">
        <v>91.964110627669172</v>
      </c>
      <c r="D55" s="2">
        <v>42551</v>
      </c>
      <c r="E55" s="215" cm="1">
        <f t="array" aca="1" ref="E55" ca="1">INDIRECT("B"&amp;((ROW()-1)*3+1))</f>
        <v>99.220895312864926</v>
      </c>
    </row>
    <row r="56" spans="1:5">
      <c r="A56" t="s">
        <v>1294</v>
      </c>
      <c r="B56" s="215">
        <v>91.956687593045615</v>
      </c>
      <c r="D56" s="2">
        <v>42643</v>
      </c>
      <c r="E56" s="215" cm="1">
        <f t="array" aca="1" ref="E56" ca="1">INDIRECT("B"&amp;((ROW()-1)*3+1))</f>
        <v>99.0747870273768</v>
      </c>
    </row>
    <row r="57" spans="1:5">
      <c r="A57" t="s">
        <v>1295</v>
      </c>
      <c r="B57" s="215">
        <v>92.645668186420423</v>
      </c>
      <c r="D57" s="2">
        <v>42735</v>
      </c>
      <c r="E57" s="215" cm="1">
        <f t="array" aca="1" ref="E57" ca="1">INDIRECT("B"&amp;((ROW()-1)*3+1))</f>
        <v>101.01931015316026</v>
      </c>
    </row>
    <row r="58" spans="1:5">
      <c r="A58" t="s">
        <v>1296</v>
      </c>
      <c r="B58" s="215">
        <v>91.079691130717919</v>
      </c>
      <c r="D58" s="2">
        <v>42825</v>
      </c>
      <c r="E58" s="215" cm="1">
        <f t="array" aca="1" ref="E58" ca="1">INDIRECT("B"&amp;((ROW()-1)*3+1))</f>
        <v>98.184643161107076</v>
      </c>
    </row>
    <row r="59" spans="1:5">
      <c r="A59" t="s">
        <v>1297</v>
      </c>
      <c r="B59" s="215">
        <v>93.378972922447176</v>
      </c>
      <c r="D59" s="2">
        <v>42916</v>
      </c>
      <c r="E59" s="215" cm="1">
        <f t="array" aca="1" ref="E59" ca="1">INDIRECT("B"&amp;((ROW()-1)*3+1))</f>
        <v>97.549423195032688</v>
      </c>
    </row>
    <row r="60" spans="1:5">
      <c r="A60" t="s">
        <v>1298</v>
      </c>
      <c r="B60" s="215">
        <v>95.752344261916619</v>
      </c>
      <c r="D60" s="2">
        <v>43008</v>
      </c>
      <c r="E60" s="215" cm="1">
        <f t="array" aca="1" ref="E60" ca="1">INDIRECT("B"&amp;((ROW()-1)*3+1))</f>
        <v>93.601285742809253</v>
      </c>
    </row>
    <row r="61" spans="1:5">
      <c r="A61" t="s">
        <v>1299</v>
      </c>
      <c r="B61" s="215">
        <v>100</v>
      </c>
      <c r="D61" s="2">
        <v>43100</v>
      </c>
      <c r="E61" s="215" cm="1">
        <f t="array" aca="1" ref="E61" ca="1">INDIRECT("B"&amp;((ROW()-1)*3+1))</f>
        <v>94.558320957131571</v>
      </c>
    </row>
    <row r="62" spans="1:5">
      <c r="A62" t="s">
        <v>1300</v>
      </c>
      <c r="B62" s="215">
        <v>98.256309202501996</v>
      </c>
      <c r="D62" s="2">
        <v>43190</v>
      </c>
      <c r="E62" s="215" cm="1">
        <f t="array" aca="1" ref="E62" ca="1">INDIRECT("B"&amp;((ROW()-1)*3+1))</f>
        <v>92.639045537061079</v>
      </c>
    </row>
    <row r="63" spans="1:5">
      <c r="A63" t="s">
        <v>1301</v>
      </c>
      <c r="B63" s="215">
        <v>98.211791903894792</v>
      </c>
      <c r="D63" s="2">
        <v>43281</v>
      </c>
      <c r="E63" s="215" cm="1">
        <f t="array" aca="1" ref="E63" ca="1">INDIRECT("B"&amp;((ROW()-1)*3+1))</f>
        <v>95.596073446633881</v>
      </c>
    </row>
    <row r="64" spans="1:5">
      <c r="A64" t="s">
        <v>1302</v>
      </c>
      <c r="B64" s="215">
        <v>96.066298327816057</v>
      </c>
      <c r="D64" s="2">
        <v>43373</v>
      </c>
      <c r="E64" s="215" cm="1">
        <f t="array" aca="1" ref="E64" ca="1">INDIRECT("B"&amp;((ROW()-1)*3+1))</f>
        <v>98.587016746514465</v>
      </c>
    </row>
    <row r="65" spans="1:5">
      <c r="A65" t="s">
        <v>1303</v>
      </c>
      <c r="B65" s="215">
        <v>95.703005398992062</v>
      </c>
      <c r="D65" s="2">
        <v>43465</v>
      </c>
      <c r="E65" s="215" cm="1">
        <f t="array" aca="1" ref="E65" ca="1">INDIRECT("B"&amp;((ROW()-1)*3+1))</f>
        <v>98.840846141719709</v>
      </c>
    </row>
    <row r="66" spans="1:5">
      <c r="A66" t="s">
        <v>1304</v>
      </c>
      <c r="B66" s="215">
        <v>96.422497967167942</v>
      </c>
      <c r="D66" s="2">
        <v>43555</v>
      </c>
      <c r="E66" s="215" cm="1">
        <f t="array" aca="1" ref="E66" ca="1">INDIRECT("B"&amp;((ROW()-1)*3+1))</f>
        <v>98.315139518494192</v>
      </c>
    </row>
    <row r="67" spans="1:5">
      <c r="A67" t="s">
        <v>1305</v>
      </c>
      <c r="B67" s="215">
        <v>97.036973097589851</v>
      </c>
      <c r="D67" s="2">
        <v>43646</v>
      </c>
      <c r="E67" s="215" cm="1">
        <f t="array" aca="1" ref="E67" ca="1">INDIRECT("B"&amp;((ROW()-1)*3+1))</f>
        <v>99.693648391418478</v>
      </c>
    </row>
    <row r="68" spans="1:5">
      <c r="A68" t="s">
        <v>1306</v>
      </c>
      <c r="B68" s="215">
        <v>97.002830044311054</v>
      </c>
      <c r="D68" s="2">
        <v>43738</v>
      </c>
      <c r="E68" s="215" cm="1">
        <f t="array" aca="1" ref="E68" ca="1">INDIRECT("B"&amp;((ROW()-1)*3+1))</f>
        <v>101.42211710201876</v>
      </c>
    </row>
    <row r="69" spans="1:5">
      <c r="A69" t="s">
        <v>1307</v>
      </c>
      <c r="B69" s="215">
        <v>101.08607947810684</v>
      </c>
      <c r="D69" s="2">
        <v>43830</v>
      </c>
      <c r="E69" s="215" cm="1">
        <f t="array" aca="1" ref="E69" ca="1">INDIRECT("B"&amp;((ROW()-1)*3+1))</f>
        <v>99.619054862454902</v>
      </c>
    </row>
    <row r="70" spans="1:5">
      <c r="A70" t="s">
        <v>1308</v>
      </c>
      <c r="B70" s="215">
        <v>104.65803274112035</v>
      </c>
      <c r="D70" s="2">
        <v>43921</v>
      </c>
      <c r="E70" s="215" cm="1">
        <f t="array" aca="1" ref="E70" ca="1">INDIRECT("B"&amp;((ROW()-1)*3+1))</f>
        <v>100.53345107645613</v>
      </c>
    </row>
    <row r="71" spans="1:5">
      <c r="A71" t="s">
        <v>1309</v>
      </c>
      <c r="B71" s="215">
        <v>110.28706699490039</v>
      </c>
      <c r="D71" s="2">
        <v>44012</v>
      </c>
      <c r="E71" s="215" cm="1">
        <f t="array" aca="1" ref="E71" ca="1">INDIRECT("B"&amp;((ROW()-1)*3+1))</f>
        <v>101.82983802525136</v>
      </c>
    </row>
    <row r="72" spans="1:5">
      <c r="A72" t="s">
        <v>1310</v>
      </c>
      <c r="B72" s="215">
        <v>114.57760342692367</v>
      </c>
      <c r="D72" s="2">
        <v>44104</v>
      </c>
      <c r="E72" s="215" cm="1">
        <f t="array" aca="1" ref="E72" ca="1">INDIRECT("B"&amp;((ROW()-1)*3+1))</f>
        <v>98.339559093903588</v>
      </c>
    </row>
    <row r="73" spans="1:5">
      <c r="A73" t="s">
        <v>1311</v>
      </c>
      <c r="B73" s="215">
        <v>109.76415663520767</v>
      </c>
      <c r="D73" s="2">
        <v>44196</v>
      </c>
      <c r="E73" s="215" cm="1">
        <f t="array" aca="1" ref="E73" ca="1">INDIRECT("B"&amp;((ROW()-1)*3+1))</f>
        <v>91.693266738401562</v>
      </c>
    </row>
    <row r="74" spans="1:5">
      <c r="A74" t="s">
        <v>1312</v>
      </c>
      <c r="B74" s="215">
        <v>111.93021562416563</v>
      </c>
      <c r="D74" s="2">
        <v>44286</v>
      </c>
      <c r="E74" s="215" cm="1">
        <f t="array" aca="1" ref="E74" ca="1">INDIRECT("B"&amp;((ROW()-1)*3+1))</f>
        <v>92.682204167691197</v>
      </c>
    </row>
    <row r="75" spans="1:5">
      <c r="A75" t="s">
        <v>1313</v>
      </c>
      <c r="B75" s="215">
        <v>113.78813675001351</v>
      </c>
      <c r="D75" s="2">
        <v>44377</v>
      </c>
      <c r="E75" s="215" cm="1">
        <f t="array" aca="1" ref="E75" ca="1">INDIRECT("B"&amp;((ROW()-1)*3+1))</f>
        <v>95.207845236284584</v>
      </c>
    </row>
    <row r="76" spans="1:5">
      <c r="A76" t="s">
        <v>1314</v>
      </c>
      <c r="B76" s="215">
        <v>95.521654482699603</v>
      </c>
      <c r="D76" s="2">
        <v>44469</v>
      </c>
      <c r="E76" s="215" cm="1">
        <f t="array" aca="1" ref="E76" ca="1">INDIRECT("B"&amp;((ROW()-1)*3+1))</f>
        <v>102.06279166486112</v>
      </c>
    </row>
    <row r="77" spans="1:5">
      <c r="A77" t="s">
        <v>1315</v>
      </c>
      <c r="B77" s="215">
        <v>94.566297972913361</v>
      </c>
      <c r="D77" s="2">
        <v>44561</v>
      </c>
      <c r="E77" s="215" cm="1">
        <f t="array" aca="1" ref="E77" ca="1">INDIRECT("B"&amp;((ROW()-1)*3+1))</f>
        <v>106.13940760111625</v>
      </c>
    </row>
    <row r="78" spans="1:5">
      <c r="A78" t="s">
        <v>1316</v>
      </c>
      <c r="B78" s="215">
        <v>92.436118495625905</v>
      </c>
      <c r="D78" s="2">
        <v>44651</v>
      </c>
      <c r="E78" s="215" cm="1">
        <f t="array" aca="1" ref="E78" ca="1">INDIRECT("B"&amp;((ROW()-1)*3+1))</f>
        <v>107.43255418576783</v>
      </c>
    </row>
    <row r="79" spans="1:5">
      <c r="A79" t="s">
        <v>1317</v>
      </c>
      <c r="B79" s="215">
        <v>92.468775840974914</v>
      </c>
      <c r="D79" s="2">
        <v>44742</v>
      </c>
      <c r="E79" s="215" cm="1">
        <f t="array" aca="1" ref="E79" ca="1">INDIRECT("B"&amp;((ROW()-1)*3+1))</f>
        <v>126.14940332346178</v>
      </c>
    </row>
    <row r="80" spans="1:5">
      <c r="A80" t="s">
        <v>1318</v>
      </c>
      <c r="B80" s="215">
        <v>92.53018118412426</v>
      </c>
      <c r="D80" s="2">
        <v>44834</v>
      </c>
      <c r="E80" s="215" cm="1">
        <f t="array" aca="1" ref="E80" ca="1">INDIRECT("B"&amp;((ROW()-1)*3+1))</f>
        <v>135.93437054678074</v>
      </c>
    </row>
    <row r="81" spans="1:5">
      <c r="A81" t="s">
        <v>1319</v>
      </c>
      <c r="B81" s="215">
        <v>90.1930286031685</v>
      </c>
      <c r="D81" s="2">
        <v>44926</v>
      </c>
      <c r="E81" s="215" cm="1">
        <f t="array" aca="1" ref="E81" ca="1">INDIRECT("B"&amp;((ROW()-1)*3+1))</f>
        <v>135.35504591055127</v>
      </c>
    </row>
    <row r="82" spans="1:5">
      <c r="A82" t="s">
        <v>1320</v>
      </c>
      <c r="B82" s="215">
        <v>87.6613104236623</v>
      </c>
      <c r="D82" s="2">
        <v>45016</v>
      </c>
      <c r="E82" s="215" cm="1">
        <f t="array" aca="1" ref="E82" ca="1">INDIRECT("B"&amp;((ROW()-1)*3+1))</f>
        <v>136.16619578851808</v>
      </c>
    </row>
    <row r="83" spans="1:5">
      <c r="A83" t="s">
        <v>1321</v>
      </c>
      <c r="B83" s="215">
        <v>85.105068470154805</v>
      </c>
      <c r="D83" s="2">
        <v>45107</v>
      </c>
      <c r="E83" s="215" cm="1">
        <f t="array" aca="1" ref="E83" ca="1">INDIRECT("B"&amp;((ROW()-1)*3+1))</f>
        <v>134.89139781872711</v>
      </c>
    </row>
    <row r="84" spans="1:5">
      <c r="A84" t="s">
        <v>1322</v>
      </c>
      <c r="B84" s="215">
        <v>84.340003518369443</v>
      </c>
      <c r="D84" s="2">
        <v>45199</v>
      </c>
      <c r="E84" s="215" cm="1">
        <f t="array" aca="1" ref="E84" ca="1">INDIRECT("B"&amp;((ROW()-1)*3+1))</f>
        <v>138.16816733172243</v>
      </c>
    </row>
    <row r="85" spans="1:5">
      <c r="A85" t="s">
        <v>1323</v>
      </c>
      <c r="B85" s="215">
        <v>87.359791147615553</v>
      </c>
      <c r="D85" s="2">
        <v>45291</v>
      </c>
      <c r="E85" s="215" cm="1">
        <f t="array" aca="1" ref="E85" ca="1">INDIRECT("B"&amp;((ROW()-1)*3+1))</f>
        <v>128.5949151328299</v>
      </c>
    </row>
    <row r="86" spans="1:5">
      <c r="A86" t="s">
        <v>1324</v>
      </c>
      <c r="B86" s="215">
        <v>88.518393632417272</v>
      </c>
      <c r="D86" s="2">
        <v>45382</v>
      </c>
      <c r="E86" s="215" cm="1">
        <f t="array" aca="1" ref="E86" ca="1">INDIRECT("B"&amp;((ROW()-1)*3+1))</f>
        <v>128.07069227097864</v>
      </c>
    </row>
    <row r="87" spans="1:5">
      <c r="A87" t="s">
        <v>1325</v>
      </c>
      <c r="B87" s="215">
        <v>90.32026849313722</v>
      </c>
      <c r="D87" s="2">
        <v>45473</v>
      </c>
      <c r="E87" s="215" cm="1">
        <f t="array" aca="1" ref="E87" ca="1">INDIRECT("B"&amp;((ROW()-1)*3+1))</f>
        <v>132.504058042368</v>
      </c>
    </row>
    <row r="88" spans="1:5">
      <c r="A88" t="s">
        <v>1326</v>
      </c>
      <c r="B88" s="215">
        <v>87.666927453465803</v>
      </c>
      <c r="D88" s="2">
        <v>45565</v>
      </c>
      <c r="E88" s="215" cm="1">
        <f t="array" aca="1" ref="E88" ca="1">INDIRECT("B"&amp;((ROW()-1)*3+1))</f>
        <v>130.44367862508096</v>
      </c>
    </row>
    <row r="89" spans="1:5">
      <c r="A89" t="s">
        <v>1327</v>
      </c>
      <c r="B89" s="215">
        <v>88.458439563254231</v>
      </c>
    </row>
    <row r="90" spans="1:5">
      <c r="A90" t="s">
        <v>1328</v>
      </c>
      <c r="B90" s="215">
        <v>95.349976552471688</v>
      </c>
    </row>
    <row r="91" spans="1:5">
      <c r="A91" t="s">
        <v>1329</v>
      </c>
      <c r="B91" s="215">
        <v>100.53935364366198</v>
      </c>
    </row>
    <row r="92" spans="1:5">
      <c r="A92" t="s">
        <v>1330</v>
      </c>
      <c r="B92" s="215">
        <v>100.901883231204</v>
      </c>
    </row>
    <row r="93" spans="1:5">
      <c r="A93" t="s">
        <v>1331</v>
      </c>
      <c r="B93" s="215">
        <v>101.92459684704937</v>
      </c>
    </row>
    <row r="94" spans="1:5">
      <c r="A94" t="s">
        <v>1332</v>
      </c>
      <c r="B94" s="215">
        <v>101.16981414475397</v>
      </c>
    </row>
    <row r="95" spans="1:5">
      <c r="A95" t="s">
        <v>1333</v>
      </c>
      <c r="B95" s="215">
        <v>98.547703869119616</v>
      </c>
    </row>
    <row r="96" spans="1:5">
      <c r="A96" t="s">
        <v>1334</v>
      </c>
      <c r="B96" s="215">
        <v>99.839267903620041</v>
      </c>
    </row>
    <row r="97" spans="1:2">
      <c r="A97" t="s">
        <v>1335</v>
      </c>
      <c r="B97" s="215">
        <v>101.88861985951175</v>
      </c>
    </row>
    <row r="98" spans="1:2">
      <c r="A98" t="s">
        <v>1336</v>
      </c>
      <c r="B98" s="215">
        <v>100.6794581034309</v>
      </c>
    </row>
    <row r="99" spans="1:2">
      <c r="A99" t="s">
        <v>1337</v>
      </c>
      <c r="B99" s="215">
        <v>99.91493999335863</v>
      </c>
    </row>
    <row r="100" spans="1:2">
      <c r="A100" t="s">
        <v>1338</v>
      </c>
      <c r="B100" s="215">
        <v>97.555537546968637</v>
      </c>
    </row>
    <row r="101" spans="1:2">
      <c r="A101" t="s">
        <v>1339</v>
      </c>
      <c r="B101" s="215">
        <v>93.716859345288185</v>
      </c>
    </row>
    <row r="102" spans="1:2">
      <c r="A102" t="s">
        <v>1340</v>
      </c>
      <c r="B102" s="215">
        <v>93.722492241966108</v>
      </c>
    </row>
    <row r="103" spans="1:2">
      <c r="A103" t="s">
        <v>1341</v>
      </c>
      <c r="B103" s="215">
        <v>93.315520615535362</v>
      </c>
    </row>
    <row r="104" spans="1:2">
      <c r="A104" t="s">
        <v>1342</v>
      </c>
      <c r="B104" s="215">
        <v>94.835307024150964</v>
      </c>
    </row>
    <row r="105" spans="1:2">
      <c r="A105" t="s">
        <v>1343</v>
      </c>
      <c r="B105" s="215">
        <v>95.072992207519505</v>
      </c>
    </row>
    <row r="106" spans="1:2">
      <c r="A106" t="s">
        <v>1344</v>
      </c>
      <c r="B106" s="215">
        <v>97.27573350934064</v>
      </c>
    </row>
    <row r="107" spans="1:2">
      <c r="A107" t="s">
        <v>1345</v>
      </c>
      <c r="B107" s="215">
        <v>96.63938210958905</v>
      </c>
    </row>
    <row r="108" spans="1:2">
      <c r="A108" t="s">
        <v>1346</v>
      </c>
      <c r="B108" s="215">
        <v>95.577392566531259</v>
      </c>
    </row>
    <row r="109" spans="1:2">
      <c r="A109" t="s">
        <v>1347</v>
      </c>
      <c r="B109" s="215">
        <v>98.028965014275897</v>
      </c>
    </row>
    <row r="110" spans="1:2">
      <c r="A110" t="s">
        <v>1348</v>
      </c>
      <c r="B110" s="215">
        <v>98.683110592512492</v>
      </c>
    </row>
    <row r="111" spans="1:2">
      <c r="A111" t="s">
        <v>1349</v>
      </c>
      <c r="B111" s="215">
        <v>95.463867202309046</v>
      </c>
    </row>
    <row r="112" spans="1:2">
      <c r="A112" t="s">
        <v>1350</v>
      </c>
      <c r="B112" s="215">
        <v>95.362977506248484</v>
      </c>
    </row>
    <row r="113" spans="1:2">
      <c r="A113" t="s">
        <v>1351</v>
      </c>
      <c r="B113" s="215">
        <v>94.378422980068677</v>
      </c>
    </row>
    <row r="114" spans="1:2">
      <c r="A114" t="s">
        <v>1352</v>
      </c>
      <c r="B114" s="215">
        <v>94.337998538913055</v>
      </c>
    </row>
    <row r="115" spans="1:2">
      <c r="A115" t="s">
        <v>1353</v>
      </c>
      <c r="B115" s="215">
        <v>92.219199424795107</v>
      </c>
    </row>
    <row r="116" spans="1:2">
      <c r="A116" t="s">
        <v>1354</v>
      </c>
      <c r="B116" s="215">
        <v>93.653981701403495</v>
      </c>
    </row>
    <row r="117" spans="1:2">
      <c r="A117" t="s">
        <v>1355</v>
      </c>
      <c r="B117" s="215">
        <v>93.075698948736772</v>
      </c>
    </row>
    <row r="118" spans="1:2">
      <c r="A118" t="s">
        <v>1356</v>
      </c>
      <c r="B118" s="215">
        <v>91.788361473297954</v>
      </c>
    </row>
    <row r="119" spans="1:2">
      <c r="A119" t="s">
        <v>1357</v>
      </c>
      <c r="B119" s="215">
        <v>92.236037874060145</v>
      </c>
    </row>
    <row r="120" spans="1:2">
      <c r="A120" t="s">
        <v>1358</v>
      </c>
      <c r="B120" s="215">
        <v>93.30668627161721</v>
      </c>
    </row>
    <row r="121" spans="1:2">
      <c r="A121" t="s">
        <v>1359</v>
      </c>
      <c r="B121" s="215">
        <v>92.750708984370021</v>
      </c>
    </row>
    <row r="122" spans="1:2">
      <c r="A122" t="s">
        <v>1360</v>
      </c>
      <c r="B122" s="215">
        <v>92.001675740926984</v>
      </c>
    </row>
    <row r="123" spans="1:2">
      <c r="A123" t="s">
        <v>1361</v>
      </c>
      <c r="B123" s="215">
        <v>91.908619386982039</v>
      </c>
    </row>
    <row r="124" spans="1:2">
      <c r="A124" t="s">
        <v>1362</v>
      </c>
      <c r="B124" s="215">
        <v>92.518253827989867</v>
      </c>
    </row>
    <row r="125" spans="1:2">
      <c r="A125" t="s">
        <v>1363</v>
      </c>
      <c r="B125" s="215">
        <v>92.267354012672712</v>
      </c>
    </row>
    <row r="126" spans="1:2">
      <c r="A126" t="s">
        <v>1364</v>
      </c>
      <c r="B126" s="215">
        <v>93.163865422476348</v>
      </c>
    </row>
    <row r="127" spans="1:2">
      <c r="A127" t="s">
        <v>1365</v>
      </c>
      <c r="B127" s="215">
        <v>94.416706608051115</v>
      </c>
    </row>
    <row r="128" spans="1:2">
      <c r="A128" t="s">
        <v>1366</v>
      </c>
      <c r="B128" s="215">
        <v>97.783512326598071</v>
      </c>
    </row>
    <row r="129" spans="1:2">
      <c r="A129" t="s">
        <v>1367</v>
      </c>
      <c r="B129" s="215">
        <v>98.18302166916996</v>
      </c>
    </row>
    <row r="130" spans="1:2">
      <c r="A130" t="s">
        <v>1368</v>
      </c>
      <c r="B130" s="215">
        <v>97.317105300928787</v>
      </c>
    </row>
    <row r="131" spans="1:2">
      <c r="A131" t="s">
        <v>1369</v>
      </c>
      <c r="B131" s="215">
        <v>96.249175106399079</v>
      </c>
    </row>
    <row r="132" spans="1:2">
      <c r="A132" t="s">
        <v>1370</v>
      </c>
      <c r="B132" s="215">
        <v>97.426095536713433</v>
      </c>
    </row>
    <row r="133" spans="1:2">
      <c r="A133" t="s">
        <v>1371</v>
      </c>
      <c r="B133" s="215">
        <v>95.965184510368942</v>
      </c>
    </row>
    <row r="134" spans="1:2">
      <c r="A134" t="s">
        <v>1372</v>
      </c>
      <c r="B134" s="215">
        <v>96.633622467978142</v>
      </c>
    </row>
    <row r="135" spans="1:2">
      <c r="A135" t="s">
        <v>1373</v>
      </c>
      <c r="B135" s="215">
        <v>95.451042543529468</v>
      </c>
    </row>
    <row r="136" spans="1:2">
      <c r="A136" t="s">
        <v>1374</v>
      </c>
      <c r="B136" s="215">
        <v>93.997783569393007</v>
      </c>
    </row>
    <row r="137" spans="1:2">
      <c r="A137" t="s">
        <v>1375</v>
      </c>
      <c r="B137" s="215">
        <v>94.176638759246998</v>
      </c>
    </row>
    <row r="138" spans="1:2">
      <c r="A138" t="s">
        <v>1376</v>
      </c>
      <c r="B138" s="215">
        <v>94.084423962480045</v>
      </c>
    </row>
    <row r="139" spans="1:2">
      <c r="A139" t="s">
        <v>1377</v>
      </c>
      <c r="B139" s="215">
        <v>94.202797401929431</v>
      </c>
    </row>
    <row r="140" spans="1:2">
      <c r="A140" t="s">
        <v>1378</v>
      </c>
      <c r="B140" s="215">
        <v>96.170958155421431</v>
      </c>
    </row>
    <row r="141" spans="1:2">
      <c r="A141" t="s">
        <v>1379</v>
      </c>
      <c r="B141" s="215">
        <v>97.710570272293836</v>
      </c>
    </row>
    <row r="142" spans="1:2">
      <c r="A142" t="s">
        <v>1380</v>
      </c>
      <c r="B142" s="215">
        <v>100.68948623288856</v>
      </c>
    </row>
    <row r="143" spans="1:2">
      <c r="A143" t="s">
        <v>1381</v>
      </c>
      <c r="B143" s="215">
        <v>103.04839552545874</v>
      </c>
    </row>
    <row r="144" spans="1:2">
      <c r="A144" t="s">
        <v>1382</v>
      </c>
      <c r="B144" s="215">
        <v>103.15885732323939</v>
      </c>
    </row>
    <row r="145" spans="1:2">
      <c r="A145" t="s">
        <v>1383</v>
      </c>
      <c r="B145" s="215">
        <v>97.437968852724111</v>
      </c>
    </row>
    <row r="146" spans="1:2">
      <c r="A146" t="s">
        <v>1384</v>
      </c>
      <c r="B146" s="215">
        <v>99.158186608914306</v>
      </c>
    </row>
    <row r="147" spans="1:2">
      <c r="A147" t="s">
        <v>1385</v>
      </c>
      <c r="B147" s="215">
        <v>100.47858243236743</v>
      </c>
    </row>
    <row r="148" spans="1:2">
      <c r="A148" t="s">
        <v>1386</v>
      </c>
      <c r="B148" s="215">
        <v>102.91618748633992</v>
      </c>
    </row>
    <row r="149" spans="1:2">
      <c r="A149" t="s">
        <v>1387</v>
      </c>
      <c r="B149" s="215">
        <v>102.33306370181749</v>
      </c>
    </row>
    <row r="150" spans="1:2">
      <c r="A150" t="s">
        <v>1388</v>
      </c>
      <c r="B150" s="215">
        <v>98.579309701669942</v>
      </c>
    </row>
    <row r="151" spans="1:2">
      <c r="A151" t="s">
        <v>1389</v>
      </c>
      <c r="B151" s="215">
        <v>99.872044189210825</v>
      </c>
    </row>
    <row r="152" spans="1:2">
      <c r="A152" t="s">
        <v>1390</v>
      </c>
      <c r="B152" s="215">
        <v>100.75870759029002</v>
      </c>
    </row>
    <row r="153" spans="1:2">
      <c r="A153" t="s">
        <v>1391</v>
      </c>
      <c r="B153" s="215">
        <v>101.50146240882077</v>
      </c>
    </row>
    <row r="154" spans="1:2">
      <c r="A154" t="s">
        <v>1392</v>
      </c>
      <c r="B154" s="215">
        <v>101.50677821960687</v>
      </c>
    </row>
    <row r="155" spans="1:2">
      <c r="A155" t="s">
        <v>1393</v>
      </c>
      <c r="B155" s="215">
        <v>101.73155991767831</v>
      </c>
    </row>
    <row r="156" spans="1:2">
      <c r="A156" t="s">
        <v>1394</v>
      </c>
      <c r="B156" s="215">
        <v>102.29812065290487</v>
      </c>
    </row>
    <row r="157" spans="1:2">
      <c r="A157" t="s">
        <v>1395</v>
      </c>
      <c r="B157" s="215">
        <v>102.05084077393529</v>
      </c>
    </row>
    <row r="158" spans="1:2">
      <c r="A158" t="s">
        <v>1396</v>
      </c>
      <c r="B158" s="215">
        <v>102.75111245750048</v>
      </c>
    </row>
    <row r="159" spans="1:2">
      <c r="A159" t="s">
        <v>1397</v>
      </c>
      <c r="B159" s="215">
        <v>99.29450784734577</v>
      </c>
    </row>
    <row r="160" spans="1:2">
      <c r="A160" t="s">
        <v>1398</v>
      </c>
      <c r="B160" s="215">
        <v>99.046881638776028</v>
      </c>
    </row>
    <row r="161" spans="1:2">
      <c r="A161" t="s">
        <v>1399</v>
      </c>
      <c r="B161" s="215">
        <v>97.766924365869386</v>
      </c>
    </row>
    <row r="162" spans="1:2">
      <c r="A162" t="s">
        <v>1400</v>
      </c>
      <c r="B162" s="215">
        <v>98.371287107653032</v>
      </c>
    </row>
    <row r="163" spans="1:2">
      <c r="A163" t="s">
        <v>1401</v>
      </c>
      <c r="B163" s="215">
        <v>99.220895312864926</v>
      </c>
    </row>
    <row r="164" spans="1:2">
      <c r="A164" t="s">
        <v>1402</v>
      </c>
      <c r="B164" s="215">
        <v>99.917742125341547</v>
      </c>
    </row>
    <row r="165" spans="1:2">
      <c r="A165" t="s">
        <v>1403</v>
      </c>
      <c r="B165" s="215">
        <v>98.920425862687196</v>
      </c>
    </row>
    <row r="166" spans="1:2">
      <c r="A166" t="s">
        <v>1404</v>
      </c>
      <c r="B166" s="215">
        <v>99.0747870273768</v>
      </c>
    </row>
    <row r="167" spans="1:2">
      <c r="A167" t="s">
        <v>1405</v>
      </c>
      <c r="B167" s="215">
        <v>99.98443093115722</v>
      </c>
    </row>
    <row r="168" spans="1:2">
      <c r="A168" t="s">
        <v>1406</v>
      </c>
      <c r="B168" s="215">
        <v>101.09306342270663</v>
      </c>
    </row>
    <row r="169" spans="1:2">
      <c r="A169" t="s">
        <v>1407</v>
      </c>
      <c r="B169" s="215">
        <v>101.01931015316026</v>
      </c>
    </row>
    <row r="170" spans="1:2">
      <c r="A170" t="s">
        <v>1408</v>
      </c>
      <c r="B170" s="215">
        <v>99.714819200000889</v>
      </c>
    </row>
    <row r="171" spans="1:2">
      <c r="A171" t="s">
        <v>1409</v>
      </c>
      <c r="B171" s="215">
        <v>98.510089184916083</v>
      </c>
    </row>
    <row r="172" spans="1:2">
      <c r="A172" t="s">
        <v>1410</v>
      </c>
      <c r="B172" s="215">
        <v>98.184643161107076</v>
      </c>
    </row>
    <row r="173" spans="1:2">
      <c r="A173" t="s">
        <v>1411</v>
      </c>
      <c r="B173" s="215">
        <v>98.454771224984</v>
      </c>
    </row>
    <row r="174" spans="1:2">
      <c r="A174" t="s">
        <v>1412</v>
      </c>
      <c r="B174" s="215">
        <v>97.577352357327996</v>
      </c>
    </row>
    <row r="175" spans="1:2">
      <c r="A175" t="s">
        <v>1413</v>
      </c>
      <c r="B175" s="215">
        <v>97.549423195032688</v>
      </c>
    </row>
    <row r="176" spans="1:2">
      <c r="A176" t="s">
        <v>1414</v>
      </c>
      <c r="B176" s="215">
        <v>96.252255816639831</v>
      </c>
    </row>
    <row r="177" spans="1:2">
      <c r="A177" t="s">
        <v>1415</v>
      </c>
      <c r="B177" s="215">
        <v>94.564767795415506</v>
      </c>
    </row>
    <row r="178" spans="1:2">
      <c r="A178" t="s">
        <v>1416</v>
      </c>
      <c r="B178" s="215">
        <v>93.601285742809253</v>
      </c>
    </row>
    <row r="179" spans="1:2">
      <c r="A179" t="s">
        <v>1417</v>
      </c>
      <c r="B179" s="215">
        <v>94.604853206469457</v>
      </c>
    </row>
    <row r="180" spans="1:2">
      <c r="A180" t="s">
        <v>1418</v>
      </c>
      <c r="B180" s="215">
        <v>94.723335191503196</v>
      </c>
    </row>
    <row r="181" spans="1:2">
      <c r="A181" t="s">
        <v>1419</v>
      </c>
      <c r="B181" s="215">
        <v>94.558320957131571</v>
      </c>
    </row>
    <row r="182" spans="1:2">
      <c r="A182" t="s">
        <v>1420</v>
      </c>
      <c r="B182" s="215">
        <v>92.873741899793217</v>
      </c>
    </row>
    <row r="183" spans="1:2">
      <c r="A183" t="s">
        <v>1421</v>
      </c>
      <c r="B183" s="215">
        <v>92.335037601549857</v>
      </c>
    </row>
    <row r="184" spans="1:2">
      <c r="A184" t="s">
        <v>1422</v>
      </c>
      <c r="B184" s="215">
        <v>92.639045537061079</v>
      </c>
    </row>
    <row r="185" spans="1:2">
      <c r="A185" t="s">
        <v>1423</v>
      </c>
      <c r="B185" s="215">
        <v>92.96020449680276</v>
      </c>
    </row>
    <row r="186" spans="1:2">
      <c r="A186" t="s">
        <v>1424</v>
      </c>
      <c r="B186" s="215">
        <v>94.66179288348394</v>
      </c>
    </row>
    <row r="187" spans="1:2">
      <c r="A187" t="s">
        <v>1425</v>
      </c>
      <c r="B187" s="215">
        <v>95.596073446633881</v>
      </c>
    </row>
    <row r="188" spans="1:2">
      <c r="A188" t="s">
        <v>1426</v>
      </c>
      <c r="B188" s="215">
        <v>96.694776550313165</v>
      </c>
    </row>
    <row r="189" spans="1:2">
      <c r="A189" t="s">
        <v>1427</v>
      </c>
      <c r="B189" s="215">
        <v>98.941139108504302</v>
      </c>
    </row>
    <row r="190" spans="1:2">
      <c r="A190" t="s">
        <v>1428</v>
      </c>
      <c r="B190" s="215">
        <v>98.587016746514465</v>
      </c>
    </row>
    <row r="191" spans="1:2">
      <c r="A191" t="s">
        <v>1429</v>
      </c>
      <c r="B191" s="215">
        <v>98.232809070414575</v>
      </c>
    </row>
    <row r="192" spans="1:2">
      <c r="A192" t="s">
        <v>1430</v>
      </c>
      <c r="B192" s="215">
        <v>98.181150344706097</v>
      </c>
    </row>
    <row r="193" spans="1:2">
      <c r="A193" t="s">
        <v>1431</v>
      </c>
      <c r="B193" s="215">
        <v>98.840846141719709</v>
      </c>
    </row>
    <row r="194" spans="1:2">
      <c r="A194" t="s">
        <v>1432</v>
      </c>
      <c r="B194" s="215">
        <v>98.045299901465839</v>
      </c>
    </row>
    <row r="195" spans="1:2">
      <c r="A195" t="s">
        <v>1433</v>
      </c>
      <c r="B195" s="215">
        <v>98.23186467342083</v>
      </c>
    </row>
    <row r="196" spans="1:2">
      <c r="A196" t="s">
        <v>1434</v>
      </c>
      <c r="B196" s="215">
        <v>98.315139518494192</v>
      </c>
    </row>
    <row r="197" spans="1:2">
      <c r="A197" t="s">
        <v>1435</v>
      </c>
      <c r="B197" s="215">
        <v>98.940860729357297</v>
      </c>
    </row>
    <row r="198" spans="1:2">
      <c r="A198" t="s">
        <v>1436</v>
      </c>
      <c r="B198" s="215">
        <v>100.59507050390575</v>
      </c>
    </row>
    <row r="199" spans="1:2">
      <c r="A199" t="s">
        <v>1437</v>
      </c>
      <c r="B199" s="215">
        <v>99.693648391418478</v>
      </c>
    </row>
    <row r="200" spans="1:2">
      <c r="A200" t="s">
        <v>1438</v>
      </c>
      <c r="B200" s="215">
        <v>99.918174834519419</v>
      </c>
    </row>
    <row r="201" spans="1:2">
      <c r="A201" t="s">
        <v>1439</v>
      </c>
      <c r="B201" s="215">
        <v>100.73585464199124</v>
      </c>
    </row>
    <row r="202" spans="1:2">
      <c r="A202" t="s">
        <v>1440</v>
      </c>
      <c r="B202" s="215">
        <v>101.42211710201876</v>
      </c>
    </row>
    <row r="203" spans="1:2">
      <c r="A203" t="s">
        <v>1441</v>
      </c>
      <c r="B203" s="215">
        <v>101.26678612925457</v>
      </c>
    </row>
    <row r="204" spans="1:2">
      <c r="A204" t="s">
        <v>1442</v>
      </c>
      <c r="B204" s="215">
        <v>100.6334544188376</v>
      </c>
    </row>
    <row r="205" spans="1:2">
      <c r="A205" t="s">
        <v>1443</v>
      </c>
      <c r="B205" s="215">
        <v>99.619054862454902</v>
      </c>
    </row>
    <row r="206" spans="1:2">
      <c r="A206" t="s">
        <v>1444</v>
      </c>
      <c r="B206" s="215">
        <v>99.093106771010909</v>
      </c>
    </row>
    <row r="207" spans="1:2">
      <c r="A207" t="s">
        <v>1445</v>
      </c>
      <c r="B207" s="215">
        <v>100.6167729988606</v>
      </c>
    </row>
    <row r="208" spans="1:2">
      <c r="A208" t="s">
        <v>1446</v>
      </c>
      <c r="B208" s="215">
        <v>100.53345107645613</v>
      </c>
    </row>
    <row r="209" spans="1:2">
      <c r="A209" t="s">
        <v>1447</v>
      </c>
      <c r="B209" s="215">
        <v>102.89511674261436</v>
      </c>
    </row>
    <row r="210" spans="1:2">
      <c r="A210" t="s">
        <v>1448</v>
      </c>
      <c r="B210" s="215">
        <v>104.13736824876911</v>
      </c>
    </row>
    <row r="211" spans="1:2">
      <c r="A211" t="s">
        <v>1449</v>
      </c>
      <c r="B211" s="215">
        <v>101.82983802525136</v>
      </c>
    </row>
    <row r="212" spans="1:2">
      <c r="A212" t="s">
        <v>1450</v>
      </c>
      <c r="B212" s="215">
        <v>99.758648905188096</v>
      </c>
    </row>
    <row r="213" spans="1:2">
      <c r="A213" t="s">
        <v>1451</v>
      </c>
      <c r="B213" s="215">
        <v>98.128031964035415</v>
      </c>
    </row>
    <row r="214" spans="1:2">
      <c r="A214" t="s">
        <v>1452</v>
      </c>
      <c r="B214" s="215">
        <v>98.339559093903588</v>
      </c>
    </row>
    <row r="215" spans="1:2">
      <c r="A215" t="s">
        <v>1453</v>
      </c>
      <c r="B215" s="215">
        <v>97.939317512889176</v>
      </c>
    </row>
    <row r="216" spans="1:2">
      <c r="A216" t="s">
        <v>1454</v>
      </c>
      <c r="B216" s="215">
        <v>95.69642123036833</v>
      </c>
    </row>
    <row r="217" spans="1:2">
      <c r="A217" t="s">
        <v>1455</v>
      </c>
      <c r="B217" s="215">
        <v>91.693266738401562</v>
      </c>
    </row>
    <row r="218" spans="1:2">
      <c r="A218" t="s">
        <v>1456</v>
      </c>
      <c r="B218" s="215">
        <v>91.452196658319892</v>
      </c>
    </row>
    <row r="219" spans="1:2">
      <c r="A219" t="s">
        <v>1457</v>
      </c>
      <c r="B219" s="215">
        <v>91.549351094260558</v>
      </c>
    </row>
    <row r="220" spans="1:2">
      <c r="A220" t="s">
        <v>1458</v>
      </c>
      <c r="B220" s="215">
        <v>92.682204167691197</v>
      </c>
    </row>
    <row r="221" spans="1:2">
      <c r="A221" t="s">
        <v>1459</v>
      </c>
      <c r="B221" s="215">
        <v>93.346652732171222</v>
      </c>
    </row>
    <row r="222" spans="1:2">
      <c r="A222" t="s">
        <v>1460</v>
      </c>
      <c r="B222" s="215">
        <v>93.23798105892979</v>
      </c>
    </row>
    <row r="223" spans="1:2">
      <c r="A223" t="s">
        <v>1461</v>
      </c>
      <c r="B223" s="215">
        <v>95.207845236284584</v>
      </c>
    </row>
    <row r="224" spans="1:2">
      <c r="A224" t="s">
        <v>1462</v>
      </c>
      <c r="B224" s="215">
        <v>101.4935550505388</v>
      </c>
    </row>
    <row r="225" spans="1:2">
      <c r="A225" t="s">
        <v>1463</v>
      </c>
      <c r="B225" s="215">
        <v>101.64218536708253</v>
      </c>
    </row>
    <row r="226" spans="1:2">
      <c r="A226" t="s">
        <v>1464</v>
      </c>
      <c r="B226" s="215">
        <v>102.06279166486112</v>
      </c>
    </row>
    <row r="227" spans="1:2">
      <c r="A227" t="s">
        <v>1465</v>
      </c>
      <c r="B227" s="215">
        <v>104.69651446569026</v>
      </c>
    </row>
    <row r="228" spans="1:2">
      <c r="A228" t="s">
        <v>1466</v>
      </c>
      <c r="B228" s="215">
        <v>106.37589653242181</v>
      </c>
    </row>
    <row r="229" spans="1:2">
      <c r="A229" t="s">
        <v>1467</v>
      </c>
      <c r="B229" s="215">
        <v>106.13940760111625</v>
      </c>
    </row>
    <row r="230" spans="1:2">
      <c r="A230" t="s">
        <v>1468</v>
      </c>
      <c r="B230" s="215">
        <v>105.95421308776459</v>
      </c>
    </row>
    <row r="231" spans="1:2">
      <c r="A231" t="s">
        <v>1469</v>
      </c>
      <c r="B231" s="215">
        <v>105.70028725817163</v>
      </c>
    </row>
    <row r="232" spans="1:2">
      <c r="A232" t="s">
        <v>1470</v>
      </c>
      <c r="B232" s="215">
        <v>107.43255418576783</v>
      </c>
    </row>
    <row r="233" spans="1:2">
      <c r="A233" t="s">
        <v>1471</v>
      </c>
      <c r="B233" s="215">
        <v>112.23878552753206</v>
      </c>
    </row>
    <row r="234" spans="1:2">
      <c r="A234" t="s">
        <v>1472</v>
      </c>
      <c r="B234" s="215">
        <v>116.53989419728026</v>
      </c>
    </row>
    <row r="235" spans="1:2">
      <c r="A235" t="s">
        <v>1473</v>
      </c>
      <c r="B235" s="215">
        <v>126.14940332346178</v>
      </c>
    </row>
    <row r="236" spans="1:2">
      <c r="A236" t="s">
        <v>1474</v>
      </c>
      <c r="B236" s="215">
        <v>132.3286672909739</v>
      </c>
    </row>
    <row r="237" spans="1:2">
      <c r="A237" t="s">
        <v>1475</v>
      </c>
      <c r="B237" s="215">
        <v>134.62655442163063</v>
      </c>
    </row>
    <row r="238" spans="1:2">
      <c r="A238" t="s">
        <v>1476</v>
      </c>
      <c r="B238" s="215">
        <v>135.93437054678074</v>
      </c>
    </row>
    <row r="239" spans="1:2">
      <c r="A239" t="s">
        <v>1477</v>
      </c>
      <c r="B239" s="215">
        <v>138.6979327632406</v>
      </c>
    </row>
    <row r="240" spans="1:2">
      <c r="A240" t="s">
        <v>1478</v>
      </c>
      <c r="B240" s="215">
        <v>137.51641319397402</v>
      </c>
    </row>
    <row r="241" spans="1:2">
      <c r="A241" t="s">
        <v>1479</v>
      </c>
      <c r="B241" s="215">
        <v>135.35504591055127</v>
      </c>
    </row>
    <row r="242" spans="1:2">
      <c r="A242" t="s">
        <v>1480</v>
      </c>
      <c r="B242" s="215">
        <v>133.32517902765539</v>
      </c>
    </row>
    <row r="243" spans="1:2">
      <c r="A243" t="s">
        <v>1481</v>
      </c>
      <c r="B243" s="215">
        <v>134.81348179624581</v>
      </c>
    </row>
    <row r="244" spans="1:2">
      <c r="A244" t="s">
        <v>1482</v>
      </c>
      <c r="B244" s="215">
        <v>136.16619578851808</v>
      </c>
    </row>
    <row r="245" spans="1:2">
      <c r="A245" t="s">
        <v>1483</v>
      </c>
      <c r="B245" s="215">
        <v>134.06872353980245</v>
      </c>
    </row>
    <row r="246" spans="1:2">
      <c r="A246" t="s">
        <v>1484</v>
      </c>
      <c r="B246" s="215">
        <v>133.89422660142515</v>
      </c>
    </row>
    <row r="247" spans="1:2">
      <c r="A247" t="s">
        <v>1485</v>
      </c>
      <c r="B247" s="215">
        <v>134.89139781872711</v>
      </c>
    </row>
    <row r="248" spans="1:2">
      <c r="A248" t="s">
        <v>1486</v>
      </c>
      <c r="B248" s="215">
        <v>134.24063397478901</v>
      </c>
    </row>
    <row r="249" spans="1:2">
      <c r="A249" t="s">
        <v>1487</v>
      </c>
      <c r="B249" s="215">
        <v>135.82451066863072</v>
      </c>
    </row>
    <row r="250" spans="1:2">
      <c r="A250" t="s">
        <v>1488</v>
      </c>
      <c r="B250" s="215">
        <v>138.16816733172243</v>
      </c>
    </row>
    <row r="251" spans="1:2">
      <c r="A251" t="s">
        <v>1489</v>
      </c>
      <c r="B251" s="215">
        <v>133.39628687017091</v>
      </c>
    </row>
    <row r="252" spans="1:2">
      <c r="A252" t="s">
        <v>1490</v>
      </c>
      <c r="B252" s="215">
        <v>130.58738178173203</v>
      </c>
    </row>
    <row r="253" spans="1:2">
      <c r="A253" t="s">
        <v>1491</v>
      </c>
      <c r="B253" s="215">
        <v>128.5949151328299</v>
      </c>
    </row>
    <row r="254" spans="1:2">
      <c r="A254" t="s">
        <v>1492</v>
      </c>
      <c r="B254" s="215">
        <v>127.81469320231098</v>
      </c>
    </row>
    <row r="255" spans="1:2">
      <c r="A255" t="s">
        <v>1493</v>
      </c>
      <c r="B255" s="215">
        <v>127.5100469630201</v>
      </c>
    </row>
    <row r="256" spans="1:2">
      <c r="A256" t="s">
        <v>1494</v>
      </c>
      <c r="B256" s="215">
        <v>128.07069227097864</v>
      </c>
    </row>
    <row r="257" spans="1:2">
      <c r="A257" t="s">
        <v>1495</v>
      </c>
      <c r="B257" s="215">
        <v>132.26410326090482</v>
      </c>
    </row>
    <row r="258" spans="1:2">
      <c r="A258" t="s">
        <v>1496</v>
      </c>
      <c r="B258" s="215">
        <v>132.48754668410814</v>
      </c>
    </row>
    <row r="259" spans="1:2">
      <c r="A259" t="s">
        <v>1497</v>
      </c>
      <c r="B259" s="215">
        <v>132.504058042368</v>
      </c>
    </row>
    <row r="260" spans="1:2">
      <c r="A260" t="s">
        <v>1498</v>
      </c>
      <c r="B260" s="215">
        <v>132.26891440743839</v>
      </c>
    </row>
    <row r="261" spans="1:2">
      <c r="A261" t="s">
        <v>1499</v>
      </c>
      <c r="B261" s="215">
        <v>131.05340852947137</v>
      </c>
    </row>
    <row r="262" spans="1:2">
      <c r="A262" t="s">
        <v>1500</v>
      </c>
      <c r="B262" s="215">
        <v>130.44367862508096</v>
      </c>
    </row>
    <row r="263" spans="1:2">
      <c r="A263" t="s">
        <v>1501</v>
      </c>
      <c r="B263" s="215">
        <v>132.73249726574986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2976-99BC-444E-86F9-193E84958623}">
  <dimension ref="A1:I6013"/>
  <sheetViews>
    <sheetView zoomScale="137" workbookViewId="0">
      <selection activeCell="I12" sqref="I12"/>
    </sheetView>
  </sheetViews>
  <sheetFormatPr baseColWidth="10" defaultRowHeight="15"/>
  <cols>
    <col min="1" max="1" width="24.6640625" bestFit="1" customWidth="1"/>
    <col min="2" max="2" width="6.33203125" bestFit="1" customWidth="1"/>
  </cols>
  <sheetData>
    <row r="1" spans="1:9">
      <c r="A1" t="s">
        <v>1527</v>
      </c>
    </row>
    <row r="2" spans="1:9">
      <c r="A2" t="s">
        <v>1528</v>
      </c>
    </row>
    <row r="3" spans="1:9">
      <c r="A3" s="227" t="s">
        <v>1529</v>
      </c>
      <c r="B3" s="227"/>
      <c r="C3" s="227"/>
      <c r="D3" s="227"/>
      <c r="E3" s="227"/>
    </row>
    <row r="4" spans="1:9">
      <c r="A4" s="227" t="s">
        <v>1530</v>
      </c>
      <c r="B4" s="227"/>
      <c r="C4" s="227"/>
      <c r="D4" s="227"/>
      <c r="E4" s="227"/>
    </row>
    <row r="5" spans="1:9">
      <c r="A5" s="227" t="s">
        <v>1531</v>
      </c>
      <c r="B5" s="227"/>
      <c r="C5" s="227"/>
      <c r="D5" s="227"/>
      <c r="E5" s="227"/>
    </row>
    <row r="6" spans="1:9">
      <c r="A6" s="227" t="s">
        <v>1532</v>
      </c>
      <c r="B6" s="227"/>
      <c r="C6" s="227"/>
      <c r="D6" s="227"/>
      <c r="E6" s="227"/>
    </row>
    <row r="8" spans="1:9">
      <c r="A8" t="s">
        <v>1533</v>
      </c>
      <c r="B8" s="227" t="s">
        <v>1534</v>
      </c>
      <c r="C8" s="227"/>
      <c r="D8" s="227"/>
      <c r="E8" s="227"/>
    </row>
    <row r="10" spans="1:9">
      <c r="A10" t="s">
        <v>1536</v>
      </c>
    </row>
    <row r="11" spans="1:9">
      <c r="A11" t="s">
        <v>1535</v>
      </c>
      <c r="B11" t="s">
        <v>1533</v>
      </c>
      <c r="D11" t="s">
        <v>347</v>
      </c>
      <c r="I11" t="s">
        <v>1537</v>
      </c>
    </row>
    <row r="12" spans="1:9">
      <c r="A12" s="216">
        <v>37209</v>
      </c>
      <c r="B12" s="215">
        <v>26.56</v>
      </c>
      <c r="D12" s="2">
        <v>37711</v>
      </c>
      <c r="E12">
        <f>LOOKUP(D12,A12:A6013,B12:B6013)</f>
        <v>29.15</v>
      </c>
      <c r="F12">
        <f>LOOKUP(D12-1,A12:A6013,B12:B6013)</f>
        <v>27.75</v>
      </c>
      <c r="G12">
        <f>LOOKUP(D12-2,A12:A6013,B12:B6013)</f>
        <v>27.75</v>
      </c>
      <c r="H12">
        <f>LOOKUP(D12-3,A12:A6013,B12:B6013)</f>
        <v>27.75</v>
      </c>
      <c r="I12" cm="1">
        <f t="array" ref="I12">INDEX(E12:H12,MATCH(TRUE, ISNUMBER(E12:H12), 0))</f>
        <v>29.15</v>
      </c>
    </row>
    <row r="13" spans="1:9">
      <c r="A13" s="216">
        <v>37210</v>
      </c>
      <c r="B13" s="215">
        <v>25.56</v>
      </c>
      <c r="D13" s="2">
        <v>37802</v>
      </c>
      <c r="E13">
        <f>LOOKUP(D13,A13:A6014,B13:B6014)</f>
        <v>19.52</v>
      </c>
      <c r="F13">
        <f t="shared" ref="F13:F76" si="0">LOOKUP(D13-1,A13:A6014,B13:B6014)</f>
        <v>19.16</v>
      </c>
      <c r="G13">
        <f t="shared" ref="G13:G76" si="1">LOOKUP(D13-2,A13:A6014,B13:B6014)</f>
        <v>19.16</v>
      </c>
      <c r="H13">
        <f t="shared" ref="H13:H76" si="2">LOOKUP(D13-3,A13:A6014,B13:B6014)</f>
        <v>19.16</v>
      </c>
      <c r="I13" cm="1">
        <f t="array" ref="I13">INDEX(E13:H13,MATCH(TRUE, ISNUMBER(E13:H13), 0))</f>
        <v>19.52</v>
      </c>
    </row>
    <row r="14" spans="1:9">
      <c r="A14" s="216">
        <v>37211</v>
      </c>
      <c r="B14" s="215">
        <v>25.07</v>
      </c>
      <c r="D14" s="2">
        <v>37894</v>
      </c>
      <c r="E14">
        <f t="shared" ref="E14:E76" si="3">LOOKUP(D14,A14:A6015,B14:B6015)</f>
        <v>22.72</v>
      </c>
      <c r="F14">
        <f t="shared" si="0"/>
        <v>21.67</v>
      </c>
      <c r="G14">
        <f t="shared" si="1"/>
        <v>22.23</v>
      </c>
      <c r="H14">
        <f t="shared" si="2"/>
        <v>22.23</v>
      </c>
      <c r="I14" cm="1">
        <f t="array" ref="I14">INDEX(E14:H14,MATCH(TRUE, ISNUMBER(E14:H14), 0))</f>
        <v>22.72</v>
      </c>
    </row>
    <row r="15" spans="1:9">
      <c r="A15" s="216">
        <v>37214</v>
      </c>
      <c r="B15" s="215">
        <v>24.46</v>
      </c>
      <c r="D15" s="2">
        <v>37986</v>
      </c>
      <c r="E15">
        <f t="shared" si="3"/>
        <v>18.309999999999999</v>
      </c>
      <c r="F15">
        <f t="shared" si="0"/>
        <v>17.68</v>
      </c>
      <c r="G15">
        <f t="shared" si="1"/>
        <v>17.09</v>
      </c>
      <c r="H15">
        <f t="shared" si="2"/>
        <v>17.45</v>
      </c>
      <c r="I15" cm="1">
        <f t="array" ref="I15">INDEX(E15:H15,MATCH(TRUE, ISNUMBER(E15:H15), 0))</f>
        <v>18.309999999999999</v>
      </c>
    </row>
    <row r="16" spans="1:9">
      <c r="A16" s="216">
        <v>37215</v>
      </c>
      <c r="B16" s="215">
        <v>24.12</v>
      </c>
      <c r="D16" s="2">
        <v>38077</v>
      </c>
      <c r="E16">
        <f t="shared" si="3"/>
        <v>16.739999999999998</v>
      </c>
      <c r="F16">
        <f t="shared" si="0"/>
        <v>16.28</v>
      </c>
      <c r="G16">
        <f t="shared" si="1"/>
        <v>16.5</v>
      </c>
      <c r="H16">
        <f t="shared" si="2"/>
        <v>17.329999999999998</v>
      </c>
      <c r="I16" cm="1">
        <f t="array" ref="I16">INDEX(E16:H16,MATCH(TRUE, ISNUMBER(E16:H16), 0))</f>
        <v>16.739999999999998</v>
      </c>
    </row>
    <row r="17" spans="1:9">
      <c r="A17" s="216">
        <v>37216</v>
      </c>
      <c r="B17" s="215">
        <v>24.19</v>
      </c>
      <c r="D17" s="2">
        <v>38168</v>
      </c>
      <c r="E17">
        <f t="shared" si="3"/>
        <v>14.34</v>
      </c>
      <c r="F17">
        <f t="shared" si="0"/>
        <v>15.47</v>
      </c>
      <c r="G17">
        <f t="shared" si="1"/>
        <v>16.07</v>
      </c>
      <c r="H17">
        <f t="shared" si="2"/>
        <v>15.19</v>
      </c>
      <c r="I17" cm="1">
        <f t="array" ref="I17">INDEX(E17:H17,MATCH(TRUE, ISNUMBER(E17:H17), 0))</f>
        <v>14.34</v>
      </c>
    </row>
    <row r="18" spans="1:9">
      <c r="A18" s="216">
        <v>37217</v>
      </c>
      <c r="B18" s="217" t="e">
        <f>NA()</f>
        <v>#N/A</v>
      </c>
      <c r="D18" s="2">
        <v>38260</v>
      </c>
      <c r="E18">
        <f t="shared" si="3"/>
        <v>13.34</v>
      </c>
      <c r="F18">
        <f t="shared" si="0"/>
        <v>13.21</v>
      </c>
      <c r="G18">
        <f t="shared" si="1"/>
        <v>13.83</v>
      </c>
      <c r="H18">
        <f t="shared" si="2"/>
        <v>14.62</v>
      </c>
      <c r="I18" cm="1">
        <f t="array" ref="I18">INDEX(E18:H18,MATCH(TRUE, ISNUMBER(E18:H18), 0))</f>
        <v>13.34</v>
      </c>
    </row>
    <row r="19" spans="1:9">
      <c r="A19" s="216">
        <v>37218</v>
      </c>
      <c r="B19" s="215">
        <v>23.25</v>
      </c>
      <c r="D19" s="2">
        <v>38352</v>
      </c>
      <c r="E19">
        <f t="shared" si="3"/>
        <v>13.29</v>
      </c>
      <c r="F19">
        <f t="shared" si="0"/>
        <v>12.56</v>
      </c>
      <c r="G19">
        <f t="shared" si="1"/>
        <v>11.62</v>
      </c>
      <c r="H19">
        <f t="shared" si="2"/>
        <v>12</v>
      </c>
      <c r="I19" cm="1">
        <f t="array" ref="I19">INDEX(E19:H19,MATCH(TRUE, ISNUMBER(E19:H19), 0))</f>
        <v>13.29</v>
      </c>
    </row>
    <row r="20" spans="1:9">
      <c r="A20" s="216">
        <v>37221</v>
      </c>
      <c r="B20" s="215">
        <v>23.79</v>
      </c>
      <c r="D20" s="2">
        <v>38442</v>
      </c>
      <c r="E20">
        <f t="shared" si="3"/>
        <v>14.02</v>
      </c>
      <c r="F20">
        <f t="shared" si="0"/>
        <v>13.64</v>
      </c>
      <c r="G20">
        <f t="shared" si="1"/>
        <v>14.49</v>
      </c>
      <c r="H20">
        <f t="shared" si="2"/>
        <v>13.75</v>
      </c>
      <c r="I20" cm="1">
        <f t="array" ref="I20">INDEX(E20:H20,MATCH(TRUE, ISNUMBER(E20:H20), 0))</f>
        <v>14.02</v>
      </c>
    </row>
    <row r="21" spans="1:9">
      <c r="A21" s="216">
        <v>37222</v>
      </c>
      <c r="B21" s="215">
        <v>24</v>
      </c>
      <c r="D21" s="2">
        <v>38533</v>
      </c>
      <c r="E21">
        <f t="shared" si="3"/>
        <v>12.04</v>
      </c>
      <c r="F21">
        <f t="shared" si="0"/>
        <v>11.77</v>
      </c>
      <c r="G21">
        <f t="shared" si="1"/>
        <v>11.58</v>
      </c>
      <c r="H21">
        <f t="shared" si="2"/>
        <v>12.52</v>
      </c>
      <c r="I21" cm="1">
        <f t="array" ref="I21">INDEX(E21:H21,MATCH(TRUE, ISNUMBER(E21:H21), 0))</f>
        <v>12.04</v>
      </c>
    </row>
    <row r="22" spans="1:9">
      <c r="A22" s="216">
        <v>37223</v>
      </c>
      <c r="B22" s="215">
        <v>25.9</v>
      </c>
      <c r="D22" s="2">
        <v>38625</v>
      </c>
      <c r="E22">
        <f t="shared" si="3"/>
        <v>11.92</v>
      </c>
      <c r="F22">
        <f t="shared" si="0"/>
        <v>12.24</v>
      </c>
      <c r="G22">
        <f t="shared" si="1"/>
        <v>12.63</v>
      </c>
      <c r="H22">
        <f t="shared" si="2"/>
        <v>12.76</v>
      </c>
      <c r="I22" cm="1">
        <f t="array" ref="I22">INDEX(E22:H22,MATCH(TRUE, ISNUMBER(E22:H22), 0))</f>
        <v>11.92</v>
      </c>
    </row>
    <row r="23" spans="1:9">
      <c r="A23" s="216">
        <v>37224</v>
      </c>
      <c r="B23" s="215">
        <v>25.18</v>
      </c>
      <c r="D23" s="2">
        <v>38717</v>
      </c>
      <c r="E23">
        <f t="shared" si="3"/>
        <v>12.07</v>
      </c>
      <c r="F23">
        <f t="shared" si="0"/>
        <v>12.07</v>
      </c>
      <c r="G23">
        <f t="shared" si="1"/>
        <v>11.61</v>
      </c>
      <c r="H23">
        <f t="shared" si="2"/>
        <v>11.35</v>
      </c>
      <c r="I23" cm="1">
        <f t="array" ref="I23">INDEX(E23:H23,MATCH(TRUE, ISNUMBER(E23:H23), 0))</f>
        <v>12.07</v>
      </c>
    </row>
    <row r="24" spans="1:9">
      <c r="A24" s="216">
        <v>37225</v>
      </c>
      <c r="B24" s="215">
        <v>23.84</v>
      </c>
      <c r="D24" s="2">
        <v>38807</v>
      </c>
      <c r="E24">
        <f t="shared" si="3"/>
        <v>11.39</v>
      </c>
      <c r="F24">
        <f t="shared" si="0"/>
        <v>11.57</v>
      </c>
      <c r="G24">
        <f t="shared" si="1"/>
        <v>10.95</v>
      </c>
      <c r="H24">
        <f t="shared" si="2"/>
        <v>11.58</v>
      </c>
      <c r="I24" cm="1">
        <f t="array" ref="I24">INDEX(E24:H24,MATCH(TRUE, ISNUMBER(E24:H24), 0))</f>
        <v>11.39</v>
      </c>
    </row>
    <row r="25" spans="1:9">
      <c r="A25" s="216">
        <v>37228</v>
      </c>
      <c r="B25" s="215">
        <v>25.77</v>
      </c>
      <c r="D25" s="2">
        <v>38898</v>
      </c>
      <c r="E25">
        <f t="shared" si="3"/>
        <v>13.08</v>
      </c>
      <c r="F25">
        <f t="shared" si="0"/>
        <v>13.03</v>
      </c>
      <c r="G25">
        <f t="shared" si="1"/>
        <v>15.79</v>
      </c>
      <c r="H25">
        <f t="shared" si="2"/>
        <v>16.399999999999999</v>
      </c>
      <c r="I25" cm="1">
        <f t="array" ref="I25">INDEX(E25:H25,MATCH(TRUE, ISNUMBER(E25:H25), 0))</f>
        <v>13.08</v>
      </c>
    </row>
    <row r="26" spans="1:9">
      <c r="A26" s="216">
        <v>37229</v>
      </c>
      <c r="B26" s="215">
        <v>24.08</v>
      </c>
      <c r="D26" s="2">
        <v>38990</v>
      </c>
      <c r="E26">
        <f t="shared" si="3"/>
        <v>11.98</v>
      </c>
      <c r="F26">
        <f t="shared" si="0"/>
        <v>11.98</v>
      </c>
      <c r="G26">
        <f t="shared" si="1"/>
        <v>11.72</v>
      </c>
      <c r="H26">
        <f t="shared" si="2"/>
        <v>11.58</v>
      </c>
      <c r="I26" cm="1">
        <f t="array" ref="I26">INDEX(E26:H26,MATCH(TRUE, ISNUMBER(E26:H26), 0))</f>
        <v>11.98</v>
      </c>
    </row>
    <row r="27" spans="1:9">
      <c r="A27" s="216">
        <v>37230</v>
      </c>
      <c r="B27" s="215">
        <v>23.02</v>
      </c>
      <c r="D27" s="2">
        <v>39082</v>
      </c>
      <c r="E27">
        <f t="shared" si="3"/>
        <v>11.56</v>
      </c>
      <c r="F27">
        <f t="shared" si="0"/>
        <v>11.56</v>
      </c>
      <c r="G27">
        <f t="shared" si="1"/>
        <v>11.56</v>
      </c>
      <c r="H27">
        <f t="shared" si="2"/>
        <v>10.99</v>
      </c>
      <c r="I27" cm="1">
        <f t="array" ref="I27">INDEX(E27:H27,MATCH(TRUE, ISNUMBER(E27:H27), 0))</f>
        <v>11.56</v>
      </c>
    </row>
    <row r="28" spans="1:9">
      <c r="A28" s="216">
        <v>37231</v>
      </c>
      <c r="B28" s="215">
        <v>23.71</v>
      </c>
      <c r="D28" s="2">
        <v>39172</v>
      </c>
      <c r="E28">
        <f t="shared" si="3"/>
        <v>14.64</v>
      </c>
      <c r="F28">
        <f t="shared" si="0"/>
        <v>14.64</v>
      </c>
      <c r="G28">
        <f t="shared" si="1"/>
        <v>15.14</v>
      </c>
      <c r="H28">
        <f t="shared" si="2"/>
        <v>14.98</v>
      </c>
      <c r="I28" cm="1">
        <f t="array" ref="I28">INDEX(E28:H28,MATCH(TRUE, ISNUMBER(E28:H28), 0))</f>
        <v>14.64</v>
      </c>
    </row>
    <row r="29" spans="1:9">
      <c r="A29" s="216">
        <v>37232</v>
      </c>
      <c r="B29" s="215">
        <v>23.49</v>
      </c>
      <c r="D29" s="2">
        <v>39263</v>
      </c>
      <c r="E29">
        <f t="shared" si="3"/>
        <v>16.23</v>
      </c>
      <c r="F29">
        <f t="shared" si="0"/>
        <v>16.23</v>
      </c>
      <c r="G29">
        <f t="shared" si="1"/>
        <v>15.54</v>
      </c>
      <c r="H29">
        <f t="shared" si="2"/>
        <v>15.53</v>
      </c>
      <c r="I29" cm="1">
        <f t="array" ref="I29">INDEX(E29:H29,MATCH(TRUE, ISNUMBER(E29:H29), 0))</f>
        <v>16.23</v>
      </c>
    </row>
    <row r="30" spans="1:9">
      <c r="A30" s="216">
        <v>37235</v>
      </c>
      <c r="B30" s="215">
        <v>25.62</v>
      </c>
      <c r="D30" s="2">
        <v>39355</v>
      </c>
      <c r="E30">
        <f t="shared" si="3"/>
        <v>18</v>
      </c>
      <c r="F30">
        <f t="shared" si="0"/>
        <v>18</v>
      </c>
      <c r="G30">
        <f t="shared" si="1"/>
        <v>18</v>
      </c>
      <c r="H30">
        <f t="shared" si="2"/>
        <v>17</v>
      </c>
      <c r="I30" cm="1">
        <f t="array" ref="I30">INDEX(E30:H30,MATCH(TRUE, ISNUMBER(E30:H30), 0))</f>
        <v>18</v>
      </c>
    </row>
    <row r="31" spans="1:9">
      <c r="A31" s="216">
        <v>37236</v>
      </c>
      <c r="B31" s="215">
        <v>25.3</v>
      </c>
      <c r="D31" s="2">
        <v>39447</v>
      </c>
      <c r="E31">
        <f t="shared" si="3"/>
        <v>22.5</v>
      </c>
      <c r="F31">
        <f t="shared" si="0"/>
        <v>20.74</v>
      </c>
      <c r="G31">
        <f t="shared" si="1"/>
        <v>20.74</v>
      </c>
      <c r="H31">
        <f t="shared" si="2"/>
        <v>20.74</v>
      </c>
      <c r="I31" cm="1">
        <f t="array" ref="I31">INDEX(E31:H31,MATCH(TRUE, ISNUMBER(E31:H31), 0))</f>
        <v>22.5</v>
      </c>
    </row>
    <row r="32" spans="1:9">
      <c r="A32" s="216">
        <v>37237</v>
      </c>
      <c r="B32" s="215">
        <v>24.87</v>
      </c>
      <c r="D32" s="2">
        <v>39538</v>
      </c>
      <c r="E32">
        <f t="shared" si="3"/>
        <v>25.61</v>
      </c>
      <c r="F32">
        <f t="shared" si="0"/>
        <v>25.71</v>
      </c>
      <c r="G32">
        <f t="shared" si="1"/>
        <v>25.71</v>
      </c>
      <c r="H32">
        <f t="shared" si="2"/>
        <v>25.71</v>
      </c>
      <c r="I32" cm="1">
        <f t="array" ref="I32">INDEX(E32:H32,MATCH(TRUE, ISNUMBER(E32:H32), 0))</f>
        <v>25.61</v>
      </c>
    </row>
    <row r="33" spans="1:9">
      <c r="A33" s="216">
        <v>37238</v>
      </c>
      <c r="B33" s="215">
        <v>25.91</v>
      </c>
      <c r="D33" s="2">
        <v>39629</v>
      </c>
      <c r="E33">
        <f t="shared" si="3"/>
        <v>23.95</v>
      </c>
      <c r="F33">
        <f t="shared" si="0"/>
        <v>23.44</v>
      </c>
      <c r="G33">
        <f t="shared" si="1"/>
        <v>23.44</v>
      </c>
      <c r="H33">
        <f t="shared" si="2"/>
        <v>23.44</v>
      </c>
      <c r="I33" cm="1">
        <f t="array" ref="I33">INDEX(E33:H33,MATCH(TRUE, ISNUMBER(E33:H33), 0))</f>
        <v>23.95</v>
      </c>
    </row>
    <row r="34" spans="1:9">
      <c r="A34" s="216">
        <v>37239</v>
      </c>
      <c r="B34" s="215">
        <v>24.63</v>
      </c>
      <c r="D34" s="2">
        <v>39721</v>
      </c>
      <c r="E34">
        <f t="shared" si="3"/>
        <v>39.39</v>
      </c>
      <c r="F34">
        <f t="shared" si="0"/>
        <v>46.72</v>
      </c>
      <c r="G34">
        <f t="shared" si="1"/>
        <v>34.74</v>
      </c>
      <c r="H34">
        <f t="shared" si="2"/>
        <v>34.74</v>
      </c>
      <c r="I34" cm="1">
        <f t="array" ref="I34">INDEX(E34:H34,MATCH(TRUE, ISNUMBER(E34:H34), 0))</f>
        <v>39.39</v>
      </c>
    </row>
    <row r="35" spans="1:9">
      <c r="A35" s="216">
        <v>37242</v>
      </c>
      <c r="B35" s="215">
        <v>24.26</v>
      </c>
      <c r="D35" s="2">
        <v>39813</v>
      </c>
      <c r="E35">
        <f t="shared" si="3"/>
        <v>40</v>
      </c>
      <c r="F35">
        <f t="shared" si="0"/>
        <v>41.63</v>
      </c>
      <c r="G35">
        <f t="shared" si="1"/>
        <v>43.9</v>
      </c>
      <c r="H35">
        <f t="shared" si="2"/>
        <v>43.38</v>
      </c>
      <c r="I35" cm="1">
        <f t="array" ref="I35">INDEX(E35:H35,MATCH(TRUE, ISNUMBER(E35:H35), 0))</f>
        <v>40</v>
      </c>
    </row>
    <row r="36" spans="1:9">
      <c r="A36" s="216">
        <v>37243</v>
      </c>
      <c r="B36" s="215">
        <v>23.29</v>
      </c>
      <c r="D36" s="2">
        <v>39903</v>
      </c>
      <c r="E36">
        <f t="shared" si="3"/>
        <v>44.14</v>
      </c>
      <c r="F36">
        <f t="shared" si="0"/>
        <v>45.54</v>
      </c>
      <c r="G36">
        <f t="shared" si="1"/>
        <v>41.04</v>
      </c>
      <c r="H36">
        <f t="shared" si="2"/>
        <v>41.04</v>
      </c>
      <c r="I36" cm="1">
        <f t="array" ref="I36">INDEX(E36:H36,MATCH(TRUE, ISNUMBER(E36:H36), 0))</f>
        <v>44.14</v>
      </c>
    </row>
    <row r="37" spans="1:9">
      <c r="A37" s="216">
        <v>37244</v>
      </c>
      <c r="B37" s="215">
        <v>22.58</v>
      </c>
      <c r="D37" s="2">
        <v>39994</v>
      </c>
      <c r="E37">
        <f t="shared" si="3"/>
        <v>26.35</v>
      </c>
      <c r="F37">
        <f t="shared" si="0"/>
        <v>25.35</v>
      </c>
      <c r="G37">
        <f t="shared" si="1"/>
        <v>25.93</v>
      </c>
      <c r="H37">
        <f t="shared" si="2"/>
        <v>25.93</v>
      </c>
      <c r="I37" cm="1">
        <f t="array" ref="I37">INDEX(E37:H37,MATCH(TRUE, ISNUMBER(E37:H37), 0))</f>
        <v>26.35</v>
      </c>
    </row>
    <row r="38" spans="1:9">
      <c r="A38" s="216">
        <v>37245</v>
      </c>
      <c r="B38" s="215">
        <v>23.67</v>
      </c>
      <c r="D38" s="2">
        <v>40086</v>
      </c>
      <c r="E38">
        <f t="shared" si="3"/>
        <v>25.61</v>
      </c>
      <c r="F38">
        <f t="shared" si="0"/>
        <v>25.19</v>
      </c>
      <c r="G38">
        <f t="shared" si="1"/>
        <v>24.88</v>
      </c>
      <c r="H38">
        <f t="shared" si="2"/>
        <v>25.61</v>
      </c>
      <c r="I38" cm="1">
        <f t="array" ref="I38">INDEX(E38:H38,MATCH(TRUE, ISNUMBER(E38:H38), 0))</f>
        <v>25.61</v>
      </c>
    </row>
    <row r="39" spans="1:9">
      <c r="A39" s="216">
        <v>37246</v>
      </c>
      <c r="B39" s="215">
        <v>22.5</v>
      </c>
      <c r="D39" s="2">
        <v>40178</v>
      </c>
      <c r="E39">
        <f t="shared" si="3"/>
        <v>21.68</v>
      </c>
      <c r="F39">
        <f t="shared" si="0"/>
        <v>19.96</v>
      </c>
      <c r="G39">
        <f t="shared" si="1"/>
        <v>20.010000000000002</v>
      </c>
      <c r="H39">
        <f t="shared" si="2"/>
        <v>19.93</v>
      </c>
      <c r="I39" cm="1">
        <f t="array" ref="I39">INDEX(E39:H39,MATCH(TRUE, ISNUMBER(E39:H39), 0))</f>
        <v>21.68</v>
      </c>
    </row>
    <row r="40" spans="1:9">
      <c r="A40" s="216">
        <v>37249</v>
      </c>
      <c r="B40" s="215">
        <v>22.62</v>
      </c>
      <c r="D40" s="2">
        <v>40268</v>
      </c>
      <c r="E40">
        <f t="shared" si="3"/>
        <v>17.59</v>
      </c>
      <c r="F40">
        <f t="shared" si="0"/>
        <v>17.13</v>
      </c>
      <c r="G40">
        <f t="shared" si="1"/>
        <v>17.59</v>
      </c>
      <c r="H40">
        <f t="shared" si="2"/>
        <v>17.77</v>
      </c>
      <c r="I40" cm="1">
        <f t="array" ref="I40">INDEX(E40:H40,MATCH(TRUE, ISNUMBER(E40:H40), 0))</f>
        <v>17.59</v>
      </c>
    </row>
    <row r="41" spans="1:9">
      <c r="A41" s="216">
        <v>37250</v>
      </c>
      <c r="B41" s="217" t="e">
        <f>NA()</f>
        <v>#N/A</v>
      </c>
      <c r="D41" s="2">
        <v>40359</v>
      </c>
      <c r="E41">
        <f t="shared" si="3"/>
        <v>34.54</v>
      </c>
      <c r="F41">
        <f t="shared" si="0"/>
        <v>34.130000000000003</v>
      </c>
      <c r="G41">
        <f t="shared" si="1"/>
        <v>29</v>
      </c>
      <c r="H41">
        <f t="shared" si="2"/>
        <v>28.53</v>
      </c>
      <c r="I41" cm="1">
        <f t="array" ref="I41">INDEX(E41:H41,MATCH(TRUE, ISNUMBER(E41:H41), 0))</f>
        <v>34.54</v>
      </c>
    </row>
    <row r="42" spans="1:9">
      <c r="A42" s="216">
        <v>37251</v>
      </c>
      <c r="B42" s="215">
        <v>22.29</v>
      </c>
      <c r="D42" s="2">
        <v>40451</v>
      </c>
      <c r="E42">
        <f t="shared" si="3"/>
        <v>23.7</v>
      </c>
      <c r="F42">
        <f t="shared" si="0"/>
        <v>23.25</v>
      </c>
      <c r="G42">
        <f t="shared" si="1"/>
        <v>22.6</v>
      </c>
      <c r="H42">
        <f t="shared" si="2"/>
        <v>22.54</v>
      </c>
      <c r="I42" cm="1">
        <f t="array" ref="I42">INDEX(E42:H42,MATCH(TRUE, ISNUMBER(E42:H42), 0))</f>
        <v>23.7</v>
      </c>
    </row>
    <row r="43" spans="1:9">
      <c r="A43" s="216">
        <v>37252</v>
      </c>
      <c r="B43" s="215">
        <v>21.59</v>
      </c>
      <c r="D43" s="2">
        <v>40543</v>
      </c>
      <c r="E43">
        <f t="shared" si="3"/>
        <v>17.75</v>
      </c>
      <c r="F43">
        <f t="shared" si="0"/>
        <v>17.52</v>
      </c>
      <c r="G43">
        <f t="shared" si="1"/>
        <v>17.28</v>
      </c>
      <c r="H43">
        <f t="shared" si="2"/>
        <v>17.52</v>
      </c>
      <c r="I43" cm="1">
        <f t="array" ref="I43">INDEX(E43:H43,MATCH(TRUE, ISNUMBER(E43:H43), 0))</f>
        <v>17.75</v>
      </c>
    </row>
    <row r="44" spans="1:9">
      <c r="A44" s="216">
        <v>37253</v>
      </c>
      <c r="B44" s="215">
        <v>21.4</v>
      </c>
      <c r="D44" s="2">
        <v>40633</v>
      </c>
      <c r="E44">
        <f t="shared" si="3"/>
        <v>17.739999999999998</v>
      </c>
      <c r="F44">
        <f t="shared" si="0"/>
        <v>17.71</v>
      </c>
      <c r="G44">
        <f t="shared" si="1"/>
        <v>18.16</v>
      </c>
      <c r="H44">
        <f t="shared" si="2"/>
        <v>19.440000000000001</v>
      </c>
      <c r="I44" cm="1">
        <f t="array" ref="I44">INDEX(E44:H44,MATCH(TRUE, ISNUMBER(E44:H44), 0))</f>
        <v>17.739999999999998</v>
      </c>
    </row>
    <row r="45" spans="1:9">
      <c r="A45" s="216">
        <v>37256</v>
      </c>
      <c r="B45" s="215">
        <v>23.8</v>
      </c>
      <c r="D45" s="2">
        <v>40724</v>
      </c>
      <c r="E45">
        <f t="shared" si="3"/>
        <v>16.52</v>
      </c>
      <c r="F45">
        <f t="shared" si="0"/>
        <v>17.27</v>
      </c>
      <c r="G45">
        <f t="shared" si="1"/>
        <v>19.170000000000002</v>
      </c>
      <c r="H45">
        <f t="shared" si="2"/>
        <v>20.56</v>
      </c>
      <c r="I45" cm="1">
        <f t="array" ref="I45">INDEX(E45:H45,MATCH(TRUE, ISNUMBER(E45:H45), 0))</f>
        <v>16.52</v>
      </c>
    </row>
    <row r="46" spans="1:9">
      <c r="A46" s="216">
        <v>37257</v>
      </c>
      <c r="B46" s="217" t="e">
        <f>NA()</f>
        <v>#N/A</v>
      </c>
      <c r="D46" s="2">
        <v>40816</v>
      </c>
      <c r="E46">
        <f t="shared" si="3"/>
        <v>42.96</v>
      </c>
      <c r="F46">
        <f t="shared" si="0"/>
        <v>38.840000000000003</v>
      </c>
      <c r="G46">
        <f t="shared" si="1"/>
        <v>41.08</v>
      </c>
      <c r="H46">
        <f t="shared" si="2"/>
        <v>37.71</v>
      </c>
      <c r="I46" cm="1">
        <f t="array" ref="I46">INDEX(E46:H46,MATCH(TRUE, ISNUMBER(E46:H46), 0))</f>
        <v>42.96</v>
      </c>
    </row>
    <row r="47" spans="1:9">
      <c r="A47" s="216">
        <v>37258</v>
      </c>
      <c r="B47" s="215">
        <v>22.71</v>
      </c>
      <c r="D47" s="2">
        <v>40908</v>
      </c>
      <c r="E47">
        <f t="shared" si="3"/>
        <v>23.4</v>
      </c>
      <c r="F47">
        <f t="shared" si="0"/>
        <v>23.4</v>
      </c>
      <c r="G47">
        <f t="shared" si="1"/>
        <v>22.65</v>
      </c>
      <c r="H47">
        <f t="shared" si="2"/>
        <v>23.52</v>
      </c>
      <c r="I47" cm="1">
        <f t="array" ref="I47">INDEX(E47:H47,MATCH(TRUE, ISNUMBER(E47:H47), 0))</f>
        <v>23.4</v>
      </c>
    </row>
    <row r="48" spans="1:9">
      <c r="A48" s="216">
        <v>37259</v>
      </c>
      <c r="B48" s="215">
        <v>21.34</v>
      </c>
      <c r="D48" s="2">
        <v>40999</v>
      </c>
      <c r="E48">
        <f t="shared" si="3"/>
        <v>15.5</v>
      </c>
      <c r="F48">
        <f t="shared" si="0"/>
        <v>15.5</v>
      </c>
      <c r="G48">
        <f t="shared" si="1"/>
        <v>15.48</v>
      </c>
      <c r="H48">
        <f t="shared" si="2"/>
        <v>15.47</v>
      </c>
      <c r="I48" cm="1">
        <f t="array" ref="I48">INDEX(E48:H48,MATCH(TRUE, ISNUMBER(E48:H48), 0))</f>
        <v>15.5</v>
      </c>
    </row>
    <row r="49" spans="1:9">
      <c r="A49" s="216">
        <v>37260</v>
      </c>
      <c r="B49" s="215">
        <v>20.45</v>
      </c>
      <c r="D49" s="2">
        <v>41090</v>
      </c>
      <c r="E49">
        <f t="shared" si="3"/>
        <v>17.079999999999998</v>
      </c>
      <c r="F49">
        <f t="shared" si="0"/>
        <v>17.079999999999998</v>
      </c>
      <c r="G49">
        <f t="shared" si="1"/>
        <v>19.71</v>
      </c>
      <c r="H49">
        <f t="shared" si="2"/>
        <v>19.45</v>
      </c>
      <c r="I49" cm="1">
        <f t="array" ref="I49">INDEX(E49:H49,MATCH(TRUE, ISNUMBER(E49:H49), 0))</f>
        <v>17.079999999999998</v>
      </c>
    </row>
    <row r="50" spans="1:9">
      <c r="A50" s="216">
        <v>37263</v>
      </c>
      <c r="B50" s="215">
        <v>21.94</v>
      </c>
      <c r="D50" s="2">
        <v>41182</v>
      </c>
      <c r="E50">
        <f t="shared" si="3"/>
        <v>15.73</v>
      </c>
      <c r="F50">
        <f t="shared" si="0"/>
        <v>15.73</v>
      </c>
      <c r="G50">
        <f t="shared" si="1"/>
        <v>15.73</v>
      </c>
      <c r="H50">
        <f t="shared" si="2"/>
        <v>14.84</v>
      </c>
      <c r="I50" cm="1">
        <f t="array" ref="I50">INDEX(E50:H50,MATCH(TRUE, ISNUMBER(E50:H50), 0))</f>
        <v>15.73</v>
      </c>
    </row>
    <row r="51" spans="1:9">
      <c r="A51" s="216">
        <v>37264</v>
      </c>
      <c r="B51" s="215">
        <v>21.83</v>
      </c>
      <c r="D51" s="2">
        <v>41274</v>
      </c>
      <c r="E51">
        <f t="shared" si="3"/>
        <v>18.02</v>
      </c>
      <c r="F51">
        <f t="shared" si="0"/>
        <v>22.72</v>
      </c>
      <c r="G51">
        <f t="shared" si="1"/>
        <v>22.72</v>
      </c>
      <c r="H51">
        <f t="shared" si="2"/>
        <v>22.72</v>
      </c>
      <c r="I51" cm="1">
        <f t="array" ref="I51">INDEX(E51:H51,MATCH(TRUE, ISNUMBER(E51:H51), 0))</f>
        <v>18.02</v>
      </c>
    </row>
    <row r="52" spans="1:9">
      <c r="A52" s="216">
        <v>37265</v>
      </c>
      <c r="B52" s="215">
        <v>22.13</v>
      </c>
      <c r="D52" s="2">
        <v>41364</v>
      </c>
      <c r="E52" t="e">
        <f t="shared" si="3"/>
        <v>#N/A</v>
      </c>
      <c r="F52" t="e">
        <f t="shared" si="0"/>
        <v>#N/A</v>
      </c>
      <c r="G52" t="e">
        <f t="shared" si="1"/>
        <v>#N/A</v>
      </c>
      <c r="H52">
        <f t="shared" si="2"/>
        <v>12.7</v>
      </c>
      <c r="I52" cm="1">
        <f t="array" ref="I52">INDEX(E52:H52,MATCH(TRUE, ISNUMBER(E52:H52), 0))</f>
        <v>12.7</v>
      </c>
    </row>
    <row r="53" spans="1:9">
      <c r="A53" s="216">
        <v>37266</v>
      </c>
      <c r="B53" s="215">
        <v>22.36</v>
      </c>
      <c r="D53" s="2">
        <v>41455</v>
      </c>
      <c r="E53">
        <f t="shared" si="3"/>
        <v>16.86</v>
      </c>
      <c r="F53">
        <f t="shared" si="0"/>
        <v>16.86</v>
      </c>
      <c r="G53">
        <f t="shared" si="1"/>
        <v>16.86</v>
      </c>
      <c r="H53">
        <f t="shared" si="2"/>
        <v>16.86</v>
      </c>
      <c r="I53" cm="1">
        <f t="array" ref="I53">INDEX(E53:H53,MATCH(TRUE, ISNUMBER(E53:H53), 0))</f>
        <v>16.86</v>
      </c>
    </row>
    <row r="54" spans="1:9">
      <c r="A54" s="216">
        <v>37267</v>
      </c>
      <c r="B54" s="215">
        <v>22.6</v>
      </c>
      <c r="D54" s="2">
        <v>41547</v>
      </c>
      <c r="E54">
        <f t="shared" si="3"/>
        <v>16.600000000000001</v>
      </c>
      <c r="F54">
        <f t="shared" si="0"/>
        <v>15.46</v>
      </c>
      <c r="G54">
        <f t="shared" si="1"/>
        <v>15.46</v>
      </c>
      <c r="H54">
        <f t="shared" si="2"/>
        <v>15.46</v>
      </c>
      <c r="I54" cm="1">
        <f t="array" ref="I54">INDEX(E54:H54,MATCH(TRUE, ISNUMBER(E54:H54), 0))</f>
        <v>16.600000000000001</v>
      </c>
    </row>
    <row r="55" spans="1:9">
      <c r="A55" s="216">
        <v>37270</v>
      </c>
      <c r="B55" s="215">
        <v>23.58</v>
      </c>
      <c r="D55" s="2">
        <v>41639</v>
      </c>
      <c r="E55">
        <f t="shared" si="3"/>
        <v>13.72</v>
      </c>
      <c r="F55">
        <f t="shared" si="0"/>
        <v>13.56</v>
      </c>
      <c r="G55">
        <f t="shared" si="1"/>
        <v>12.46</v>
      </c>
      <c r="H55">
        <f t="shared" si="2"/>
        <v>12.46</v>
      </c>
      <c r="I55" cm="1">
        <f t="array" ref="I55">INDEX(E55:H55,MATCH(TRUE, ISNUMBER(E55:H55), 0))</f>
        <v>13.72</v>
      </c>
    </row>
    <row r="56" spans="1:9">
      <c r="A56" s="216">
        <v>37271</v>
      </c>
      <c r="B56" s="215">
        <v>22.7</v>
      </c>
      <c r="D56" s="2">
        <v>41729</v>
      </c>
      <c r="E56">
        <f t="shared" si="3"/>
        <v>13.88</v>
      </c>
      <c r="F56">
        <f t="shared" si="0"/>
        <v>14.41</v>
      </c>
      <c r="G56">
        <f t="shared" si="1"/>
        <v>14.41</v>
      </c>
      <c r="H56">
        <f t="shared" si="2"/>
        <v>14.41</v>
      </c>
      <c r="I56" cm="1">
        <f t="array" ref="I56">INDEX(E56:H56,MATCH(TRUE, ISNUMBER(E56:H56), 0))</f>
        <v>13.88</v>
      </c>
    </row>
    <row r="57" spans="1:9">
      <c r="A57" s="216">
        <v>37272</v>
      </c>
      <c r="B57" s="215">
        <v>23.45</v>
      </c>
      <c r="D57" s="2">
        <v>41820</v>
      </c>
      <c r="E57">
        <f t="shared" si="3"/>
        <v>11.57</v>
      </c>
      <c r="F57">
        <f t="shared" si="0"/>
        <v>11.26</v>
      </c>
      <c r="G57">
        <f t="shared" si="1"/>
        <v>11.26</v>
      </c>
      <c r="H57">
        <f t="shared" si="2"/>
        <v>11.26</v>
      </c>
      <c r="I57" cm="1">
        <f t="array" ref="I57">INDEX(E57:H57,MATCH(TRUE, ISNUMBER(E57:H57), 0))</f>
        <v>11.57</v>
      </c>
    </row>
    <row r="58" spans="1:9">
      <c r="A58" s="216">
        <v>37273</v>
      </c>
      <c r="B58" s="215">
        <v>22.25</v>
      </c>
      <c r="D58" s="2">
        <v>41912</v>
      </c>
      <c r="E58">
        <f t="shared" si="3"/>
        <v>16.309999999999999</v>
      </c>
      <c r="F58">
        <f t="shared" si="0"/>
        <v>15.98</v>
      </c>
      <c r="G58">
        <f t="shared" si="1"/>
        <v>14.85</v>
      </c>
      <c r="H58">
        <f t="shared" si="2"/>
        <v>14.85</v>
      </c>
      <c r="I58" cm="1">
        <f t="array" ref="I58">INDEX(E58:H58,MATCH(TRUE, ISNUMBER(E58:H58), 0))</f>
        <v>16.309999999999999</v>
      </c>
    </row>
    <row r="59" spans="1:9">
      <c r="A59" s="216">
        <v>37274</v>
      </c>
      <c r="B59" s="215">
        <v>22.52</v>
      </c>
      <c r="D59" s="2">
        <v>42004</v>
      </c>
      <c r="E59">
        <f t="shared" si="3"/>
        <v>19.2</v>
      </c>
      <c r="F59">
        <f t="shared" si="0"/>
        <v>15.92</v>
      </c>
      <c r="G59">
        <f t="shared" si="1"/>
        <v>15.06</v>
      </c>
      <c r="H59">
        <f t="shared" si="2"/>
        <v>14.5</v>
      </c>
      <c r="I59" cm="1">
        <f t="array" ref="I59">INDEX(E59:H59,MATCH(TRUE, ISNUMBER(E59:H59), 0))</f>
        <v>19.2</v>
      </c>
    </row>
    <row r="60" spans="1:9">
      <c r="A60" s="216">
        <v>37277</v>
      </c>
      <c r="B60" s="217" t="e">
        <f>NA()</f>
        <v>#N/A</v>
      </c>
      <c r="D60" s="2">
        <v>42094</v>
      </c>
      <c r="E60">
        <f t="shared" si="3"/>
        <v>15.29</v>
      </c>
      <c r="F60">
        <f t="shared" si="0"/>
        <v>14.51</v>
      </c>
      <c r="G60">
        <f t="shared" si="1"/>
        <v>15.07</v>
      </c>
      <c r="H60">
        <f t="shared" si="2"/>
        <v>15.07</v>
      </c>
      <c r="I60" cm="1">
        <f t="array" ref="I60">INDEX(E60:H60,MATCH(TRUE, ISNUMBER(E60:H60), 0))</f>
        <v>15.29</v>
      </c>
    </row>
    <row r="61" spans="1:9">
      <c r="A61" s="216">
        <v>37278</v>
      </c>
      <c r="B61" s="215">
        <v>23.61</v>
      </c>
      <c r="D61" s="2">
        <v>42185</v>
      </c>
      <c r="E61">
        <f t="shared" si="3"/>
        <v>18.23</v>
      </c>
      <c r="F61">
        <f t="shared" si="0"/>
        <v>18.850000000000001</v>
      </c>
      <c r="G61">
        <f t="shared" si="1"/>
        <v>14.02</v>
      </c>
      <c r="H61">
        <f t="shared" si="2"/>
        <v>14.02</v>
      </c>
      <c r="I61" cm="1">
        <f t="array" ref="I61">INDEX(E61:H61,MATCH(TRUE, ISNUMBER(E61:H61), 0))</f>
        <v>18.23</v>
      </c>
    </row>
    <row r="62" spans="1:9">
      <c r="A62" s="216">
        <v>37279</v>
      </c>
      <c r="B62" s="215">
        <v>21.88</v>
      </c>
      <c r="D62" s="2">
        <v>42277</v>
      </c>
      <c r="E62">
        <f t="shared" si="3"/>
        <v>24.5</v>
      </c>
      <c r="F62">
        <f t="shared" si="0"/>
        <v>26.83</v>
      </c>
      <c r="G62">
        <f t="shared" si="1"/>
        <v>27.63</v>
      </c>
      <c r="H62">
        <f t="shared" si="2"/>
        <v>23.62</v>
      </c>
      <c r="I62" cm="1">
        <f t="array" ref="I62">INDEX(E62:H62,MATCH(TRUE, ISNUMBER(E62:H62), 0))</f>
        <v>24.5</v>
      </c>
    </row>
    <row r="63" spans="1:9">
      <c r="A63" s="216">
        <v>37280</v>
      </c>
      <c r="B63" s="215">
        <v>21.15</v>
      </c>
      <c r="D63" s="2">
        <v>42369</v>
      </c>
      <c r="E63">
        <f t="shared" si="3"/>
        <v>18.21</v>
      </c>
      <c r="F63">
        <f t="shared" si="0"/>
        <v>17.29</v>
      </c>
      <c r="G63">
        <f t="shared" si="1"/>
        <v>16.079999999999998</v>
      </c>
      <c r="H63">
        <f t="shared" si="2"/>
        <v>16.91</v>
      </c>
      <c r="I63" cm="1">
        <f t="array" ref="I63">INDEX(E63:H63,MATCH(TRUE, ISNUMBER(E63:H63), 0))</f>
        <v>18.21</v>
      </c>
    </row>
    <row r="64" spans="1:9">
      <c r="A64" s="216">
        <v>37281</v>
      </c>
      <c r="B64" s="215">
        <v>21.01</v>
      </c>
      <c r="D64" s="2">
        <v>42460</v>
      </c>
      <c r="E64">
        <f t="shared" si="3"/>
        <v>13.95</v>
      </c>
      <c r="F64">
        <f t="shared" si="0"/>
        <v>13.56</v>
      </c>
      <c r="G64">
        <f t="shared" si="1"/>
        <v>13.82</v>
      </c>
      <c r="H64">
        <f t="shared" si="2"/>
        <v>15.24</v>
      </c>
      <c r="I64" cm="1">
        <f t="array" ref="I64">INDEX(E64:H64,MATCH(TRUE, ISNUMBER(E64:H64), 0))</f>
        <v>13.95</v>
      </c>
    </row>
    <row r="65" spans="1:9">
      <c r="A65" s="216">
        <v>37284</v>
      </c>
      <c r="B65" s="215">
        <v>21.14</v>
      </c>
      <c r="D65" s="2">
        <v>42551</v>
      </c>
      <c r="E65">
        <f t="shared" si="3"/>
        <v>15.63</v>
      </c>
      <c r="F65">
        <f t="shared" si="0"/>
        <v>16.64</v>
      </c>
      <c r="G65">
        <f t="shared" si="1"/>
        <v>18.75</v>
      </c>
      <c r="H65">
        <f t="shared" si="2"/>
        <v>23.85</v>
      </c>
      <c r="I65" cm="1">
        <f t="array" ref="I65">INDEX(E65:H65,MATCH(TRUE, ISNUMBER(E65:H65), 0))</f>
        <v>15.63</v>
      </c>
    </row>
    <row r="66" spans="1:9">
      <c r="A66" s="216">
        <v>37285</v>
      </c>
      <c r="B66" s="215">
        <v>24.35</v>
      </c>
      <c r="D66" s="2">
        <v>42643</v>
      </c>
      <c r="E66">
        <f t="shared" si="3"/>
        <v>13.29</v>
      </c>
      <c r="F66">
        <f t="shared" si="0"/>
        <v>14.02</v>
      </c>
      <c r="G66">
        <f t="shared" si="1"/>
        <v>12.39</v>
      </c>
      <c r="H66">
        <f t="shared" si="2"/>
        <v>13.1</v>
      </c>
      <c r="I66" cm="1">
        <f t="array" ref="I66">INDEX(E66:H66,MATCH(TRUE, ISNUMBER(E66:H66), 0))</f>
        <v>13.29</v>
      </c>
    </row>
    <row r="67" spans="1:9">
      <c r="A67" s="216">
        <v>37286</v>
      </c>
      <c r="B67" s="215">
        <v>23.22</v>
      </c>
      <c r="D67" s="2">
        <v>42735</v>
      </c>
      <c r="E67">
        <f t="shared" si="3"/>
        <v>14.04</v>
      </c>
      <c r="F67">
        <f t="shared" si="0"/>
        <v>14.04</v>
      </c>
      <c r="G67">
        <f t="shared" si="1"/>
        <v>13.37</v>
      </c>
      <c r="H67">
        <f t="shared" si="2"/>
        <v>12.95</v>
      </c>
      <c r="I67" cm="1">
        <f t="array" ref="I67">INDEX(E67:H67,MATCH(TRUE, ISNUMBER(E67:H67), 0))</f>
        <v>14.04</v>
      </c>
    </row>
    <row r="68" spans="1:9">
      <c r="A68" s="216">
        <v>37287</v>
      </c>
      <c r="B68" s="215">
        <v>21.09</v>
      </c>
      <c r="D68" s="2">
        <v>42825</v>
      </c>
      <c r="E68">
        <f t="shared" si="3"/>
        <v>12.37</v>
      </c>
      <c r="F68">
        <f t="shared" si="0"/>
        <v>11.54</v>
      </c>
      <c r="G68">
        <f t="shared" si="1"/>
        <v>11.42</v>
      </c>
      <c r="H68">
        <f t="shared" si="2"/>
        <v>11.53</v>
      </c>
      <c r="I68" cm="1">
        <f t="array" ref="I68">INDEX(E68:H68,MATCH(TRUE, ISNUMBER(E68:H68), 0))</f>
        <v>12.37</v>
      </c>
    </row>
    <row r="69" spans="1:9">
      <c r="A69" s="216">
        <v>37288</v>
      </c>
      <c r="B69" s="215">
        <v>21.12</v>
      </c>
      <c r="D69" s="2">
        <v>42916</v>
      </c>
      <c r="E69">
        <f t="shared" si="3"/>
        <v>11.18</v>
      </c>
      <c r="F69">
        <f t="shared" si="0"/>
        <v>11.44</v>
      </c>
      <c r="G69">
        <f t="shared" si="1"/>
        <v>10.029999999999999</v>
      </c>
      <c r="H69">
        <f t="shared" si="2"/>
        <v>11.06</v>
      </c>
      <c r="I69" cm="1">
        <f t="array" ref="I69">INDEX(E69:H69,MATCH(TRUE, ISNUMBER(E69:H69), 0))</f>
        <v>11.18</v>
      </c>
    </row>
    <row r="70" spans="1:9">
      <c r="A70" s="216">
        <v>37291</v>
      </c>
      <c r="B70" s="215">
        <v>24.87</v>
      </c>
      <c r="D70" s="2">
        <v>43008</v>
      </c>
      <c r="E70">
        <f t="shared" si="3"/>
        <v>9.51</v>
      </c>
      <c r="F70">
        <f t="shared" si="0"/>
        <v>9.51</v>
      </c>
      <c r="G70">
        <f t="shared" si="1"/>
        <v>9.5500000000000007</v>
      </c>
      <c r="H70">
        <f t="shared" si="2"/>
        <v>9.8699999999999992</v>
      </c>
      <c r="I70" cm="1">
        <f t="array" ref="I70">INDEX(E70:H70,MATCH(TRUE, ISNUMBER(E70:H70), 0))</f>
        <v>9.51</v>
      </c>
    </row>
    <row r="71" spans="1:9">
      <c r="A71" s="216">
        <v>37292</v>
      </c>
      <c r="B71" s="215">
        <v>25.45</v>
      </c>
      <c r="D71" s="2">
        <v>43100</v>
      </c>
      <c r="E71">
        <f t="shared" si="3"/>
        <v>11.04</v>
      </c>
      <c r="F71">
        <f t="shared" si="0"/>
        <v>11.04</v>
      </c>
      <c r="G71">
        <f t="shared" si="1"/>
        <v>11.04</v>
      </c>
      <c r="H71">
        <f t="shared" si="2"/>
        <v>10.18</v>
      </c>
      <c r="I71" cm="1">
        <f t="array" ref="I71">INDEX(E71:H71,MATCH(TRUE, ISNUMBER(E71:H71), 0))</f>
        <v>11.04</v>
      </c>
    </row>
    <row r="72" spans="1:9">
      <c r="A72" s="216">
        <v>37293</v>
      </c>
      <c r="B72" s="215">
        <v>26.09</v>
      </c>
      <c r="D72" s="2">
        <v>43190</v>
      </c>
      <c r="E72" t="e">
        <f t="shared" si="3"/>
        <v>#N/A</v>
      </c>
      <c r="F72" t="e">
        <f t="shared" si="0"/>
        <v>#N/A</v>
      </c>
      <c r="G72">
        <f t="shared" si="1"/>
        <v>19.97</v>
      </c>
      <c r="H72">
        <f t="shared" si="2"/>
        <v>22.87</v>
      </c>
      <c r="I72" cm="1">
        <f t="array" ref="I72">INDEX(E72:H72,MATCH(TRUE, ISNUMBER(E72:H72), 0))</f>
        <v>19.97</v>
      </c>
    </row>
    <row r="73" spans="1:9">
      <c r="A73" s="216">
        <v>37294</v>
      </c>
      <c r="B73" s="215">
        <v>25.11</v>
      </c>
      <c r="D73" s="2">
        <v>43281</v>
      </c>
      <c r="E73">
        <f t="shared" si="3"/>
        <v>16.09</v>
      </c>
      <c r="F73">
        <f t="shared" si="0"/>
        <v>16.09</v>
      </c>
      <c r="G73">
        <f t="shared" si="1"/>
        <v>16.850000000000001</v>
      </c>
      <c r="H73">
        <f t="shared" si="2"/>
        <v>17.91</v>
      </c>
      <c r="I73" cm="1">
        <f t="array" ref="I73">INDEX(E73:H73,MATCH(TRUE, ISNUMBER(E73:H73), 0))</f>
        <v>16.09</v>
      </c>
    </row>
    <row r="74" spans="1:9">
      <c r="A74" s="216">
        <v>37295</v>
      </c>
      <c r="B74" s="215">
        <v>23.26</v>
      </c>
      <c r="D74" s="2">
        <v>43373</v>
      </c>
      <c r="E74">
        <f t="shared" si="3"/>
        <v>12.12</v>
      </c>
      <c r="F74">
        <f t="shared" si="0"/>
        <v>12.12</v>
      </c>
      <c r="G74">
        <f t="shared" si="1"/>
        <v>12.12</v>
      </c>
      <c r="H74">
        <f t="shared" si="2"/>
        <v>12.41</v>
      </c>
      <c r="I74" cm="1">
        <f t="array" ref="I74">INDEX(E74:H74,MATCH(TRUE, ISNUMBER(E74:H74), 0))</f>
        <v>12.12</v>
      </c>
    </row>
    <row r="75" spans="1:9">
      <c r="A75" s="216">
        <v>37298</v>
      </c>
      <c r="B75" s="215">
        <v>21.78</v>
      </c>
      <c r="D75" s="2">
        <v>43465</v>
      </c>
      <c r="E75">
        <f t="shared" si="3"/>
        <v>25.42</v>
      </c>
      <c r="F75">
        <f t="shared" si="0"/>
        <v>28.34</v>
      </c>
      <c r="G75">
        <f t="shared" si="1"/>
        <v>28.34</v>
      </c>
      <c r="H75">
        <f t="shared" si="2"/>
        <v>28.34</v>
      </c>
      <c r="I75" cm="1">
        <f t="array" ref="I75">INDEX(E75:H75,MATCH(TRUE, ISNUMBER(E75:H75), 0))</f>
        <v>25.42</v>
      </c>
    </row>
    <row r="76" spans="1:9">
      <c r="A76" s="216">
        <v>37299</v>
      </c>
      <c r="B76" s="215">
        <v>21.62</v>
      </c>
      <c r="D76" s="2">
        <v>43555</v>
      </c>
      <c r="E76">
        <f t="shared" si="3"/>
        <v>13.71</v>
      </c>
      <c r="F76">
        <f t="shared" si="0"/>
        <v>13.71</v>
      </c>
      <c r="G76">
        <f t="shared" si="1"/>
        <v>13.71</v>
      </c>
      <c r="H76">
        <f t="shared" si="2"/>
        <v>14.43</v>
      </c>
      <c r="I76" cm="1">
        <f t="array" ref="I76">INDEX(E76:H76,MATCH(TRUE, ISNUMBER(E76:H76), 0))</f>
        <v>13.71</v>
      </c>
    </row>
    <row r="77" spans="1:9">
      <c r="A77" s="216">
        <v>37300</v>
      </c>
      <c r="B77" s="215">
        <v>20.85</v>
      </c>
      <c r="D77" s="2">
        <v>43646</v>
      </c>
      <c r="E77">
        <f t="shared" ref="E77:E98" si="4">LOOKUP(D77,A77:A6078,B77:B6078)</f>
        <v>15.08</v>
      </c>
      <c r="F77">
        <f t="shared" ref="F77:F98" si="5">LOOKUP(D77-1,A77:A6078,B77:B6078)</f>
        <v>15.08</v>
      </c>
      <c r="G77">
        <f t="shared" ref="G77:G98" si="6">LOOKUP(D77-2,A77:A6078,B77:B6078)</f>
        <v>15.08</v>
      </c>
      <c r="H77">
        <f t="shared" ref="H77:H98" si="7">LOOKUP(D77-3,A77:A6078,B77:B6078)</f>
        <v>15.82</v>
      </c>
      <c r="I77" cm="1">
        <f t="array" ref="I77">INDEX(E77:H77,MATCH(TRUE, ISNUMBER(E77:H77), 0))</f>
        <v>15.08</v>
      </c>
    </row>
    <row r="78" spans="1:9">
      <c r="A78" s="216">
        <v>37301</v>
      </c>
      <c r="B78" s="215">
        <v>21.77</v>
      </c>
      <c r="D78" s="2">
        <v>43738</v>
      </c>
      <c r="E78">
        <f t="shared" si="4"/>
        <v>16.239999999999998</v>
      </c>
      <c r="F78">
        <f t="shared" si="5"/>
        <v>17.22</v>
      </c>
      <c r="G78">
        <f t="shared" si="6"/>
        <v>17.22</v>
      </c>
      <c r="H78">
        <f t="shared" si="7"/>
        <v>17.22</v>
      </c>
      <c r="I78" cm="1">
        <f t="array" ref="I78">INDEX(E78:H78,MATCH(TRUE, ISNUMBER(E78:H78), 0))</f>
        <v>16.239999999999998</v>
      </c>
    </row>
    <row r="79" spans="1:9">
      <c r="A79" s="216">
        <v>37302</v>
      </c>
      <c r="B79" s="215">
        <v>22.37</v>
      </c>
      <c r="D79" s="2">
        <v>43830</v>
      </c>
      <c r="E79">
        <f t="shared" si="4"/>
        <v>13.78</v>
      </c>
      <c r="F79">
        <f t="shared" si="5"/>
        <v>14.82</v>
      </c>
      <c r="G79">
        <f t="shared" si="6"/>
        <v>13.43</v>
      </c>
      <c r="H79">
        <f t="shared" si="7"/>
        <v>13.43</v>
      </c>
      <c r="I79" cm="1">
        <f t="array" ref="I79">INDEX(E79:H79,MATCH(TRUE, ISNUMBER(E79:H79), 0))</f>
        <v>13.78</v>
      </c>
    </row>
    <row r="80" spans="1:9">
      <c r="A80" s="216">
        <v>37305</v>
      </c>
      <c r="B80" s="217" t="e">
        <f>NA()</f>
        <v>#N/A</v>
      </c>
      <c r="D80" s="2">
        <v>43921</v>
      </c>
      <c r="E80">
        <f t="shared" si="4"/>
        <v>53.54</v>
      </c>
      <c r="F80">
        <f t="shared" si="5"/>
        <v>57.08</v>
      </c>
      <c r="G80">
        <f t="shared" si="6"/>
        <v>65.540000000000006</v>
      </c>
      <c r="H80">
        <f t="shared" si="7"/>
        <v>65.540000000000006</v>
      </c>
      <c r="I80" cm="1">
        <f t="array" ref="I80">INDEX(E80:H80,MATCH(TRUE, ISNUMBER(E80:H80), 0))</f>
        <v>53.54</v>
      </c>
    </row>
    <row r="81" spans="1:9">
      <c r="A81" s="216">
        <v>37306</v>
      </c>
      <c r="B81" s="215">
        <v>24.43</v>
      </c>
      <c r="D81" s="2">
        <v>44012</v>
      </c>
      <c r="E81">
        <f t="shared" si="4"/>
        <v>30.43</v>
      </c>
      <c r="F81">
        <f t="shared" si="5"/>
        <v>31.78</v>
      </c>
      <c r="G81">
        <f t="shared" si="6"/>
        <v>34.729999999999997</v>
      </c>
      <c r="H81">
        <f t="shared" si="7"/>
        <v>34.729999999999997</v>
      </c>
      <c r="I81" cm="1">
        <f t="array" ref="I81">INDEX(E81:H81,MATCH(TRUE, ISNUMBER(E81:H81), 0))</f>
        <v>30.43</v>
      </c>
    </row>
    <row r="82" spans="1:9">
      <c r="A82" s="216">
        <v>37307</v>
      </c>
      <c r="B82" s="215">
        <v>22.66</v>
      </c>
      <c r="D82" s="2">
        <v>44104</v>
      </c>
      <c r="E82">
        <f t="shared" si="4"/>
        <v>26.37</v>
      </c>
      <c r="F82">
        <f t="shared" si="5"/>
        <v>26.27</v>
      </c>
      <c r="G82">
        <f t="shared" si="6"/>
        <v>26.19</v>
      </c>
      <c r="H82">
        <f t="shared" si="7"/>
        <v>26.38</v>
      </c>
      <c r="I82" cm="1">
        <f t="array" ref="I82">INDEX(E82:H82,MATCH(TRUE, ISNUMBER(E82:H82), 0))</f>
        <v>26.37</v>
      </c>
    </row>
    <row r="83" spans="1:9">
      <c r="A83" s="216">
        <v>37308</v>
      </c>
      <c r="B83" s="215">
        <v>23.8</v>
      </c>
      <c r="D83" s="2">
        <v>44196</v>
      </c>
      <c r="E83">
        <f t="shared" si="4"/>
        <v>22.75</v>
      </c>
      <c r="F83">
        <f t="shared" si="5"/>
        <v>22.77</v>
      </c>
      <c r="G83">
        <f t="shared" si="6"/>
        <v>23.08</v>
      </c>
      <c r="H83">
        <f t="shared" si="7"/>
        <v>21.7</v>
      </c>
      <c r="I83" cm="1">
        <f t="array" ref="I83">INDEX(E83:H83,MATCH(TRUE, ISNUMBER(E83:H83), 0))</f>
        <v>22.75</v>
      </c>
    </row>
    <row r="84" spans="1:9">
      <c r="A84" s="216">
        <v>37309</v>
      </c>
      <c r="B84" s="215">
        <v>22.86</v>
      </c>
      <c r="D84" s="2">
        <v>44286</v>
      </c>
      <c r="E84">
        <f t="shared" si="4"/>
        <v>19.399999999999999</v>
      </c>
      <c r="F84">
        <f t="shared" si="5"/>
        <v>19.61</v>
      </c>
      <c r="G84">
        <f t="shared" si="6"/>
        <v>20.74</v>
      </c>
      <c r="H84">
        <f t="shared" si="7"/>
        <v>18.86</v>
      </c>
      <c r="I84" cm="1">
        <f t="array" ref="I84">INDEX(E84:H84,MATCH(TRUE, ISNUMBER(E84:H84), 0))</f>
        <v>19.399999999999999</v>
      </c>
    </row>
    <row r="85" spans="1:9">
      <c r="A85" s="216">
        <v>37312</v>
      </c>
      <c r="B85" s="215">
        <v>21.84</v>
      </c>
      <c r="D85" s="2">
        <v>44377</v>
      </c>
      <c r="E85">
        <f t="shared" si="4"/>
        <v>15.83</v>
      </c>
      <c r="F85">
        <f t="shared" si="5"/>
        <v>16.02</v>
      </c>
      <c r="G85">
        <f t="shared" si="6"/>
        <v>15.76</v>
      </c>
      <c r="H85">
        <f t="shared" si="7"/>
        <v>15.62</v>
      </c>
      <c r="I85" cm="1">
        <f t="array" ref="I85">INDEX(E85:H85,MATCH(TRUE, ISNUMBER(E85:H85), 0))</f>
        <v>15.83</v>
      </c>
    </row>
    <row r="86" spans="1:9">
      <c r="A86" s="216">
        <v>37313</v>
      </c>
      <c r="B86" s="215">
        <v>21.68</v>
      </c>
      <c r="D86" s="2">
        <v>44469</v>
      </c>
      <c r="E86">
        <f t="shared" si="4"/>
        <v>23.14</v>
      </c>
      <c r="F86">
        <f t="shared" si="5"/>
        <v>22.56</v>
      </c>
      <c r="G86">
        <f t="shared" si="6"/>
        <v>23.25</v>
      </c>
      <c r="H86">
        <f t="shared" si="7"/>
        <v>18.760000000000002</v>
      </c>
      <c r="I86" cm="1">
        <f t="array" ref="I86">INDEX(E86:H86,MATCH(TRUE, ISNUMBER(E86:H86), 0))</f>
        <v>23.14</v>
      </c>
    </row>
    <row r="87" spans="1:9">
      <c r="A87" s="216">
        <v>37314</v>
      </c>
      <c r="B87" s="215">
        <v>21.49</v>
      </c>
      <c r="D87" s="2">
        <v>44561</v>
      </c>
      <c r="E87">
        <f t="shared" si="4"/>
        <v>17.22</v>
      </c>
      <c r="F87">
        <f t="shared" si="5"/>
        <v>17.329999999999998</v>
      </c>
      <c r="G87">
        <f t="shared" si="6"/>
        <v>16.95</v>
      </c>
      <c r="H87">
        <f t="shared" si="7"/>
        <v>17.54</v>
      </c>
      <c r="I87" cm="1">
        <f t="array" ref="I87">INDEX(E87:H87,MATCH(TRUE, ISNUMBER(E87:H87), 0))</f>
        <v>17.22</v>
      </c>
    </row>
    <row r="88" spans="1:9">
      <c r="A88" s="216">
        <v>37315</v>
      </c>
      <c r="B88" s="215">
        <v>21.59</v>
      </c>
      <c r="D88" s="2">
        <v>44651</v>
      </c>
      <c r="E88">
        <f t="shared" si="4"/>
        <v>20.56</v>
      </c>
      <c r="F88">
        <f t="shared" si="5"/>
        <v>19.329999999999998</v>
      </c>
      <c r="G88">
        <f t="shared" si="6"/>
        <v>18.899999999999999</v>
      </c>
      <c r="H88">
        <f t="shared" si="7"/>
        <v>19.63</v>
      </c>
      <c r="I88" cm="1">
        <f t="array" ref="I88">INDEX(E88:H88,MATCH(TRUE, ISNUMBER(E88:H88), 0))</f>
        <v>20.56</v>
      </c>
    </row>
    <row r="89" spans="1:9">
      <c r="A89" s="216">
        <v>37316</v>
      </c>
      <c r="B89" s="215">
        <v>19.96</v>
      </c>
      <c r="D89" s="2">
        <v>44742</v>
      </c>
      <c r="E89">
        <f t="shared" si="4"/>
        <v>28.71</v>
      </c>
      <c r="F89">
        <f t="shared" si="5"/>
        <v>28.16</v>
      </c>
      <c r="G89">
        <f t="shared" si="6"/>
        <v>28.36</v>
      </c>
      <c r="H89">
        <f t="shared" si="7"/>
        <v>26.95</v>
      </c>
      <c r="I89" cm="1">
        <f t="array" ref="I89">INDEX(E89:H89,MATCH(TRUE, ISNUMBER(E89:H89), 0))</f>
        <v>28.71</v>
      </c>
    </row>
    <row r="90" spans="1:9">
      <c r="A90" s="216">
        <v>37319</v>
      </c>
      <c r="B90" s="215">
        <v>20.5</v>
      </c>
      <c r="D90" s="2">
        <v>44834</v>
      </c>
      <c r="E90">
        <f t="shared" si="4"/>
        <v>31.62</v>
      </c>
      <c r="F90">
        <f t="shared" si="5"/>
        <v>31.84</v>
      </c>
      <c r="G90">
        <f t="shared" si="6"/>
        <v>30.18</v>
      </c>
      <c r="H90">
        <f t="shared" si="7"/>
        <v>32.6</v>
      </c>
      <c r="I90" cm="1">
        <f t="array" ref="I90">INDEX(E90:H90,MATCH(TRUE, ISNUMBER(E90:H90), 0))</f>
        <v>31.62</v>
      </c>
    </row>
    <row r="91" spans="1:9">
      <c r="A91" s="216">
        <v>37320</v>
      </c>
      <c r="B91" s="215">
        <v>20.3</v>
      </c>
      <c r="D91" s="2">
        <v>44926</v>
      </c>
      <c r="E91">
        <f t="shared" si="4"/>
        <v>21.67</v>
      </c>
      <c r="F91">
        <f t="shared" si="5"/>
        <v>21.67</v>
      </c>
      <c r="G91">
        <f t="shared" si="6"/>
        <v>21.44</v>
      </c>
      <c r="H91">
        <f t="shared" si="7"/>
        <v>22.14</v>
      </c>
      <c r="I91" cm="1">
        <f t="array" ref="I91">INDEX(E91:H91,MATCH(TRUE, ISNUMBER(E91:H91), 0))</f>
        <v>21.67</v>
      </c>
    </row>
    <row r="92" spans="1:9">
      <c r="A92" s="216">
        <v>37321</v>
      </c>
      <c r="B92" s="215">
        <v>19.940000000000001</v>
      </c>
      <c r="D92" s="2">
        <v>45016</v>
      </c>
      <c r="E92">
        <f t="shared" si="4"/>
        <v>18.7</v>
      </c>
      <c r="F92">
        <f t="shared" si="5"/>
        <v>19.02</v>
      </c>
      <c r="G92">
        <f t="shared" si="6"/>
        <v>19.12</v>
      </c>
      <c r="H92">
        <f t="shared" si="7"/>
        <v>19.97</v>
      </c>
      <c r="I92" cm="1">
        <f t="array" ref="I92">INDEX(E92:H92,MATCH(TRUE, ISNUMBER(E92:H92), 0))</f>
        <v>18.7</v>
      </c>
    </row>
    <row r="93" spans="1:9">
      <c r="A93" s="216">
        <v>37322</v>
      </c>
      <c r="B93" s="215">
        <v>20.04</v>
      </c>
      <c r="D93" s="2">
        <v>45107</v>
      </c>
      <c r="E93">
        <f t="shared" si="4"/>
        <v>13.59</v>
      </c>
      <c r="F93">
        <f t="shared" si="5"/>
        <v>13.54</v>
      </c>
      <c r="G93">
        <f t="shared" si="6"/>
        <v>13.43</v>
      </c>
      <c r="H93">
        <f t="shared" si="7"/>
        <v>13.74</v>
      </c>
      <c r="I93" cm="1">
        <f t="array" ref="I93">INDEX(E93:H93,MATCH(TRUE, ISNUMBER(E93:H93), 0))</f>
        <v>13.59</v>
      </c>
    </row>
    <row r="94" spans="1:9">
      <c r="A94" s="216">
        <v>37323</v>
      </c>
      <c r="B94" s="215">
        <v>19.27</v>
      </c>
      <c r="D94" s="2">
        <v>45199</v>
      </c>
      <c r="E94">
        <f t="shared" si="4"/>
        <v>17.52</v>
      </c>
      <c r="F94">
        <f t="shared" si="5"/>
        <v>17.52</v>
      </c>
      <c r="G94">
        <f t="shared" si="6"/>
        <v>17.34</v>
      </c>
      <c r="H94">
        <f t="shared" si="7"/>
        <v>18.22</v>
      </c>
      <c r="I94" cm="1">
        <f t="array" ref="I94">INDEX(E94:H94,MATCH(TRUE, ISNUMBER(E94:H94), 0))</f>
        <v>17.52</v>
      </c>
    </row>
    <row r="95" spans="1:9">
      <c r="A95" s="216">
        <v>37326</v>
      </c>
      <c r="B95" s="215">
        <v>19.84</v>
      </c>
      <c r="D95" s="2">
        <v>45291</v>
      </c>
      <c r="E95">
        <f t="shared" si="4"/>
        <v>12.45</v>
      </c>
      <c r="F95">
        <f t="shared" si="5"/>
        <v>12.45</v>
      </c>
      <c r="G95">
        <f t="shared" si="6"/>
        <v>12.45</v>
      </c>
      <c r="H95">
        <f t="shared" si="7"/>
        <v>12.47</v>
      </c>
      <c r="I95" cm="1">
        <f t="array" ref="I95">INDEX(E95:H95,MATCH(TRUE, ISNUMBER(E95:H95), 0))</f>
        <v>12.45</v>
      </c>
    </row>
    <row r="96" spans="1:9">
      <c r="A96" s="216">
        <v>37327</v>
      </c>
      <c r="B96" s="215">
        <v>19.59</v>
      </c>
      <c r="D96" s="2">
        <v>45382</v>
      </c>
      <c r="E96" t="e">
        <f t="shared" si="4"/>
        <v>#N/A</v>
      </c>
      <c r="F96" t="e">
        <f t="shared" si="5"/>
        <v>#N/A</v>
      </c>
      <c r="G96" t="e">
        <f>LOOKUP(D96-2,A96:A6097,B96:B6097)</f>
        <v>#N/A</v>
      </c>
      <c r="H96">
        <f t="shared" si="7"/>
        <v>13.01</v>
      </c>
      <c r="I96" cm="1">
        <f t="array" ref="I96">INDEX(E96:H96,MATCH(TRUE, ISNUMBER(E96:H96), 0))</f>
        <v>13.01</v>
      </c>
    </row>
    <row r="97" spans="1:9">
      <c r="A97" s="216">
        <v>37328</v>
      </c>
      <c r="B97" s="215">
        <v>19.46</v>
      </c>
      <c r="D97" s="2">
        <v>45473</v>
      </c>
      <c r="E97">
        <f t="shared" si="4"/>
        <v>12.44</v>
      </c>
      <c r="F97">
        <f t="shared" si="5"/>
        <v>12.44</v>
      </c>
      <c r="G97">
        <f t="shared" si="6"/>
        <v>12.44</v>
      </c>
      <c r="H97">
        <f t="shared" si="7"/>
        <v>12.24</v>
      </c>
      <c r="I97" cm="1">
        <f t="array" ref="I97">INDEX(E97:H97,MATCH(TRUE, ISNUMBER(E97:H97), 0))</f>
        <v>12.44</v>
      </c>
    </row>
    <row r="98" spans="1:9">
      <c r="A98" s="216">
        <v>37329</v>
      </c>
      <c r="B98" s="215">
        <v>19.2</v>
      </c>
      <c r="D98" s="2">
        <v>45565</v>
      </c>
      <c r="E98">
        <f t="shared" si="4"/>
        <v>16.73</v>
      </c>
      <c r="F98">
        <f t="shared" si="5"/>
        <v>16.96</v>
      </c>
      <c r="G98">
        <f t="shared" si="6"/>
        <v>16.96</v>
      </c>
      <c r="H98">
        <f t="shared" si="7"/>
        <v>16.96</v>
      </c>
      <c r="I98" cm="1">
        <f t="array" ref="I98">INDEX(E98:H98,MATCH(TRUE, ISNUMBER(E98:H98), 0))</f>
        <v>16.73</v>
      </c>
    </row>
    <row r="99" spans="1:9">
      <c r="A99" s="216">
        <v>37330</v>
      </c>
      <c r="B99" s="215">
        <v>18.420000000000002</v>
      </c>
    </row>
    <row r="100" spans="1:9">
      <c r="A100" s="216">
        <v>37333</v>
      </c>
      <c r="B100" s="215">
        <v>18.93</v>
      </c>
    </row>
    <row r="101" spans="1:9">
      <c r="A101" s="216">
        <v>37334</v>
      </c>
      <c r="B101" s="215">
        <v>18.16</v>
      </c>
    </row>
    <row r="102" spans="1:9">
      <c r="A102" s="216">
        <v>37335</v>
      </c>
      <c r="B102" s="215">
        <v>18.46</v>
      </c>
      <c r="D102" s="218"/>
      <c r="E102" s="219"/>
    </row>
    <row r="103" spans="1:9">
      <c r="A103" s="216">
        <v>37336</v>
      </c>
      <c r="B103" s="215">
        <v>18.149999999999999</v>
      </c>
    </row>
    <row r="104" spans="1:9">
      <c r="A104" s="216">
        <v>37337</v>
      </c>
      <c r="B104" s="215">
        <v>17.77</v>
      </c>
    </row>
    <row r="105" spans="1:9">
      <c r="A105" s="216">
        <v>37340</v>
      </c>
      <c r="B105" s="215">
        <v>18.48</v>
      </c>
    </row>
    <row r="106" spans="1:9">
      <c r="A106" s="216">
        <v>37341</v>
      </c>
      <c r="B106" s="215">
        <v>18.13</v>
      </c>
    </row>
    <row r="107" spans="1:9">
      <c r="A107" s="216">
        <v>37342</v>
      </c>
      <c r="B107" s="215">
        <v>17.7</v>
      </c>
    </row>
    <row r="108" spans="1:9">
      <c r="A108" s="216">
        <v>37343</v>
      </c>
      <c r="B108" s="215">
        <v>17.399999999999999</v>
      </c>
    </row>
    <row r="109" spans="1:9">
      <c r="A109" s="216">
        <v>37344</v>
      </c>
      <c r="B109" s="217" t="e">
        <f>NA()</f>
        <v>#N/A</v>
      </c>
    </row>
    <row r="110" spans="1:9">
      <c r="A110" s="216">
        <v>37347</v>
      </c>
      <c r="B110" s="215">
        <v>18.73</v>
      </c>
    </row>
    <row r="111" spans="1:9">
      <c r="A111" s="216">
        <v>37348</v>
      </c>
      <c r="B111" s="215">
        <v>19.16</v>
      </c>
    </row>
    <row r="112" spans="1:9">
      <c r="A112" s="216">
        <v>37349</v>
      </c>
      <c r="B112" s="215">
        <v>20.2</v>
      </c>
    </row>
    <row r="113" spans="1:2">
      <c r="A113" s="216">
        <v>37350</v>
      </c>
      <c r="B113" s="215">
        <v>19.78</v>
      </c>
    </row>
    <row r="114" spans="1:2">
      <c r="A114" s="216">
        <v>37351</v>
      </c>
      <c r="B114" s="215">
        <v>19.13</v>
      </c>
    </row>
    <row r="115" spans="1:2">
      <c r="A115" s="216">
        <v>37354</v>
      </c>
      <c r="B115" s="215">
        <v>19.61</v>
      </c>
    </row>
    <row r="116" spans="1:2">
      <c r="A116" s="216">
        <v>37355</v>
      </c>
      <c r="B116" s="215">
        <v>19.47</v>
      </c>
    </row>
    <row r="117" spans="1:2">
      <c r="A117" s="216">
        <v>37356</v>
      </c>
      <c r="B117" s="215">
        <v>18.190000000000001</v>
      </c>
    </row>
    <row r="118" spans="1:2">
      <c r="A118" s="216">
        <v>37357</v>
      </c>
      <c r="B118" s="215">
        <v>20.3</v>
      </c>
    </row>
    <row r="119" spans="1:2">
      <c r="A119" s="216">
        <v>37358</v>
      </c>
      <c r="B119" s="215">
        <v>19.420000000000002</v>
      </c>
    </row>
    <row r="120" spans="1:2">
      <c r="A120" s="216">
        <v>37361</v>
      </c>
      <c r="B120" s="215">
        <v>19.82</v>
      </c>
    </row>
    <row r="121" spans="1:2">
      <c r="A121" s="216">
        <v>37362</v>
      </c>
      <c r="B121" s="215">
        <v>18.11</v>
      </c>
    </row>
    <row r="122" spans="1:2">
      <c r="A122" s="216">
        <v>37363</v>
      </c>
      <c r="B122" s="215">
        <v>18.43</v>
      </c>
    </row>
    <row r="123" spans="1:2">
      <c r="A123" s="216">
        <v>37364</v>
      </c>
      <c r="B123" s="215">
        <v>19.29</v>
      </c>
    </row>
    <row r="124" spans="1:2">
      <c r="A124" s="216">
        <v>37365</v>
      </c>
      <c r="B124" s="215">
        <v>18.3</v>
      </c>
    </row>
    <row r="125" spans="1:2">
      <c r="A125" s="216">
        <v>37368</v>
      </c>
      <c r="B125" s="215">
        <v>19.77</v>
      </c>
    </row>
    <row r="126" spans="1:2">
      <c r="A126" s="216">
        <v>37369</v>
      </c>
      <c r="B126" s="215">
        <v>20.28</v>
      </c>
    </row>
    <row r="127" spans="1:2">
      <c r="A127" s="216">
        <v>37370</v>
      </c>
      <c r="B127" s="215">
        <v>20.77</v>
      </c>
    </row>
    <row r="128" spans="1:2">
      <c r="A128" s="216">
        <v>37371</v>
      </c>
      <c r="B128" s="215">
        <v>20.95</v>
      </c>
    </row>
    <row r="129" spans="1:2">
      <c r="A129" s="216">
        <v>37372</v>
      </c>
      <c r="B129" s="215">
        <v>22.14</v>
      </c>
    </row>
    <row r="130" spans="1:2">
      <c r="A130" s="216">
        <v>37375</v>
      </c>
      <c r="B130" s="215">
        <v>24.05</v>
      </c>
    </row>
    <row r="131" spans="1:2">
      <c r="A131" s="216">
        <v>37376</v>
      </c>
      <c r="B131" s="215">
        <v>21.91</v>
      </c>
    </row>
    <row r="132" spans="1:2">
      <c r="A132" s="216">
        <v>37377</v>
      </c>
      <c r="B132" s="215">
        <v>20.059999999999999</v>
      </c>
    </row>
    <row r="133" spans="1:2">
      <c r="A133" s="216">
        <v>37378</v>
      </c>
      <c r="B133" s="215">
        <v>20.07</v>
      </c>
    </row>
    <row r="134" spans="1:2">
      <c r="A134" s="216">
        <v>37379</v>
      </c>
      <c r="B134" s="215">
        <v>20.190000000000001</v>
      </c>
    </row>
    <row r="135" spans="1:2">
      <c r="A135" s="216">
        <v>37382</v>
      </c>
      <c r="B135" s="215">
        <v>22.56</v>
      </c>
    </row>
    <row r="136" spans="1:2">
      <c r="A136" s="216">
        <v>37383</v>
      </c>
      <c r="B136" s="215">
        <v>21.94</v>
      </c>
    </row>
    <row r="137" spans="1:2">
      <c r="A137" s="216">
        <v>37384</v>
      </c>
      <c r="B137" s="215">
        <v>20.39</v>
      </c>
    </row>
    <row r="138" spans="1:2">
      <c r="A138" s="216">
        <v>37385</v>
      </c>
      <c r="B138" s="215">
        <v>21.56</v>
      </c>
    </row>
    <row r="139" spans="1:2">
      <c r="A139" s="216">
        <v>37386</v>
      </c>
      <c r="B139" s="215">
        <v>22.41</v>
      </c>
    </row>
    <row r="140" spans="1:2">
      <c r="A140" s="216">
        <v>37389</v>
      </c>
      <c r="B140" s="215">
        <v>20.72</v>
      </c>
    </row>
    <row r="141" spans="1:2">
      <c r="A141" s="216">
        <v>37390</v>
      </c>
      <c r="B141" s="215">
        <v>19.350000000000001</v>
      </c>
    </row>
    <row r="142" spans="1:2">
      <c r="A142" s="216">
        <v>37391</v>
      </c>
      <c r="B142" s="215">
        <v>19.190000000000001</v>
      </c>
    </row>
    <row r="143" spans="1:2">
      <c r="A143" s="216">
        <v>37392</v>
      </c>
      <c r="B143" s="215">
        <v>18.5</v>
      </c>
    </row>
    <row r="144" spans="1:2">
      <c r="A144" s="216">
        <v>37393</v>
      </c>
      <c r="B144" s="215">
        <v>17.7</v>
      </c>
    </row>
    <row r="145" spans="1:2">
      <c r="A145" s="216">
        <v>37396</v>
      </c>
      <c r="B145" s="215">
        <v>19.239999999999998</v>
      </c>
    </row>
    <row r="146" spans="1:2">
      <c r="A146" s="216">
        <v>37397</v>
      </c>
      <c r="B146" s="215">
        <v>20.05</v>
      </c>
    </row>
    <row r="147" spans="1:2">
      <c r="A147" s="216">
        <v>37398</v>
      </c>
      <c r="B147" s="215">
        <v>19.579999999999998</v>
      </c>
    </row>
    <row r="148" spans="1:2">
      <c r="A148" s="216">
        <v>37399</v>
      </c>
      <c r="B148" s="215">
        <v>18.23</v>
      </c>
    </row>
    <row r="149" spans="1:2">
      <c r="A149" s="216">
        <v>37400</v>
      </c>
      <c r="B149" s="215">
        <v>18.899999999999999</v>
      </c>
    </row>
    <row r="150" spans="1:2">
      <c r="A150" s="216">
        <v>37403</v>
      </c>
      <c r="B150" s="217" t="e">
        <f>NA()</f>
        <v>#N/A</v>
      </c>
    </row>
    <row r="151" spans="1:2">
      <c r="A151" s="216">
        <v>37404</v>
      </c>
      <c r="B151" s="215">
        <v>20.309999999999999</v>
      </c>
    </row>
    <row r="152" spans="1:2">
      <c r="A152" s="216">
        <v>37405</v>
      </c>
      <c r="B152" s="215">
        <v>20.39</v>
      </c>
    </row>
    <row r="153" spans="1:2">
      <c r="A153" s="216">
        <v>37406</v>
      </c>
      <c r="B153" s="215">
        <v>20.61</v>
      </c>
    </row>
    <row r="154" spans="1:2">
      <c r="A154" s="216">
        <v>37407</v>
      </c>
      <c r="B154" s="215">
        <v>19.98</v>
      </c>
    </row>
    <row r="155" spans="1:2">
      <c r="A155" s="216">
        <v>37410</v>
      </c>
      <c r="B155" s="215">
        <v>23.37</v>
      </c>
    </row>
    <row r="156" spans="1:2">
      <c r="A156" s="216">
        <v>37411</v>
      </c>
      <c r="B156" s="215">
        <v>23.89</v>
      </c>
    </row>
    <row r="157" spans="1:2">
      <c r="A157" s="216">
        <v>37412</v>
      </c>
      <c r="B157" s="215">
        <v>22.61</v>
      </c>
    </row>
    <row r="158" spans="1:2">
      <c r="A158" s="216">
        <v>37413</v>
      </c>
      <c r="B158" s="215">
        <v>24.16</v>
      </c>
    </row>
    <row r="159" spans="1:2">
      <c r="A159" s="216">
        <v>37414</v>
      </c>
      <c r="B159" s="215">
        <v>23.51</v>
      </c>
    </row>
    <row r="160" spans="1:2">
      <c r="A160" s="216">
        <v>37417</v>
      </c>
      <c r="B160" s="215">
        <v>23.72</v>
      </c>
    </row>
    <row r="161" spans="1:2">
      <c r="A161" s="216">
        <v>37418</v>
      </c>
      <c r="B161" s="215">
        <v>24.45</v>
      </c>
    </row>
    <row r="162" spans="1:2">
      <c r="A162" s="216">
        <v>37419</v>
      </c>
      <c r="B162" s="215">
        <v>24.15</v>
      </c>
    </row>
    <row r="163" spans="1:2">
      <c r="A163" s="216">
        <v>37420</v>
      </c>
      <c r="B163" s="215">
        <v>25.02</v>
      </c>
    </row>
    <row r="164" spans="1:2">
      <c r="A164" s="216">
        <v>37421</v>
      </c>
      <c r="B164" s="215">
        <v>25.96</v>
      </c>
    </row>
    <row r="165" spans="1:2">
      <c r="A165" s="216">
        <v>37424</v>
      </c>
      <c r="B165" s="215">
        <v>24.64</v>
      </c>
    </row>
    <row r="166" spans="1:2">
      <c r="A166" s="216">
        <v>37425</v>
      </c>
      <c r="B166" s="215">
        <v>24.24</v>
      </c>
    </row>
    <row r="167" spans="1:2">
      <c r="A167" s="216">
        <v>37426</v>
      </c>
      <c r="B167" s="215">
        <v>26.06</v>
      </c>
    </row>
    <row r="168" spans="1:2">
      <c r="A168" s="216">
        <v>37427</v>
      </c>
      <c r="B168" s="215">
        <v>27.48</v>
      </c>
    </row>
    <row r="169" spans="1:2">
      <c r="A169" s="216">
        <v>37428</v>
      </c>
      <c r="B169" s="215">
        <v>27.23</v>
      </c>
    </row>
    <row r="170" spans="1:2">
      <c r="A170" s="216">
        <v>37431</v>
      </c>
      <c r="B170" s="215">
        <v>26.98</v>
      </c>
    </row>
    <row r="171" spans="1:2">
      <c r="A171" s="216">
        <v>37432</v>
      </c>
      <c r="B171" s="215">
        <v>27.84</v>
      </c>
    </row>
    <row r="172" spans="1:2">
      <c r="A172" s="216">
        <v>37433</v>
      </c>
      <c r="B172" s="215">
        <v>28.42</v>
      </c>
    </row>
    <row r="173" spans="1:2">
      <c r="A173" s="216">
        <v>37434</v>
      </c>
      <c r="B173" s="215">
        <v>26.29</v>
      </c>
    </row>
    <row r="174" spans="1:2">
      <c r="A174" s="216">
        <v>37435</v>
      </c>
      <c r="B174" s="215">
        <v>25.4</v>
      </c>
    </row>
    <row r="175" spans="1:2">
      <c r="A175" s="216">
        <v>37438</v>
      </c>
      <c r="B175" s="215">
        <v>27.11</v>
      </c>
    </row>
    <row r="176" spans="1:2">
      <c r="A176" s="216">
        <v>37439</v>
      </c>
      <c r="B176" s="215">
        <v>28.96</v>
      </c>
    </row>
    <row r="177" spans="1:2">
      <c r="A177" s="216">
        <v>37440</v>
      </c>
      <c r="B177" s="215">
        <v>29.42</v>
      </c>
    </row>
    <row r="178" spans="1:2">
      <c r="A178" s="216">
        <v>37441</v>
      </c>
      <c r="B178" s="217" t="e">
        <f>NA()</f>
        <v>#N/A</v>
      </c>
    </row>
    <row r="179" spans="1:2">
      <c r="A179" s="216">
        <v>37442</v>
      </c>
      <c r="B179" s="215">
        <v>27.11</v>
      </c>
    </row>
    <row r="180" spans="1:2">
      <c r="A180" s="216">
        <v>37445</v>
      </c>
      <c r="B180" s="215">
        <v>28.25</v>
      </c>
    </row>
    <row r="181" spans="1:2">
      <c r="A181" s="216">
        <v>37446</v>
      </c>
      <c r="B181" s="215">
        <v>30.22</v>
      </c>
    </row>
    <row r="182" spans="1:2">
      <c r="A182" s="216">
        <v>37447</v>
      </c>
      <c r="B182" s="215">
        <v>34.1</v>
      </c>
    </row>
    <row r="183" spans="1:2">
      <c r="A183" s="216">
        <v>37448</v>
      </c>
      <c r="B183" s="215">
        <v>33.85</v>
      </c>
    </row>
    <row r="184" spans="1:2">
      <c r="A184" s="216">
        <v>37449</v>
      </c>
      <c r="B184" s="215">
        <v>32.94</v>
      </c>
    </row>
    <row r="185" spans="1:2">
      <c r="A185" s="216">
        <v>37452</v>
      </c>
      <c r="B185" s="215">
        <v>35.03</v>
      </c>
    </row>
    <row r="186" spans="1:2">
      <c r="A186" s="216">
        <v>37453</v>
      </c>
      <c r="B186" s="215">
        <v>36.65</v>
      </c>
    </row>
    <row r="187" spans="1:2">
      <c r="A187" s="216">
        <v>37454</v>
      </c>
      <c r="B187" s="215">
        <v>35.450000000000003</v>
      </c>
    </row>
    <row r="188" spans="1:2">
      <c r="A188" s="216">
        <v>37455</v>
      </c>
      <c r="B188" s="215">
        <v>35.119999999999997</v>
      </c>
    </row>
    <row r="189" spans="1:2">
      <c r="A189" s="216">
        <v>37456</v>
      </c>
      <c r="B189" s="215">
        <v>38.17</v>
      </c>
    </row>
    <row r="190" spans="1:2">
      <c r="A190" s="216">
        <v>37459</v>
      </c>
      <c r="B190" s="215">
        <v>41.87</v>
      </c>
    </row>
    <row r="191" spans="1:2">
      <c r="A191" s="216">
        <v>37460</v>
      </c>
      <c r="B191" s="215">
        <v>44.92</v>
      </c>
    </row>
    <row r="192" spans="1:2">
      <c r="A192" s="216">
        <v>37461</v>
      </c>
      <c r="B192" s="215">
        <v>39.86</v>
      </c>
    </row>
    <row r="193" spans="1:2">
      <c r="A193" s="216">
        <v>37462</v>
      </c>
      <c r="B193" s="215">
        <v>39.270000000000003</v>
      </c>
    </row>
    <row r="194" spans="1:2">
      <c r="A194" s="216">
        <v>37463</v>
      </c>
      <c r="B194" s="215">
        <v>35.51</v>
      </c>
    </row>
    <row r="195" spans="1:2">
      <c r="A195" s="216">
        <v>37466</v>
      </c>
      <c r="B195" s="215">
        <v>31.33</v>
      </c>
    </row>
    <row r="196" spans="1:2">
      <c r="A196" s="216">
        <v>37467</v>
      </c>
      <c r="B196" s="215">
        <v>31.92</v>
      </c>
    </row>
    <row r="197" spans="1:2">
      <c r="A197" s="216">
        <v>37468</v>
      </c>
      <c r="B197" s="215">
        <v>32.03</v>
      </c>
    </row>
    <row r="198" spans="1:2">
      <c r="A198" s="216">
        <v>37469</v>
      </c>
      <c r="B198" s="215">
        <v>36.950000000000003</v>
      </c>
    </row>
    <row r="199" spans="1:2">
      <c r="A199" s="216">
        <v>37470</v>
      </c>
      <c r="B199" s="215">
        <v>41.29</v>
      </c>
    </row>
    <row r="200" spans="1:2">
      <c r="A200" s="216">
        <v>37473</v>
      </c>
      <c r="B200" s="215">
        <v>45.08</v>
      </c>
    </row>
    <row r="201" spans="1:2">
      <c r="A201" s="216">
        <v>37474</v>
      </c>
      <c r="B201" s="215">
        <v>42.03</v>
      </c>
    </row>
    <row r="202" spans="1:2">
      <c r="A202" s="216">
        <v>37475</v>
      </c>
      <c r="B202" s="215">
        <v>38.729999999999997</v>
      </c>
    </row>
    <row r="203" spans="1:2">
      <c r="A203" s="216">
        <v>37476</v>
      </c>
      <c r="B203" s="215">
        <v>36.33</v>
      </c>
    </row>
    <row r="204" spans="1:2">
      <c r="A204" s="216">
        <v>37477</v>
      </c>
      <c r="B204" s="215">
        <v>35.33</v>
      </c>
    </row>
    <row r="205" spans="1:2">
      <c r="A205" s="216">
        <v>37480</v>
      </c>
      <c r="B205" s="215">
        <v>37.049999999999997</v>
      </c>
    </row>
    <row r="206" spans="1:2">
      <c r="A206" s="216">
        <v>37481</v>
      </c>
      <c r="B206" s="215">
        <v>35.82</v>
      </c>
    </row>
    <row r="207" spans="1:2">
      <c r="A207" s="216">
        <v>37482</v>
      </c>
      <c r="B207" s="215">
        <v>32.36</v>
      </c>
    </row>
    <row r="208" spans="1:2">
      <c r="A208" s="216">
        <v>37483</v>
      </c>
      <c r="B208" s="215">
        <v>29.43</v>
      </c>
    </row>
    <row r="209" spans="1:2">
      <c r="A209" s="216">
        <v>37484</v>
      </c>
      <c r="B209" s="215">
        <v>28.81</v>
      </c>
    </row>
    <row r="210" spans="1:2">
      <c r="A210" s="216">
        <v>37487</v>
      </c>
      <c r="B210" s="215">
        <v>28.61</v>
      </c>
    </row>
    <row r="211" spans="1:2">
      <c r="A211" s="216">
        <v>37488</v>
      </c>
      <c r="B211" s="215">
        <v>29.59</v>
      </c>
    </row>
    <row r="212" spans="1:2">
      <c r="A212" s="216">
        <v>37489</v>
      </c>
      <c r="B212" s="215">
        <v>28.23</v>
      </c>
    </row>
    <row r="213" spans="1:2">
      <c r="A213" s="216">
        <v>37490</v>
      </c>
      <c r="B213" s="215">
        <v>27.75</v>
      </c>
    </row>
    <row r="214" spans="1:2">
      <c r="A214" s="216">
        <v>37491</v>
      </c>
      <c r="B214" s="215">
        <v>29.32</v>
      </c>
    </row>
    <row r="215" spans="1:2">
      <c r="A215" s="216">
        <v>37494</v>
      </c>
      <c r="B215" s="215">
        <v>29.89</v>
      </c>
    </row>
    <row r="216" spans="1:2">
      <c r="A216" s="216">
        <v>37495</v>
      </c>
      <c r="B216" s="215">
        <v>30.11</v>
      </c>
    </row>
    <row r="217" spans="1:2">
      <c r="A217" s="216">
        <v>37496</v>
      </c>
      <c r="B217" s="215">
        <v>33.32</v>
      </c>
    </row>
    <row r="218" spans="1:2">
      <c r="A218" s="216">
        <v>37497</v>
      </c>
      <c r="B218" s="215">
        <v>33.67</v>
      </c>
    </row>
    <row r="219" spans="1:2">
      <c r="A219" s="216">
        <v>37498</v>
      </c>
      <c r="B219" s="215">
        <v>32.64</v>
      </c>
    </row>
    <row r="220" spans="1:2">
      <c r="A220" s="216">
        <v>37501</v>
      </c>
      <c r="B220" s="217" t="e">
        <f>NA()</f>
        <v>#N/A</v>
      </c>
    </row>
    <row r="221" spans="1:2">
      <c r="A221" s="216">
        <v>37502</v>
      </c>
      <c r="B221" s="215">
        <v>39.97</v>
      </c>
    </row>
    <row r="222" spans="1:2">
      <c r="A222" s="216">
        <v>37503</v>
      </c>
      <c r="B222" s="215">
        <v>37.44</v>
      </c>
    </row>
    <row r="223" spans="1:2">
      <c r="A223" s="216">
        <v>37504</v>
      </c>
      <c r="B223" s="215">
        <v>38.86</v>
      </c>
    </row>
    <row r="224" spans="1:2">
      <c r="A224" s="216">
        <v>37505</v>
      </c>
      <c r="B224" s="215">
        <v>36.33</v>
      </c>
    </row>
    <row r="225" spans="1:2">
      <c r="A225" s="216">
        <v>37508</v>
      </c>
      <c r="B225" s="215">
        <v>36.450000000000003</v>
      </c>
    </row>
    <row r="226" spans="1:2">
      <c r="A226" s="216">
        <v>37509</v>
      </c>
      <c r="B226" s="215">
        <v>35.08</v>
      </c>
    </row>
    <row r="227" spans="1:2">
      <c r="A227" s="216">
        <v>37510</v>
      </c>
      <c r="B227" s="215">
        <v>34.81</v>
      </c>
    </row>
    <row r="228" spans="1:2">
      <c r="A228" s="216">
        <v>37511</v>
      </c>
      <c r="B228" s="215">
        <v>37.5</v>
      </c>
    </row>
    <row r="229" spans="1:2">
      <c r="A229" s="216">
        <v>37512</v>
      </c>
      <c r="B229" s="215">
        <v>35.82</v>
      </c>
    </row>
    <row r="230" spans="1:2">
      <c r="A230" s="216">
        <v>37515</v>
      </c>
      <c r="B230" s="215">
        <v>36.74</v>
      </c>
    </row>
    <row r="231" spans="1:2">
      <c r="A231" s="216">
        <v>37516</v>
      </c>
      <c r="B231" s="215">
        <v>38.01</v>
      </c>
    </row>
    <row r="232" spans="1:2">
      <c r="A232" s="216">
        <v>37517</v>
      </c>
      <c r="B232" s="215">
        <v>37.520000000000003</v>
      </c>
    </row>
    <row r="233" spans="1:2">
      <c r="A233" s="216">
        <v>37518</v>
      </c>
      <c r="B233" s="215">
        <v>40.65</v>
      </c>
    </row>
    <row r="234" spans="1:2">
      <c r="A234" s="216">
        <v>37519</v>
      </c>
      <c r="B234" s="215">
        <v>38.979999999999997</v>
      </c>
    </row>
    <row r="235" spans="1:2">
      <c r="A235" s="216">
        <v>37522</v>
      </c>
      <c r="B235" s="215">
        <v>39.68</v>
      </c>
    </row>
    <row r="236" spans="1:2">
      <c r="A236" s="216">
        <v>37523</v>
      </c>
      <c r="B236" s="215">
        <v>40.520000000000003</v>
      </c>
    </row>
    <row r="237" spans="1:2">
      <c r="A237" s="216">
        <v>37524</v>
      </c>
      <c r="B237" s="215">
        <v>37.33</v>
      </c>
    </row>
    <row r="238" spans="1:2">
      <c r="A238" s="216">
        <v>37525</v>
      </c>
      <c r="B238" s="215">
        <v>34.6</v>
      </c>
    </row>
    <row r="239" spans="1:2">
      <c r="A239" s="216">
        <v>37526</v>
      </c>
      <c r="B239" s="215">
        <v>36.97</v>
      </c>
    </row>
    <row r="240" spans="1:2">
      <c r="A240" s="216">
        <v>37529</v>
      </c>
      <c r="B240" s="215">
        <v>39.69</v>
      </c>
    </row>
    <row r="241" spans="1:2">
      <c r="A241" s="216">
        <v>37530</v>
      </c>
      <c r="B241" s="215">
        <v>34.119999999999997</v>
      </c>
    </row>
    <row r="242" spans="1:2">
      <c r="A242" s="216">
        <v>37531</v>
      </c>
      <c r="B242" s="215">
        <v>36.83</v>
      </c>
    </row>
    <row r="243" spans="1:2">
      <c r="A243" s="216">
        <v>37532</v>
      </c>
      <c r="B243" s="215">
        <v>37.31</v>
      </c>
    </row>
    <row r="244" spans="1:2">
      <c r="A244" s="216">
        <v>37533</v>
      </c>
      <c r="B244" s="215">
        <v>39.46</v>
      </c>
    </row>
    <row r="245" spans="1:2">
      <c r="A245" s="216">
        <v>37536</v>
      </c>
      <c r="B245" s="215">
        <v>42.64</v>
      </c>
    </row>
    <row r="246" spans="1:2">
      <c r="A246" s="216">
        <v>37537</v>
      </c>
      <c r="B246" s="215">
        <v>41.02</v>
      </c>
    </row>
    <row r="247" spans="1:2">
      <c r="A247" s="216">
        <v>37538</v>
      </c>
      <c r="B247" s="215">
        <v>42.13</v>
      </c>
    </row>
    <row r="248" spans="1:2">
      <c r="A248" s="216">
        <v>37539</v>
      </c>
      <c r="B248" s="215">
        <v>37.549999999999997</v>
      </c>
    </row>
    <row r="249" spans="1:2">
      <c r="A249" s="216">
        <v>37540</v>
      </c>
      <c r="B249" s="215">
        <v>35.700000000000003</v>
      </c>
    </row>
    <row r="250" spans="1:2">
      <c r="A250" s="216">
        <v>37543</v>
      </c>
      <c r="B250" s="215">
        <v>36.04</v>
      </c>
    </row>
    <row r="251" spans="1:2">
      <c r="A251" s="216">
        <v>37544</v>
      </c>
      <c r="B251" s="215">
        <v>34.020000000000003</v>
      </c>
    </row>
    <row r="252" spans="1:2">
      <c r="A252" s="216">
        <v>37545</v>
      </c>
      <c r="B252" s="215">
        <v>36</v>
      </c>
    </row>
    <row r="253" spans="1:2">
      <c r="A253" s="216">
        <v>37546</v>
      </c>
      <c r="B253" s="215">
        <v>34.1</v>
      </c>
    </row>
    <row r="254" spans="1:2">
      <c r="A254" s="216">
        <v>37547</v>
      </c>
      <c r="B254" s="215">
        <v>33.53</v>
      </c>
    </row>
    <row r="255" spans="1:2">
      <c r="A255" s="216">
        <v>37550</v>
      </c>
      <c r="B255" s="215">
        <v>33.11</v>
      </c>
    </row>
    <row r="256" spans="1:2">
      <c r="A256" s="216">
        <v>37551</v>
      </c>
      <c r="B256" s="215">
        <v>34.090000000000003</v>
      </c>
    </row>
    <row r="257" spans="1:2">
      <c r="A257" s="216">
        <v>37552</v>
      </c>
      <c r="B257" s="215">
        <v>33.200000000000003</v>
      </c>
    </row>
    <row r="258" spans="1:2">
      <c r="A258" s="216">
        <v>37553</v>
      </c>
      <c r="B258" s="215">
        <v>34.03</v>
      </c>
    </row>
    <row r="259" spans="1:2">
      <c r="A259" s="216">
        <v>37554</v>
      </c>
      <c r="B259" s="215">
        <v>30</v>
      </c>
    </row>
    <row r="260" spans="1:2">
      <c r="A260" s="216">
        <v>37557</v>
      </c>
      <c r="B260" s="215">
        <v>31.07</v>
      </c>
    </row>
    <row r="261" spans="1:2">
      <c r="A261" s="216">
        <v>37558</v>
      </c>
      <c r="B261" s="215">
        <v>32.270000000000003</v>
      </c>
    </row>
    <row r="262" spans="1:2">
      <c r="A262" s="216">
        <v>37559</v>
      </c>
      <c r="B262" s="215">
        <v>31.23</v>
      </c>
    </row>
    <row r="263" spans="1:2">
      <c r="A263" s="216">
        <v>37560</v>
      </c>
      <c r="B263" s="215">
        <v>31.14</v>
      </c>
    </row>
    <row r="264" spans="1:2">
      <c r="A264" s="216">
        <v>37561</v>
      </c>
      <c r="B264" s="215">
        <v>29.3</v>
      </c>
    </row>
    <row r="265" spans="1:2">
      <c r="A265" s="216">
        <v>37564</v>
      </c>
      <c r="B265" s="215">
        <v>30.82</v>
      </c>
    </row>
    <row r="266" spans="1:2">
      <c r="A266" s="216">
        <v>37565</v>
      </c>
      <c r="B266" s="215">
        <v>31.23</v>
      </c>
    </row>
    <row r="267" spans="1:2">
      <c r="A267" s="216">
        <v>37566</v>
      </c>
      <c r="B267" s="215">
        <v>30.73</v>
      </c>
    </row>
    <row r="268" spans="1:2">
      <c r="A268" s="216">
        <v>37567</v>
      </c>
      <c r="B268" s="215">
        <v>31.42</v>
      </c>
    </row>
    <row r="269" spans="1:2">
      <c r="A269" s="216">
        <v>37568</v>
      </c>
      <c r="B269" s="215">
        <v>29.41</v>
      </c>
    </row>
    <row r="270" spans="1:2">
      <c r="A270" s="216">
        <v>37571</v>
      </c>
      <c r="B270" s="215">
        <v>31.3</v>
      </c>
    </row>
    <row r="271" spans="1:2">
      <c r="A271" s="216">
        <v>37572</v>
      </c>
      <c r="B271" s="215">
        <v>30.58</v>
      </c>
    </row>
    <row r="272" spans="1:2">
      <c r="A272" s="216">
        <v>37573</v>
      </c>
      <c r="B272" s="215">
        <v>31.24</v>
      </c>
    </row>
    <row r="273" spans="1:2">
      <c r="A273" s="216">
        <v>37574</v>
      </c>
      <c r="B273" s="215">
        <v>28.67</v>
      </c>
    </row>
    <row r="274" spans="1:2">
      <c r="A274" s="216">
        <v>37575</v>
      </c>
      <c r="B274" s="215">
        <v>26.65</v>
      </c>
    </row>
    <row r="275" spans="1:2">
      <c r="A275" s="216">
        <v>37578</v>
      </c>
      <c r="B275" s="215">
        <v>27.66</v>
      </c>
    </row>
    <row r="276" spans="1:2">
      <c r="A276" s="216">
        <v>37579</v>
      </c>
      <c r="B276" s="215">
        <v>27.41</v>
      </c>
    </row>
    <row r="277" spans="1:2">
      <c r="A277" s="216">
        <v>37580</v>
      </c>
      <c r="B277" s="215">
        <v>25.32</v>
      </c>
    </row>
    <row r="278" spans="1:2">
      <c r="A278" s="216">
        <v>37581</v>
      </c>
      <c r="B278" s="215">
        <v>23.81</v>
      </c>
    </row>
    <row r="279" spans="1:2">
      <c r="A279" s="216">
        <v>37582</v>
      </c>
      <c r="B279" s="215">
        <v>23.16</v>
      </c>
    </row>
    <row r="280" spans="1:2">
      <c r="A280" s="216">
        <v>37585</v>
      </c>
      <c r="B280" s="215">
        <v>24.07</v>
      </c>
    </row>
    <row r="281" spans="1:2">
      <c r="A281" s="216">
        <v>37586</v>
      </c>
      <c r="B281" s="215">
        <v>25.97</v>
      </c>
    </row>
    <row r="282" spans="1:2">
      <c r="A282" s="216">
        <v>37587</v>
      </c>
      <c r="B282" s="215">
        <v>27.25</v>
      </c>
    </row>
    <row r="283" spans="1:2">
      <c r="A283" s="216">
        <v>37588</v>
      </c>
      <c r="B283" s="217" t="e">
        <f>NA()</f>
        <v>#N/A</v>
      </c>
    </row>
    <row r="284" spans="1:2">
      <c r="A284" s="216">
        <v>37589</v>
      </c>
      <c r="B284" s="215">
        <v>27.5</v>
      </c>
    </row>
    <row r="285" spans="1:2">
      <c r="A285" s="216">
        <v>37592</v>
      </c>
      <c r="B285" s="215">
        <v>27.46</v>
      </c>
    </row>
    <row r="286" spans="1:2">
      <c r="A286" s="216">
        <v>37593</v>
      </c>
      <c r="B286" s="215">
        <v>28.33</v>
      </c>
    </row>
    <row r="287" spans="1:2">
      <c r="A287" s="216">
        <v>37594</v>
      </c>
      <c r="B287" s="215">
        <v>28.92</v>
      </c>
    </row>
    <row r="288" spans="1:2">
      <c r="A288" s="216">
        <v>37595</v>
      </c>
      <c r="B288" s="215">
        <v>30.1</v>
      </c>
    </row>
    <row r="289" spans="1:2">
      <c r="A289" s="216">
        <v>37596</v>
      </c>
      <c r="B289" s="215">
        <v>28.88</v>
      </c>
    </row>
    <row r="290" spans="1:2">
      <c r="A290" s="216">
        <v>37599</v>
      </c>
      <c r="B290" s="215">
        <v>30.78</v>
      </c>
    </row>
    <row r="291" spans="1:2">
      <c r="A291" s="216">
        <v>37600</v>
      </c>
      <c r="B291" s="215">
        <v>28.76</v>
      </c>
    </row>
    <row r="292" spans="1:2">
      <c r="A292" s="216">
        <v>37601</v>
      </c>
      <c r="B292" s="215">
        <v>27.76</v>
      </c>
    </row>
    <row r="293" spans="1:2">
      <c r="A293" s="216">
        <v>37602</v>
      </c>
      <c r="B293" s="215">
        <v>27.29</v>
      </c>
    </row>
    <row r="294" spans="1:2">
      <c r="A294" s="216">
        <v>37603</v>
      </c>
      <c r="B294" s="215">
        <v>28.18</v>
      </c>
    </row>
    <row r="295" spans="1:2">
      <c r="A295" s="216">
        <v>37606</v>
      </c>
      <c r="B295" s="215">
        <v>26.24</v>
      </c>
    </row>
    <row r="296" spans="1:2">
      <c r="A296" s="216">
        <v>37607</v>
      </c>
      <c r="B296" s="215">
        <v>26.66</v>
      </c>
    </row>
    <row r="297" spans="1:2">
      <c r="A297" s="216">
        <v>37608</v>
      </c>
      <c r="B297" s="215">
        <v>28.29</v>
      </c>
    </row>
    <row r="298" spans="1:2">
      <c r="A298" s="216">
        <v>37609</v>
      </c>
      <c r="B298" s="215">
        <v>30.21</v>
      </c>
    </row>
    <row r="299" spans="1:2">
      <c r="A299" s="216">
        <v>37610</v>
      </c>
      <c r="B299" s="215">
        <v>26.71</v>
      </c>
    </row>
    <row r="300" spans="1:2">
      <c r="A300" s="216">
        <v>37613</v>
      </c>
      <c r="B300" s="215">
        <v>26.2</v>
      </c>
    </row>
    <row r="301" spans="1:2">
      <c r="A301" s="216">
        <v>37614</v>
      </c>
      <c r="B301" s="215">
        <v>26.49</v>
      </c>
    </row>
    <row r="302" spans="1:2">
      <c r="A302" s="216">
        <v>37615</v>
      </c>
      <c r="B302" s="217" t="e">
        <f>NA()</f>
        <v>#N/A</v>
      </c>
    </row>
    <row r="303" spans="1:2">
      <c r="A303" s="216">
        <v>37616</v>
      </c>
      <c r="B303" s="215">
        <v>27.37</v>
      </c>
    </row>
    <row r="304" spans="1:2">
      <c r="A304" s="216">
        <v>37617</v>
      </c>
      <c r="B304" s="215">
        <v>29.55</v>
      </c>
    </row>
    <row r="305" spans="1:2">
      <c r="A305" s="216">
        <v>37620</v>
      </c>
      <c r="B305" s="215">
        <v>29.62</v>
      </c>
    </row>
    <row r="306" spans="1:2">
      <c r="A306" s="216">
        <v>37621</v>
      </c>
      <c r="B306" s="215">
        <v>28.62</v>
      </c>
    </row>
    <row r="307" spans="1:2">
      <c r="A307" s="216">
        <v>37622</v>
      </c>
      <c r="B307" s="217" t="e">
        <f>NA()</f>
        <v>#N/A</v>
      </c>
    </row>
    <row r="308" spans="1:2">
      <c r="A308" s="216">
        <v>37623</v>
      </c>
      <c r="B308" s="215">
        <v>25.39</v>
      </c>
    </row>
    <row r="309" spans="1:2">
      <c r="A309" s="216">
        <v>37624</v>
      </c>
      <c r="B309" s="215">
        <v>24.68</v>
      </c>
    </row>
    <row r="310" spans="1:2">
      <c r="A310" s="216">
        <v>37627</v>
      </c>
      <c r="B310" s="215">
        <v>24.91</v>
      </c>
    </row>
    <row r="311" spans="1:2">
      <c r="A311" s="216">
        <v>37628</v>
      </c>
      <c r="B311" s="215">
        <v>25.13</v>
      </c>
    </row>
    <row r="312" spans="1:2">
      <c r="A312" s="216">
        <v>37629</v>
      </c>
      <c r="B312" s="215">
        <v>25.53</v>
      </c>
    </row>
    <row r="313" spans="1:2">
      <c r="A313" s="216">
        <v>37630</v>
      </c>
      <c r="B313" s="215">
        <v>24.25</v>
      </c>
    </row>
    <row r="314" spans="1:2">
      <c r="A314" s="216">
        <v>37631</v>
      </c>
      <c r="B314" s="215">
        <v>24.32</v>
      </c>
    </row>
    <row r="315" spans="1:2">
      <c r="A315" s="216">
        <v>37634</v>
      </c>
      <c r="B315" s="215">
        <v>24.9</v>
      </c>
    </row>
    <row r="316" spans="1:2">
      <c r="A316" s="216">
        <v>37635</v>
      </c>
      <c r="B316" s="215">
        <v>24.57</v>
      </c>
    </row>
    <row r="317" spans="1:2">
      <c r="A317" s="216">
        <v>37636</v>
      </c>
      <c r="B317" s="215">
        <v>25.51</v>
      </c>
    </row>
    <row r="318" spans="1:2">
      <c r="A318" s="216">
        <v>37637</v>
      </c>
      <c r="B318" s="215">
        <v>25.01</v>
      </c>
    </row>
    <row r="319" spans="1:2">
      <c r="A319" s="216">
        <v>37638</v>
      </c>
      <c r="B319" s="215">
        <v>25.7</v>
      </c>
    </row>
    <row r="320" spans="1:2">
      <c r="A320" s="216">
        <v>37641</v>
      </c>
      <c r="B320" s="217" t="e">
        <f>NA()</f>
        <v>#N/A</v>
      </c>
    </row>
    <row r="321" spans="1:2">
      <c r="A321" s="216">
        <v>37642</v>
      </c>
      <c r="B321" s="215">
        <v>27.59</v>
      </c>
    </row>
    <row r="322" spans="1:2">
      <c r="A322" s="216">
        <v>37643</v>
      </c>
      <c r="B322" s="215">
        <v>29.01</v>
      </c>
    </row>
    <row r="323" spans="1:2">
      <c r="A323" s="216">
        <v>37644</v>
      </c>
      <c r="B323" s="215">
        <v>27.53</v>
      </c>
    </row>
    <row r="324" spans="1:2">
      <c r="A324" s="216">
        <v>37645</v>
      </c>
      <c r="B324" s="215">
        <v>31.51</v>
      </c>
    </row>
    <row r="325" spans="1:2">
      <c r="A325" s="216">
        <v>37648</v>
      </c>
      <c r="B325" s="215">
        <v>34.69</v>
      </c>
    </row>
    <row r="326" spans="1:2">
      <c r="A326" s="216">
        <v>37649</v>
      </c>
      <c r="B326" s="215">
        <v>31.93</v>
      </c>
    </row>
    <row r="327" spans="1:2">
      <c r="A327" s="216">
        <v>37650</v>
      </c>
      <c r="B327" s="215">
        <v>31.26</v>
      </c>
    </row>
    <row r="328" spans="1:2">
      <c r="A328" s="216">
        <v>37651</v>
      </c>
      <c r="B328" s="215">
        <v>31.32</v>
      </c>
    </row>
    <row r="329" spans="1:2">
      <c r="A329" s="216">
        <v>37652</v>
      </c>
      <c r="B329" s="215">
        <v>31.17</v>
      </c>
    </row>
    <row r="330" spans="1:2">
      <c r="A330" s="216">
        <v>37655</v>
      </c>
      <c r="B330" s="215">
        <v>31.02</v>
      </c>
    </row>
    <row r="331" spans="1:2">
      <c r="A331" s="216">
        <v>37656</v>
      </c>
      <c r="B331" s="215">
        <v>32.76</v>
      </c>
    </row>
    <row r="332" spans="1:2">
      <c r="A332" s="216">
        <v>37657</v>
      </c>
      <c r="B332" s="215">
        <v>33.04</v>
      </c>
    </row>
    <row r="333" spans="1:2">
      <c r="A333" s="216">
        <v>37658</v>
      </c>
      <c r="B333" s="215">
        <v>33.35</v>
      </c>
    </row>
    <row r="334" spans="1:2">
      <c r="A334" s="216">
        <v>37659</v>
      </c>
      <c r="B334" s="215">
        <v>34.01</v>
      </c>
    </row>
    <row r="335" spans="1:2">
      <c r="A335" s="216">
        <v>37662</v>
      </c>
      <c r="B335" s="215">
        <v>33.99</v>
      </c>
    </row>
    <row r="336" spans="1:2">
      <c r="A336" s="216">
        <v>37663</v>
      </c>
      <c r="B336" s="215">
        <v>33.68</v>
      </c>
    </row>
    <row r="337" spans="1:2">
      <c r="A337" s="216">
        <v>37664</v>
      </c>
      <c r="B337" s="215">
        <v>34.33</v>
      </c>
    </row>
    <row r="338" spans="1:2">
      <c r="A338" s="216">
        <v>37665</v>
      </c>
      <c r="B338" s="215">
        <v>33.700000000000003</v>
      </c>
    </row>
    <row r="339" spans="1:2">
      <c r="A339" s="216">
        <v>37666</v>
      </c>
      <c r="B339" s="215">
        <v>32.619999999999997</v>
      </c>
    </row>
    <row r="340" spans="1:2">
      <c r="A340" s="216">
        <v>37669</v>
      </c>
      <c r="B340" s="217" t="e">
        <f>NA()</f>
        <v>#N/A</v>
      </c>
    </row>
    <row r="341" spans="1:2">
      <c r="A341" s="216">
        <v>37670</v>
      </c>
      <c r="B341" s="215">
        <v>31.11</v>
      </c>
    </row>
    <row r="342" spans="1:2">
      <c r="A342" s="216">
        <v>37671</v>
      </c>
      <c r="B342" s="215">
        <v>31.31</v>
      </c>
    </row>
    <row r="343" spans="1:2">
      <c r="A343" s="216">
        <v>37672</v>
      </c>
      <c r="B343" s="215">
        <v>31.16</v>
      </c>
    </row>
    <row r="344" spans="1:2">
      <c r="A344" s="216">
        <v>37673</v>
      </c>
      <c r="B344" s="215">
        <v>30.25</v>
      </c>
    </row>
    <row r="345" spans="1:2">
      <c r="A345" s="216">
        <v>37676</v>
      </c>
      <c r="B345" s="215">
        <v>31.98</v>
      </c>
    </row>
    <row r="346" spans="1:2">
      <c r="A346" s="216">
        <v>37677</v>
      </c>
      <c r="B346" s="215">
        <v>31.74</v>
      </c>
    </row>
    <row r="347" spans="1:2">
      <c r="A347" s="216">
        <v>37678</v>
      </c>
      <c r="B347" s="215">
        <v>31.94</v>
      </c>
    </row>
    <row r="348" spans="1:2">
      <c r="A348" s="216">
        <v>37679</v>
      </c>
      <c r="B348" s="215">
        <v>30.53</v>
      </c>
    </row>
    <row r="349" spans="1:2">
      <c r="A349" s="216">
        <v>37680</v>
      </c>
      <c r="B349" s="215">
        <v>29.63</v>
      </c>
    </row>
    <row r="350" spans="1:2">
      <c r="A350" s="216">
        <v>37683</v>
      </c>
      <c r="B350" s="215">
        <v>30.43</v>
      </c>
    </row>
    <row r="351" spans="1:2">
      <c r="A351" s="216">
        <v>37684</v>
      </c>
      <c r="B351" s="215">
        <v>31.83</v>
      </c>
    </row>
    <row r="352" spans="1:2">
      <c r="A352" s="216">
        <v>37685</v>
      </c>
      <c r="B352" s="215">
        <v>30.38</v>
      </c>
    </row>
    <row r="353" spans="1:2">
      <c r="A353" s="216">
        <v>37686</v>
      </c>
      <c r="B353" s="215">
        <v>31.37</v>
      </c>
    </row>
    <row r="354" spans="1:2">
      <c r="A354" s="216">
        <v>37687</v>
      </c>
      <c r="B354" s="215">
        <v>31.08</v>
      </c>
    </row>
    <row r="355" spans="1:2">
      <c r="A355" s="216">
        <v>37690</v>
      </c>
      <c r="B355" s="215">
        <v>33.31</v>
      </c>
    </row>
    <row r="356" spans="1:2">
      <c r="A356" s="216">
        <v>37691</v>
      </c>
      <c r="B356" s="215">
        <v>33.61</v>
      </c>
    </row>
    <row r="357" spans="1:2">
      <c r="A357" s="216">
        <v>37692</v>
      </c>
      <c r="B357" s="215">
        <v>33.51</v>
      </c>
    </row>
    <row r="358" spans="1:2">
      <c r="A358" s="216">
        <v>37693</v>
      </c>
      <c r="B358" s="215">
        <v>31.76</v>
      </c>
    </row>
    <row r="359" spans="1:2">
      <c r="A359" s="216">
        <v>37694</v>
      </c>
      <c r="B359" s="215">
        <v>30.98</v>
      </c>
    </row>
    <row r="360" spans="1:2">
      <c r="A360" s="216">
        <v>37697</v>
      </c>
      <c r="B360" s="215">
        <v>31.75</v>
      </c>
    </row>
    <row r="361" spans="1:2">
      <c r="A361" s="216">
        <v>37698</v>
      </c>
      <c r="B361" s="215">
        <v>30.43</v>
      </c>
    </row>
    <row r="362" spans="1:2">
      <c r="A362" s="216">
        <v>37699</v>
      </c>
      <c r="B362" s="215">
        <v>31.54</v>
      </c>
    </row>
    <row r="363" spans="1:2">
      <c r="A363" s="216">
        <v>37700</v>
      </c>
      <c r="B363" s="215">
        <v>30.44</v>
      </c>
    </row>
    <row r="364" spans="1:2">
      <c r="A364" s="216">
        <v>37701</v>
      </c>
      <c r="B364" s="215">
        <v>28.67</v>
      </c>
    </row>
    <row r="365" spans="1:2">
      <c r="A365" s="216">
        <v>37704</v>
      </c>
      <c r="B365" s="215">
        <v>30.39</v>
      </c>
    </row>
    <row r="366" spans="1:2">
      <c r="A366" s="216">
        <v>37705</v>
      </c>
      <c r="B366" s="215">
        <v>28.75</v>
      </c>
    </row>
    <row r="367" spans="1:2">
      <c r="A367" s="216">
        <v>37706</v>
      </c>
      <c r="B367" s="215">
        <v>28.23</v>
      </c>
    </row>
    <row r="368" spans="1:2">
      <c r="A368" s="216">
        <v>37707</v>
      </c>
      <c r="B368" s="215">
        <v>27.96</v>
      </c>
    </row>
    <row r="369" spans="1:2">
      <c r="A369" s="216">
        <v>37708</v>
      </c>
      <c r="B369" s="215">
        <v>27.75</v>
      </c>
    </row>
    <row r="370" spans="1:2">
      <c r="A370" s="216">
        <v>37711</v>
      </c>
      <c r="B370" s="215">
        <v>29.15</v>
      </c>
    </row>
    <row r="371" spans="1:2">
      <c r="A371" s="216">
        <v>37712</v>
      </c>
      <c r="B371" s="215">
        <v>28.36</v>
      </c>
    </row>
    <row r="372" spans="1:2">
      <c r="A372" s="216">
        <v>37713</v>
      </c>
      <c r="B372" s="215">
        <v>28.02</v>
      </c>
    </row>
    <row r="373" spans="1:2">
      <c r="A373" s="216">
        <v>37714</v>
      </c>
      <c r="B373" s="215">
        <v>28.21</v>
      </c>
    </row>
    <row r="374" spans="1:2">
      <c r="A374" s="216">
        <v>37715</v>
      </c>
      <c r="B374" s="215">
        <v>29.13</v>
      </c>
    </row>
    <row r="375" spans="1:2">
      <c r="A375" s="216">
        <v>37718</v>
      </c>
      <c r="B375" s="215">
        <v>28.45</v>
      </c>
    </row>
    <row r="376" spans="1:2">
      <c r="A376" s="216">
        <v>37719</v>
      </c>
      <c r="B376" s="215">
        <v>27.13</v>
      </c>
    </row>
    <row r="377" spans="1:2">
      <c r="A377" s="216">
        <v>37720</v>
      </c>
      <c r="B377" s="215">
        <v>27.11</v>
      </c>
    </row>
    <row r="378" spans="1:2">
      <c r="A378" s="216">
        <v>37721</v>
      </c>
      <c r="B378" s="215">
        <v>25.6</v>
      </c>
    </row>
    <row r="379" spans="1:2">
      <c r="A379" s="216">
        <v>37722</v>
      </c>
      <c r="B379" s="215">
        <v>24.44</v>
      </c>
    </row>
    <row r="380" spans="1:2">
      <c r="A380" s="216">
        <v>37725</v>
      </c>
      <c r="B380" s="215">
        <v>23.41</v>
      </c>
    </row>
    <row r="381" spans="1:2">
      <c r="A381" s="216">
        <v>37726</v>
      </c>
      <c r="B381" s="215">
        <v>22.56</v>
      </c>
    </row>
    <row r="382" spans="1:2">
      <c r="A382" s="216">
        <v>37727</v>
      </c>
      <c r="B382" s="215">
        <v>22.52</v>
      </c>
    </row>
    <row r="383" spans="1:2">
      <c r="A383" s="216">
        <v>37728</v>
      </c>
      <c r="B383" s="215">
        <v>21.5</v>
      </c>
    </row>
    <row r="384" spans="1:2">
      <c r="A384" s="216">
        <v>37729</v>
      </c>
      <c r="B384" s="217" t="e">
        <f>NA()</f>
        <v>#N/A</v>
      </c>
    </row>
    <row r="385" spans="1:2">
      <c r="A385" s="216">
        <v>37732</v>
      </c>
      <c r="B385" s="215">
        <v>21.95</v>
      </c>
    </row>
    <row r="386" spans="1:2">
      <c r="A386" s="216">
        <v>37733</v>
      </c>
      <c r="B386" s="215">
        <v>20.7</v>
      </c>
    </row>
    <row r="387" spans="1:2">
      <c r="A387" s="216">
        <v>37734</v>
      </c>
      <c r="B387" s="215">
        <v>20.8</v>
      </c>
    </row>
    <row r="388" spans="1:2">
      <c r="A388" s="216">
        <v>37735</v>
      </c>
      <c r="B388" s="215">
        <v>20.329999999999998</v>
      </c>
    </row>
    <row r="389" spans="1:2">
      <c r="A389" s="216">
        <v>37736</v>
      </c>
      <c r="B389" s="215">
        <v>20.8</v>
      </c>
    </row>
    <row r="390" spans="1:2">
      <c r="A390" s="216">
        <v>37739</v>
      </c>
      <c r="B390" s="215">
        <v>20.84</v>
      </c>
    </row>
    <row r="391" spans="1:2">
      <c r="A391" s="216">
        <v>37740</v>
      </c>
      <c r="B391" s="215">
        <v>20.76</v>
      </c>
    </row>
    <row r="392" spans="1:2">
      <c r="A392" s="216">
        <v>37741</v>
      </c>
      <c r="B392" s="215">
        <v>21.21</v>
      </c>
    </row>
    <row r="393" spans="1:2">
      <c r="A393" s="216">
        <v>37742</v>
      </c>
      <c r="B393" s="215">
        <v>21.59</v>
      </c>
    </row>
    <row r="394" spans="1:2">
      <c r="A394" s="216">
        <v>37743</v>
      </c>
      <c r="B394" s="215">
        <v>20.63</v>
      </c>
    </row>
    <row r="395" spans="1:2">
      <c r="A395" s="216">
        <v>37746</v>
      </c>
      <c r="B395" s="215">
        <v>21.13</v>
      </c>
    </row>
    <row r="396" spans="1:2">
      <c r="A396" s="216">
        <v>37747</v>
      </c>
      <c r="B396" s="215">
        <v>20.8</v>
      </c>
    </row>
    <row r="397" spans="1:2">
      <c r="A397" s="216">
        <v>37748</v>
      </c>
      <c r="B397" s="215">
        <v>21</v>
      </c>
    </row>
    <row r="398" spans="1:2">
      <c r="A398" s="216">
        <v>37749</v>
      </c>
      <c r="B398" s="215">
        <v>21.24</v>
      </c>
    </row>
    <row r="399" spans="1:2">
      <c r="A399" s="216">
        <v>37750</v>
      </c>
      <c r="B399" s="215">
        <v>19.690000000000001</v>
      </c>
    </row>
    <row r="400" spans="1:2">
      <c r="A400" s="216">
        <v>37753</v>
      </c>
      <c r="B400" s="215">
        <v>19.52</v>
      </c>
    </row>
    <row r="401" spans="1:2">
      <c r="A401" s="216">
        <v>37754</v>
      </c>
      <c r="B401" s="215">
        <v>19.91</v>
      </c>
    </row>
    <row r="402" spans="1:2">
      <c r="A402" s="216">
        <v>37755</v>
      </c>
      <c r="B402" s="215">
        <v>20</v>
      </c>
    </row>
    <row r="403" spans="1:2">
      <c r="A403" s="216">
        <v>37756</v>
      </c>
      <c r="B403" s="215">
        <v>19.239999999999998</v>
      </c>
    </row>
    <row r="404" spans="1:2">
      <c r="A404" s="216">
        <v>37757</v>
      </c>
      <c r="B404" s="215">
        <v>18.399999999999999</v>
      </c>
    </row>
    <row r="405" spans="1:2">
      <c r="A405" s="216">
        <v>37760</v>
      </c>
      <c r="B405" s="215">
        <v>20.51</v>
      </c>
    </row>
    <row r="406" spans="1:2">
      <c r="A406" s="216">
        <v>37761</v>
      </c>
      <c r="B406" s="215">
        <v>21.29</v>
      </c>
    </row>
    <row r="407" spans="1:2">
      <c r="A407" s="216">
        <v>37762</v>
      </c>
      <c r="B407" s="215">
        <v>21.21</v>
      </c>
    </row>
    <row r="408" spans="1:2">
      <c r="A408" s="216">
        <v>37763</v>
      </c>
      <c r="B408" s="215">
        <v>19.78</v>
      </c>
    </row>
    <row r="409" spans="1:2">
      <c r="A409" s="216">
        <v>37764</v>
      </c>
      <c r="B409" s="215">
        <v>19.170000000000002</v>
      </c>
    </row>
    <row r="410" spans="1:2">
      <c r="A410" s="216">
        <v>37767</v>
      </c>
      <c r="B410" s="217" t="e">
        <f>NA()</f>
        <v>#N/A</v>
      </c>
    </row>
    <row r="411" spans="1:2">
      <c r="A411" s="216">
        <v>37768</v>
      </c>
      <c r="B411" s="215">
        <v>19.989999999999998</v>
      </c>
    </row>
    <row r="412" spans="1:2">
      <c r="A412" s="216">
        <v>37769</v>
      </c>
      <c r="B412" s="215">
        <v>20.03</v>
      </c>
    </row>
    <row r="413" spans="1:2">
      <c r="A413" s="216">
        <v>37770</v>
      </c>
      <c r="B413" s="215">
        <v>20.43</v>
      </c>
    </row>
    <row r="414" spans="1:2">
      <c r="A414" s="216">
        <v>37771</v>
      </c>
      <c r="B414" s="215">
        <v>19.47</v>
      </c>
    </row>
    <row r="415" spans="1:2">
      <c r="A415" s="216">
        <v>37774</v>
      </c>
      <c r="B415" s="215">
        <v>20.85</v>
      </c>
    </row>
    <row r="416" spans="1:2">
      <c r="A416" s="216">
        <v>37775</v>
      </c>
      <c r="B416" s="215">
        <v>20.84</v>
      </c>
    </row>
    <row r="417" spans="1:2">
      <c r="A417" s="216">
        <v>37776</v>
      </c>
      <c r="B417" s="215">
        <v>20.62</v>
      </c>
    </row>
    <row r="418" spans="1:2">
      <c r="A418" s="216">
        <v>37777</v>
      </c>
      <c r="B418" s="215">
        <v>20.83</v>
      </c>
    </row>
    <row r="419" spans="1:2">
      <c r="A419" s="216">
        <v>37778</v>
      </c>
      <c r="B419" s="215">
        <v>21.25</v>
      </c>
    </row>
    <row r="420" spans="1:2">
      <c r="A420" s="216">
        <v>37781</v>
      </c>
      <c r="B420" s="215">
        <v>22.15</v>
      </c>
    </row>
    <row r="421" spans="1:2">
      <c r="A421" s="216">
        <v>37782</v>
      </c>
      <c r="B421" s="215">
        <v>20.64</v>
      </c>
    </row>
    <row r="422" spans="1:2">
      <c r="A422" s="216">
        <v>37783</v>
      </c>
      <c r="B422" s="215">
        <v>20.21</v>
      </c>
    </row>
    <row r="423" spans="1:2">
      <c r="A423" s="216">
        <v>37784</v>
      </c>
      <c r="B423" s="215">
        <v>20.41</v>
      </c>
    </row>
    <row r="424" spans="1:2">
      <c r="A424" s="216">
        <v>37785</v>
      </c>
      <c r="B424" s="215">
        <v>20.66</v>
      </c>
    </row>
    <row r="425" spans="1:2">
      <c r="A425" s="216">
        <v>37788</v>
      </c>
      <c r="B425" s="215">
        <v>20.22</v>
      </c>
    </row>
    <row r="426" spans="1:2">
      <c r="A426" s="216">
        <v>37789</v>
      </c>
      <c r="B426" s="215">
        <v>20.010000000000002</v>
      </c>
    </row>
    <row r="427" spans="1:2">
      <c r="A427" s="216">
        <v>37790</v>
      </c>
      <c r="B427" s="215">
        <v>19.760000000000002</v>
      </c>
    </row>
    <row r="428" spans="1:2">
      <c r="A428" s="216">
        <v>37791</v>
      </c>
      <c r="B428" s="215">
        <v>19.8</v>
      </c>
    </row>
    <row r="429" spans="1:2">
      <c r="A429" s="216">
        <v>37792</v>
      </c>
      <c r="B429" s="215">
        <v>19.14</v>
      </c>
    </row>
    <row r="430" spans="1:2">
      <c r="A430" s="216">
        <v>37795</v>
      </c>
      <c r="B430" s="215">
        <v>20.58</v>
      </c>
    </row>
    <row r="431" spans="1:2">
      <c r="A431" s="216">
        <v>37796</v>
      </c>
      <c r="B431" s="215">
        <v>20.75</v>
      </c>
    </row>
    <row r="432" spans="1:2">
      <c r="A432" s="216">
        <v>37797</v>
      </c>
      <c r="B432" s="215">
        <v>20.81</v>
      </c>
    </row>
    <row r="433" spans="1:2">
      <c r="A433" s="216">
        <v>37798</v>
      </c>
      <c r="B433" s="215">
        <v>19.399999999999999</v>
      </c>
    </row>
    <row r="434" spans="1:2">
      <c r="A434" s="216">
        <v>37799</v>
      </c>
      <c r="B434" s="215">
        <v>19.16</v>
      </c>
    </row>
    <row r="435" spans="1:2">
      <c r="A435" s="216">
        <v>37802</v>
      </c>
      <c r="B435" s="215">
        <v>19.52</v>
      </c>
    </row>
    <row r="436" spans="1:2">
      <c r="A436" s="216">
        <v>37803</v>
      </c>
      <c r="B436" s="215">
        <v>19.46</v>
      </c>
    </row>
    <row r="437" spans="1:2">
      <c r="A437" s="216">
        <v>37804</v>
      </c>
      <c r="B437" s="215">
        <v>19.03</v>
      </c>
    </row>
    <row r="438" spans="1:2">
      <c r="A438" s="216">
        <v>37805</v>
      </c>
      <c r="B438" s="215">
        <v>19.39</v>
      </c>
    </row>
    <row r="439" spans="1:2">
      <c r="A439" s="216">
        <v>37806</v>
      </c>
      <c r="B439" s="217" t="e">
        <f>NA()</f>
        <v>#N/A</v>
      </c>
    </row>
    <row r="440" spans="1:2">
      <c r="A440" s="216">
        <v>37809</v>
      </c>
      <c r="B440" s="215">
        <v>20.059999999999999</v>
      </c>
    </row>
    <row r="441" spans="1:2">
      <c r="A441" s="216">
        <v>37810</v>
      </c>
      <c r="B441" s="215">
        <v>19.48</v>
      </c>
    </row>
    <row r="442" spans="1:2">
      <c r="A442" s="216">
        <v>37811</v>
      </c>
      <c r="B442" s="215">
        <v>18.93</v>
      </c>
    </row>
    <row r="443" spans="1:2">
      <c r="A443" s="216">
        <v>37812</v>
      </c>
      <c r="B443" s="215">
        <v>19.190000000000001</v>
      </c>
    </row>
    <row r="444" spans="1:2">
      <c r="A444" s="216">
        <v>37813</v>
      </c>
      <c r="B444" s="215">
        <v>18.47</v>
      </c>
    </row>
    <row r="445" spans="1:2">
      <c r="A445" s="216">
        <v>37816</v>
      </c>
      <c r="B445" s="215">
        <v>19.59</v>
      </c>
    </row>
    <row r="446" spans="1:2">
      <c r="A446" s="216">
        <v>37817</v>
      </c>
      <c r="B446" s="215">
        <v>19.55</v>
      </c>
    </row>
    <row r="447" spans="1:2">
      <c r="A447" s="216">
        <v>37818</v>
      </c>
      <c r="B447" s="215">
        <v>19.760000000000002</v>
      </c>
    </row>
    <row r="448" spans="1:2">
      <c r="A448" s="216">
        <v>37819</v>
      </c>
      <c r="B448" s="215">
        <v>20.22</v>
      </c>
    </row>
    <row r="449" spans="1:2">
      <c r="A449" s="216">
        <v>37820</v>
      </c>
      <c r="B449" s="215">
        <v>19.11</v>
      </c>
    </row>
    <row r="450" spans="1:2">
      <c r="A450" s="216">
        <v>37823</v>
      </c>
      <c r="B450" s="215">
        <v>19.78</v>
      </c>
    </row>
    <row r="451" spans="1:2">
      <c r="A451" s="216">
        <v>37824</v>
      </c>
      <c r="B451" s="215">
        <v>19.170000000000002</v>
      </c>
    </row>
    <row r="452" spans="1:2">
      <c r="A452" s="216">
        <v>37825</v>
      </c>
      <c r="B452" s="215">
        <v>18.64</v>
      </c>
    </row>
    <row r="453" spans="1:2">
      <c r="A453" s="216">
        <v>37826</v>
      </c>
      <c r="B453" s="215">
        <v>18.600000000000001</v>
      </c>
    </row>
    <row r="454" spans="1:2">
      <c r="A454" s="216">
        <v>37827</v>
      </c>
      <c r="B454" s="215">
        <v>17.75</v>
      </c>
    </row>
    <row r="455" spans="1:2">
      <c r="A455" s="216">
        <v>37830</v>
      </c>
      <c r="B455" s="215">
        <v>18.36</v>
      </c>
    </row>
    <row r="456" spans="1:2">
      <c r="A456" s="216">
        <v>37831</v>
      </c>
      <c r="B456" s="215">
        <v>18.670000000000002</v>
      </c>
    </row>
    <row r="457" spans="1:2">
      <c r="A457" s="216">
        <v>37832</v>
      </c>
      <c r="B457" s="215">
        <v>18.850000000000001</v>
      </c>
    </row>
    <row r="458" spans="1:2">
      <c r="A458" s="216">
        <v>37833</v>
      </c>
      <c r="B458" s="215">
        <v>19.489999999999998</v>
      </c>
    </row>
    <row r="459" spans="1:2">
      <c r="A459" s="216">
        <v>37834</v>
      </c>
      <c r="B459" s="215">
        <v>20.75</v>
      </c>
    </row>
    <row r="460" spans="1:2">
      <c r="A460" s="216">
        <v>37837</v>
      </c>
      <c r="B460" s="215">
        <v>21.27</v>
      </c>
    </row>
    <row r="461" spans="1:2">
      <c r="A461" s="216">
        <v>37838</v>
      </c>
      <c r="B461" s="215">
        <v>22.68</v>
      </c>
    </row>
    <row r="462" spans="1:2">
      <c r="A462" s="216">
        <v>37839</v>
      </c>
      <c r="B462" s="215">
        <v>21.5</v>
      </c>
    </row>
    <row r="463" spans="1:2">
      <c r="A463" s="216">
        <v>37840</v>
      </c>
      <c r="B463" s="215">
        <v>20.260000000000002</v>
      </c>
    </row>
    <row r="464" spans="1:2">
      <c r="A464" s="216">
        <v>37841</v>
      </c>
      <c r="B464" s="215">
        <v>19.59</v>
      </c>
    </row>
    <row r="465" spans="1:2">
      <c r="A465" s="216">
        <v>37844</v>
      </c>
      <c r="B465" s="215">
        <v>19.75</v>
      </c>
    </row>
    <row r="466" spans="1:2">
      <c r="A466" s="216">
        <v>37845</v>
      </c>
      <c r="B466" s="215">
        <v>17.940000000000001</v>
      </c>
    </row>
    <row r="467" spans="1:2">
      <c r="A467" s="216">
        <v>37846</v>
      </c>
      <c r="B467" s="215">
        <v>18.77</v>
      </c>
    </row>
    <row r="468" spans="1:2">
      <c r="A468" s="216">
        <v>37847</v>
      </c>
      <c r="B468" s="215">
        <v>18.47</v>
      </c>
    </row>
    <row r="469" spans="1:2">
      <c r="A469" s="216">
        <v>37848</v>
      </c>
      <c r="B469" s="215">
        <v>18.27</v>
      </c>
    </row>
    <row r="470" spans="1:2">
      <c r="A470" s="216">
        <v>37851</v>
      </c>
      <c r="B470" s="215">
        <v>18.18</v>
      </c>
    </row>
    <row r="471" spans="1:2">
      <c r="A471" s="216">
        <v>37852</v>
      </c>
      <c r="B471" s="215">
        <v>17.86</v>
      </c>
    </row>
    <row r="472" spans="1:2">
      <c r="A472" s="216">
        <v>37853</v>
      </c>
      <c r="B472" s="215">
        <v>17.82</v>
      </c>
    </row>
    <row r="473" spans="1:2">
      <c r="A473" s="216">
        <v>37854</v>
      </c>
      <c r="B473" s="215">
        <v>17.84</v>
      </c>
    </row>
    <row r="474" spans="1:2">
      <c r="A474" s="216">
        <v>37855</v>
      </c>
      <c r="B474" s="215">
        <v>18.55</v>
      </c>
    </row>
    <row r="475" spans="1:2">
      <c r="A475" s="216">
        <v>37858</v>
      </c>
      <c r="B475" s="215">
        <v>19.53</v>
      </c>
    </row>
    <row r="476" spans="1:2">
      <c r="A476" s="216">
        <v>37859</v>
      </c>
      <c r="B476" s="215">
        <v>19.489999999999998</v>
      </c>
    </row>
    <row r="477" spans="1:2">
      <c r="A477" s="216">
        <v>37860</v>
      </c>
      <c r="B477" s="215">
        <v>19.13</v>
      </c>
    </row>
    <row r="478" spans="1:2">
      <c r="A478" s="216">
        <v>37861</v>
      </c>
      <c r="B478" s="215">
        <v>18.48</v>
      </c>
    </row>
    <row r="479" spans="1:2">
      <c r="A479" s="216">
        <v>37862</v>
      </c>
      <c r="B479" s="215">
        <v>18.63</v>
      </c>
    </row>
    <row r="480" spans="1:2">
      <c r="A480" s="216">
        <v>37865</v>
      </c>
      <c r="B480" s="217" t="e">
        <f>NA()</f>
        <v>#N/A</v>
      </c>
    </row>
    <row r="481" spans="1:2">
      <c r="A481" s="216">
        <v>37866</v>
      </c>
      <c r="B481" s="215">
        <v>19.02</v>
      </c>
    </row>
    <row r="482" spans="1:2">
      <c r="A482" s="216">
        <v>37867</v>
      </c>
      <c r="B482" s="215">
        <v>19.440000000000001</v>
      </c>
    </row>
    <row r="483" spans="1:2">
      <c r="A483" s="216">
        <v>37868</v>
      </c>
      <c r="B483" s="215">
        <v>18.71</v>
      </c>
    </row>
    <row r="484" spans="1:2">
      <c r="A484" s="216">
        <v>37869</v>
      </c>
      <c r="B484" s="215">
        <v>18.170000000000002</v>
      </c>
    </row>
    <row r="485" spans="1:2">
      <c r="A485" s="216">
        <v>37872</v>
      </c>
      <c r="B485" s="215">
        <v>18.260000000000002</v>
      </c>
    </row>
    <row r="486" spans="1:2">
      <c r="A486" s="216">
        <v>37873</v>
      </c>
      <c r="B486" s="215">
        <v>18.850000000000001</v>
      </c>
    </row>
    <row r="487" spans="1:2">
      <c r="A487" s="216">
        <v>37874</v>
      </c>
      <c r="B487" s="215">
        <v>20.010000000000002</v>
      </c>
    </row>
    <row r="488" spans="1:2">
      <c r="A488" s="216">
        <v>37875</v>
      </c>
      <c r="B488" s="215">
        <v>19.25</v>
      </c>
    </row>
    <row r="489" spans="1:2">
      <c r="A489" s="216">
        <v>37876</v>
      </c>
      <c r="B489" s="215">
        <v>18.68</v>
      </c>
    </row>
    <row r="490" spans="1:2">
      <c r="A490" s="216">
        <v>37879</v>
      </c>
      <c r="B490" s="215">
        <v>19.28</v>
      </c>
    </row>
    <row r="491" spans="1:2">
      <c r="A491" s="216">
        <v>37880</v>
      </c>
      <c r="B491" s="215">
        <v>18.03</v>
      </c>
    </row>
    <row r="492" spans="1:2">
      <c r="A492" s="216">
        <v>37881</v>
      </c>
      <c r="B492" s="215">
        <v>18.149999999999999</v>
      </c>
    </row>
    <row r="493" spans="1:2">
      <c r="A493" s="216">
        <v>37882</v>
      </c>
      <c r="B493" s="215">
        <v>17.57</v>
      </c>
    </row>
    <row r="494" spans="1:2">
      <c r="A494" s="216">
        <v>37883</v>
      </c>
      <c r="B494" s="215">
        <v>17.54</v>
      </c>
    </row>
    <row r="495" spans="1:2">
      <c r="A495" s="216">
        <v>37886</v>
      </c>
      <c r="B495" s="215">
        <v>19.649999999999999</v>
      </c>
    </row>
    <row r="496" spans="1:2">
      <c r="A496" s="216">
        <v>37887</v>
      </c>
      <c r="B496" s="215">
        <v>19.47</v>
      </c>
    </row>
    <row r="497" spans="1:2">
      <c r="A497" s="216">
        <v>37888</v>
      </c>
      <c r="B497" s="215">
        <v>21.22</v>
      </c>
    </row>
    <row r="498" spans="1:2">
      <c r="A498" s="216">
        <v>37889</v>
      </c>
      <c r="B498" s="215">
        <v>22.26</v>
      </c>
    </row>
    <row r="499" spans="1:2">
      <c r="A499" s="216">
        <v>37890</v>
      </c>
      <c r="B499" s="215">
        <v>22.23</v>
      </c>
    </row>
    <row r="500" spans="1:2">
      <c r="A500" s="216">
        <v>37893</v>
      </c>
      <c r="B500" s="215">
        <v>21.67</v>
      </c>
    </row>
    <row r="501" spans="1:2">
      <c r="A501" s="216">
        <v>37894</v>
      </c>
      <c r="B501" s="215">
        <v>22.72</v>
      </c>
    </row>
    <row r="502" spans="1:2">
      <c r="A502" s="216">
        <v>37895</v>
      </c>
      <c r="B502" s="215">
        <v>21.07</v>
      </c>
    </row>
    <row r="503" spans="1:2">
      <c r="A503" s="216">
        <v>37896</v>
      </c>
      <c r="B503" s="215">
        <v>20.8</v>
      </c>
    </row>
    <row r="504" spans="1:2">
      <c r="A504" s="216">
        <v>37897</v>
      </c>
      <c r="B504" s="215">
        <v>19.5</v>
      </c>
    </row>
    <row r="505" spans="1:2">
      <c r="A505" s="216">
        <v>37900</v>
      </c>
      <c r="B505" s="215">
        <v>19.510000000000002</v>
      </c>
    </row>
    <row r="506" spans="1:2">
      <c r="A506" s="216">
        <v>37901</v>
      </c>
      <c r="B506" s="215">
        <v>19.41</v>
      </c>
    </row>
    <row r="507" spans="1:2">
      <c r="A507" s="216">
        <v>37902</v>
      </c>
      <c r="B507" s="215">
        <v>19.18</v>
      </c>
    </row>
    <row r="508" spans="1:2">
      <c r="A508" s="216">
        <v>37903</v>
      </c>
      <c r="B508" s="215">
        <v>18.82</v>
      </c>
    </row>
    <row r="509" spans="1:2">
      <c r="A509" s="216">
        <v>37904</v>
      </c>
      <c r="B509" s="215">
        <v>18.45</v>
      </c>
    </row>
    <row r="510" spans="1:2">
      <c r="A510" s="216">
        <v>37907</v>
      </c>
      <c r="B510" s="215">
        <v>17.55</v>
      </c>
    </row>
    <row r="511" spans="1:2">
      <c r="A511" s="216">
        <v>37908</v>
      </c>
      <c r="B511" s="215">
        <v>17.37</v>
      </c>
    </row>
    <row r="512" spans="1:2">
      <c r="A512" s="216">
        <v>37909</v>
      </c>
      <c r="B512" s="215">
        <v>17.690000000000001</v>
      </c>
    </row>
    <row r="513" spans="1:2">
      <c r="A513" s="216">
        <v>37910</v>
      </c>
      <c r="B513" s="215">
        <v>17.190000000000001</v>
      </c>
    </row>
    <row r="514" spans="1:2">
      <c r="A514" s="216">
        <v>37911</v>
      </c>
      <c r="B514" s="215">
        <v>17.62</v>
      </c>
    </row>
    <row r="515" spans="1:2">
      <c r="A515" s="216">
        <v>37914</v>
      </c>
      <c r="B515" s="215">
        <v>17.04</v>
      </c>
    </row>
    <row r="516" spans="1:2">
      <c r="A516" s="216">
        <v>37915</v>
      </c>
      <c r="B516" s="215">
        <v>16.55</v>
      </c>
    </row>
    <row r="517" spans="1:2">
      <c r="A517" s="216">
        <v>37916</v>
      </c>
      <c r="B517" s="215">
        <v>17.670000000000002</v>
      </c>
    </row>
    <row r="518" spans="1:2">
      <c r="A518" s="216">
        <v>37917</v>
      </c>
      <c r="B518" s="215">
        <v>17.68</v>
      </c>
    </row>
    <row r="519" spans="1:2">
      <c r="A519" s="216">
        <v>37918</v>
      </c>
      <c r="B519" s="215">
        <v>17.71</v>
      </c>
    </row>
    <row r="520" spans="1:2">
      <c r="A520" s="216">
        <v>37921</v>
      </c>
      <c r="B520" s="215">
        <v>18.05</v>
      </c>
    </row>
    <row r="521" spans="1:2">
      <c r="A521" s="216">
        <v>37922</v>
      </c>
      <c r="B521" s="215">
        <v>16.82</v>
      </c>
    </row>
    <row r="522" spans="1:2">
      <c r="A522" s="216">
        <v>37923</v>
      </c>
      <c r="B522" s="215">
        <v>16.43</v>
      </c>
    </row>
    <row r="523" spans="1:2">
      <c r="A523" s="216">
        <v>37924</v>
      </c>
      <c r="B523" s="215">
        <v>16.329999999999998</v>
      </c>
    </row>
    <row r="524" spans="1:2">
      <c r="A524" s="216">
        <v>37925</v>
      </c>
      <c r="B524" s="215">
        <v>16.100000000000001</v>
      </c>
    </row>
    <row r="525" spans="1:2">
      <c r="A525" s="216">
        <v>37928</v>
      </c>
      <c r="B525" s="215">
        <v>16.55</v>
      </c>
    </row>
    <row r="526" spans="1:2">
      <c r="A526" s="216">
        <v>37929</v>
      </c>
      <c r="B526" s="215">
        <v>16.55</v>
      </c>
    </row>
    <row r="527" spans="1:2">
      <c r="A527" s="216">
        <v>37930</v>
      </c>
      <c r="B527" s="215">
        <v>16.86</v>
      </c>
    </row>
    <row r="528" spans="1:2">
      <c r="A528" s="216">
        <v>37931</v>
      </c>
      <c r="B528" s="215">
        <v>16.739999999999998</v>
      </c>
    </row>
    <row r="529" spans="1:2">
      <c r="A529" s="216">
        <v>37932</v>
      </c>
      <c r="B529" s="215">
        <v>16.93</v>
      </c>
    </row>
    <row r="530" spans="1:2">
      <c r="A530" s="216">
        <v>37935</v>
      </c>
      <c r="B530" s="215">
        <v>17.62</v>
      </c>
    </row>
    <row r="531" spans="1:2">
      <c r="A531" s="216">
        <v>37936</v>
      </c>
      <c r="B531" s="215">
        <v>17.54</v>
      </c>
    </row>
    <row r="532" spans="1:2">
      <c r="A532" s="216">
        <v>37937</v>
      </c>
      <c r="B532" s="215">
        <v>16.75</v>
      </c>
    </row>
    <row r="533" spans="1:2">
      <c r="A533" s="216">
        <v>37938</v>
      </c>
      <c r="B533" s="215">
        <v>16.47</v>
      </c>
    </row>
    <row r="534" spans="1:2">
      <c r="A534" s="216">
        <v>37939</v>
      </c>
      <c r="B534" s="215">
        <v>16.940000000000001</v>
      </c>
    </row>
    <row r="535" spans="1:2">
      <c r="A535" s="216">
        <v>37942</v>
      </c>
      <c r="B535" s="215">
        <v>18.600000000000001</v>
      </c>
    </row>
    <row r="536" spans="1:2">
      <c r="A536" s="216">
        <v>37943</v>
      </c>
      <c r="B536" s="215">
        <v>19.11</v>
      </c>
    </row>
    <row r="537" spans="1:2">
      <c r="A537" s="216">
        <v>37944</v>
      </c>
      <c r="B537" s="215">
        <v>18.8</v>
      </c>
    </row>
    <row r="538" spans="1:2">
      <c r="A538" s="216">
        <v>37945</v>
      </c>
      <c r="B538" s="215">
        <v>19.48</v>
      </c>
    </row>
    <row r="539" spans="1:2">
      <c r="A539" s="216">
        <v>37946</v>
      </c>
      <c r="B539" s="215">
        <v>18.98</v>
      </c>
    </row>
    <row r="540" spans="1:2">
      <c r="A540" s="216">
        <v>37949</v>
      </c>
      <c r="B540" s="215">
        <v>17.440000000000001</v>
      </c>
    </row>
    <row r="541" spans="1:2">
      <c r="A541" s="216">
        <v>37950</v>
      </c>
      <c r="B541" s="215">
        <v>16.71</v>
      </c>
    </row>
    <row r="542" spans="1:2">
      <c r="A542" s="216">
        <v>37951</v>
      </c>
      <c r="B542" s="215">
        <v>16.23</v>
      </c>
    </row>
    <row r="543" spans="1:2">
      <c r="A543" s="216">
        <v>37952</v>
      </c>
      <c r="B543" s="217" t="e">
        <f>NA()</f>
        <v>#N/A</v>
      </c>
    </row>
    <row r="544" spans="1:2">
      <c r="A544" s="216">
        <v>37953</v>
      </c>
      <c r="B544" s="215">
        <v>16.32</v>
      </c>
    </row>
    <row r="545" spans="1:2">
      <c r="A545" s="216">
        <v>37956</v>
      </c>
      <c r="B545" s="215">
        <v>16.77</v>
      </c>
    </row>
    <row r="546" spans="1:2">
      <c r="A546" s="216">
        <v>37957</v>
      </c>
      <c r="B546" s="215">
        <v>16.27</v>
      </c>
    </row>
    <row r="547" spans="1:2">
      <c r="A547" s="216">
        <v>37958</v>
      </c>
      <c r="B547" s="215">
        <v>16.63</v>
      </c>
    </row>
    <row r="548" spans="1:2">
      <c r="A548" s="216">
        <v>37959</v>
      </c>
      <c r="B548" s="215">
        <v>16.3</v>
      </c>
    </row>
    <row r="549" spans="1:2">
      <c r="A549" s="216">
        <v>37960</v>
      </c>
      <c r="B549" s="215">
        <v>17.09</v>
      </c>
    </row>
    <row r="550" spans="1:2">
      <c r="A550" s="216">
        <v>37963</v>
      </c>
      <c r="B550" s="215">
        <v>16.54</v>
      </c>
    </row>
    <row r="551" spans="1:2">
      <c r="A551" s="216">
        <v>37964</v>
      </c>
      <c r="B551" s="215">
        <v>17.63</v>
      </c>
    </row>
    <row r="552" spans="1:2">
      <c r="A552" s="216">
        <v>37965</v>
      </c>
      <c r="B552" s="215">
        <v>17.87</v>
      </c>
    </row>
    <row r="553" spans="1:2">
      <c r="A553" s="216">
        <v>37966</v>
      </c>
      <c r="B553" s="215">
        <v>16.73</v>
      </c>
    </row>
    <row r="554" spans="1:2">
      <c r="A554" s="216">
        <v>37967</v>
      </c>
      <c r="B554" s="215">
        <v>16.41</v>
      </c>
    </row>
    <row r="555" spans="1:2">
      <c r="A555" s="216">
        <v>37970</v>
      </c>
      <c r="B555" s="215">
        <v>17.23</v>
      </c>
    </row>
    <row r="556" spans="1:2">
      <c r="A556" s="216">
        <v>37971</v>
      </c>
      <c r="B556" s="215">
        <v>15.93</v>
      </c>
    </row>
    <row r="557" spans="1:2">
      <c r="A557" s="216">
        <v>37972</v>
      </c>
      <c r="B557" s="215">
        <v>15.58</v>
      </c>
    </row>
    <row r="558" spans="1:2">
      <c r="A558" s="216">
        <v>37973</v>
      </c>
      <c r="B558" s="215">
        <v>16.16</v>
      </c>
    </row>
    <row r="559" spans="1:2">
      <c r="A559" s="216">
        <v>37974</v>
      </c>
      <c r="B559" s="215">
        <v>16.420000000000002</v>
      </c>
    </row>
    <row r="560" spans="1:2">
      <c r="A560" s="216">
        <v>37977</v>
      </c>
      <c r="B560" s="215">
        <v>16.940000000000001</v>
      </c>
    </row>
    <row r="561" spans="1:2">
      <c r="A561" s="216">
        <v>37978</v>
      </c>
      <c r="B561" s="215">
        <v>16.489999999999998</v>
      </c>
    </row>
    <row r="562" spans="1:2">
      <c r="A562" s="216">
        <v>37979</v>
      </c>
      <c r="B562" s="215">
        <v>16.66</v>
      </c>
    </row>
    <row r="563" spans="1:2">
      <c r="A563" s="216">
        <v>37980</v>
      </c>
      <c r="B563" s="217" t="e">
        <f>NA()</f>
        <v>#N/A</v>
      </c>
    </row>
    <row r="564" spans="1:2">
      <c r="A564" s="216">
        <v>37981</v>
      </c>
      <c r="B564" s="215">
        <v>17.45</v>
      </c>
    </row>
    <row r="565" spans="1:2">
      <c r="A565" s="216">
        <v>37984</v>
      </c>
      <c r="B565" s="215">
        <v>17.09</v>
      </c>
    </row>
    <row r="566" spans="1:2">
      <c r="A566" s="216">
        <v>37985</v>
      </c>
      <c r="B566" s="215">
        <v>17.68</v>
      </c>
    </row>
    <row r="567" spans="1:2">
      <c r="A567" s="216">
        <v>37986</v>
      </c>
      <c r="B567" s="215">
        <v>18.309999999999999</v>
      </c>
    </row>
    <row r="568" spans="1:2">
      <c r="A568" s="216">
        <v>37987</v>
      </c>
      <c r="B568" s="217" t="e">
        <f>NA()</f>
        <v>#N/A</v>
      </c>
    </row>
    <row r="569" spans="1:2">
      <c r="A569" s="216">
        <v>37988</v>
      </c>
      <c r="B569" s="215">
        <v>18.22</v>
      </c>
    </row>
    <row r="570" spans="1:2">
      <c r="A570" s="216">
        <v>37991</v>
      </c>
      <c r="B570" s="215">
        <v>17.489999999999998</v>
      </c>
    </row>
    <row r="571" spans="1:2">
      <c r="A571" s="216">
        <v>37992</v>
      </c>
      <c r="B571" s="215">
        <v>16.73</v>
      </c>
    </row>
    <row r="572" spans="1:2">
      <c r="A572" s="216">
        <v>37993</v>
      </c>
      <c r="B572" s="215">
        <v>15.5</v>
      </c>
    </row>
    <row r="573" spans="1:2">
      <c r="A573" s="216">
        <v>37994</v>
      </c>
      <c r="B573" s="215">
        <v>15.61</v>
      </c>
    </row>
    <row r="574" spans="1:2">
      <c r="A574" s="216">
        <v>37995</v>
      </c>
      <c r="B574" s="215">
        <v>16.75</v>
      </c>
    </row>
    <row r="575" spans="1:2">
      <c r="A575" s="216">
        <v>37998</v>
      </c>
      <c r="B575" s="215">
        <v>16.82</v>
      </c>
    </row>
    <row r="576" spans="1:2">
      <c r="A576" s="216">
        <v>37999</v>
      </c>
      <c r="B576" s="215">
        <v>18.04</v>
      </c>
    </row>
    <row r="577" spans="1:2">
      <c r="A577" s="216">
        <v>38000</v>
      </c>
      <c r="B577" s="215">
        <v>16.75</v>
      </c>
    </row>
    <row r="578" spans="1:2">
      <c r="A578" s="216">
        <v>38001</v>
      </c>
      <c r="B578" s="215">
        <v>15.56</v>
      </c>
    </row>
    <row r="579" spans="1:2">
      <c r="A579" s="216">
        <v>38002</v>
      </c>
      <c r="B579" s="215">
        <v>15</v>
      </c>
    </row>
    <row r="580" spans="1:2">
      <c r="A580" s="216">
        <v>38005</v>
      </c>
      <c r="B580" s="217" t="e">
        <f>NA()</f>
        <v>#N/A</v>
      </c>
    </row>
    <row r="581" spans="1:2">
      <c r="A581" s="216">
        <v>38006</v>
      </c>
      <c r="B581" s="215">
        <v>15.21</v>
      </c>
    </row>
    <row r="582" spans="1:2">
      <c r="A582" s="216">
        <v>38007</v>
      </c>
      <c r="B582" s="215">
        <v>14.34</v>
      </c>
    </row>
    <row r="583" spans="1:2">
      <c r="A583" s="216">
        <v>38008</v>
      </c>
      <c r="B583" s="215">
        <v>14.71</v>
      </c>
    </row>
    <row r="584" spans="1:2">
      <c r="A584" s="216">
        <v>38009</v>
      </c>
      <c r="B584" s="215">
        <v>14.84</v>
      </c>
    </row>
    <row r="585" spans="1:2">
      <c r="A585" s="216">
        <v>38012</v>
      </c>
      <c r="B585" s="215">
        <v>14.55</v>
      </c>
    </row>
    <row r="586" spans="1:2">
      <c r="A586" s="216">
        <v>38013</v>
      </c>
      <c r="B586" s="215">
        <v>15.35</v>
      </c>
    </row>
    <row r="587" spans="1:2">
      <c r="A587" s="216">
        <v>38014</v>
      </c>
      <c r="B587" s="215">
        <v>16.78</v>
      </c>
    </row>
    <row r="588" spans="1:2">
      <c r="A588" s="216">
        <v>38015</v>
      </c>
      <c r="B588" s="215">
        <v>17.14</v>
      </c>
    </row>
    <row r="589" spans="1:2">
      <c r="A589" s="216">
        <v>38016</v>
      </c>
      <c r="B589" s="215">
        <v>16.63</v>
      </c>
    </row>
    <row r="590" spans="1:2">
      <c r="A590" s="216">
        <v>38019</v>
      </c>
      <c r="B590" s="215">
        <v>17.11</v>
      </c>
    </row>
    <row r="591" spans="1:2">
      <c r="A591" s="216">
        <v>38020</v>
      </c>
      <c r="B591" s="215">
        <v>17.34</v>
      </c>
    </row>
    <row r="592" spans="1:2">
      <c r="A592" s="216">
        <v>38021</v>
      </c>
      <c r="B592" s="215">
        <v>17.87</v>
      </c>
    </row>
    <row r="593" spans="1:2">
      <c r="A593" s="216">
        <v>38022</v>
      </c>
      <c r="B593" s="215">
        <v>17.71</v>
      </c>
    </row>
    <row r="594" spans="1:2">
      <c r="A594" s="216">
        <v>38023</v>
      </c>
      <c r="B594" s="215">
        <v>16</v>
      </c>
    </row>
    <row r="595" spans="1:2">
      <c r="A595" s="216">
        <v>38026</v>
      </c>
      <c r="B595" s="215">
        <v>16.39</v>
      </c>
    </row>
    <row r="596" spans="1:2">
      <c r="A596" s="216">
        <v>38027</v>
      </c>
      <c r="B596" s="215">
        <v>15.94</v>
      </c>
    </row>
    <row r="597" spans="1:2">
      <c r="A597" s="216">
        <v>38028</v>
      </c>
      <c r="B597" s="215">
        <v>15.39</v>
      </c>
    </row>
    <row r="598" spans="1:2">
      <c r="A598" s="216">
        <v>38029</v>
      </c>
      <c r="B598" s="215">
        <v>15.31</v>
      </c>
    </row>
    <row r="599" spans="1:2">
      <c r="A599" s="216">
        <v>38030</v>
      </c>
      <c r="B599" s="215">
        <v>15.58</v>
      </c>
    </row>
    <row r="600" spans="1:2">
      <c r="A600" s="216">
        <v>38033</v>
      </c>
      <c r="B600" s="217" t="e">
        <f>NA()</f>
        <v>#N/A</v>
      </c>
    </row>
    <row r="601" spans="1:2">
      <c r="A601" s="216">
        <v>38034</v>
      </c>
      <c r="B601" s="215">
        <v>15.4</v>
      </c>
    </row>
    <row r="602" spans="1:2">
      <c r="A602" s="216">
        <v>38035</v>
      </c>
      <c r="B602" s="215">
        <v>15.59</v>
      </c>
    </row>
    <row r="603" spans="1:2">
      <c r="A603" s="216">
        <v>38036</v>
      </c>
      <c r="B603" s="215">
        <v>15.8</v>
      </c>
    </row>
    <row r="604" spans="1:2">
      <c r="A604" s="216">
        <v>38037</v>
      </c>
      <c r="B604" s="215">
        <v>16.04</v>
      </c>
    </row>
    <row r="605" spans="1:2">
      <c r="A605" s="216">
        <v>38040</v>
      </c>
      <c r="B605" s="215">
        <v>16.29</v>
      </c>
    </row>
    <row r="606" spans="1:2">
      <c r="A606" s="216">
        <v>38041</v>
      </c>
      <c r="B606" s="215">
        <v>15.9</v>
      </c>
    </row>
    <row r="607" spans="1:2">
      <c r="A607" s="216">
        <v>38042</v>
      </c>
      <c r="B607" s="215">
        <v>14.93</v>
      </c>
    </row>
    <row r="608" spans="1:2">
      <c r="A608" s="216">
        <v>38043</v>
      </c>
      <c r="B608" s="215">
        <v>14.83</v>
      </c>
    </row>
    <row r="609" spans="1:2">
      <c r="A609" s="216">
        <v>38044</v>
      </c>
      <c r="B609" s="215">
        <v>14.55</v>
      </c>
    </row>
    <row r="610" spans="1:2">
      <c r="A610" s="216">
        <v>38047</v>
      </c>
      <c r="B610" s="215">
        <v>14.44</v>
      </c>
    </row>
    <row r="611" spans="1:2">
      <c r="A611" s="216">
        <v>38048</v>
      </c>
      <c r="B611" s="215">
        <v>14.86</v>
      </c>
    </row>
    <row r="612" spans="1:2">
      <c r="A612" s="216">
        <v>38049</v>
      </c>
      <c r="B612" s="215">
        <v>14.55</v>
      </c>
    </row>
    <row r="613" spans="1:2">
      <c r="A613" s="216">
        <v>38050</v>
      </c>
      <c r="B613" s="215">
        <v>14.4</v>
      </c>
    </row>
    <row r="614" spans="1:2">
      <c r="A614" s="216">
        <v>38051</v>
      </c>
      <c r="B614" s="215">
        <v>14.48</v>
      </c>
    </row>
    <row r="615" spans="1:2">
      <c r="A615" s="216">
        <v>38054</v>
      </c>
      <c r="B615" s="215">
        <v>15.79</v>
      </c>
    </row>
    <row r="616" spans="1:2">
      <c r="A616" s="216">
        <v>38055</v>
      </c>
      <c r="B616" s="215">
        <v>16.600000000000001</v>
      </c>
    </row>
    <row r="617" spans="1:2">
      <c r="A617" s="216">
        <v>38056</v>
      </c>
      <c r="B617" s="215">
        <v>18.670000000000002</v>
      </c>
    </row>
    <row r="618" spans="1:2">
      <c r="A618" s="216">
        <v>38057</v>
      </c>
      <c r="B618" s="215">
        <v>20.67</v>
      </c>
    </row>
    <row r="619" spans="1:2">
      <c r="A619" s="216">
        <v>38058</v>
      </c>
      <c r="B619" s="215">
        <v>18.3</v>
      </c>
    </row>
    <row r="620" spans="1:2">
      <c r="A620" s="216">
        <v>38061</v>
      </c>
      <c r="B620" s="215">
        <v>21.13</v>
      </c>
    </row>
    <row r="621" spans="1:2">
      <c r="A621" s="216">
        <v>38062</v>
      </c>
      <c r="B621" s="215">
        <v>20.34</v>
      </c>
    </row>
    <row r="622" spans="1:2">
      <c r="A622" s="216">
        <v>38063</v>
      </c>
      <c r="B622" s="215">
        <v>18.11</v>
      </c>
    </row>
    <row r="623" spans="1:2">
      <c r="A623" s="216">
        <v>38064</v>
      </c>
      <c r="B623" s="215">
        <v>18.53</v>
      </c>
    </row>
    <row r="624" spans="1:2">
      <c r="A624" s="216">
        <v>38065</v>
      </c>
      <c r="B624" s="215">
        <v>19.149999999999999</v>
      </c>
    </row>
    <row r="625" spans="1:2">
      <c r="A625" s="216">
        <v>38068</v>
      </c>
      <c r="B625" s="215">
        <v>21.58</v>
      </c>
    </row>
    <row r="626" spans="1:2">
      <c r="A626" s="216">
        <v>38069</v>
      </c>
      <c r="B626" s="215">
        <v>20.67</v>
      </c>
    </row>
    <row r="627" spans="1:2">
      <c r="A627" s="216">
        <v>38070</v>
      </c>
      <c r="B627" s="215">
        <v>19.809999999999999</v>
      </c>
    </row>
    <row r="628" spans="1:2">
      <c r="A628" s="216">
        <v>38071</v>
      </c>
      <c r="B628" s="215">
        <v>17.88</v>
      </c>
    </row>
    <row r="629" spans="1:2">
      <c r="A629" s="216">
        <v>38072</v>
      </c>
      <c r="B629" s="215">
        <v>17.329999999999998</v>
      </c>
    </row>
    <row r="630" spans="1:2">
      <c r="A630" s="216">
        <v>38075</v>
      </c>
      <c r="B630" s="215">
        <v>16.5</v>
      </c>
    </row>
    <row r="631" spans="1:2">
      <c r="A631" s="216">
        <v>38076</v>
      </c>
      <c r="B631" s="215">
        <v>16.28</v>
      </c>
    </row>
    <row r="632" spans="1:2">
      <c r="A632" s="216">
        <v>38077</v>
      </c>
      <c r="B632" s="215">
        <v>16.739999999999998</v>
      </c>
    </row>
    <row r="633" spans="1:2">
      <c r="A633" s="216">
        <v>38078</v>
      </c>
      <c r="B633" s="215">
        <v>16.649999999999999</v>
      </c>
    </row>
    <row r="634" spans="1:2">
      <c r="A634" s="216">
        <v>38079</v>
      </c>
      <c r="B634" s="215">
        <v>15.64</v>
      </c>
    </row>
    <row r="635" spans="1:2">
      <c r="A635" s="216">
        <v>38082</v>
      </c>
      <c r="B635" s="215">
        <v>14.97</v>
      </c>
    </row>
    <row r="636" spans="1:2">
      <c r="A636" s="216">
        <v>38083</v>
      </c>
      <c r="B636" s="215">
        <v>15.32</v>
      </c>
    </row>
    <row r="637" spans="1:2">
      <c r="A637" s="216">
        <v>38084</v>
      </c>
      <c r="B637" s="215">
        <v>15.76</v>
      </c>
    </row>
    <row r="638" spans="1:2">
      <c r="A638" s="216">
        <v>38085</v>
      </c>
      <c r="B638" s="215">
        <v>16.260000000000002</v>
      </c>
    </row>
    <row r="639" spans="1:2">
      <c r="A639" s="216">
        <v>38086</v>
      </c>
      <c r="B639" s="217" t="e">
        <f>NA()</f>
        <v>#N/A</v>
      </c>
    </row>
    <row r="640" spans="1:2">
      <c r="A640" s="216">
        <v>38089</v>
      </c>
      <c r="B640" s="215">
        <v>15.28</v>
      </c>
    </row>
    <row r="641" spans="1:2">
      <c r="A641" s="216">
        <v>38090</v>
      </c>
      <c r="B641" s="215">
        <v>17.260000000000002</v>
      </c>
    </row>
    <row r="642" spans="1:2">
      <c r="A642" s="216">
        <v>38091</v>
      </c>
      <c r="B642" s="215">
        <v>15.62</v>
      </c>
    </row>
    <row r="643" spans="1:2">
      <c r="A643" s="216">
        <v>38092</v>
      </c>
      <c r="B643" s="215">
        <v>15.74</v>
      </c>
    </row>
    <row r="644" spans="1:2">
      <c r="A644" s="216">
        <v>38093</v>
      </c>
      <c r="B644" s="215">
        <v>14.94</v>
      </c>
    </row>
    <row r="645" spans="1:2">
      <c r="A645" s="216">
        <v>38096</v>
      </c>
      <c r="B645" s="215">
        <v>15.42</v>
      </c>
    </row>
    <row r="646" spans="1:2">
      <c r="A646" s="216">
        <v>38097</v>
      </c>
      <c r="B646" s="215">
        <v>16.670000000000002</v>
      </c>
    </row>
    <row r="647" spans="1:2">
      <c r="A647" s="216">
        <v>38098</v>
      </c>
      <c r="B647" s="215">
        <v>15.6</v>
      </c>
    </row>
    <row r="648" spans="1:2">
      <c r="A648" s="216">
        <v>38099</v>
      </c>
      <c r="B648" s="215">
        <v>14.61</v>
      </c>
    </row>
    <row r="649" spans="1:2">
      <c r="A649" s="216">
        <v>38100</v>
      </c>
      <c r="B649" s="215">
        <v>14.01</v>
      </c>
    </row>
    <row r="650" spans="1:2">
      <c r="A650" s="216">
        <v>38103</v>
      </c>
      <c r="B650" s="215">
        <v>14.77</v>
      </c>
    </row>
    <row r="651" spans="1:2">
      <c r="A651" s="216">
        <v>38104</v>
      </c>
      <c r="B651" s="215">
        <v>15.07</v>
      </c>
    </row>
    <row r="652" spans="1:2">
      <c r="A652" s="216">
        <v>38105</v>
      </c>
      <c r="B652" s="215">
        <v>16.29</v>
      </c>
    </row>
    <row r="653" spans="1:2">
      <c r="A653" s="216">
        <v>38106</v>
      </c>
      <c r="B653" s="215">
        <v>16.600000000000001</v>
      </c>
    </row>
    <row r="654" spans="1:2">
      <c r="A654" s="216">
        <v>38107</v>
      </c>
      <c r="B654" s="215">
        <v>17.190000000000001</v>
      </c>
    </row>
    <row r="655" spans="1:2">
      <c r="A655" s="216">
        <v>38110</v>
      </c>
      <c r="B655" s="215">
        <v>16.62</v>
      </c>
    </row>
    <row r="656" spans="1:2">
      <c r="A656" s="216">
        <v>38111</v>
      </c>
      <c r="B656" s="215">
        <v>16.55</v>
      </c>
    </row>
    <row r="657" spans="1:2">
      <c r="A657" s="216">
        <v>38112</v>
      </c>
      <c r="B657" s="215">
        <v>15.77</v>
      </c>
    </row>
    <row r="658" spans="1:2">
      <c r="A658" s="216">
        <v>38113</v>
      </c>
      <c r="B658" s="215">
        <v>17.05</v>
      </c>
    </row>
    <row r="659" spans="1:2">
      <c r="A659" s="216">
        <v>38114</v>
      </c>
      <c r="B659" s="215">
        <v>18.13</v>
      </c>
    </row>
    <row r="660" spans="1:2">
      <c r="A660" s="216">
        <v>38117</v>
      </c>
      <c r="B660" s="215">
        <v>19.77</v>
      </c>
    </row>
    <row r="661" spans="1:2">
      <c r="A661" s="216">
        <v>38118</v>
      </c>
      <c r="B661" s="215">
        <v>18.57</v>
      </c>
    </row>
    <row r="662" spans="1:2">
      <c r="A662" s="216">
        <v>38119</v>
      </c>
      <c r="B662" s="215">
        <v>18.14</v>
      </c>
    </row>
    <row r="663" spans="1:2">
      <c r="A663" s="216">
        <v>38120</v>
      </c>
      <c r="B663" s="215">
        <v>18.86</v>
      </c>
    </row>
    <row r="664" spans="1:2">
      <c r="A664" s="216">
        <v>38121</v>
      </c>
      <c r="B664" s="215">
        <v>18.47</v>
      </c>
    </row>
    <row r="665" spans="1:2">
      <c r="A665" s="216">
        <v>38124</v>
      </c>
      <c r="B665" s="215">
        <v>19.96</v>
      </c>
    </row>
    <row r="666" spans="1:2">
      <c r="A666" s="216">
        <v>38125</v>
      </c>
      <c r="B666" s="215">
        <v>19.329999999999998</v>
      </c>
    </row>
    <row r="667" spans="1:2">
      <c r="A667" s="216">
        <v>38126</v>
      </c>
      <c r="B667" s="215">
        <v>18.93</v>
      </c>
    </row>
    <row r="668" spans="1:2">
      <c r="A668" s="216">
        <v>38127</v>
      </c>
      <c r="B668" s="215">
        <v>18.670000000000002</v>
      </c>
    </row>
    <row r="669" spans="1:2">
      <c r="A669" s="216">
        <v>38128</v>
      </c>
      <c r="B669" s="215">
        <v>18.489999999999998</v>
      </c>
    </row>
    <row r="670" spans="1:2">
      <c r="A670" s="216">
        <v>38131</v>
      </c>
      <c r="B670" s="215">
        <v>18.079999999999998</v>
      </c>
    </row>
    <row r="671" spans="1:2">
      <c r="A671" s="216">
        <v>38132</v>
      </c>
      <c r="B671" s="215">
        <v>15.96</v>
      </c>
    </row>
    <row r="672" spans="1:2">
      <c r="A672" s="216">
        <v>38133</v>
      </c>
      <c r="B672" s="215">
        <v>15.97</v>
      </c>
    </row>
    <row r="673" spans="1:2">
      <c r="A673" s="216">
        <v>38134</v>
      </c>
      <c r="B673" s="215">
        <v>15.28</v>
      </c>
    </row>
    <row r="674" spans="1:2">
      <c r="A674" s="216">
        <v>38135</v>
      </c>
      <c r="B674" s="215">
        <v>15.5</v>
      </c>
    </row>
    <row r="675" spans="1:2">
      <c r="A675" s="216">
        <v>38138</v>
      </c>
      <c r="B675" s="217" t="e">
        <f>NA()</f>
        <v>#N/A</v>
      </c>
    </row>
    <row r="676" spans="1:2">
      <c r="A676" s="216">
        <v>38139</v>
      </c>
      <c r="B676" s="215">
        <v>16.3</v>
      </c>
    </row>
    <row r="677" spans="1:2">
      <c r="A677" s="216">
        <v>38140</v>
      </c>
      <c r="B677" s="215">
        <v>16.079999999999998</v>
      </c>
    </row>
    <row r="678" spans="1:2">
      <c r="A678" s="216">
        <v>38141</v>
      </c>
      <c r="B678" s="215">
        <v>17.03</v>
      </c>
    </row>
    <row r="679" spans="1:2">
      <c r="A679" s="216">
        <v>38142</v>
      </c>
      <c r="B679" s="215">
        <v>16.78</v>
      </c>
    </row>
    <row r="680" spans="1:2">
      <c r="A680" s="216">
        <v>38145</v>
      </c>
      <c r="B680" s="215">
        <v>15.39</v>
      </c>
    </row>
    <row r="681" spans="1:2">
      <c r="A681" s="216">
        <v>38146</v>
      </c>
      <c r="B681" s="215">
        <v>15.01</v>
      </c>
    </row>
    <row r="682" spans="1:2">
      <c r="A682" s="216">
        <v>38147</v>
      </c>
      <c r="B682" s="215">
        <v>15.39</v>
      </c>
    </row>
    <row r="683" spans="1:2">
      <c r="A683" s="216">
        <v>38148</v>
      </c>
      <c r="B683" s="215">
        <v>15.04</v>
      </c>
    </row>
    <row r="684" spans="1:2">
      <c r="A684" s="216">
        <v>38149</v>
      </c>
      <c r="B684" s="215">
        <v>15.04</v>
      </c>
    </row>
    <row r="685" spans="1:2">
      <c r="A685" s="216">
        <v>38152</v>
      </c>
      <c r="B685" s="215">
        <v>16.07</v>
      </c>
    </row>
    <row r="686" spans="1:2">
      <c r="A686" s="216">
        <v>38153</v>
      </c>
      <c r="B686" s="215">
        <v>15.05</v>
      </c>
    </row>
    <row r="687" spans="1:2">
      <c r="A687" s="216">
        <v>38154</v>
      </c>
      <c r="B687" s="215">
        <v>14.79</v>
      </c>
    </row>
    <row r="688" spans="1:2">
      <c r="A688" s="216">
        <v>38155</v>
      </c>
      <c r="B688" s="215">
        <v>15.15</v>
      </c>
    </row>
    <row r="689" spans="1:2">
      <c r="A689" s="216">
        <v>38156</v>
      </c>
      <c r="B689" s="215">
        <v>14.99</v>
      </c>
    </row>
    <row r="690" spans="1:2">
      <c r="A690" s="216">
        <v>38159</v>
      </c>
      <c r="B690" s="215">
        <v>15.26</v>
      </c>
    </row>
    <row r="691" spans="1:2">
      <c r="A691" s="216">
        <v>38160</v>
      </c>
      <c r="B691" s="215">
        <v>14.31</v>
      </c>
    </row>
    <row r="692" spans="1:2">
      <c r="A692" s="216">
        <v>38161</v>
      </c>
      <c r="B692" s="215">
        <v>13.98</v>
      </c>
    </row>
    <row r="693" spans="1:2">
      <c r="A693" s="216">
        <v>38162</v>
      </c>
      <c r="B693" s="215">
        <v>14.81</v>
      </c>
    </row>
    <row r="694" spans="1:2">
      <c r="A694" s="216">
        <v>38163</v>
      </c>
      <c r="B694" s="215">
        <v>15.19</v>
      </c>
    </row>
    <row r="695" spans="1:2">
      <c r="A695" s="216">
        <v>38166</v>
      </c>
      <c r="B695" s="215">
        <v>16.07</v>
      </c>
    </row>
    <row r="696" spans="1:2">
      <c r="A696" s="216">
        <v>38167</v>
      </c>
      <c r="B696" s="215">
        <v>15.47</v>
      </c>
    </row>
    <row r="697" spans="1:2">
      <c r="A697" s="216">
        <v>38168</v>
      </c>
      <c r="B697" s="215">
        <v>14.34</v>
      </c>
    </row>
    <row r="698" spans="1:2">
      <c r="A698" s="216">
        <v>38169</v>
      </c>
      <c r="B698" s="215">
        <v>15.2</v>
      </c>
    </row>
    <row r="699" spans="1:2">
      <c r="A699" s="216">
        <v>38170</v>
      </c>
      <c r="B699" s="215">
        <v>15.08</v>
      </c>
    </row>
    <row r="700" spans="1:2">
      <c r="A700" s="216">
        <v>38173</v>
      </c>
      <c r="B700" s="217" t="e">
        <f>NA()</f>
        <v>#N/A</v>
      </c>
    </row>
    <row r="701" spans="1:2">
      <c r="A701" s="216">
        <v>38174</v>
      </c>
      <c r="B701" s="215">
        <v>16.25</v>
      </c>
    </row>
    <row r="702" spans="1:2">
      <c r="A702" s="216">
        <v>38175</v>
      </c>
      <c r="B702" s="215">
        <v>15.81</v>
      </c>
    </row>
    <row r="703" spans="1:2">
      <c r="A703" s="216">
        <v>38176</v>
      </c>
      <c r="B703" s="215">
        <v>16.2</v>
      </c>
    </row>
    <row r="704" spans="1:2">
      <c r="A704" s="216">
        <v>38177</v>
      </c>
      <c r="B704" s="215">
        <v>15.78</v>
      </c>
    </row>
    <row r="705" spans="1:2">
      <c r="A705" s="216">
        <v>38180</v>
      </c>
      <c r="B705" s="215">
        <v>14.96</v>
      </c>
    </row>
    <row r="706" spans="1:2">
      <c r="A706" s="216">
        <v>38181</v>
      </c>
      <c r="B706" s="215">
        <v>14.46</v>
      </c>
    </row>
    <row r="707" spans="1:2">
      <c r="A707" s="216">
        <v>38182</v>
      </c>
      <c r="B707" s="215">
        <v>13.76</v>
      </c>
    </row>
    <row r="708" spans="1:2">
      <c r="A708" s="216">
        <v>38183</v>
      </c>
      <c r="B708" s="215">
        <v>14.71</v>
      </c>
    </row>
    <row r="709" spans="1:2">
      <c r="A709" s="216">
        <v>38184</v>
      </c>
      <c r="B709" s="215">
        <v>14.34</v>
      </c>
    </row>
    <row r="710" spans="1:2">
      <c r="A710" s="216">
        <v>38187</v>
      </c>
      <c r="B710" s="215">
        <v>15.17</v>
      </c>
    </row>
    <row r="711" spans="1:2">
      <c r="A711" s="216">
        <v>38188</v>
      </c>
      <c r="B711" s="215">
        <v>14.17</v>
      </c>
    </row>
    <row r="712" spans="1:2">
      <c r="A712" s="216">
        <v>38189</v>
      </c>
      <c r="B712" s="215">
        <v>16.41</v>
      </c>
    </row>
    <row r="713" spans="1:2">
      <c r="A713" s="216">
        <v>38190</v>
      </c>
      <c r="B713" s="215">
        <v>15.75</v>
      </c>
    </row>
    <row r="714" spans="1:2">
      <c r="A714" s="216">
        <v>38191</v>
      </c>
      <c r="B714" s="215">
        <v>16.5</v>
      </c>
    </row>
    <row r="715" spans="1:2">
      <c r="A715" s="216">
        <v>38194</v>
      </c>
      <c r="B715" s="215">
        <v>17.3</v>
      </c>
    </row>
    <row r="716" spans="1:2">
      <c r="A716" s="216">
        <v>38195</v>
      </c>
      <c r="B716" s="215">
        <v>16.55</v>
      </c>
    </row>
    <row r="717" spans="1:2">
      <c r="A717" s="216">
        <v>38196</v>
      </c>
      <c r="B717" s="215">
        <v>16.149999999999999</v>
      </c>
    </row>
    <row r="718" spans="1:2">
      <c r="A718" s="216">
        <v>38197</v>
      </c>
      <c r="B718" s="215">
        <v>15.68</v>
      </c>
    </row>
    <row r="719" spans="1:2">
      <c r="A719" s="216">
        <v>38198</v>
      </c>
      <c r="B719" s="215">
        <v>15.32</v>
      </c>
    </row>
    <row r="720" spans="1:2">
      <c r="A720" s="216">
        <v>38201</v>
      </c>
      <c r="B720" s="215">
        <v>15.37</v>
      </c>
    </row>
    <row r="721" spans="1:2">
      <c r="A721" s="216">
        <v>38202</v>
      </c>
      <c r="B721" s="215">
        <v>16.03</v>
      </c>
    </row>
    <row r="722" spans="1:2">
      <c r="A722" s="216">
        <v>38203</v>
      </c>
      <c r="B722" s="215">
        <v>16.21</v>
      </c>
    </row>
    <row r="723" spans="1:2">
      <c r="A723" s="216">
        <v>38204</v>
      </c>
      <c r="B723" s="215">
        <v>18.32</v>
      </c>
    </row>
    <row r="724" spans="1:2">
      <c r="A724" s="216">
        <v>38205</v>
      </c>
      <c r="B724" s="215">
        <v>19.34</v>
      </c>
    </row>
    <row r="725" spans="1:2">
      <c r="A725" s="216">
        <v>38208</v>
      </c>
      <c r="B725" s="215">
        <v>18.89</v>
      </c>
    </row>
    <row r="726" spans="1:2">
      <c r="A726" s="216">
        <v>38209</v>
      </c>
      <c r="B726" s="215">
        <v>17.47</v>
      </c>
    </row>
    <row r="727" spans="1:2">
      <c r="A727" s="216">
        <v>38210</v>
      </c>
      <c r="B727" s="215">
        <v>18.04</v>
      </c>
    </row>
    <row r="728" spans="1:2">
      <c r="A728" s="216">
        <v>38211</v>
      </c>
      <c r="B728" s="215">
        <v>19.079999999999998</v>
      </c>
    </row>
    <row r="729" spans="1:2">
      <c r="A729" s="216">
        <v>38212</v>
      </c>
      <c r="B729" s="215">
        <v>17.98</v>
      </c>
    </row>
    <row r="730" spans="1:2">
      <c r="A730" s="216">
        <v>38215</v>
      </c>
      <c r="B730" s="215">
        <v>17.57</v>
      </c>
    </row>
    <row r="731" spans="1:2">
      <c r="A731" s="216">
        <v>38216</v>
      </c>
      <c r="B731" s="215">
        <v>17.02</v>
      </c>
    </row>
    <row r="732" spans="1:2">
      <c r="A732" s="216">
        <v>38217</v>
      </c>
      <c r="B732" s="215">
        <v>16.23</v>
      </c>
    </row>
    <row r="733" spans="1:2">
      <c r="A733" s="216">
        <v>38218</v>
      </c>
      <c r="B733" s="215">
        <v>16.96</v>
      </c>
    </row>
    <row r="734" spans="1:2">
      <c r="A734" s="216">
        <v>38219</v>
      </c>
      <c r="B734" s="215">
        <v>16</v>
      </c>
    </row>
    <row r="735" spans="1:2">
      <c r="A735" s="216">
        <v>38222</v>
      </c>
      <c r="B735" s="215">
        <v>15.88</v>
      </c>
    </row>
    <row r="736" spans="1:2">
      <c r="A736" s="216">
        <v>38223</v>
      </c>
      <c r="B736" s="215">
        <v>15.33</v>
      </c>
    </row>
    <row r="737" spans="1:2">
      <c r="A737" s="216">
        <v>38224</v>
      </c>
      <c r="B737" s="215">
        <v>14.98</v>
      </c>
    </row>
    <row r="738" spans="1:2">
      <c r="A738" s="216">
        <v>38225</v>
      </c>
      <c r="B738" s="215">
        <v>14.91</v>
      </c>
    </row>
    <row r="739" spans="1:2">
      <c r="A739" s="216">
        <v>38226</v>
      </c>
      <c r="B739" s="215">
        <v>14.71</v>
      </c>
    </row>
    <row r="740" spans="1:2">
      <c r="A740" s="216">
        <v>38229</v>
      </c>
      <c r="B740" s="215">
        <v>15.44</v>
      </c>
    </row>
    <row r="741" spans="1:2">
      <c r="A741" s="216">
        <v>38230</v>
      </c>
      <c r="B741" s="215">
        <v>15.29</v>
      </c>
    </row>
    <row r="742" spans="1:2">
      <c r="A742" s="216">
        <v>38231</v>
      </c>
      <c r="B742" s="215">
        <v>14.91</v>
      </c>
    </row>
    <row r="743" spans="1:2">
      <c r="A743" s="216">
        <v>38232</v>
      </c>
      <c r="B743" s="215">
        <v>14.28</v>
      </c>
    </row>
    <row r="744" spans="1:2">
      <c r="A744" s="216">
        <v>38233</v>
      </c>
      <c r="B744" s="215">
        <v>13.91</v>
      </c>
    </row>
    <row r="745" spans="1:2">
      <c r="A745" s="216">
        <v>38236</v>
      </c>
      <c r="B745" s="217" t="e">
        <f>NA()</f>
        <v>#N/A</v>
      </c>
    </row>
    <row r="746" spans="1:2">
      <c r="A746" s="216">
        <v>38237</v>
      </c>
      <c r="B746" s="215">
        <v>14.07</v>
      </c>
    </row>
    <row r="747" spans="1:2">
      <c r="A747" s="216">
        <v>38238</v>
      </c>
      <c r="B747" s="215">
        <v>14.06</v>
      </c>
    </row>
    <row r="748" spans="1:2">
      <c r="A748" s="216">
        <v>38239</v>
      </c>
      <c r="B748" s="215">
        <v>14.01</v>
      </c>
    </row>
    <row r="749" spans="1:2">
      <c r="A749" s="216">
        <v>38240</v>
      </c>
      <c r="B749" s="215">
        <v>13.76</v>
      </c>
    </row>
    <row r="750" spans="1:2">
      <c r="A750" s="216">
        <v>38243</v>
      </c>
      <c r="B750" s="215">
        <v>13.17</v>
      </c>
    </row>
    <row r="751" spans="1:2">
      <c r="A751" s="216">
        <v>38244</v>
      </c>
      <c r="B751" s="215">
        <v>13.56</v>
      </c>
    </row>
    <row r="752" spans="1:2">
      <c r="A752" s="216">
        <v>38245</v>
      </c>
      <c r="B752" s="215">
        <v>14.64</v>
      </c>
    </row>
    <row r="753" spans="1:2">
      <c r="A753" s="216">
        <v>38246</v>
      </c>
      <c r="B753" s="215">
        <v>14.39</v>
      </c>
    </row>
    <row r="754" spans="1:2">
      <c r="A754" s="216">
        <v>38247</v>
      </c>
      <c r="B754" s="215">
        <v>14.03</v>
      </c>
    </row>
    <row r="755" spans="1:2">
      <c r="A755" s="216">
        <v>38250</v>
      </c>
      <c r="B755" s="215">
        <v>14.43</v>
      </c>
    </row>
    <row r="756" spans="1:2">
      <c r="A756" s="216">
        <v>38251</v>
      </c>
      <c r="B756" s="215">
        <v>13.66</v>
      </c>
    </row>
    <row r="757" spans="1:2">
      <c r="A757" s="216">
        <v>38252</v>
      </c>
      <c r="B757" s="215">
        <v>14.74</v>
      </c>
    </row>
    <row r="758" spans="1:2">
      <c r="A758" s="216">
        <v>38253</v>
      </c>
      <c r="B758" s="215">
        <v>14.8</v>
      </c>
    </row>
    <row r="759" spans="1:2">
      <c r="A759" s="216">
        <v>38254</v>
      </c>
      <c r="B759" s="215">
        <v>14.28</v>
      </c>
    </row>
    <row r="760" spans="1:2">
      <c r="A760" s="216">
        <v>38257</v>
      </c>
      <c r="B760" s="215">
        <v>14.62</v>
      </c>
    </row>
    <row r="761" spans="1:2">
      <c r="A761" s="216">
        <v>38258</v>
      </c>
      <c r="B761" s="215">
        <v>13.83</v>
      </c>
    </row>
    <row r="762" spans="1:2">
      <c r="A762" s="216">
        <v>38259</v>
      </c>
      <c r="B762" s="215">
        <v>13.21</v>
      </c>
    </row>
    <row r="763" spans="1:2">
      <c r="A763" s="216">
        <v>38260</v>
      </c>
      <c r="B763" s="215">
        <v>13.34</v>
      </c>
    </row>
    <row r="764" spans="1:2">
      <c r="A764" s="216">
        <v>38261</v>
      </c>
      <c r="B764" s="215">
        <v>12.75</v>
      </c>
    </row>
    <row r="765" spans="1:2">
      <c r="A765" s="216">
        <v>38264</v>
      </c>
      <c r="B765" s="215">
        <v>13.41</v>
      </c>
    </row>
    <row r="766" spans="1:2">
      <c r="A766" s="216">
        <v>38265</v>
      </c>
      <c r="B766" s="215">
        <v>13.95</v>
      </c>
    </row>
    <row r="767" spans="1:2">
      <c r="A767" s="216">
        <v>38266</v>
      </c>
      <c r="B767" s="215">
        <v>13.28</v>
      </c>
    </row>
    <row r="768" spans="1:2">
      <c r="A768" s="216">
        <v>38267</v>
      </c>
      <c r="B768" s="215">
        <v>14.5</v>
      </c>
    </row>
    <row r="769" spans="1:2">
      <c r="A769" s="216">
        <v>38268</v>
      </c>
      <c r="B769" s="215">
        <v>15.05</v>
      </c>
    </row>
    <row r="770" spans="1:2">
      <c r="A770" s="216">
        <v>38271</v>
      </c>
      <c r="B770" s="215">
        <v>14.71</v>
      </c>
    </row>
    <row r="771" spans="1:2">
      <c r="A771" s="216">
        <v>38272</v>
      </c>
      <c r="B771" s="215">
        <v>15.05</v>
      </c>
    </row>
    <row r="772" spans="1:2">
      <c r="A772" s="216">
        <v>38273</v>
      </c>
      <c r="B772" s="215">
        <v>15.42</v>
      </c>
    </row>
    <row r="773" spans="1:2">
      <c r="A773" s="216">
        <v>38274</v>
      </c>
      <c r="B773" s="215">
        <v>16.43</v>
      </c>
    </row>
    <row r="774" spans="1:2">
      <c r="A774" s="216">
        <v>38275</v>
      </c>
      <c r="B774" s="215">
        <v>15.04</v>
      </c>
    </row>
    <row r="775" spans="1:2">
      <c r="A775" s="216">
        <v>38278</v>
      </c>
      <c r="B775" s="215">
        <v>14.71</v>
      </c>
    </row>
    <row r="776" spans="1:2">
      <c r="A776" s="216">
        <v>38279</v>
      </c>
      <c r="B776" s="215">
        <v>15.13</v>
      </c>
    </row>
    <row r="777" spans="1:2">
      <c r="A777" s="216">
        <v>38280</v>
      </c>
      <c r="B777" s="215">
        <v>14.85</v>
      </c>
    </row>
    <row r="778" spans="1:2">
      <c r="A778" s="216">
        <v>38281</v>
      </c>
      <c r="B778" s="215">
        <v>14.54</v>
      </c>
    </row>
    <row r="779" spans="1:2">
      <c r="A779" s="216">
        <v>38282</v>
      </c>
      <c r="B779" s="215">
        <v>15.28</v>
      </c>
    </row>
    <row r="780" spans="1:2">
      <c r="A780" s="216">
        <v>38285</v>
      </c>
      <c r="B780" s="215">
        <v>16.579999999999998</v>
      </c>
    </row>
    <row r="781" spans="1:2">
      <c r="A781" s="216">
        <v>38286</v>
      </c>
      <c r="B781" s="215">
        <v>16.39</v>
      </c>
    </row>
    <row r="782" spans="1:2">
      <c r="A782" s="216">
        <v>38287</v>
      </c>
      <c r="B782" s="215">
        <v>15.72</v>
      </c>
    </row>
    <row r="783" spans="1:2">
      <c r="A783" s="216">
        <v>38288</v>
      </c>
      <c r="B783" s="215">
        <v>15.39</v>
      </c>
    </row>
    <row r="784" spans="1:2">
      <c r="A784" s="216">
        <v>38289</v>
      </c>
      <c r="B784" s="215">
        <v>16.27</v>
      </c>
    </row>
    <row r="785" spans="1:2">
      <c r="A785" s="216">
        <v>38292</v>
      </c>
      <c r="B785" s="215">
        <v>16.27</v>
      </c>
    </row>
    <row r="786" spans="1:2">
      <c r="A786" s="216">
        <v>38293</v>
      </c>
      <c r="B786" s="215">
        <v>16.18</v>
      </c>
    </row>
    <row r="787" spans="1:2">
      <c r="A787" s="216">
        <v>38294</v>
      </c>
      <c r="B787" s="215">
        <v>14.04</v>
      </c>
    </row>
    <row r="788" spans="1:2">
      <c r="A788" s="216">
        <v>38295</v>
      </c>
      <c r="B788" s="215">
        <v>13.97</v>
      </c>
    </row>
    <row r="789" spans="1:2">
      <c r="A789" s="216">
        <v>38296</v>
      </c>
      <c r="B789" s="215">
        <v>13.84</v>
      </c>
    </row>
    <row r="790" spans="1:2">
      <c r="A790" s="216">
        <v>38299</v>
      </c>
      <c r="B790" s="215">
        <v>13.8</v>
      </c>
    </row>
    <row r="791" spans="1:2">
      <c r="A791" s="216">
        <v>38300</v>
      </c>
      <c r="B791" s="215">
        <v>13.61</v>
      </c>
    </row>
    <row r="792" spans="1:2">
      <c r="A792" s="216">
        <v>38301</v>
      </c>
      <c r="B792" s="215">
        <v>13.08</v>
      </c>
    </row>
    <row r="793" spans="1:2">
      <c r="A793" s="216">
        <v>38302</v>
      </c>
      <c r="B793" s="215">
        <v>13.04</v>
      </c>
    </row>
    <row r="794" spans="1:2">
      <c r="A794" s="216">
        <v>38303</v>
      </c>
      <c r="B794" s="215">
        <v>13.33</v>
      </c>
    </row>
    <row r="795" spans="1:2">
      <c r="A795" s="216">
        <v>38306</v>
      </c>
      <c r="B795" s="215">
        <v>13.38</v>
      </c>
    </row>
    <row r="796" spans="1:2">
      <c r="A796" s="216">
        <v>38307</v>
      </c>
      <c r="B796" s="215">
        <v>13.21</v>
      </c>
    </row>
    <row r="797" spans="1:2">
      <c r="A797" s="216">
        <v>38308</v>
      </c>
      <c r="B797" s="215">
        <v>13.21</v>
      </c>
    </row>
    <row r="798" spans="1:2">
      <c r="A798" s="216">
        <v>38309</v>
      </c>
      <c r="B798" s="215">
        <v>12.98</v>
      </c>
    </row>
    <row r="799" spans="1:2">
      <c r="A799" s="216">
        <v>38310</v>
      </c>
      <c r="B799" s="215">
        <v>13.5</v>
      </c>
    </row>
    <row r="800" spans="1:2">
      <c r="A800" s="216">
        <v>38313</v>
      </c>
      <c r="B800" s="215">
        <v>12.97</v>
      </c>
    </row>
    <row r="801" spans="1:2">
      <c r="A801" s="216">
        <v>38314</v>
      </c>
      <c r="B801" s="215">
        <v>12.67</v>
      </c>
    </row>
    <row r="802" spans="1:2">
      <c r="A802" s="216">
        <v>38315</v>
      </c>
      <c r="B802" s="215">
        <v>12.72</v>
      </c>
    </row>
    <row r="803" spans="1:2">
      <c r="A803" s="216">
        <v>38316</v>
      </c>
      <c r="B803" s="217" t="e">
        <f>NA()</f>
        <v>#N/A</v>
      </c>
    </row>
    <row r="804" spans="1:2">
      <c r="A804" s="216">
        <v>38317</v>
      </c>
      <c r="B804" s="215">
        <v>12.79</v>
      </c>
    </row>
    <row r="805" spans="1:2">
      <c r="A805" s="216">
        <v>38320</v>
      </c>
      <c r="B805" s="215">
        <v>13.3</v>
      </c>
    </row>
    <row r="806" spans="1:2">
      <c r="A806" s="216">
        <v>38321</v>
      </c>
      <c r="B806" s="215">
        <v>13.24</v>
      </c>
    </row>
    <row r="807" spans="1:2">
      <c r="A807" s="216">
        <v>38322</v>
      </c>
      <c r="B807" s="215">
        <v>12.97</v>
      </c>
    </row>
    <row r="808" spans="1:2">
      <c r="A808" s="216">
        <v>38323</v>
      </c>
      <c r="B808" s="215">
        <v>12.98</v>
      </c>
    </row>
    <row r="809" spans="1:2">
      <c r="A809" s="216">
        <v>38324</v>
      </c>
      <c r="B809" s="215">
        <v>12.96</v>
      </c>
    </row>
    <row r="810" spans="1:2">
      <c r="A810" s="216">
        <v>38327</v>
      </c>
      <c r="B810" s="215">
        <v>13.19</v>
      </c>
    </row>
    <row r="811" spans="1:2">
      <c r="A811" s="216">
        <v>38328</v>
      </c>
      <c r="B811" s="215">
        <v>13.67</v>
      </c>
    </row>
    <row r="812" spans="1:2">
      <c r="A812" s="216">
        <v>38329</v>
      </c>
      <c r="B812" s="215">
        <v>13.19</v>
      </c>
    </row>
    <row r="813" spans="1:2">
      <c r="A813" s="216">
        <v>38330</v>
      </c>
      <c r="B813" s="215">
        <v>12.88</v>
      </c>
    </row>
    <row r="814" spans="1:2">
      <c r="A814" s="216">
        <v>38331</v>
      </c>
      <c r="B814" s="215">
        <v>12.76</v>
      </c>
    </row>
    <row r="815" spans="1:2">
      <c r="A815" s="216">
        <v>38334</v>
      </c>
      <c r="B815" s="215">
        <v>12.54</v>
      </c>
    </row>
    <row r="816" spans="1:2">
      <c r="A816" s="216">
        <v>38335</v>
      </c>
      <c r="B816" s="215">
        <v>12.73</v>
      </c>
    </row>
    <row r="817" spans="1:2">
      <c r="A817" s="216">
        <v>38336</v>
      </c>
      <c r="B817" s="215">
        <v>12.35</v>
      </c>
    </row>
    <row r="818" spans="1:2">
      <c r="A818" s="216">
        <v>38337</v>
      </c>
      <c r="B818" s="215">
        <v>12.27</v>
      </c>
    </row>
    <row r="819" spans="1:2">
      <c r="A819" s="216">
        <v>38338</v>
      </c>
      <c r="B819" s="215">
        <v>11.95</v>
      </c>
    </row>
    <row r="820" spans="1:2">
      <c r="A820" s="216">
        <v>38341</v>
      </c>
      <c r="B820" s="215">
        <v>11.83</v>
      </c>
    </row>
    <row r="821" spans="1:2">
      <c r="A821" s="216">
        <v>38342</v>
      </c>
      <c r="B821" s="215">
        <v>11.55</v>
      </c>
    </row>
    <row r="822" spans="1:2">
      <c r="A822" s="216">
        <v>38343</v>
      </c>
      <c r="B822" s="215">
        <v>11.45</v>
      </c>
    </row>
    <row r="823" spans="1:2">
      <c r="A823" s="216">
        <v>38344</v>
      </c>
      <c r="B823" s="215">
        <v>11.23</v>
      </c>
    </row>
    <row r="824" spans="1:2">
      <c r="A824" s="216">
        <v>38345</v>
      </c>
      <c r="B824" s="217" t="e">
        <f>NA()</f>
        <v>#N/A</v>
      </c>
    </row>
    <row r="825" spans="1:2">
      <c r="A825" s="216">
        <v>38348</v>
      </c>
      <c r="B825" s="215">
        <v>12.14</v>
      </c>
    </row>
    <row r="826" spans="1:2">
      <c r="A826" s="216">
        <v>38349</v>
      </c>
      <c r="B826" s="215">
        <v>12</v>
      </c>
    </row>
    <row r="827" spans="1:2">
      <c r="A827" s="216">
        <v>38350</v>
      </c>
      <c r="B827" s="215">
        <v>11.62</v>
      </c>
    </row>
    <row r="828" spans="1:2">
      <c r="A828" s="216">
        <v>38351</v>
      </c>
      <c r="B828" s="215">
        <v>12.56</v>
      </c>
    </row>
    <row r="829" spans="1:2">
      <c r="A829" s="216">
        <v>38352</v>
      </c>
      <c r="B829" s="215">
        <v>13.29</v>
      </c>
    </row>
    <row r="830" spans="1:2">
      <c r="A830" s="216">
        <v>38355</v>
      </c>
      <c r="B830" s="215">
        <v>14.08</v>
      </c>
    </row>
    <row r="831" spans="1:2">
      <c r="A831" s="216">
        <v>38356</v>
      </c>
      <c r="B831" s="215">
        <v>13.98</v>
      </c>
    </row>
    <row r="832" spans="1:2">
      <c r="A832" s="216">
        <v>38357</v>
      </c>
      <c r="B832" s="215">
        <v>14.09</v>
      </c>
    </row>
    <row r="833" spans="1:2">
      <c r="A833" s="216">
        <v>38358</v>
      </c>
      <c r="B833" s="215">
        <v>13.58</v>
      </c>
    </row>
    <row r="834" spans="1:2">
      <c r="A834" s="216">
        <v>38359</v>
      </c>
      <c r="B834" s="215">
        <v>13.49</v>
      </c>
    </row>
    <row r="835" spans="1:2">
      <c r="A835" s="216">
        <v>38362</v>
      </c>
      <c r="B835" s="215">
        <v>13.23</v>
      </c>
    </row>
    <row r="836" spans="1:2">
      <c r="A836" s="216">
        <v>38363</v>
      </c>
      <c r="B836" s="215">
        <v>13.19</v>
      </c>
    </row>
    <row r="837" spans="1:2">
      <c r="A837" s="216">
        <v>38364</v>
      </c>
      <c r="B837" s="215">
        <v>12.56</v>
      </c>
    </row>
    <row r="838" spans="1:2">
      <c r="A838" s="216">
        <v>38365</v>
      </c>
      <c r="B838" s="215">
        <v>12.84</v>
      </c>
    </row>
    <row r="839" spans="1:2">
      <c r="A839" s="216">
        <v>38366</v>
      </c>
      <c r="B839" s="215">
        <v>12.43</v>
      </c>
    </row>
    <row r="840" spans="1:2">
      <c r="A840" s="216">
        <v>38369</v>
      </c>
      <c r="B840" s="217" t="e">
        <f>NA()</f>
        <v>#N/A</v>
      </c>
    </row>
    <row r="841" spans="1:2">
      <c r="A841" s="216">
        <v>38370</v>
      </c>
      <c r="B841" s="215">
        <v>12.47</v>
      </c>
    </row>
    <row r="842" spans="1:2">
      <c r="A842" s="216">
        <v>38371</v>
      </c>
      <c r="B842" s="215">
        <v>13.18</v>
      </c>
    </row>
    <row r="843" spans="1:2">
      <c r="A843" s="216">
        <v>38372</v>
      </c>
      <c r="B843" s="215">
        <v>13.83</v>
      </c>
    </row>
    <row r="844" spans="1:2">
      <c r="A844" s="216">
        <v>38373</v>
      </c>
      <c r="B844" s="215">
        <v>14.36</v>
      </c>
    </row>
    <row r="845" spans="1:2">
      <c r="A845" s="216">
        <v>38376</v>
      </c>
      <c r="B845" s="215">
        <v>14.65</v>
      </c>
    </row>
    <row r="846" spans="1:2">
      <c r="A846" s="216">
        <v>38377</v>
      </c>
      <c r="B846" s="215">
        <v>14.06</v>
      </c>
    </row>
    <row r="847" spans="1:2">
      <c r="A847" s="216">
        <v>38378</v>
      </c>
      <c r="B847" s="215">
        <v>13.44</v>
      </c>
    </row>
    <row r="848" spans="1:2">
      <c r="A848" s="216">
        <v>38379</v>
      </c>
      <c r="B848" s="215">
        <v>13.24</v>
      </c>
    </row>
    <row r="849" spans="1:2">
      <c r="A849" s="216">
        <v>38380</v>
      </c>
      <c r="B849" s="215">
        <v>13.24</v>
      </c>
    </row>
    <row r="850" spans="1:2">
      <c r="A850" s="216">
        <v>38383</v>
      </c>
      <c r="B850" s="215">
        <v>12.82</v>
      </c>
    </row>
    <row r="851" spans="1:2">
      <c r="A851" s="216">
        <v>38384</v>
      </c>
      <c r="B851" s="215">
        <v>12.03</v>
      </c>
    </row>
    <row r="852" spans="1:2">
      <c r="A852" s="216">
        <v>38385</v>
      </c>
      <c r="B852" s="215">
        <v>11.66</v>
      </c>
    </row>
    <row r="853" spans="1:2">
      <c r="A853" s="216">
        <v>38386</v>
      </c>
      <c r="B853" s="215">
        <v>11.79</v>
      </c>
    </row>
    <row r="854" spans="1:2">
      <c r="A854" s="216">
        <v>38387</v>
      </c>
      <c r="B854" s="215">
        <v>11.21</v>
      </c>
    </row>
    <row r="855" spans="1:2">
      <c r="A855" s="216">
        <v>38390</v>
      </c>
      <c r="B855" s="215">
        <v>11.73</v>
      </c>
    </row>
    <row r="856" spans="1:2">
      <c r="A856" s="216">
        <v>38391</v>
      </c>
      <c r="B856" s="215">
        <v>11.6</v>
      </c>
    </row>
    <row r="857" spans="1:2">
      <c r="A857" s="216">
        <v>38392</v>
      </c>
      <c r="B857" s="215">
        <v>12</v>
      </c>
    </row>
    <row r="858" spans="1:2">
      <c r="A858" s="216">
        <v>38393</v>
      </c>
      <c r="B858" s="215">
        <v>11.51</v>
      </c>
    </row>
    <row r="859" spans="1:2">
      <c r="A859" s="216">
        <v>38394</v>
      </c>
      <c r="B859" s="215">
        <v>11.43</v>
      </c>
    </row>
    <row r="860" spans="1:2">
      <c r="A860" s="216">
        <v>38397</v>
      </c>
      <c r="B860" s="215">
        <v>11.52</v>
      </c>
    </row>
    <row r="861" spans="1:2">
      <c r="A861" s="216">
        <v>38398</v>
      </c>
      <c r="B861" s="215">
        <v>11.27</v>
      </c>
    </row>
    <row r="862" spans="1:2">
      <c r="A862" s="216">
        <v>38399</v>
      </c>
      <c r="B862" s="215">
        <v>11.1</v>
      </c>
    </row>
    <row r="863" spans="1:2">
      <c r="A863" s="216">
        <v>38400</v>
      </c>
      <c r="B863" s="215">
        <v>11.77</v>
      </c>
    </row>
    <row r="864" spans="1:2">
      <c r="A864" s="216">
        <v>38401</v>
      </c>
      <c r="B864" s="215">
        <v>11.18</v>
      </c>
    </row>
    <row r="865" spans="1:2">
      <c r="A865" s="216">
        <v>38404</v>
      </c>
      <c r="B865" s="217" t="e">
        <f>NA()</f>
        <v>#N/A</v>
      </c>
    </row>
    <row r="866" spans="1:2">
      <c r="A866" s="216">
        <v>38405</v>
      </c>
      <c r="B866" s="215">
        <v>13.14</v>
      </c>
    </row>
    <row r="867" spans="1:2">
      <c r="A867" s="216">
        <v>38406</v>
      </c>
      <c r="B867" s="215">
        <v>12.39</v>
      </c>
    </row>
    <row r="868" spans="1:2">
      <c r="A868" s="216">
        <v>38407</v>
      </c>
      <c r="B868" s="215">
        <v>11.57</v>
      </c>
    </row>
    <row r="869" spans="1:2">
      <c r="A869" s="216">
        <v>38408</v>
      </c>
      <c r="B869" s="215">
        <v>11.49</v>
      </c>
    </row>
    <row r="870" spans="1:2">
      <c r="A870" s="216">
        <v>38411</v>
      </c>
      <c r="B870" s="215">
        <v>12.08</v>
      </c>
    </row>
    <row r="871" spans="1:2">
      <c r="A871" s="216">
        <v>38412</v>
      </c>
      <c r="B871" s="215">
        <v>12.04</v>
      </c>
    </row>
    <row r="872" spans="1:2">
      <c r="A872" s="216">
        <v>38413</v>
      </c>
      <c r="B872" s="215">
        <v>12.5</v>
      </c>
    </row>
    <row r="873" spans="1:2">
      <c r="A873" s="216">
        <v>38414</v>
      </c>
      <c r="B873" s="215">
        <v>12.93</v>
      </c>
    </row>
    <row r="874" spans="1:2">
      <c r="A874" s="216">
        <v>38415</v>
      </c>
      <c r="B874" s="215">
        <v>11.94</v>
      </c>
    </row>
    <row r="875" spans="1:2">
      <c r="A875" s="216">
        <v>38418</v>
      </c>
      <c r="B875" s="215">
        <v>12.26</v>
      </c>
    </row>
    <row r="876" spans="1:2">
      <c r="A876" s="216">
        <v>38419</v>
      </c>
      <c r="B876" s="215">
        <v>12.4</v>
      </c>
    </row>
    <row r="877" spans="1:2">
      <c r="A877" s="216">
        <v>38420</v>
      </c>
      <c r="B877" s="215">
        <v>12.7</v>
      </c>
    </row>
    <row r="878" spans="1:2">
      <c r="A878" s="216">
        <v>38421</v>
      </c>
      <c r="B878" s="215">
        <v>12.49</v>
      </c>
    </row>
    <row r="879" spans="1:2">
      <c r="A879" s="216">
        <v>38422</v>
      </c>
      <c r="B879" s="215">
        <v>12.8</v>
      </c>
    </row>
    <row r="880" spans="1:2">
      <c r="A880" s="216">
        <v>38425</v>
      </c>
      <c r="B880" s="215">
        <v>12.39</v>
      </c>
    </row>
    <row r="881" spans="1:2">
      <c r="A881" s="216">
        <v>38426</v>
      </c>
      <c r="B881" s="215">
        <v>13.15</v>
      </c>
    </row>
    <row r="882" spans="1:2">
      <c r="A882" s="216">
        <v>38427</v>
      </c>
      <c r="B882" s="215">
        <v>13.49</v>
      </c>
    </row>
    <row r="883" spans="1:2">
      <c r="A883" s="216">
        <v>38428</v>
      </c>
      <c r="B883" s="215">
        <v>13.29</v>
      </c>
    </row>
    <row r="884" spans="1:2">
      <c r="A884" s="216">
        <v>38429</v>
      </c>
      <c r="B884" s="215">
        <v>13.14</v>
      </c>
    </row>
    <row r="885" spans="1:2">
      <c r="A885" s="216">
        <v>38432</v>
      </c>
      <c r="B885" s="215">
        <v>13.61</v>
      </c>
    </row>
    <row r="886" spans="1:2">
      <c r="A886" s="216">
        <v>38433</v>
      </c>
      <c r="B886" s="215">
        <v>14.27</v>
      </c>
    </row>
    <row r="887" spans="1:2">
      <c r="A887" s="216">
        <v>38434</v>
      </c>
      <c r="B887" s="215">
        <v>14.06</v>
      </c>
    </row>
    <row r="888" spans="1:2">
      <c r="A888" s="216">
        <v>38435</v>
      </c>
      <c r="B888" s="215">
        <v>13.42</v>
      </c>
    </row>
    <row r="889" spans="1:2">
      <c r="A889" s="216">
        <v>38436</v>
      </c>
      <c r="B889" s="217" t="e">
        <f>NA()</f>
        <v>#N/A</v>
      </c>
    </row>
    <row r="890" spans="1:2">
      <c r="A890" s="216">
        <v>38439</v>
      </c>
      <c r="B890" s="215">
        <v>13.75</v>
      </c>
    </row>
    <row r="891" spans="1:2">
      <c r="A891" s="216">
        <v>38440</v>
      </c>
      <c r="B891" s="215">
        <v>14.49</v>
      </c>
    </row>
    <row r="892" spans="1:2">
      <c r="A892" s="216">
        <v>38441</v>
      </c>
      <c r="B892" s="215">
        <v>13.64</v>
      </c>
    </row>
    <row r="893" spans="1:2">
      <c r="A893" s="216">
        <v>38442</v>
      </c>
      <c r="B893" s="215">
        <v>14.02</v>
      </c>
    </row>
    <row r="894" spans="1:2">
      <c r="A894" s="216">
        <v>38443</v>
      </c>
      <c r="B894" s="215">
        <v>14.09</v>
      </c>
    </row>
    <row r="895" spans="1:2">
      <c r="A895" s="216">
        <v>38446</v>
      </c>
      <c r="B895" s="215">
        <v>14.11</v>
      </c>
    </row>
    <row r="896" spans="1:2">
      <c r="A896" s="216">
        <v>38447</v>
      </c>
      <c r="B896" s="215">
        <v>13.68</v>
      </c>
    </row>
    <row r="897" spans="1:2">
      <c r="A897" s="216">
        <v>38448</v>
      </c>
      <c r="B897" s="215">
        <v>13.15</v>
      </c>
    </row>
    <row r="898" spans="1:2">
      <c r="A898" s="216">
        <v>38449</v>
      </c>
      <c r="B898" s="215">
        <v>12.33</v>
      </c>
    </row>
    <row r="899" spans="1:2">
      <c r="A899" s="216">
        <v>38450</v>
      </c>
      <c r="B899" s="215">
        <v>12.62</v>
      </c>
    </row>
    <row r="900" spans="1:2">
      <c r="A900" s="216">
        <v>38453</v>
      </c>
      <c r="B900" s="215">
        <v>11.98</v>
      </c>
    </row>
    <row r="901" spans="1:2">
      <c r="A901" s="216">
        <v>38454</v>
      </c>
      <c r="B901" s="215">
        <v>11.3</v>
      </c>
    </row>
    <row r="902" spans="1:2">
      <c r="A902" s="216">
        <v>38455</v>
      </c>
      <c r="B902" s="215">
        <v>13.31</v>
      </c>
    </row>
    <row r="903" spans="1:2">
      <c r="A903" s="216">
        <v>38456</v>
      </c>
      <c r="B903" s="215">
        <v>14.53</v>
      </c>
    </row>
    <row r="904" spans="1:2">
      <c r="A904" s="216">
        <v>38457</v>
      </c>
      <c r="B904" s="215">
        <v>17.739999999999998</v>
      </c>
    </row>
    <row r="905" spans="1:2">
      <c r="A905" s="216">
        <v>38460</v>
      </c>
      <c r="B905" s="215">
        <v>16.559999999999999</v>
      </c>
    </row>
    <row r="906" spans="1:2">
      <c r="A906" s="216">
        <v>38461</v>
      </c>
      <c r="B906" s="215">
        <v>14.96</v>
      </c>
    </row>
    <row r="907" spans="1:2">
      <c r="A907" s="216">
        <v>38462</v>
      </c>
      <c r="B907" s="215">
        <v>16.920000000000002</v>
      </c>
    </row>
    <row r="908" spans="1:2">
      <c r="A908" s="216">
        <v>38463</v>
      </c>
      <c r="B908" s="215">
        <v>14.41</v>
      </c>
    </row>
    <row r="909" spans="1:2">
      <c r="A909" s="216">
        <v>38464</v>
      </c>
      <c r="B909" s="215">
        <v>15.38</v>
      </c>
    </row>
    <row r="910" spans="1:2">
      <c r="A910" s="216">
        <v>38467</v>
      </c>
      <c r="B910" s="215">
        <v>14.62</v>
      </c>
    </row>
    <row r="911" spans="1:2">
      <c r="A911" s="216">
        <v>38468</v>
      </c>
      <c r="B911" s="215">
        <v>14.91</v>
      </c>
    </row>
    <row r="912" spans="1:2">
      <c r="A912" s="216">
        <v>38469</v>
      </c>
      <c r="B912" s="215">
        <v>14.87</v>
      </c>
    </row>
    <row r="913" spans="1:2">
      <c r="A913" s="216">
        <v>38470</v>
      </c>
      <c r="B913" s="215">
        <v>16.86</v>
      </c>
    </row>
    <row r="914" spans="1:2">
      <c r="A914" s="216">
        <v>38471</v>
      </c>
      <c r="B914" s="215">
        <v>15.31</v>
      </c>
    </row>
    <row r="915" spans="1:2">
      <c r="A915" s="216">
        <v>38474</v>
      </c>
      <c r="B915" s="215">
        <v>15.12</v>
      </c>
    </row>
    <row r="916" spans="1:2">
      <c r="A916" s="216">
        <v>38475</v>
      </c>
      <c r="B916" s="215">
        <v>14.53</v>
      </c>
    </row>
    <row r="917" spans="1:2">
      <c r="A917" s="216">
        <v>38476</v>
      </c>
      <c r="B917" s="215">
        <v>13.85</v>
      </c>
    </row>
    <row r="918" spans="1:2">
      <c r="A918" s="216">
        <v>38477</v>
      </c>
      <c r="B918" s="215">
        <v>13.98</v>
      </c>
    </row>
    <row r="919" spans="1:2">
      <c r="A919" s="216">
        <v>38478</v>
      </c>
      <c r="B919" s="215">
        <v>14.05</v>
      </c>
    </row>
    <row r="920" spans="1:2">
      <c r="A920" s="216">
        <v>38481</v>
      </c>
      <c r="B920" s="215">
        <v>13.75</v>
      </c>
    </row>
    <row r="921" spans="1:2">
      <c r="A921" s="216">
        <v>38482</v>
      </c>
      <c r="B921" s="215">
        <v>14.91</v>
      </c>
    </row>
    <row r="922" spans="1:2">
      <c r="A922" s="216">
        <v>38483</v>
      </c>
      <c r="B922" s="215">
        <v>14.45</v>
      </c>
    </row>
    <row r="923" spans="1:2">
      <c r="A923" s="216">
        <v>38484</v>
      </c>
      <c r="B923" s="215">
        <v>16.12</v>
      </c>
    </row>
    <row r="924" spans="1:2">
      <c r="A924" s="216">
        <v>38485</v>
      </c>
      <c r="B924" s="215">
        <v>16.32</v>
      </c>
    </row>
    <row r="925" spans="1:2">
      <c r="A925" s="216">
        <v>38488</v>
      </c>
      <c r="B925" s="215">
        <v>15.68</v>
      </c>
    </row>
    <row r="926" spans="1:2">
      <c r="A926" s="216">
        <v>38489</v>
      </c>
      <c r="B926" s="215">
        <v>14.57</v>
      </c>
    </row>
    <row r="927" spans="1:2">
      <c r="A927" s="216">
        <v>38490</v>
      </c>
      <c r="B927" s="215">
        <v>13.63</v>
      </c>
    </row>
    <row r="928" spans="1:2">
      <c r="A928" s="216">
        <v>38491</v>
      </c>
      <c r="B928" s="215">
        <v>13.32</v>
      </c>
    </row>
    <row r="929" spans="1:2">
      <c r="A929" s="216">
        <v>38492</v>
      </c>
      <c r="B929" s="215">
        <v>13.14</v>
      </c>
    </row>
    <row r="930" spans="1:2">
      <c r="A930" s="216">
        <v>38495</v>
      </c>
      <c r="B930" s="215">
        <v>12.95</v>
      </c>
    </row>
    <row r="931" spans="1:2">
      <c r="A931" s="216">
        <v>38496</v>
      </c>
      <c r="B931" s="215">
        <v>12.69</v>
      </c>
    </row>
    <row r="932" spans="1:2">
      <c r="A932" s="216">
        <v>38497</v>
      </c>
      <c r="B932" s="215">
        <v>12.58</v>
      </c>
    </row>
    <row r="933" spans="1:2">
      <c r="A933" s="216">
        <v>38498</v>
      </c>
      <c r="B933" s="215">
        <v>12.24</v>
      </c>
    </row>
    <row r="934" spans="1:2">
      <c r="A934" s="216">
        <v>38499</v>
      </c>
      <c r="B934" s="215">
        <v>12.15</v>
      </c>
    </row>
    <row r="935" spans="1:2">
      <c r="A935" s="216">
        <v>38502</v>
      </c>
      <c r="B935" s="217" t="e">
        <f>NA()</f>
        <v>#N/A</v>
      </c>
    </row>
    <row r="936" spans="1:2">
      <c r="A936" s="216">
        <v>38503</v>
      </c>
      <c r="B936" s="215">
        <v>13.29</v>
      </c>
    </row>
    <row r="937" spans="1:2">
      <c r="A937" s="216">
        <v>38504</v>
      </c>
      <c r="B937" s="215">
        <v>12.36</v>
      </c>
    </row>
    <row r="938" spans="1:2">
      <c r="A938" s="216">
        <v>38505</v>
      </c>
      <c r="B938" s="215">
        <v>11.84</v>
      </c>
    </row>
    <row r="939" spans="1:2">
      <c r="A939" s="216">
        <v>38506</v>
      </c>
      <c r="B939" s="215">
        <v>12.15</v>
      </c>
    </row>
    <row r="940" spans="1:2">
      <c r="A940" s="216">
        <v>38509</v>
      </c>
      <c r="B940" s="215">
        <v>12.28</v>
      </c>
    </row>
    <row r="941" spans="1:2">
      <c r="A941" s="216">
        <v>38510</v>
      </c>
      <c r="B941" s="215">
        <v>12.39</v>
      </c>
    </row>
    <row r="942" spans="1:2">
      <c r="A942" s="216">
        <v>38511</v>
      </c>
      <c r="B942" s="215">
        <v>12.7</v>
      </c>
    </row>
    <row r="943" spans="1:2">
      <c r="A943" s="216">
        <v>38512</v>
      </c>
      <c r="B943" s="215">
        <v>12.08</v>
      </c>
    </row>
    <row r="944" spans="1:2">
      <c r="A944" s="216">
        <v>38513</v>
      </c>
      <c r="B944" s="215">
        <v>11.96</v>
      </c>
    </row>
    <row r="945" spans="1:2">
      <c r="A945" s="216">
        <v>38516</v>
      </c>
      <c r="B945" s="215">
        <v>11.65</v>
      </c>
    </row>
    <row r="946" spans="1:2">
      <c r="A946" s="216">
        <v>38517</v>
      </c>
      <c r="B946" s="215">
        <v>11.79</v>
      </c>
    </row>
    <row r="947" spans="1:2">
      <c r="A947" s="216">
        <v>38518</v>
      </c>
      <c r="B947" s="215">
        <v>11.46</v>
      </c>
    </row>
    <row r="948" spans="1:2">
      <c r="A948" s="216">
        <v>38519</v>
      </c>
      <c r="B948" s="215">
        <v>11.15</v>
      </c>
    </row>
    <row r="949" spans="1:2">
      <c r="A949" s="216">
        <v>38520</v>
      </c>
      <c r="B949" s="215">
        <v>11.48</v>
      </c>
    </row>
    <row r="950" spans="1:2">
      <c r="A950" s="216">
        <v>38523</v>
      </c>
      <c r="B950" s="215">
        <v>11.47</v>
      </c>
    </row>
    <row r="951" spans="1:2">
      <c r="A951" s="216">
        <v>38524</v>
      </c>
      <c r="B951" s="215">
        <v>11.08</v>
      </c>
    </row>
    <row r="952" spans="1:2">
      <c r="A952" s="216">
        <v>38525</v>
      </c>
      <c r="B952" s="215">
        <v>11.05</v>
      </c>
    </row>
    <row r="953" spans="1:2">
      <c r="A953" s="216">
        <v>38526</v>
      </c>
      <c r="B953" s="215">
        <v>12.13</v>
      </c>
    </row>
    <row r="954" spans="1:2">
      <c r="A954" s="216">
        <v>38527</v>
      </c>
      <c r="B954" s="215">
        <v>12.18</v>
      </c>
    </row>
    <row r="955" spans="1:2">
      <c r="A955" s="216">
        <v>38530</v>
      </c>
      <c r="B955" s="215">
        <v>12.52</v>
      </c>
    </row>
    <row r="956" spans="1:2">
      <c r="A956" s="216">
        <v>38531</v>
      </c>
      <c r="B956" s="215">
        <v>11.58</v>
      </c>
    </row>
    <row r="957" spans="1:2">
      <c r="A957" s="216">
        <v>38532</v>
      </c>
      <c r="B957" s="215">
        <v>11.77</v>
      </c>
    </row>
    <row r="958" spans="1:2">
      <c r="A958" s="216">
        <v>38533</v>
      </c>
      <c r="B958" s="215">
        <v>12.04</v>
      </c>
    </row>
    <row r="959" spans="1:2">
      <c r="A959" s="216">
        <v>38534</v>
      </c>
      <c r="B959" s="215">
        <v>11.4</v>
      </c>
    </row>
    <row r="960" spans="1:2">
      <c r="A960" s="216">
        <v>38537</v>
      </c>
      <c r="B960" s="217" t="e">
        <f>NA()</f>
        <v>#N/A</v>
      </c>
    </row>
    <row r="961" spans="1:2">
      <c r="A961" s="216">
        <v>38538</v>
      </c>
      <c r="B961" s="215">
        <v>11.68</v>
      </c>
    </row>
    <row r="962" spans="1:2">
      <c r="A962" s="216">
        <v>38539</v>
      </c>
      <c r="B962" s="215">
        <v>12.27</v>
      </c>
    </row>
    <row r="963" spans="1:2">
      <c r="A963" s="216">
        <v>38540</v>
      </c>
      <c r="B963" s="215">
        <v>12.49</v>
      </c>
    </row>
    <row r="964" spans="1:2">
      <c r="A964" s="216">
        <v>38541</v>
      </c>
      <c r="B964" s="215">
        <v>11.45</v>
      </c>
    </row>
    <row r="965" spans="1:2">
      <c r="A965" s="216">
        <v>38544</v>
      </c>
      <c r="B965" s="215">
        <v>11.28</v>
      </c>
    </row>
    <row r="966" spans="1:2">
      <c r="A966" s="216">
        <v>38545</v>
      </c>
      <c r="B966" s="215">
        <v>10.95</v>
      </c>
    </row>
    <row r="967" spans="1:2">
      <c r="A967" s="216">
        <v>38546</v>
      </c>
      <c r="B967" s="215">
        <v>10.84</v>
      </c>
    </row>
    <row r="968" spans="1:2">
      <c r="A968" s="216">
        <v>38547</v>
      </c>
      <c r="B968" s="215">
        <v>10.81</v>
      </c>
    </row>
    <row r="969" spans="1:2">
      <c r="A969" s="216">
        <v>38548</v>
      </c>
      <c r="B969" s="215">
        <v>10.33</v>
      </c>
    </row>
    <row r="970" spans="1:2">
      <c r="A970" s="216">
        <v>38551</v>
      </c>
      <c r="B970" s="215">
        <v>10.77</v>
      </c>
    </row>
    <row r="971" spans="1:2">
      <c r="A971" s="216">
        <v>38552</v>
      </c>
      <c r="B971" s="215">
        <v>10.45</v>
      </c>
    </row>
    <row r="972" spans="1:2">
      <c r="A972" s="216">
        <v>38553</v>
      </c>
      <c r="B972" s="215">
        <v>10.23</v>
      </c>
    </row>
    <row r="973" spans="1:2">
      <c r="A973" s="216">
        <v>38554</v>
      </c>
      <c r="B973" s="215">
        <v>10.97</v>
      </c>
    </row>
    <row r="974" spans="1:2">
      <c r="A974" s="216">
        <v>38555</v>
      </c>
      <c r="B974" s="215">
        <v>10.52</v>
      </c>
    </row>
    <row r="975" spans="1:2">
      <c r="A975" s="216">
        <v>38558</v>
      </c>
      <c r="B975" s="215">
        <v>11.1</v>
      </c>
    </row>
    <row r="976" spans="1:2">
      <c r="A976" s="216">
        <v>38559</v>
      </c>
      <c r="B976" s="215">
        <v>10.99</v>
      </c>
    </row>
    <row r="977" spans="1:2">
      <c r="A977" s="216">
        <v>38560</v>
      </c>
      <c r="B977" s="215">
        <v>10.36</v>
      </c>
    </row>
    <row r="978" spans="1:2">
      <c r="A978" s="216">
        <v>38561</v>
      </c>
      <c r="B978" s="215">
        <v>10.52</v>
      </c>
    </row>
    <row r="979" spans="1:2">
      <c r="A979" s="216">
        <v>38562</v>
      </c>
      <c r="B979" s="215">
        <v>11.57</v>
      </c>
    </row>
    <row r="980" spans="1:2">
      <c r="A980" s="216">
        <v>38565</v>
      </c>
      <c r="B980" s="215">
        <v>12.08</v>
      </c>
    </row>
    <row r="981" spans="1:2">
      <c r="A981" s="216">
        <v>38566</v>
      </c>
      <c r="B981" s="215">
        <v>11.75</v>
      </c>
    </row>
    <row r="982" spans="1:2">
      <c r="A982" s="216">
        <v>38567</v>
      </c>
      <c r="B982" s="215">
        <v>11.83</v>
      </c>
    </row>
    <row r="983" spans="1:2">
      <c r="A983" s="216">
        <v>38568</v>
      </c>
      <c r="B983" s="215">
        <v>12.52</v>
      </c>
    </row>
    <row r="984" spans="1:2">
      <c r="A984" s="216">
        <v>38569</v>
      </c>
      <c r="B984" s="215">
        <v>12.48</v>
      </c>
    </row>
    <row r="985" spans="1:2">
      <c r="A985" s="216">
        <v>38572</v>
      </c>
      <c r="B985" s="215">
        <v>13.21</v>
      </c>
    </row>
    <row r="986" spans="1:2">
      <c r="A986" s="216">
        <v>38573</v>
      </c>
      <c r="B986" s="215">
        <v>12.4</v>
      </c>
    </row>
    <row r="987" spans="1:2">
      <c r="A987" s="216">
        <v>38574</v>
      </c>
      <c r="B987" s="215">
        <v>12.38</v>
      </c>
    </row>
    <row r="988" spans="1:2">
      <c r="A988" s="216">
        <v>38575</v>
      </c>
      <c r="B988" s="215">
        <v>12.42</v>
      </c>
    </row>
    <row r="989" spans="1:2">
      <c r="A989" s="216">
        <v>38576</v>
      </c>
      <c r="B989" s="215">
        <v>12.74</v>
      </c>
    </row>
    <row r="990" spans="1:2">
      <c r="A990" s="216">
        <v>38579</v>
      </c>
      <c r="B990" s="215">
        <v>12.26</v>
      </c>
    </row>
    <row r="991" spans="1:2">
      <c r="A991" s="216">
        <v>38580</v>
      </c>
      <c r="B991" s="215">
        <v>13.52</v>
      </c>
    </row>
    <row r="992" spans="1:2">
      <c r="A992" s="216">
        <v>38581</v>
      </c>
      <c r="B992" s="215">
        <v>13.3</v>
      </c>
    </row>
    <row r="993" spans="1:2">
      <c r="A993" s="216">
        <v>38582</v>
      </c>
      <c r="B993" s="215">
        <v>13.42</v>
      </c>
    </row>
    <row r="994" spans="1:2">
      <c r="A994" s="216">
        <v>38583</v>
      </c>
      <c r="B994" s="215">
        <v>13.42</v>
      </c>
    </row>
    <row r="995" spans="1:2">
      <c r="A995" s="216">
        <v>38586</v>
      </c>
      <c r="B995" s="215">
        <v>13.42</v>
      </c>
    </row>
    <row r="996" spans="1:2">
      <c r="A996" s="216">
        <v>38587</v>
      </c>
      <c r="B996" s="215">
        <v>13.34</v>
      </c>
    </row>
    <row r="997" spans="1:2">
      <c r="A997" s="216">
        <v>38588</v>
      </c>
      <c r="B997" s="215">
        <v>14.17</v>
      </c>
    </row>
    <row r="998" spans="1:2">
      <c r="A998" s="216">
        <v>38589</v>
      </c>
      <c r="B998" s="215">
        <v>13.73</v>
      </c>
    </row>
    <row r="999" spans="1:2">
      <c r="A999" s="216">
        <v>38590</v>
      </c>
      <c r="B999" s="215">
        <v>13.72</v>
      </c>
    </row>
    <row r="1000" spans="1:2">
      <c r="A1000" s="216">
        <v>38593</v>
      </c>
      <c r="B1000" s="215">
        <v>13.52</v>
      </c>
    </row>
    <row r="1001" spans="1:2">
      <c r="A1001" s="216">
        <v>38594</v>
      </c>
      <c r="B1001" s="215">
        <v>13.65</v>
      </c>
    </row>
    <row r="1002" spans="1:2">
      <c r="A1002" s="216">
        <v>38595</v>
      </c>
      <c r="B1002" s="215">
        <v>12.6</v>
      </c>
    </row>
    <row r="1003" spans="1:2">
      <c r="A1003" s="216">
        <v>38596</v>
      </c>
      <c r="B1003" s="215">
        <v>13.15</v>
      </c>
    </row>
    <row r="1004" spans="1:2">
      <c r="A1004" s="216">
        <v>38597</v>
      </c>
      <c r="B1004" s="215">
        <v>13.57</v>
      </c>
    </row>
    <row r="1005" spans="1:2">
      <c r="A1005" s="216">
        <v>38600</v>
      </c>
      <c r="B1005" s="217" t="e">
        <f>NA()</f>
        <v>#N/A</v>
      </c>
    </row>
    <row r="1006" spans="1:2">
      <c r="A1006" s="216">
        <v>38601</v>
      </c>
      <c r="B1006" s="215">
        <v>12.93</v>
      </c>
    </row>
    <row r="1007" spans="1:2">
      <c r="A1007" s="216">
        <v>38602</v>
      </c>
      <c r="B1007" s="215">
        <v>12.52</v>
      </c>
    </row>
    <row r="1008" spans="1:2">
      <c r="A1008" s="216">
        <v>38603</v>
      </c>
      <c r="B1008" s="215">
        <v>12.93</v>
      </c>
    </row>
    <row r="1009" spans="1:2">
      <c r="A1009" s="216">
        <v>38604</v>
      </c>
      <c r="B1009" s="215">
        <v>11.98</v>
      </c>
    </row>
    <row r="1010" spans="1:2">
      <c r="A1010" s="216">
        <v>38607</v>
      </c>
      <c r="B1010" s="215">
        <v>11.65</v>
      </c>
    </row>
    <row r="1011" spans="1:2">
      <c r="A1011" s="216">
        <v>38608</v>
      </c>
      <c r="B1011" s="215">
        <v>12.39</v>
      </c>
    </row>
    <row r="1012" spans="1:2">
      <c r="A1012" s="216">
        <v>38609</v>
      </c>
      <c r="B1012" s="215">
        <v>12.91</v>
      </c>
    </row>
    <row r="1013" spans="1:2">
      <c r="A1013" s="216">
        <v>38610</v>
      </c>
      <c r="B1013" s="215">
        <v>12.49</v>
      </c>
    </row>
    <row r="1014" spans="1:2">
      <c r="A1014" s="216">
        <v>38611</v>
      </c>
      <c r="B1014" s="215">
        <v>11.22</v>
      </c>
    </row>
    <row r="1015" spans="1:2">
      <c r="A1015" s="216">
        <v>38614</v>
      </c>
      <c r="B1015" s="215">
        <v>12.14</v>
      </c>
    </row>
    <row r="1016" spans="1:2">
      <c r="A1016" s="216">
        <v>38615</v>
      </c>
      <c r="B1016" s="215">
        <v>12.64</v>
      </c>
    </row>
    <row r="1017" spans="1:2">
      <c r="A1017" s="216">
        <v>38616</v>
      </c>
      <c r="B1017" s="215">
        <v>13.79</v>
      </c>
    </row>
    <row r="1018" spans="1:2">
      <c r="A1018" s="216">
        <v>38617</v>
      </c>
      <c r="B1018" s="215">
        <v>13.33</v>
      </c>
    </row>
    <row r="1019" spans="1:2">
      <c r="A1019" s="216">
        <v>38618</v>
      </c>
      <c r="B1019" s="215">
        <v>12.96</v>
      </c>
    </row>
    <row r="1020" spans="1:2">
      <c r="A1020" s="216">
        <v>38621</v>
      </c>
      <c r="B1020" s="215">
        <v>13.04</v>
      </c>
    </row>
    <row r="1021" spans="1:2">
      <c r="A1021" s="216">
        <v>38622</v>
      </c>
      <c r="B1021" s="215">
        <v>12.76</v>
      </c>
    </row>
    <row r="1022" spans="1:2">
      <c r="A1022" s="216">
        <v>38623</v>
      </c>
      <c r="B1022" s="215">
        <v>12.63</v>
      </c>
    </row>
    <row r="1023" spans="1:2">
      <c r="A1023" s="216">
        <v>38624</v>
      </c>
      <c r="B1023" s="215">
        <v>12.24</v>
      </c>
    </row>
    <row r="1024" spans="1:2">
      <c r="A1024" s="216">
        <v>38625</v>
      </c>
      <c r="B1024" s="215">
        <v>11.92</v>
      </c>
    </row>
    <row r="1025" spans="1:2">
      <c r="A1025" s="216">
        <v>38628</v>
      </c>
      <c r="B1025" s="215">
        <v>12.46</v>
      </c>
    </row>
    <row r="1026" spans="1:2">
      <c r="A1026" s="216">
        <v>38629</v>
      </c>
      <c r="B1026" s="215">
        <v>13.2</v>
      </c>
    </row>
    <row r="1027" spans="1:2">
      <c r="A1027" s="216">
        <v>38630</v>
      </c>
      <c r="B1027" s="215">
        <v>14.55</v>
      </c>
    </row>
    <row r="1028" spans="1:2">
      <c r="A1028" s="216">
        <v>38631</v>
      </c>
      <c r="B1028" s="215">
        <v>14.96</v>
      </c>
    </row>
    <row r="1029" spans="1:2">
      <c r="A1029" s="216">
        <v>38632</v>
      </c>
      <c r="B1029" s="215">
        <v>14.59</v>
      </c>
    </row>
    <row r="1030" spans="1:2">
      <c r="A1030" s="216">
        <v>38635</v>
      </c>
      <c r="B1030" s="215">
        <v>15.55</v>
      </c>
    </row>
    <row r="1031" spans="1:2">
      <c r="A1031" s="216">
        <v>38636</v>
      </c>
      <c r="B1031" s="215">
        <v>15.63</v>
      </c>
    </row>
    <row r="1032" spans="1:2">
      <c r="A1032" s="216">
        <v>38637</v>
      </c>
      <c r="B1032" s="215">
        <v>16.22</v>
      </c>
    </row>
    <row r="1033" spans="1:2">
      <c r="A1033" s="216">
        <v>38638</v>
      </c>
      <c r="B1033" s="215">
        <v>16.47</v>
      </c>
    </row>
    <row r="1034" spans="1:2">
      <c r="A1034" s="216">
        <v>38639</v>
      </c>
      <c r="B1034" s="215">
        <v>14.87</v>
      </c>
    </row>
    <row r="1035" spans="1:2">
      <c r="A1035" s="216">
        <v>38642</v>
      </c>
      <c r="B1035" s="215">
        <v>14.67</v>
      </c>
    </row>
    <row r="1036" spans="1:2">
      <c r="A1036" s="216">
        <v>38643</v>
      </c>
      <c r="B1036" s="215">
        <v>15.33</v>
      </c>
    </row>
    <row r="1037" spans="1:2">
      <c r="A1037" s="216">
        <v>38644</v>
      </c>
      <c r="B1037" s="215">
        <v>13.5</v>
      </c>
    </row>
    <row r="1038" spans="1:2">
      <c r="A1038" s="216">
        <v>38645</v>
      </c>
      <c r="B1038" s="215">
        <v>16.11</v>
      </c>
    </row>
    <row r="1039" spans="1:2">
      <c r="A1039" s="216">
        <v>38646</v>
      </c>
      <c r="B1039" s="215">
        <v>16.13</v>
      </c>
    </row>
    <row r="1040" spans="1:2">
      <c r="A1040" s="216">
        <v>38649</v>
      </c>
      <c r="B1040" s="215">
        <v>14.74</v>
      </c>
    </row>
    <row r="1041" spans="1:2">
      <c r="A1041" s="216">
        <v>38650</v>
      </c>
      <c r="B1041" s="215">
        <v>14.53</v>
      </c>
    </row>
    <row r="1042" spans="1:2">
      <c r="A1042" s="216">
        <v>38651</v>
      </c>
      <c r="B1042" s="215">
        <v>14.59</v>
      </c>
    </row>
    <row r="1043" spans="1:2">
      <c r="A1043" s="216">
        <v>38652</v>
      </c>
      <c r="B1043" s="215">
        <v>16.02</v>
      </c>
    </row>
    <row r="1044" spans="1:2">
      <c r="A1044" s="216">
        <v>38653</v>
      </c>
      <c r="B1044" s="215">
        <v>14.25</v>
      </c>
    </row>
    <row r="1045" spans="1:2">
      <c r="A1045" s="216">
        <v>38656</v>
      </c>
      <c r="B1045" s="215">
        <v>15.32</v>
      </c>
    </row>
    <row r="1046" spans="1:2">
      <c r="A1046" s="216">
        <v>38657</v>
      </c>
      <c r="B1046" s="215">
        <v>14.85</v>
      </c>
    </row>
    <row r="1047" spans="1:2">
      <c r="A1047" s="216">
        <v>38658</v>
      </c>
      <c r="B1047" s="215">
        <v>13.48</v>
      </c>
    </row>
    <row r="1048" spans="1:2">
      <c r="A1048" s="216">
        <v>38659</v>
      </c>
      <c r="B1048" s="215">
        <v>13</v>
      </c>
    </row>
    <row r="1049" spans="1:2">
      <c r="A1049" s="216">
        <v>38660</v>
      </c>
      <c r="B1049" s="215">
        <v>13.17</v>
      </c>
    </row>
    <row r="1050" spans="1:2">
      <c r="A1050" s="216">
        <v>38663</v>
      </c>
      <c r="B1050" s="215">
        <v>13.1</v>
      </c>
    </row>
    <row r="1051" spans="1:2">
      <c r="A1051" s="216">
        <v>38664</v>
      </c>
      <c r="B1051" s="215">
        <v>13.08</v>
      </c>
    </row>
    <row r="1052" spans="1:2">
      <c r="A1052" s="216">
        <v>38665</v>
      </c>
      <c r="B1052" s="215">
        <v>12.8</v>
      </c>
    </row>
    <row r="1053" spans="1:2">
      <c r="A1053" s="216">
        <v>38666</v>
      </c>
      <c r="B1053" s="215">
        <v>11.9</v>
      </c>
    </row>
    <row r="1054" spans="1:2">
      <c r="A1054" s="216">
        <v>38667</v>
      </c>
      <c r="B1054" s="215">
        <v>11.63</v>
      </c>
    </row>
    <row r="1055" spans="1:2">
      <c r="A1055" s="216">
        <v>38670</v>
      </c>
      <c r="B1055" s="215">
        <v>12.18</v>
      </c>
    </row>
    <row r="1056" spans="1:2">
      <c r="A1056" s="216">
        <v>38671</v>
      </c>
      <c r="B1056" s="215">
        <v>12.23</v>
      </c>
    </row>
    <row r="1057" spans="1:2">
      <c r="A1057" s="216">
        <v>38672</v>
      </c>
      <c r="B1057" s="215">
        <v>12.26</v>
      </c>
    </row>
    <row r="1058" spans="1:2">
      <c r="A1058" s="216">
        <v>38673</v>
      </c>
      <c r="B1058" s="215">
        <v>11.25</v>
      </c>
    </row>
    <row r="1059" spans="1:2">
      <c r="A1059" s="216">
        <v>38674</v>
      </c>
      <c r="B1059" s="215">
        <v>11.12</v>
      </c>
    </row>
    <row r="1060" spans="1:2">
      <c r="A1060" s="216">
        <v>38677</v>
      </c>
      <c r="B1060" s="215">
        <v>10.82</v>
      </c>
    </row>
    <row r="1061" spans="1:2">
      <c r="A1061" s="216">
        <v>38678</v>
      </c>
      <c r="B1061" s="215">
        <v>10.6</v>
      </c>
    </row>
    <row r="1062" spans="1:2">
      <c r="A1062" s="216">
        <v>38679</v>
      </c>
      <c r="B1062" s="215">
        <v>10.96</v>
      </c>
    </row>
    <row r="1063" spans="1:2">
      <c r="A1063" s="216">
        <v>38680</v>
      </c>
      <c r="B1063" s="217" t="e">
        <f>NA()</f>
        <v>#N/A</v>
      </c>
    </row>
    <row r="1064" spans="1:2">
      <c r="A1064" s="216">
        <v>38681</v>
      </c>
      <c r="B1064" s="215">
        <v>10.88</v>
      </c>
    </row>
    <row r="1065" spans="1:2">
      <c r="A1065" s="216">
        <v>38684</v>
      </c>
      <c r="B1065" s="215">
        <v>11.84</v>
      </c>
    </row>
    <row r="1066" spans="1:2">
      <c r="A1066" s="216">
        <v>38685</v>
      </c>
      <c r="B1066" s="215">
        <v>11.89</v>
      </c>
    </row>
    <row r="1067" spans="1:2">
      <c r="A1067" s="216">
        <v>38686</v>
      </c>
      <c r="B1067" s="215">
        <v>12.06</v>
      </c>
    </row>
    <row r="1068" spans="1:2">
      <c r="A1068" s="216">
        <v>38687</v>
      </c>
      <c r="B1068" s="215">
        <v>11.24</v>
      </c>
    </row>
    <row r="1069" spans="1:2">
      <c r="A1069" s="216">
        <v>38688</v>
      </c>
      <c r="B1069" s="215">
        <v>11.01</v>
      </c>
    </row>
    <row r="1070" spans="1:2">
      <c r="A1070" s="216">
        <v>38691</v>
      </c>
      <c r="B1070" s="215">
        <v>11.6</v>
      </c>
    </row>
    <row r="1071" spans="1:2">
      <c r="A1071" s="216">
        <v>38692</v>
      </c>
      <c r="B1071" s="215">
        <v>11.52</v>
      </c>
    </row>
    <row r="1072" spans="1:2">
      <c r="A1072" s="216">
        <v>38693</v>
      </c>
      <c r="B1072" s="215">
        <v>12.18</v>
      </c>
    </row>
    <row r="1073" spans="1:2">
      <c r="A1073" s="216">
        <v>38694</v>
      </c>
      <c r="B1073" s="215">
        <v>12.21</v>
      </c>
    </row>
    <row r="1074" spans="1:2">
      <c r="A1074" s="216">
        <v>38695</v>
      </c>
      <c r="B1074" s="215">
        <v>11.69</v>
      </c>
    </row>
    <row r="1075" spans="1:2">
      <c r="A1075" s="216">
        <v>38698</v>
      </c>
      <c r="B1075" s="215">
        <v>11.47</v>
      </c>
    </row>
    <row r="1076" spans="1:2">
      <c r="A1076" s="216">
        <v>38699</v>
      </c>
      <c r="B1076" s="215">
        <v>11.11</v>
      </c>
    </row>
    <row r="1077" spans="1:2">
      <c r="A1077" s="216">
        <v>38700</v>
      </c>
      <c r="B1077" s="215">
        <v>10.48</v>
      </c>
    </row>
    <row r="1078" spans="1:2">
      <c r="A1078" s="216">
        <v>38701</v>
      </c>
      <c r="B1078" s="215">
        <v>10.73</v>
      </c>
    </row>
    <row r="1079" spans="1:2">
      <c r="A1079" s="216">
        <v>38702</v>
      </c>
      <c r="B1079" s="215">
        <v>10.68</v>
      </c>
    </row>
    <row r="1080" spans="1:2">
      <c r="A1080" s="216">
        <v>38705</v>
      </c>
      <c r="B1080" s="215">
        <v>11.38</v>
      </c>
    </row>
    <row r="1081" spans="1:2">
      <c r="A1081" s="216">
        <v>38706</v>
      </c>
      <c r="B1081" s="215">
        <v>11.19</v>
      </c>
    </row>
    <row r="1082" spans="1:2">
      <c r="A1082" s="216">
        <v>38707</v>
      </c>
      <c r="B1082" s="215">
        <v>10.81</v>
      </c>
    </row>
    <row r="1083" spans="1:2">
      <c r="A1083" s="216">
        <v>38708</v>
      </c>
      <c r="B1083" s="215">
        <v>10.29</v>
      </c>
    </row>
    <row r="1084" spans="1:2">
      <c r="A1084" s="216">
        <v>38709</v>
      </c>
      <c r="B1084" s="215">
        <v>10.27</v>
      </c>
    </row>
    <row r="1085" spans="1:2">
      <c r="A1085" s="216">
        <v>38712</v>
      </c>
      <c r="B1085" s="217" t="e">
        <f>NA()</f>
        <v>#N/A</v>
      </c>
    </row>
    <row r="1086" spans="1:2">
      <c r="A1086" s="216">
        <v>38713</v>
      </c>
      <c r="B1086" s="215">
        <v>11.57</v>
      </c>
    </row>
    <row r="1087" spans="1:2">
      <c r="A1087" s="216">
        <v>38714</v>
      </c>
      <c r="B1087" s="215">
        <v>11.35</v>
      </c>
    </row>
    <row r="1088" spans="1:2">
      <c r="A1088" s="216">
        <v>38715</v>
      </c>
      <c r="B1088" s="215">
        <v>11.61</v>
      </c>
    </row>
    <row r="1089" spans="1:2">
      <c r="A1089" s="216">
        <v>38716</v>
      </c>
      <c r="B1089" s="215">
        <v>12.07</v>
      </c>
    </row>
    <row r="1090" spans="1:2">
      <c r="A1090" s="216">
        <v>38719</v>
      </c>
      <c r="B1090" s="217" t="e">
        <f>NA()</f>
        <v>#N/A</v>
      </c>
    </row>
    <row r="1091" spans="1:2">
      <c r="A1091" s="216">
        <v>38720</v>
      </c>
      <c r="B1091" s="215">
        <v>11.14</v>
      </c>
    </row>
    <row r="1092" spans="1:2">
      <c r="A1092" s="216">
        <v>38721</v>
      </c>
      <c r="B1092" s="215">
        <v>11.37</v>
      </c>
    </row>
    <row r="1093" spans="1:2">
      <c r="A1093" s="216">
        <v>38722</v>
      </c>
      <c r="B1093" s="215">
        <v>11.31</v>
      </c>
    </row>
    <row r="1094" spans="1:2">
      <c r="A1094" s="216">
        <v>38723</v>
      </c>
      <c r="B1094" s="215">
        <v>11</v>
      </c>
    </row>
    <row r="1095" spans="1:2">
      <c r="A1095" s="216">
        <v>38726</v>
      </c>
      <c r="B1095" s="215">
        <v>11.13</v>
      </c>
    </row>
    <row r="1096" spans="1:2">
      <c r="A1096" s="216">
        <v>38727</v>
      </c>
      <c r="B1096" s="215">
        <v>10.86</v>
      </c>
    </row>
    <row r="1097" spans="1:2">
      <c r="A1097" s="216">
        <v>38728</v>
      </c>
      <c r="B1097" s="215">
        <v>10.94</v>
      </c>
    </row>
    <row r="1098" spans="1:2">
      <c r="A1098" s="216">
        <v>38729</v>
      </c>
      <c r="B1098" s="215">
        <v>11.2</v>
      </c>
    </row>
    <row r="1099" spans="1:2">
      <c r="A1099" s="216">
        <v>38730</v>
      </c>
      <c r="B1099" s="215">
        <v>11.23</v>
      </c>
    </row>
    <row r="1100" spans="1:2">
      <c r="A1100" s="216">
        <v>38733</v>
      </c>
      <c r="B1100" s="217" t="e">
        <f>NA()</f>
        <v>#N/A</v>
      </c>
    </row>
    <row r="1101" spans="1:2">
      <c r="A1101" s="216">
        <v>38734</v>
      </c>
      <c r="B1101" s="215">
        <v>11.91</v>
      </c>
    </row>
    <row r="1102" spans="1:2">
      <c r="A1102" s="216">
        <v>38735</v>
      </c>
      <c r="B1102" s="215">
        <v>12.25</v>
      </c>
    </row>
    <row r="1103" spans="1:2">
      <c r="A1103" s="216">
        <v>38736</v>
      </c>
      <c r="B1103" s="215">
        <v>11.98</v>
      </c>
    </row>
    <row r="1104" spans="1:2">
      <c r="A1104" s="216">
        <v>38737</v>
      </c>
      <c r="B1104" s="215">
        <v>14.56</v>
      </c>
    </row>
    <row r="1105" spans="1:2">
      <c r="A1105" s="216">
        <v>38740</v>
      </c>
      <c r="B1105" s="215">
        <v>13.93</v>
      </c>
    </row>
    <row r="1106" spans="1:2">
      <c r="A1106" s="216">
        <v>38741</v>
      </c>
      <c r="B1106" s="215">
        <v>13.31</v>
      </c>
    </row>
    <row r="1107" spans="1:2">
      <c r="A1107" s="216">
        <v>38742</v>
      </c>
      <c r="B1107" s="215">
        <v>12.87</v>
      </c>
    </row>
    <row r="1108" spans="1:2">
      <c r="A1108" s="216">
        <v>38743</v>
      </c>
      <c r="B1108" s="215">
        <v>12.42</v>
      </c>
    </row>
    <row r="1109" spans="1:2">
      <c r="A1109" s="216">
        <v>38744</v>
      </c>
      <c r="B1109" s="215">
        <v>11.97</v>
      </c>
    </row>
    <row r="1110" spans="1:2">
      <c r="A1110" s="216">
        <v>38747</v>
      </c>
      <c r="B1110" s="215">
        <v>12.39</v>
      </c>
    </row>
    <row r="1111" spans="1:2">
      <c r="A1111" s="216">
        <v>38748</v>
      </c>
      <c r="B1111" s="215">
        <v>12.95</v>
      </c>
    </row>
    <row r="1112" spans="1:2">
      <c r="A1112" s="216">
        <v>38749</v>
      </c>
      <c r="B1112" s="215">
        <v>12.36</v>
      </c>
    </row>
    <row r="1113" spans="1:2">
      <c r="A1113" s="216">
        <v>38750</v>
      </c>
      <c r="B1113" s="215">
        <v>13.23</v>
      </c>
    </row>
    <row r="1114" spans="1:2">
      <c r="A1114" s="216">
        <v>38751</v>
      </c>
      <c r="B1114" s="215">
        <v>12.96</v>
      </c>
    </row>
    <row r="1115" spans="1:2">
      <c r="A1115" s="216">
        <v>38754</v>
      </c>
      <c r="B1115" s="215">
        <v>13.04</v>
      </c>
    </row>
    <row r="1116" spans="1:2">
      <c r="A1116" s="216">
        <v>38755</v>
      </c>
      <c r="B1116" s="215">
        <v>13.59</v>
      </c>
    </row>
    <row r="1117" spans="1:2">
      <c r="A1117" s="216">
        <v>38756</v>
      </c>
      <c r="B1117" s="215">
        <v>12.83</v>
      </c>
    </row>
    <row r="1118" spans="1:2">
      <c r="A1118" s="216">
        <v>38757</v>
      </c>
      <c r="B1118" s="215">
        <v>13.12</v>
      </c>
    </row>
    <row r="1119" spans="1:2">
      <c r="A1119" s="216">
        <v>38758</v>
      </c>
      <c r="B1119" s="215">
        <v>12.87</v>
      </c>
    </row>
    <row r="1120" spans="1:2">
      <c r="A1120" s="216">
        <v>38761</v>
      </c>
      <c r="B1120" s="215">
        <v>13.35</v>
      </c>
    </row>
    <row r="1121" spans="1:2">
      <c r="A1121" s="216">
        <v>38762</v>
      </c>
      <c r="B1121" s="215">
        <v>12.25</v>
      </c>
    </row>
    <row r="1122" spans="1:2">
      <c r="A1122" s="216">
        <v>38763</v>
      </c>
      <c r="B1122" s="215">
        <v>12.31</v>
      </c>
    </row>
    <row r="1123" spans="1:2">
      <c r="A1123" s="216">
        <v>38764</v>
      </c>
      <c r="B1123" s="215">
        <v>11.48</v>
      </c>
    </row>
    <row r="1124" spans="1:2">
      <c r="A1124" s="216">
        <v>38765</v>
      </c>
      <c r="B1124" s="215">
        <v>12.01</v>
      </c>
    </row>
    <row r="1125" spans="1:2">
      <c r="A1125" s="216">
        <v>38768</v>
      </c>
      <c r="B1125" s="217" t="e">
        <f>NA()</f>
        <v>#N/A</v>
      </c>
    </row>
    <row r="1126" spans="1:2">
      <c r="A1126" s="216">
        <v>38769</v>
      </c>
      <c r="B1126" s="215">
        <v>12.41</v>
      </c>
    </row>
    <row r="1127" spans="1:2">
      <c r="A1127" s="216">
        <v>38770</v>
      </c>
      <c r="B1127" s="215">
        <v>11.88</v>
      </c>
    </row>
    <row r="1128" spans="1:2">
      <c r="A1128" s="216">
        <v>38771</v>
      </c>
      <c r="B1128" s="215">
        <v>11.87</v>
      </c>
    </row>
    <row r="1129" spans="1:2">
      <c r="A1129" s="216">
        <v>38772</v>
      </c>
      <c r="B1129" s="215">
        <v>11.46</v>
      </c>
    </row>
    <row r="1130" spans="1:2">
      <c r="A1130" s="216">
        <v>38775</v>
      </c>
      <c r="B1130" s="215">
        <v>11.59</v>
      </c>
    </row>
    <row r="1131" spans="1:2">
      <c r="A1131" s="216">
        <v>38776</v>
      </c>
      <c r="B1131" s="215">
        <v>12.34</v>
      </c>
    </row>
    <row r="1132" spans="1:2">
      <c r="A1132" s="216">
        <v>38777</v>
      </c>
      <c r="B1132" s="215">
        <v>11.54</v>
      </c>
    </row>
    <row r="1133" spans="1:2">
      <c r="A1133" s="216">
        <v>38778</v>
      </c>
      <c r="B1133" s="215">
        <v>11.72</v>
      </c>
    </row>
    <row r="1134" spans="1:2">
      <c r="A1134" s="216">
        <v>38779</v>
      </c>
      <c r="B1134" s="215">
        <v>11.96</v>
      </c>
    </row>
    <row r="1135" spans="1:2">
      <c r="A1135" s="216">
        <v>38782</v>
      </c>
      <c r="B1135" s="215">
        <v>12.74</v>
      </c>
    </row>
    <row r="1136" spans="1:2">
      <c r="A1136" s="216">
        <v>38783</v>
      </c>
      <c r="B1136" s="215">
        <v>12.66</v>
      </c>
    </row>
    <row r="1137" spans="1:2">
      <c r="A1137" s="216">
        <v>38784</v>
      </c>
      <c r="B1137" s="215">
        <v>12.32</v>
      </c>
    </row>
    <row r="1138" spans="1:2">
      <c r="A1138" s="216">
        <v>38785</v>
      </c>
      <c r="B1138" s="215">
        <v>12.68</v>
      </c>
    </row>
    <row r="1139" spans="1:2">
      <c r="A1139" s="216">
        <v>38786</v>
      </c>
      <c r="B1139" s="215">
        <v>11.85</v>
      </c>
    </row>
    <row r="1140" spans="1:2">
      <c r="A1140" s="216">
        <v>38789</v>
      </c>
      <c r="B1140" s="215">
        <v>11.37</v>
      </c>
    </row>
    <row r="1141" spans="1:2">
      <c r="A1141" s="216">
        <v>38790</v>
      </c>
      <c r="B1141" s="215">
        <v>10.74</v>
      </c>
    </row>
    <row r="1142" spans="1:2">
      <c r="A1142" s="216">
        <v>38791</v>
      </c>
      <c r="B1142" s="215">
        <v>11.35</v>
      </c>
    </row>
    <row r="1143" spans="1:2">
      <c r="A1143" s="216">
        <v>38792</v>
      </c>
      <c r="B1143" s="215">
        <v>11.98</v>
      </c>
    </row>
    <row r="1144" spans="1:2">
      <c r="A1144" s="216">
        <v>38793</v>
      </c>
      <c r="B1144" s="215">
        <v>12.12</v>
      </c>
    </row>
    <row r="1145" spans="1:2">
      <c r="A1145" s="216">
        <v>38796</v>
      </c>
      <c r="B1145" s="215">
        <v>11.79</v>
      </c>
    </row>
    <row r="1146" spans="1:2">
      <c r="A1146" s="216">
        <v>38797</v>
      </c>
      <c r="B1146" s="215">
        <v>11.62</v>
      </c>
    </row>
    <row r="1147" spans="1:2">
      <c r="A1147" s="216">
        <v>38798</v>
      </c>
      <c r="B1147" s="215">
        <v>11.21</v>
      </c>
    </row>
    <row r="1148" spans="1:2">
      <c r="A1148" s="216">
        <v>38799</v>
      </c>
      <c r="B1148" s="215">
        <v>11.17</v>
      </c>
    </row>
    <row r="1149" spans="1:2">
      <c r="A1149" s="216">
        <v>38800</v>
      </c>
      <c r="B1149" s="215">
        <v>11.19</v>
      </c>
    </row>
    <row r="1150" spans="1:2">
      <c r="A1150" s="216">
        <v>38803</v>
      </c>
      <c r="B1150" s="215">
        <v>11.46</v>
      </c>
    </row>
    <row r="1151" spans="1:2">
      <c r="A1151" s="216">
        <v>38804</v>
      </c>
      <c r="B1151" s="215">
        <v>11.58</v>
      </c>
    </row>
    <row r="1152" spans="1:2">
      <c r="A1152" s="216">
        <v>38805</v>
      </c>
      <c r="B1152" s="215">
        <v>10.95</v>
      </c>
    </row>
    <row r="1153" spans="1:2">
      <c r="A1153" s="216">
        <v>38806</v>
      </c>
      <c r="B1153" s="215">
        <v>11.57</v>
      </c>
    </row>
    <row r="1154" spans="1:2">
      <c r="A1154" s="216">
        <v>38807</v>
      </c>
      <c r="B1154" s="215">
        <v>11.39</v>
      </c>
    </row>
    <row r="1155" spans="1:2">
      <c r="A1155" s="216">
        <v>38810</v>
      </c>
      <c r="B1155" s="215">
        <v>11.57</v>
      </c>
    </row>
    <row r="1156" spans="1:2">
      <c r="A1156" s="216">
        <v>38811</v>
      </c>
      <c r="B1156" s="215">
        <v>11.14</v>
      </c>
    </row>
    <row r="1157" spans="1:2">
      <c r="A1157" s="216">
        <v>38812</v>
      </c>
      <c r="B1157" s="215">
        <v>11.13</v>
      </c>
    </row>
    <row r="1158" spans="1:2">
      <c r="A1158" s="216">
        <v>38813</v>
      </c>
      <c r="B1158" s="215">
        <v>11.45</v>
      </c>
    </row>
    <row r="1159" spans="1:2">
      <c r="A1159" s="216">
        <v>38814</v>
      </c>
      <c r="B1159" s="215">
        <v>12.26</v>
      </c>
    </row>
    <row r="1160" spans="1:2">
      <c r="A1160" s="216">
        <v>38817</v>
      </c>
      <c r="B1160" s="215">
        <v>12.19</v>
      </c>
    </row>
    <row r="1161" spans="1:2">
      <c r="A1161" s="216">
        <v>38818</v>
      </c>
      <c r="B1161" s="215">
        <v>13</v>
      </c>
    </row>
    <row r="1162" spans="1:2">
      <c r="A1162" s="216">
        <v>38819</v>
      </c>
      <c r="B1162" s="215">
        <v>12.76</v>
      </c>
    </row>
    <row r="1163" spans="1:2">
      <c r="A1163" s="216">
        <v>38820</v>
      </c>
      <c r="B1163" s="215">
        <v>12.38</v>
      </c>
    </row>
    <row r="1164" spans="1:2">
      <c r="A1164" s="216">
        <v>38821</v>
      </c>
      <c r="B1164" s="217" t="e">
        <f>NA()</f>
        <v>#N/A</v>
      </c>
    </row>
    <row r="1165" spans="1:2">
      <c r="A1165" s="216">
        <v>38824</v>
      </c>
      <c r="B1165" s="215">
        <v>12.58</v>
      </c>
    </row>
    <row r="1166" spans="1:2">
      <c r="A1166" s="216">
        <v>38825</v>
      </c>
      <c r="B1166" s="215">
        <v>11.4</v>
      </c>
    </row>
    <row r="1167" spans="1:2">
      <c r="A1167" s="216">
        <v>38826</v>
      </c>
      <c r="B1167" s="215">
        <v>11.32</v>
      </c>
    </row>
    <row r="1168" spans="1:2">
      <c r="A1168" s="216">
        <v>38827</v>
      </c>
      <c r="B1168" s="215">
        <v>11.64</v>
      </c>
    </row>
    <row r="1169" spans="1:2">
      <c r="A1169" s="216">
        <v>38828</v>
      </c>
      <c r="B1169" s="215">
        <v>11.59</v>
      </c>
    </row>
    <row r="1170" spans="1:2">
      <c r="A1170" s="216">
        <v>38831</v>
      </c>
      <c r="B1170" s="215">
        <v>11.75</v>
      </c>
    </row>
    <row r="1171" spans="1:2">
      <c r="A1171" s="216">
        <v>38832</v>
      </c>
      <c r="B1171" s="215">
        <v>11.75</v>
      </c>
    </row>
    <row r="1172" spans="1:2">
      <c r="A1172" s="216">
        <v>38833</v>
      </c>
      <c r="B1172" s="215">
        <v>11.76</v>
      </c>
    </row>
    <row r="1173" spans="1:2">
      <c r="A1173" s="216">
        <v>38834</v>
      </c>
      <c r="B1173" s="215">
        <v>11.84</v>
      </c>
    </row>
    <row r="1174" spans="1:2">
      <c r="A1174" s="216">
        <v>38835</v>
      </c>
      <c r="B1174" s="215">
        <v>11.59</v>
      </c>
    </row>
    <row r="1175" spans="1:2">
      <c r="A1175" s="216">
        <v>38838</v>
      </c>
      <c r="B1175" s="215">
        <v>12.54</v>
      </c>
    </row>
    <row r="1176" spans="1:2">
      <c r="A1176" s="216">
        <v>38839</v>
      </c>
      <c r="B1176" s="215">
        <v>11.99</v>
      </c>
    </row>
    <row r="1177" spans="1:2">
      <c r="A1177" s="216">
        <v>38840</v>
      </c>
      <c r="B1177" s="215">
        <v>11.99</v>
      </c>
    </row>
    <row r="1178" spans="1:2">
      <c r="A1178" s="216">
        <v>38841</v>
      </c>
      <c r="B1178" s="215">
        <v>11.86</v>
      </c>
    </row>
    <row r="1179" spans="1:2">
      <c r="A1179" s="216">
        <v>38842</v>
      </c>
      <c r="B1179" s="215">
        <v>11.62</v>
      </c>
    </row>
    <row r="1180" spans="1:2">
      <c r="A1180" s="216">
        <v>38845</v>
      </c>
      <c r="B1180" s="215">
        <v>12</v>
      </c>
    </row>
    <row r="1181" spans="1:2">
      <c r="A1181" s="216">
        <v>38846</v>
      </c>
      <c r="B1181" s="215">
        <v>11.99</v>
      </c>
    </row>
    <row r="1182" spans="1:2">
      <c r="A1182" s="216">
        <v>38847</v>
      </c>
      <c r="B1182" s="215">
        <v>11.78</v>
      </c>
    </row>
    <row r="1183" spans="1:2">
      <c r="A1183" s="216">
        <v>38848</v>
      </c>
      <c r="B1183" s="215">
        <v>12.49</v>
      </c>
    </row>
    <row r="1184" spans="1:2">
      <c r="A1184" s="216">
        <v>38849</v>
      </c>
      <c r="B1184" s="215">
        <v>14.19</v>
      </c>
    </row>
    <row r="1185" spans="1:2">
      <c r="A1185" s="216">
        <v>38852</v>
      </c>
      <c r="B1185" s="215">
        <v>13.57</v>
      </c>
    </row>
    <row r="1186" spans="1:2">
      <c r="A1186" s="216">
        <v>38853</v>
      </c>
      <c r="B1186" s="215">
        <v>13.35</v>
      </c>
    </row>
    <row r="1187" spans="1:2">
      <c r="A1187" s="216">
        <v>38854</v>
      </c>
      <c r="B1187" s="215">
        <v>16.260000000000002</v>
      </c>
    </row>
    <row r="1188" spans="1:2">
      <c r="A1188" s="216">
        <v>38855</v>
      </c>
      <c r="B1188" s="215">
        <v>16.989999999999998</v>
      </c>
    </row>
    <row r="1189" spans="1:2">
      <c r="A1189" s="216">
        <v>38856</v>
      </c>
      <c r="B1189" s="215">
        <v>17.18</v>
      </c>
    </row>
    <row r="1190" spans="1:2">
      <c r="A1190" s="216">
        <v>38859</v>
      </c>
      <c r="B1190" s="215">
        <v>17.72</v>
      </c>
    </row>
    <row r="1191" spans="1:2">
      <c r="A1191" s="216">
        <v>38860</v>
      </c>
      <c r="B1191" s="215">
        <v>18.260000000000002</v>
      </c>
    </row>
    <row r="1192" spans="1:2">
      <c r="A1192" s="216">
        <v>38861</v>
      </c>
      <c r="B1192" s="215">
        <v>17.36</v>
      </c>
    </row>
    <row r="1193" spans="1:2">
      <c r="A1193" s="216">
        <v>38862</v>
      </c>
      <c r="B1193" s="215">
        <v>15.5</v>
      </c>
    </row>
    <row r="1194" spans="1:2">
      <c r="A1194" s="216">
        <v>38863</v>
      </c>
      <c r="B1194" s="215">
        <v>14.26</v>
      </c>
    </row>
    <row r="1195" spans="1:2">
      <c r="A1195" s="216">
        <v>38866</v>
      </c>
      <c r="B1195" s="217" t="e">
        <f>NA()</f>
        <v>#N/A</v>
      </c>
    </row>
    <row r="1196" spans="1:2">
      <c r="A1196" s="216">
        <v>38867</v>
      </c>
      <c r="B1196" s="215">
        <v>18.66</v>
      </c>
    </row>
    <row r="1197" spans="1:2">
      <c r="A1197" s="216">
        <v>38868</v>
      </c>
      <c r="B1197" s="215">
        <v>16.440000000000001</v>
      </c>
    </row>
    <row r="1198" spans="1:2">
      <c r="A1198" s="216">
        <v>38869</v>
      </c>
      <c r="B1198" s="215">
        <v>14.52</v>
      </c>
    </row>
    <row r="1199" spans="1:2">
      <c r="A1199" s="216">
        <v>38870</v>
      </c>
      <c r="B1199" s="215">
        <v>14.32</v>
      </c>
    </row>
    <row r="1200" spans="1:2">
      <c r="A1200" s="216">
        <v>38873</v>
      </c>
      <c r="B1200" s="215">
        <v>16.649999999999999</v>
      </c>
    </row>
    <row r="1201" spans="1:2">
      <c r="A1201" s="216">
        <v>38874</v>
      </c>
      <c r="B1201" s="215">
        <v>17.34</v>
      </c>
    </row>
    <row r="1202" spans="1:2">
      <c r="A1202" s="216">
        <v>38875</v>
      </c>
      <c r="B1202" s="215">
        <v>17.8</v>
      </c>
    </row>
    <row r="1203" spans="1:2">
      <c r="A1203" s="216">
        <v>38876</v>
      </c>
      <c r="B1203" s="215">
        <v>18.350000000000001</v>
      </c>
    </row>
    <row r="1204" spans="1:2">
      <c r="A1204" s="216">
        <v>38877</v>
      </c>
      <c r="B1204" s="215">
        <v>18.12</v>
      </c>
    </row>
    <row r="1205" spans="1:2">
      <c r="A1205" s="216">
        <v>38880</v>
      </c>
      <c r="B1205" s="215">
        <v>20.96</v>
      </c>
    </row>
    <row r="1206" spans="1:2">
      <c r="A1206" s="216">
        <v>38881</v>
      </c>
      <c r="B1206" s="215">
        <v>23.81</v>
      </c>
    </row>
    <row r="1207" spans="1:2">
      <c r="A1207" s="216">
        <v>38882</v>
      </c>
      <c r="B1207" s="215">
        <v>21.46</v>
      </c>
    </row>
    <row r="1208" spans="1:2">
      <c r="A1208" s="216">
        <v>38883</v>
      </c>
      <c r="B1208" s="215">
        <v>15.9</v>
      </c>
    </row>
    <row r="1209" spans="1:2">
      <c r="A1209" s="216">
        <v>38884</v>
      </c>
      <c r="B1209" s="215">
        <v>17.25</v>
      </c>
    </row>
    <row r="1210" spans="1:2">
      <c r="A1210" s="216">
        <v>38887</v>
      </c>
      <c r="B1210" s="215">
        <v>17.829999999999998</v>
      </c>
    </row>
    <row r="1211" spans="1:2">
      <c r="A1211" s="216">
        <v>38888</v>
      </c>
      <c r="B1211" s="215">
        <v>16.690000000000001</v>
      </c>
    </row>
    <row r="1212" spans="1:2">
      <c r="A1212" s="216">
        <v>38889</v>
      </c>
      <c r="B1212" s="215">
        <v>15.52</v>
      </c>
    </row>
    <row r="1213" spans="1:2">
      <c r="A1213" s="216">
        <v>38890</v>
      </c>
      <c r="B1213" s="215">
        <v>15.88</v>
      </c>
    </row>
    <row r="1214" spans="1:2">
      <c r="A1214" s="216">
        <v>38891</v>
      </c>
      <c r="B1214" s="215">
        <v>15.89</v>
      </c>
    </row>
    <row r="1215" spans="1:2">
      <c r="A1215" s="216">
        <v>38894</v>
      </c>
      <c r="B1215" s="215">
        <v>15.62</v>
      </c>
    </row>
    <row r="1216" spans="1:2">
      <c r="A1216" s="216">
        <v>38895</v>
      </c>
      <c r="B1216" s="215">
        <v>16.399999999999999</v>
      </c>
    </row>
    <row r="1217" spans="1:2">
      <c r="A1217" s="216">
        <v>38896</v>
      </c>
      <c r="B1217" s="215">
        <v>15.79</v>
      </c>
    </row>
    <row r="1218" spans="1:2">
      <c r="A1218" s="216">
        <v>38897</v>
      </c>
      <c r="B1218" s="215">
        <v>13.03</v>
      </c>
    </row>
    <row r="1219" spans="1:2">
      <c r="A1219" s="216">
        <v>38898</v>
      </c>
      <c r="B1219" s="215">
        <v>13.08</v>
      </c>
    </row>
    <row r="1220" spans="1:2">
      <c r="A1220" s="216">
        <v>38901</v>
      </c>
      <c r="B1220" s="215">
        <v>13.05</v>
      </c>
    </row>
    <row r="1221" spans="1:2">
      <c r="A1221" s="216">
        <v>38902</v>
      </c>
      <c r="B1221" s="217" t="e">
        <f>NA()</f>
        <v>#N/A</v>
      </c>
    </row>
    <row r="1222" spans="1:2">
      <c r="A1222" s="216">
        <v>38903</v>
      </c>
      <c r="B1222" s="215">
        <v>14.15</v>
      </c>
    </row>
    <row r="1223" spans="1:2">
      <c r="A1223" s="216">
        <v>38904</v>
      </c>
      <c r="B1223" s="215">
        <v>13.65</v>
      </c>
    </row>
    <row r="1224" spans="1:2">
      <c r="A1224" s="216">
        <v>38905</v>
      </c>
      <c r="B1224" s="215">
        <v>13.97</v>
      </c>
    </row>
    <row r="1225" spans="1:2">
      <c r="A1225" s="216">
        <v>38908</v>
      </c>
      <c r="B1225" s="215">
        <v>14.02</v>
      </c>
    </row>
    <row r="1226" spans="1:2">
      <c r="A1226" s="216">
        <v>38909</v>
      </c>
      <c r="B1226" s="215">
        <v>13.14</v>
      </c>
    </row>
    <row r="1227" spans="1:2">
      <c r="A1227" s="216">
        <v>38910</v>
      </c>
      <c r="B1227" s="215">
        <v>14.49</v>
      </c>
    </row>
    <row r="1228" spans="1:2">
      <c r="A1228" s="216">
        <v>38911</v>
      </c>
      <c r="B1228" s="215">
        <v>17.79</v>
      </c>
    </row>
    <row r="1229" spans="1:2">
      <c r="A1229" s="216">
        <v>38912</v>
      </c>
      <c r="B1229" s="215">
        <v>18.05</v>
      </c>
    </row>
    <row r="1230" spans="1:2">
      <c r="A1230" s="216">
        <v>38915</v>
      </c>
      <c r="B1230" s="215">
        <v>18.64</v>
      </c>
    </row>
    <row r="1231" spans="1:2">
      <c r="A1231" s="216">
        <v>38916</v>
      </c>
      <c r="B1231" s="215">
        <v>17.739999999999998</v>
      </c>
    </row>
    <row r="1232" spans="1:2">
      <c r="A1232" s="216">
        <v>38917</v>
      </c>
      <c r="B1232" s="215">
        <v>15.55</v>
      </c>
    </row>
    <row r="1233" spans="1:2">
      <c r="A1233" s="216">
        <v>38918</v>
      </c>
      <c r="B1233" s="215">
        <v>16.21</v>
      </c>
    </row>
    <row r="1234" spans="1:2">
      <c r="A1234" s="216">
        <v>38919</v>
      </c>
      <c r="B1234" s="215">
        <v>17.399999999999999</v>
      </c>
    </row>
    <row r="1235" spans="1:2">
      <c r="A1235" s="216">
        <v>38922</v>
      </c>
      <c r="B1235" s="215">
        <v>14.98</v>
      </c>
    </row>
    <row r="1236" spans="1:2">
      <c r="A1236" s="216">
        <v>38923</v>
      </c>
      <c r="B1236" s="215">
        <v>14.85</v>
      </c>
    </row>
    <row r="1237" spans="1:2">
      <c r="A1237" s="216">
        <v>38924</v>
      </c>
      <c r="B1237" s="215">
        <v>14.62</v>
      </c>
    </row>
    <row r="1238" spans="1:2">
      <c r="A1238" s="216">
        <v>38925</v>
      </c>
      <c r="B1238" s="215">
        <v>14.94</v>
      </c>
    </row>
    <row r="1239" spans="1:2">
      <c r="A1239" s="216">
        <v>38926</v>
      </c>
      <c r="B1239" s="215">
        <v>14.33</v>
      </c>
    </row>
    <row r="1240" spans="1:2">
      <c r="A1240" s="216">
        <v>38929</v>
      </c>
      <c r="B1240" s="215">
        <v>14.95</v>
      </c>
    </row>
    <row r="1241" spans="1:2">
      <c r="A1241" s="216">
        <v>38930</v>
      </c>
      <c r="B1241" s="215">
        <v>15.05</v>
      </c>
    </row>
    <row r="1242" spans="1:2">
      <c r="A1242" s="216">
        <v>38931</v>
      </c>
      <c r="B1242" s="215">
        <v>14.34</v>
      </c>
    </row>
    <row r="1243" spans="1:2">
      <c r="A1243" s="216">
        <v>38932</v>
      </c>
      <c r="B1243" s="215">
        <v>14.46</v>
      </c>
    </row>
    <row r="1244" spans="1:2">
      <c r="A1244" s="216">
        <v>38933</v>
      </c>
      <c r="B1244" s="215">
        <v>14.34</v>
      </c>
    </row>
    <row r="1245" spans="1:2">
      <c r="A1245" s="216">
        <v>38936</v>
      </c>
      <c r="B1245" s="215">
        <v>15.23</v>
      </c>
    </row>
    <row r="1246" spans="1:2">
      <c r="A1246" s="216">
        <v>38937</v>
      </c>
      <c r="B1246" s="215">
        <v>15.23</v>
      </c>
    </row>
    <row r="1247" spans="1:2">
      <c r="A1247" s="216">
        <v>38938</v>
      </c>
      <c r="B1247" s="215">
        <v>15.2</v>
      </c>
    </row>
    <row r="1248" spans="1:2">
      <c r="A1248" s="216">
        <v>38939</v>
      </c>
      <c r="B1248" s="215">
        <v>14.46</v>
      </c>
    </row>
    <row r="1249" spans="1:2">
      <c r="A1249" s="216">
        <v>38940</v>
      </c>
      <c r="B1249" s="215">
        <v>14.3</v>
      </c>
    </row>
    <row r="1250" spans="1:2">
      <c r="A1250" s="216">
        <v>38943</v>
      </c>
      <c r="B1250" s="215">
        <v>14.26</v>
      </c>
    </row>
    <row r="1251" spans="1:2">
      <c r="A1251" s="216">
        <v>38944</v>
      </c>
      <c r="B1251" s="215">
        <v>13.42</v>
      </c>
    </row>
    <row r="1252" spans="1:2">
      <c r="A1252" s="216">
        <v>38945</v>
      </c>
      <c r="B1252" s="215">
        <v>12.41</v>
      </c>
    </row>
    <row r="1253" spans="1:2">
      <c r="A1253" s="216">
        <v>38946</v>
      </c>
      <c r="B1253" s="215">
        <v>12.24</v>
      </c>
    </row>
    <row r="1254" spans="1:2">
      <c r="A1254" s="216">
        <v>38947</v>
      </c>
      <c r="B1254" s="215">
        <v>11.64</v>
      </c>
    </row>
    <row r="1255" spans="1:2">
      <c r="A1255" s="216">
        <v>38950</v>
      </c>
      <c r="B1255" s="215">
        <v>12.22</v>
      </c>
    </row>
    <row r="1256" spans="1:2">
      <c r="A1256" s="216">
        <v>38951</v>
      </c>
      <c r="B1256" s="215">
        <v>12.19</v>
      </c>
    </row>
    <row r="1257" spans="1:2">
      <c r="A1257" s="216">
        <v>38952</v>
      </c>
      <c r="B1257" s="215">
        <v>12.4</v>
      </c>
    </row>
    <row r="1258" spans="1:2">
      <c r="A1258" s="216">
        <v>38953</v>
      </c>
      <c r="B1258" s="215">
        <v>12.4</v>
      </c>
    </row>
    <row r="1259" spans="1:2">
      <c r="A1259" s="216">
        <v>38954</v>
      </c>
      <c r="B1259" s="215">
        <v>12.31</v>
      </c>
    </row>
    <row r="1260" spans="1:2">
      <c r="A1260" s="216">
        <v>38957</v>
      </c>
      <c r="B1260" s="215">
        <v>12.18</v>
      </c>
    </row>
    <row r="1261" spans="1:2">
      <c r="A1261" s="216">
        <v>38958</v>
      </c>
      <c r="B1261" s="215">
        <v>12.28</v>
      </c>
    </row>
    <row r="1262" spans="1:2">
      <c r="A1262" s="216">
        <v>38959</v>
      </c>
      <c r="B1262" s="215">
        <v>12.22</v>
      </c>
    </row>
    <row r="1263" spans="1:2">
      <c r="A1263" s="216">
        <v>38960</v>
      </c>
      <c r="B1263" s="215">
        <v>12.31</v>
      </c>
    </row>
    <row r="1264" spans="1:2">
      <c r="A1264" s="216">
        <v>38961</v>
      </c>
      <c r="B1264" s="215">
        <v>11.96</v>
      </c>
    </row>
    <row r="1265" spans="1:2">
      <c r="A1265" s="216">
        <v>38964</v>
      </c>
      <c r="B1265" s="217" t="e">
        <f>NA()</f>
        <v>#N/A</v>
      </c>
    </row>
    <row r="1266" spans="1:2">
      <c r="A1266" s="216">
        <v>38965</v>
      </c>
      <c r="B1266" s="215">
        <v>12.63</v>
      </c>
    </row>
    <row r="1267" spans="1:2">
      <c r="A1267" s="216">
        <v>38966</v>
      </c>
      <c r="B1267" s="215">
        <v>13.74</v>
      </c>
    </row>
    <row r="1268" spans="1:2">
      <c r="A1268" s="216">
        <v>38967</v>
      </c>
      <c r="B1268" s="215">
        <v>13.88</v>
      </c>
    </row>
    <row r="1269" spans="1:2">
      <c r="A1269" s="216">
        <v>38968</v>
      </c>
      <c r="B1269" s="215">
        <v>13.16</v>
      </c>
    </row>
    <row r="1270" spans="1:2">
      <c r="A1270" s="216">
        <v>38971</v>
      </c>
      <c r="B1270" s="215">
        <v>12.99</v>
      </c>
    </row>
    <row r="1271" spans="1:2">
      <c r="A1271" s="216">
        <v>38972</v>
      </c>
      <c r="B1271" s="215">
        <v>11.92</v>
      </c>
    </row>
    <row r="1272" spans="1:2">
      <c r="A1272" s="216">
        <v>38973</v>
      </c>
      <c r="B1272" s="215">
        <v>11.18</v>
      </c>
    </row>
    <row r="1273" spans="1:2">
      <c r="A1273" s="216">
        <v>38974</v>
      </c>
      <c r="B1273" s="215">
        <v>11.55</v>
      </c>
    </row>
    <row r="1274" spans="1:2">
      <c r="A1274" s="216">
        <v>38975</v>
      </c>
      <c r="B1274" s="215">
        <v>11.76</v>
      </c>
    </row>
    <row r="1275" spans="1:2">
      <c r="A1275" s="216">
        <v>38978</v>
      </c>
      <c r="B1275" s="215">
        <v>11.78</v>
      </c>
    </row>
    <row r="1276" spans="1:2">
      <c r="A1276" s="216">
        <v>38979</v>
      </c>
      <c r="B1276" s="215">
        <v>11.98</v>
      </c>
    </row>
    <row r="1277" spans="1:2">
      <c r="A1277" s="216">
        <v>38980</v>
      </c>
      <c r="B1277" s="215">
        <v>11.39</v>
      </c>
    </row>
    <row r="1278" spans="1:2">
      <c r="A1278" s="216">
        <v>38981</v>
      </c>
      <c r="B1278" s="215">
        <v>12.25</v>
      </c>
    </row>
    <row r="1279" spans="1:2">
      <c r="A1279" s="216">
        <v>38982</v>
      </c>
      <c r="B1279" s="215">
        <v>12.59</v>
      </c>
    </row>
    <row r="1280" spans="1:2">
      <c r="A1280" s="216">
        <v>38985</v>
      </c>
      <c r="B1280" s="215">
        <v>12.12</v>
      </c>
    </row>
    <row r="1281" spans="1:2">
      <c r="A1281" s="216">
        <v>38986</v>
      </c>
      <c r="B1281" s="215">
        <v>11.53</v>
      </c>
    </row>
    <row r="1282" spans="1:2">
      <c r="A1282" s="216">
        <v>38987</v>
      </c>
      <c r="B1282" s="215">
        <v>11.58</v>
      </c>
    </row>
    <row r="1283" spans="1:2">
      <c r="A1283" s="216">
        <v>38988</v>
      </c>
      <c r="B1283" s="215">
        <v>11.72</v>
      </c>
    </row>
    <row r="1284" spans="1:2">
      <c r="A1284" s="216">
        <v>38989</v>
      </c>
      <c r="B1284" s="215">
        <v>11.98</v>
      </c>
    </row>
    <row r="1285" spans="1:2">
      <c r="A1285" s="216">
        <v>38992</v>
      </c>
      <c r="B1285" s="215">
        <v>12.57</v>
      </c>
    </row>
    <row r="1286" spans="1:2">
      <c r="A1286" s="216">
        <v>38993</v>
      </c>
      <c r="B1286" s="215">
        <v>12.24</v>
      </c>
    </row>
    <row r="1287" spans="1:2">
      <c r="A1287" s="216">
        <v>38994</v>
      </c>
      <c r="B1287" s="215">
        <v>11.86</v>
      </c>
    </row>
    <row r="1288" spans="1:2">
      <c r="A1288" s="216">
        <v>38995</v>
      </c>
      <c r="B1288" s="215">
        <v>11.98</v>
      </c>
    </row>
    <row r="1289" spans="1:2">
      <c r="A1289" s="216">
        <v>38996</v>
      </c>
      <c r="B1289" s="215">
        <v>11.56</v>
      </c>
    </row>
    <row r="1290" spans="1:2">
      <c r="A1290" s="216">
        <v>38999</v>
      </c>
      <c r="B1290" s="215">
        <v>11.68</v>
      </c>
    </row>
    <row r="1291" spans="1:2">
      <c r="A1291" s="216">
        <v>39000</v>
      </c>
      <c r="B1291" s="215">
        <v>11.52</v>
      </c>
    </row>
    <row r="1292" spans="1:2">
      <c r="A1292" s="216">
        <v>39001</v>
      </c>
      <c r="B1292" s="215">
        <v>11.62</v>
      </c>
    </row>
    <row r="1293" spans="1:2">
      <c r="A1293" s="216">
        <v>39002</v>
      </c>
      <c r="B1293" s="215">
        <v>11.09</v>
      </c>
    </row>
    <row r="1294" spans="1:2">
      <c r="A1294" s="216">
        <v>39003</v>
      </c>
      <c r="B1294" s="215">
        <v>10.75</v>
      </c>
    </row>
    <row r="1295" spans="1:2">
      <c r="A1295" s="216">
        <v>39006</v>
      </c>
      <c r="B1295" s="215">
        <v>11.09</v>
      </c>
    </row>
    <row r="1296" spans="1:2">
      <c r="A1296" s="216">
        <v>39007</v>
      </c>
      <c r="B1296" s="215">
        <v>11.73</v>
      </c>
    </row>
    <row r="1297" spans="1:2">
      <c r="A1297" s="216">
        <v>39008</v>
      </c>
      <c r="B1297" s="215">
        <v>11.34</v>
      </c>
    </row>
    <row r="1298" spans="1:2">
      <c r="A1298" s="216">
        <v>39009</v>
      </c>
      <c r="B1298" s="215">
        <v>10.9</v>
      </c>
    </row>
    <row r="1299" spans="1:2">
      <c r="A1299" s="216">
        <v>39010</v>
      </c>
      <c r="B1299" s="215">
        <v>10.63</v>
      </c>
    </row>
    <row r="1300" spans="1:2">
      <c r="A1300" s="216">
        <v>39013</v>
      </c>
      <c r="B1300" s="215">
        <v>11.08</v>
      </c>
    </row>
    <row r="1301" spans="1:2">
      <c r="A1301" s="216">
        <v>39014</v>
      </c>
      <c r="B1301" s="215">
        <v>10.78</v>
      </c>
    </row>
    <row r="1302" spans="1:2">
      <c r="A1302" s="216">
        <v>39015</v>
      </c>
      <c r="B1302" s="215">
        <v>10.66</v>
      </c>
    </row>
    <row r="1303" spans="1:2">
      <c r="A1303" s="216">
        <v>39016</v>
      </c>
      <c r="B1303" s="215">
        <v>10.56</v>
      </c>
    </row>
    <row r="1304" spans="1:2">
      <c r="A1304" s="216">
        <v>39017</v>
      </c>
      <c r="B1304" s="215">
        <v>10.8</v>
      </c>
    </row>
    <row r="1305" spans="1:2">
      <c r="A1305" s="216">
        <v>39020</v>
      </c>
      <c r="B1305" s="215">
        <v>11.2</v>
      </c>
    </row>
    <row r="1306" spans="1:2">
      <c r="A1306" s="216">
        <v>39021</v>
      </c>
      <c r="B1306" s="215">
        <v>11.1</v>
      </c>
    </row>
    <row r="1307" spans="1:2">
      <c r="A1307" s="216">
        <v>39022</v>
      </c>
      <c r="B1307" s="215">
        <v>11.51</v>
      </c>
    </row>
    <row r="1308" spans="1:2">
      <c r="A1308" s="216">
        <v>39023</v>
      </c>
      <c r="B1308" s="215">
        <v>11.42</v>
      </c>
    </row>
    <row r="1309" spans="1:2">
      <c r="A1309" s="216">
        <v>39024</v>
      </c>
      <c r="B1309" s="215">
        <v>11.16</v>
      </c>
    </row>
    <row r="1310" spans="1:2">
      <c r="A1310" s="216">
        <v>39027</v>
      </c>
      <c r="B1310" s="215">
        <v>11.16</v>
      </c>
    </row>
    <row r="1311" spans="1:2">
      <c r="A1311" s="216">
        <v>39028</v>
      </c>
      <c r="B1311" s="215">
        <v>11.09</v>
      </c>
    </row>
    <row r="1312" spans="1:2">
      <c r="A1312" s="216">
        <v>39029</v>
      </c>
      <c r="B1312" s="215">
        <v>10.75</v>
      </c>
    </row>
    <row r="1313" spans="1:2">
      <c r="A1313" s="216">
        <v>39030</v>
      </c>
      <c r="B1313" s="215">
        <v>11.01</v>
      </c>
    </row>
    <row r="1314" spans="1:2">
      <c r="A1314" s="216">
        <v>39031</v>
      </c>
      <c r="B1314" s="215">
        <v>10.79</v>
      </c>
    </row>
    <row r="1315" spans="1:2">
      <c r="A1315" s="216">
        <v>39034</v>
      </c>
      <c r="B1315" s="215">
        <v>10.86</v>
      </c>
    </row>
    <row r="1316" spans="1:2">
      <c r="A1316" s="216">
        <v>39035</v>
      </c>
      <c r="B1316" s="215">
        <v>10.5</v>
      </c>
    </row>
    <row r="1317" spans="1:2">
      <c r="A1317" s="216">
        <v>39036</v>
      </c>
      <c r="B1317" s="215">
        <v>10.31</v>
      </c>
    </row>
    <row r="1318" spans="1:2">
      <c r="A1318" s="216">
        <v>39037</v>
      </c>
      <c r="B1318" s="215">
        <v>10.16</v>
      </c>
    </row>
    <row r="1319" spans="1:2">
      <c r="A1319" s="216">
        <v>39038</v>
      </c>
      <c r="B1319" s="215">
        <v>10.050000000000001</v>
      </c>
    </row>
    <row r="1320" spans="1:2">
      <c r="A1320" s="216">
        <v>39041</v>
      </c>
      <c r="B1320" s="215">
        <v>9.9700000000000006</v>
      </c>
    </row>
    <row r="1321" spans="1:2">
      <c r="A1321" s="216">
        <v>39042</v>
      </c>
      <c r="B1321" s="215">
        <v>9.9</v>
      </c>
    </row>
    <row r="1322" spans="1:2">
      <c r="A1322" s="216">
        <v>39043</v>
      </c>
      <c r="B1322" s="215">
        <v>10.14</v>
      </c>
    </row>
    <row r="1323" spans="1:2">
      <c r="A1323" s="216">
        <v>39044</v>
      </c>
      <c r="B1323" s="217" t="e">
        <f>NA()</f>
        <v>#N/A</v>
      </c>
    </row>
    <row r="1324" spans="1:2">
      <c r="A1324" s="216">
        <v>39045</v>
      </c>
      <c r="B1324" s="215">
        <v>10.73</v>
      </c>
    </row>
    <row r="1325" spans="1:2">
      <c r="A1325" s="216">
        <v>39048</v>
      </c>
      <c r="B1325" s="215">
        <v>12.3</v>
      </c>
    </row>
    <row r="1326" spans="1:2">
      <c r="A1326" s="216">
        <v>39049</v>
      </c>
      <c r="B1326" s="215">
        <v>11.62</v>
      </c>
    </row>
    <row r="1327" spans="1:2">
      <c r="A1327" s="216">
        <v>39050</v>
      </c>
      <c r="B1327" s="215">
        <v>10.83</v>
      </c>
    </row>
    <row r="1328" spans="1:2">
      <c r="A1328" s="216">
        <v>39051</v>
      </c>
      <c r="B1328" s="215">
        <v>10.91</v>
      </c>
    </row>
    <row r="1329" spans="1:2">
      <c r="A1329" s="216">
        <v>39052</v>
      </c>
      <c r="B1329" s="215">
        <v>11.66</v>
      </c>
    </row>
    <row r="1330" spans="1:2">
      <c r="A1330" s="216">
        <v>39055</v>
      </c>
      <c r="B1330" s="215">
        <v>11.23</v>
      </c>
    </row>
    <row r="1331" spans="1:2">
      <c r="A1331" s="216">
        <v>39056</v>
      </c>
      <c r="B1331" s="215">
        <v>11.27</v>
      </c>
    </row>
    <row r="1332" spans="1:2">
      <c r="A1332" s="216">
        <v>39057</v>
      </c>
      <c r="B1332" s="215">
        <v>11.33</v>
      </c>
    </row>
    <row r="1333" spans="1:2">
      <c r="A1333" s="216">
        <v>39058</v>
      </c>
      <c r="B1333" s="215">
        <v>12.67</v>
      </c>
    </row>
    <row r="1334" spans="1:2">
      <c r="A1334" s="216">
        <v>39059</v>
      </c>
      <c r="B1334" s="215">
        <v>12.07</v>
      </c>
    </row>
    <row r="1335" spans="1:2">
      <c r="A1335" s="216">
        <v>39062</v>
      </c>
      <c r="B1335" s="215">
        <v>10.71</v>
      </c>
    </row>
    <row r="1336" spans="1:2">
      <c r="A1336" s="216">
        <v>39063</v>
      </c>
      <c r="B1336" s="215">
        <v>10.65</v>
      </c>
    </row>
    <row r="1337" spans="1:2">
      <c r="A1337" s="216">
        <v>39064</v>
      </c>
      <c r="B1337" s="215">
        <v>10.18</v>
      </c>
    </row>
    <row r="1338" spans="1:2">
      <c r="A1338" s="216">
        <v>39065</v>
      </c>
      <c r="B1338" s="215">
        <v>9.9700000000000006</v>
      </c>
    </row>
    <row r="1339" spans="1:2">
      <c r="A1339" s="216">
        <v>39066</v>
      </c>
      <c r="B1339" s="215">
        <v>10.050000000000001</v>
      </c>
    </row>
    <row r="1340" spans="1:2">
      <c r="A1340" s="216">
        <v>39069</v>
      </c>
      <c r="B1340" s="215">
        <v>10.6</v>
      </c>
    </row>
    <row r="1341" spans="1:2">
      <c r="A1341" s="216">
        <v>39070</v>
      </c>
      <c r="B1341" s="215">
        <v>10.3</v>
      </c>
    </row>
    <row r="1342" spans="1:2">
      <c r="A1342" s="216">
        <v>39071</v>
      </c>
      <c r="B1342" s="215">
        <v>10.26</v>
      </c>
    </row>
    <row r="1343" spans="1:2">
      <c r="A1343" s="216">
        <v>39072</v>
      </c>
      <c r="B1343" s="215">
        <v>10.53</v>
      </c>
    </row>
    <row r="1344" spans="1:2">
      <c r="A1344" s="216">
        <v>39073</v>
      </c>
      <c r="B1344" s="215">
        <v>11.36</v>
      </c>
    </row>
    <row r="1345" spans="1:2">
      <c r="A1345" s="216">
        <v>39076</v>
      </c>
      <c r="B1345" s="217" t="e">
        <f>NA()</f>
        <v>#N/A</v>
      </c>
    </row>
    <row r="1346" spans="1:2">
      <c r="A1346" s="216">
        <v>39077</v>
      </c>
      <c r="B1346" s="215">
        <v>11.26</v>
      </c>
    </row>
    <row r="1347" spans="1:2">
      <c r="A1347" s="216">
        <v>39078</v>
      </c>
      <c r="B1347" s="215">
        <v>10.64</v>
      </c>
    </row>
    <row r="1348" spans="1:2">
      <c r="A1348" s="216">
        <v>39079</v>
      </c>
      <c r="B1348" s="215">
        <v>10.99</v>
      </c>
    </row>
    <row r="1349" spans="1:2">
      <c r="A1349" s="216">
        <v>39080</v>
      </c>
      <c r="B1349" s="215">
        <v>11.56</v>
      </c>
    </row>
    <row r="1350" spans="1:2">
      <c r="A1350" s="216">
        <v>39083</v>
      </c>
      <c r="B1350" s="217" t="e">
        <f>NA()</f>
        <v>#N/A</v>
      </c>
    </row>
    <row r="1351" spans="1:2">
      <c r="A1351" s="216">
        <v>39084</v>
      </c>
      <c r="B1351" s="217" t="e">
        <f>NA()</f>
        <v>#N/A</v>
      </c>
    </row>
    <row r="1352" spans="1:2">
      <c r="A1352" s="216">
        <v>39085</v>
      </c>
      <c r="B1352" s="215">
        <v>12.04</v>
      </c>
    </row>
    <row r="1353" spans="1:2">
      <c r="A1353" s="216">
        <v>39086</v>
      </c>
      <c r="B1353" s="215">
        <v>11.51</v>
      </c>
    </row>
    <row r="1354" spans="1:2">
      <c r="A1354" s="216">
        <v>39087</v>
      </c>
      <c r="B1354" s="215">
        <v>12.14</v>
      </c>
    </row>
    <row r="1355" spans="1:2">
      <c r="A1355" s="216">
        <v>39090</v>
      </c>
      <c r="B1355" s="215">
        <v>12</v>
      </c>
    </row>
    <row r="1356" spans="1:2">
      <c r="A1356" s="216">
        <v>39091</v>
      </c>
      <c r="B1356" s="215">
        <v>11.91</v>
      </c>
    </row>
    <row r="1357" spans="1:2">
      <c r="A1357" s="216">
        <v>39092</v>
      </c>
      <c r="B1357" s="215">
        <v>11.47</v>
      </c>
    </row>
    <row r="1358" spans="1:2">
      <c r="A1358" s="216">
        <v>39093</v>
      </c>
      <c r="B1358" s="215">
        <v>10.87</v>
      </c>
    </row>
    <row r="1359" spans="1:2">
      <c r="A1359" s="216">
        <v>39094</v>
      </c>
      <c r="B1359" s="215">
        <v>10.15</v>
      </c>
    </row>
    <row r="1360" spans="1:2">
      <c r="A1360" s="216">
        <v>39097</v>
      </c>
      <c r="B1360" s="217" t="e">
        <f>NA()</f>
        <v>#N/A</v>
      </c>
    </row>
    <row r="1361" spans="1:2">
      <c r="A1361" s="216">
        <v>39098</v>
      </c>
      <c r="B1361" s="215">
        <v>10.74</v>
      </c>
    </row>
    <row r="1362" spans="1:2">
      <c r="A1362" s="216">
        <v>39099</v>
      </c>
      <c r="B1362" s="215">
        <v>10.59</v>
      </c>
    </row>
    <row r="1363" spans="1:2">
      <c r="A1363" s="216">
        <v>39100</v>
      </c>
      <c r="B1363" s="215">
        <v>10.85</v>
      </c>
    </row>
    <row r="1364" spans="1:2">
      <c r="A1364" s="216">
        <v>39101</v>
      </c>
      <c r="B1364" s="215">
        <v>10.4</v>
      </c>
    </row>
    <row r="1365" spans="1:2">
      <c r="A1365" s="216">
        <v>39104</v>
      </c>
      <c r="B1365" s="215">
        <v>10.77</v>
      </c>
    </row>
    <row r="1366" spans="1:2">
      <c r="A1366" s="216">
        <v>39105</v>
      </c>
      <c r="B1366" s="215">
        <v>10.34</v>
      </c>
    </row>
    <row r="1367" spans="1:2">
      <c r="A1367" s="216">
        <v>39106</v>
      </c>
      <c r="B1367" s="215">
        <v>9.89</v>
      </c>
    </row>
    <row r="1368" spans="1:2">
      <c r="A1368" s="216">
        <v>39107</v>
      </c>
      <c r="B1368" s="215">
        <v>11.22</v>
      </c>
    </row>
    <row r="1369" spans="1:2">
      <c r="A1369" s="216">
        <v>39108</v>
      </c>
      <c r="B1369" s="215">
        <v>11.13</v>
      </c>
    </row>
    <row r="1370" spans="1:2">
      <c r="A1370" s="216">
        <v>39111</v>
      </c>
      <c r="B1370" s="215">
        <v>11.45</v>
      </c>
    </row>
    <row r="1371" spans="1:2">
      <c r="A1371" s="216">
        <v>39112</v>
      </c>
      <c r="B1371" s="215">
        <v>10.96</v>
      </c>
    </row>
    <row r="1372" spans="1:2">
      <c r="A1372" s="216">
        <v>39113</v>
      </c>
      <c r="B1372" s="215">
        <v>10.42</v>
      </c>
    </row>
    <row r="1373" spans="1:2">
      <c r="A1373" s="216">
        <v>39114</v>
      </c>
      <c r="B1373" s="215">
        <v>10.31</v>
      </c>
    </row>
    <row r="1374" spans="1:2">
      <c r="A1374" s="216">
        <v>39115</v>
      </c>
      <c r="B1374" s="215">
        <v>10.08</v>
      </c>
    </row>
    <row r="1375" spans="1:2">
      <c r="A1375" s="216">
        <v>39118</v>
      </c>
      <c r="B1375" s="215">
        <v>10.55</v>
      </c>
    </row>
    <row r="1376" spans="1:2">
      <c r="A1376" s="216">
        <v>39119</v>
      </c>
      <c r="B1376" s="215">
        <v>10.65</v>
      </c>
    </row>
    <row r="1377" spans="1:2">
      <c r="A1377" s="216">
        <v>39120</v>
      </c>
      <c r="B1377" s="215">
        <v>10.32</v>
      </c>
    </row>
    <row r="1378" spans="1:2">
      <c r="A1378" s="216">
        <v>39121</v>
      </c>
      <c r="B1378" s="215">
        <v>10.44</v>
      </c>
    </row>
    <row r="1379" spans="1:2">
      <c r="A1379" s="216">
        <v>39122</v>
      </c>
      <c r="B1379" s="215">
        <v>11.1</v>
      </c>
    </row>
    <row r="1380" spans="1:2">
      <c r="A1380" s="216">
        <v>39125</v>
      </c>
      <c r="B1380" s="215">
        <v>11.61</v>
      </c>
    </row>
    <row r="1381" spans="1:2">
      <c r="A1381" s="216">
        <v>39126</v>
      </c>
      <c r="B1381" s="215">
        <v>10.34</v>
      </c>
    </row>
    <row r="1382" spans="1:2">
      <c r="A1382" s="216">
        <v>39127</v>
      </c>
      <c r="B1382" s="215">
        <v>10.23</v>
      </c>
    </row>
    <row r="1383" spans="1:2">
      <c r="A1383" s="216">
        <v>39128</v>
      </c>
      <c r="B1383" s="215">
        <v>10.220000000000001</v>
      </c>
    </row>
    <row r="1384" spans="1:2">
      <c r="A1384" s="216">
        <v>39129</v>
      </c>
      <c r="B1384" s="215">
        <v>10.02</v>
      </c>
    </row>
    <row r="1385" spans="1:2">
      <c r="A1385" s="216">
        <v>39132</v>
      </c>
      <c r="B1385" s="217" t="e">
        <f>NA()</f>
        <v>#N/A</v>
      </c>
    </row>
    <row r="1386" spans="1:2">
      <c r="A1386" s="216">
        <v>39133</v>
      </c>
      <c r="B1386" s="215">
        <v>10.24</v>
      </c>
    </row>
    <row r="1387" spans="1:2">
      <c r="A1387" s="216">
        <v>39134</v>
      </c>
      <c r="B1387" s="215">
        <v>10.199999999999999</v>
      </c>
    </row>
    <row r="1388" spans="1:2">
      <c r="A1388" s="216">
        <v>39135</v>
      </c>
      <c r="B1388" s="215">
        <v>10.18</v>
      </c>
    </row>
    <row r="1389" spans="1:2">
      <c r="A1389" s="216">
        <v>39136</v>
      </c>
      <c r="B1389" s="215">
        <v>10.58</v>
      </c>
    </row>
    <row r="1390" spans="1:2">
      <c r="A1390" s="216">
        <v>39139</v>
      </c>
      <c r="B1390" s="215">
        <v>11.15</v>
      </c>
    </row>
    <row r="1391" spans="1:2">
      <c r="A1391" s="216">
        <v>39140</v>
      </c>
      <c r="B1391" s="215">
        <v>18.309999999999999</v>
      </c>
    </row>
    <row r="1392" spans="1:2">
      <c r="A1392" s="216">
        <v>39141</v>
      </c>
      <c r="B1392" s="215">
        <v>15.42</v>
      </c>
    </row>
    <row r="1393" spans="1:2">
      <c r="A1393" s="216">
        <v>39142</v>
      </c>
      <c r="B1393" s="215">
        <v>15.82</v>
      </c>
    </row>
    <row r="1394" spans="1:2">
      <c r="A1394" s="216">
        <v>39143</v>
      </c>
      <c r="B1394" s="215">
        <v>18.61</v>
      </c>
    </row>
    <row r="1395" spans="1:2">
      <c r="A1395" s="216">
        <v>39146</v>
      </c>
      <c r="B1395" s="215">
        <v>19.63</v>
      </c>
    </row>
    <row r="1396" spans="1:2">
      <c r="A1396" s="216">
        <v>39147</v>
      </c>
      <c r="B1396" s="215">
        <v>15.96</v>
      </c>
    </row>
    <row r="1397" spans="1:2">
      <c r="A1397" s="216">
        <v>39148</v>
      </c>
      <c r="B1397" s="215">
        <v>15.24</v>
      </c>
    </row>
    <row r="1398" spans="1:2">
      <c r="A1398" s="216">
        <v>39149</v>
      </c>
      <c r="B1398" s="215">
        <v>14.29</v>
      </c>
    </row>
    <row r="1399" spans="1:2">
      <c r="A1399" s="216">
        <v>39150</v>
      </c>
      <c r="B1399" s="215">
        <v>14.09</v>
      </c>
    </row>
    <row r="1400" spans="1:2">
      <c r="A1400" s="216">
        <v>39153</v>
      </c>
      <c r="B1400" s="215">
        <v>13.99</v>
      </c>
    </row>
    <row r="1401" spans="1:2">
      <c r="A1401" s="216">
        <v>39154</v>
      </c>
      <c r="B1401" s="215">
        <v>18.13</v>
      </c>
    </row>
    <row r="1402" spans="1:2">
      <c r="A1402" s="216">
        <v>39155</v>
      </c>
      <c r="B1402" s="215">
        <v>17.27</v>
      </c>
    </row>
    <row r="1403" spans="1:2">
      <c r="A1403" s="216">
        <v>39156</v>
      </c>
      <c r="B1403" s="215">
        <v>16.43</v>
      </c>
    </row>
    <row r="1404" spans="1:2">
      <c r="A1404" s="216">
        <v>39157</v>
      </c>
      <c r="B1404" s="215">
        <v>16.79</v>
      </c>
    </row>
    <row r="1405" spans="1:2">
      <c r="A1405" s="216">
        <v>39160</v>
      </c>
      <c r="B1405" s="215">
        <v>14.59</v>
      </c>
    </row>
    <row r="1406" spans="1:2">
      <c r="A1406" s="216">
        <v>39161</v>
      </c>
      <c r="B1406" s="215">
        <v>13.27</v>
      </c>
    </row>
    <row r="1407" spans="1:2">
      <c r="A1407" s="216">
        <v>39162</v>
      </c>
      <c r="B1407" s="215">
        <v>12.19</v>
      </c>
    </row>
    <row r="1408" spans="1:2">
      <c r="A1408" s="216">
        <v>39163</v>
      </c>
      <c r="B1408" s="215">
        <v>12.93</v>
      </c>
    </row>
    <row r="1409" spans="1:2">
      <c r="A1409" s="216">
        <v>39164</v>
      </c>
      <c r="B1409" s="215">
        <v>12.95</v>
      </c>
    </row>
    <row r="1410" spans="1:2">
      <c r="A1410" s="216">
        <v>39167</v>
      </c>
      <c r="B1410" s="215">
        <v>13.16</v>
      </c>
    </row>
    <row r="1411" spans="1:2">
      <c r="A1411" s="216">
        <v>39168</v>
      </c>
      <c r="B1411" s="215">
        <v>13.48</v>
      </c>
    </row>
    <row r="1412" spans="1:2">
      <c r="A1412" s="216">
        <v>39169</v>
      </c>
      <c r="B1412" s="215">
        <v>14.98</v>
      </c>
    </row>
    <row r="1413" spans="1:2">
      <c r="A1413" s="216">
        <v>39170</v>
      </c>
      <c r="B1413" s="215">
        <v>15.14</v>
      </c>
    </row>
    <row r="1414" spans="1:2">
      <c r="A1414" s="216">
        <v>39171</v>
      </c>
      <c r="B1414" s="215">
        <v>14.64</v>
      </c>
    </row>
    <row r="1415" spans="1:2">
      <c r="A1415" s="216">
        <v>39174</v>
      </c>
      <c r="B1415" s="215">
        <v>14.53</v>
      </c>
    </row>
    <row r="1416" spans="1:2">
      <c r="A1416" s="216">
        <v>39175</v>
      </c>
      <c r="B1416" s="215">
        <v>13.46</v>
      </c>
    </row>
    <row r="1417" spans="1:2">
      <c r="A1417" s="216">
        <v>39176</v>
      </c>
      <c r="B1417" s="215">
        <v>13.24</v>
      </c>
    </row>
    <row r="1418" spans="1:2">
      <c r="A1418" s="216">
        <v>39177</v>
      </c>
      <c r="B1418" s="215">
        <v>13.23</v>
      </c>
    </row>
    <row r="1419" spans="1:2">
      <c r="A1419" s="216">
        <v>39178</v>
      </c>
      <c r="B1419" s="217" t="e">
        <f>NA()</f>
        <v>#N/A</v>
      </c>
    </row>
    <row r="1420" spans="1:2">
      <c r="A1420" s="216">
        <v>39181</v>
      </c>
      <c r="B1420" s="215">
        <v>13.14</v>
      </c>
    </row>
    <row r="1421" spans="1:2">
      <c r="A1421" s="216">
        <v>39182</v>
      </c>
      <c r="B1421" s="215">
        <v>12.68</v>
      </c>
    </row>
    <row r="1422" spans="1:2">
      <c r="A1422" s="216">
        <v>39183</v>
      </c>
      <c r="B1422" s="215">
        <v>13.49</v>
      </c>
    </row>
    <row r="1423" spans="1:2">
      <c r="A1423" s="216">
        <v>39184</v>
      </c>
      <c r="B1423" s="215">
        <v>12.71</v>
      </c>
    </row>
    <row r="1424" spans="1:2">
      <c r="A1424" s="216">
        <v>39185</v>
      </c>
      <c r="B1424" s="215">
        <v>12.2</v>
      </c>
    </row>
    <row r="1425" spans="1:2">
      <c r="A1425" s="216">
        <v>39188</v>
      </c>
      <c r="B1425" s="215">
        <v>11.98</v>
      </c>
    </row>
    <row r="1426" spans="1:2">
      <c r="A1426" s="216">
        <v>39189</v>
      </c>
      <c r="B1426" s="215">
        <v>12.14</v>
      </c>
    </row>
    <row r="1427" spans="1:2">
      <c r="A1427" s="216">
        <v>39190</v>
      </c>
      <c r="B1427" s="215">
        <v>12.42</v>
      </c>
    </row>
    <row r="1428" spans="1:2">
      <c r="A1428" s="216">
        <v>39191</v>
      </c>
      <c r="B1428" s="215">
        <v>12.54</v>
      </c>
    </row>
    <row r="1429" spans="1:2">
      <c r="A1429" s="216">
        <v>39192</v>
      </c>
      <c r="B1429" s="215">
        <v>12.07</v>
      </c>
    </row>
    <row r="1430" spans="1:2">
      <c r="A1430" s="216">
        <v>39195</v>
      </c>
      <c r="B1430" s="215">
        <v>13.04</v>
      </c>
    </row>
    <row r="1431" spans="1:2">
      <c r="A1431" s="216">
        <v>39196</v>
      </c>
      <c r="B1431" s="215">
        <v>13.12</v>
      </c>
    </row>
    <row r="1432" spans="1:2">
      <c r="A1432" s="216">
        <v>39197</v>
      </c>
      <c r="B1432" s="215">
        <v>13.21</v>
      </c>
    </row>
    <row r="1433" spans="1:2">
      <c r="A1433" s="216">
        <v>39198</v>
      </c>
      <c r="B1433" s="215">
        <v>12.79</v>
      </c>
    </row>
    <row r="1434" spans="1:2">
      <c r="A1434" s="216">
        <v>39199</v>
      </c>
      <c r="B1434" s="215">
        <v>12.45</v>
      </c>
    </row>
    <row r="1435" spans="1:2">
      <c r="A1435" s="216">
        <v>39202</v>
      </c>
      <c r="B1435" s="215">
        <v>14.22</v>
      </c>
    </row>
    <row r="1436" spans="1:2">
      <c r="A1436" s="216">
        <v>39203</v>
      </c>
      <c r="B1436" s="215">
        <v>13.51</v>
      </c>
    </row>
    <row r="1437" spans="1:2">
      <c r="A1437" s="216">
        <v>39204</v>
      </c>
      <c r="B1437" s="215">
        <v>13.08</v>
      </c>
    </row>
    <row r="1438" spans="1:2">
      <c r="A1438" s="216">
        <v>39205</v>
      </c>
      <c r="B1438" s="215">
        <v>13.09</v>
      </c>
    </row>
    <row r="1439" spans="1:2">
      <c r="A1439" s="216">
        <v>39206</v>
      </c>
      <c r="B1439" s="215">
        <v>12.91</v>
      </c>
    </row>
    <row r="1440" spans="1:2">
      <c r="A1440" s="216">
        <v>39209</v>
      </c>
      <c r="B1440" s="215">
        <v>13.15</v>
      </c>
    </row>
    <row r="1441" spans="1:2">
      <c r="A1441" s="216">
        <v>39210</v>
      </c>
      <c r="B1441" s="215">
        <v>13.21</v>
      </c>
    </row>
    <row r="1442" spans="1:2">
      <c r="A1442" s="216">
        <v>39211</v>
      </c>
      <c r="B1442" s="215">
        <v>12.88</v>
      </c>
    </row>
    <row r="1443" spans="1:2">
      <c r="A1443" s="216">
        <v>39212</v>
      </c>
      <c r="B1443" s="215">
        <v>13.6</v>
      </c>
    </row>
    <row r="1444" spans="1:2">
      <c r="A1444" s="216">
        <v>39213</v>
      </c>
      <c r="B1444" s="215">
        <v>12.95</v>
      </c>
    </row>
    <row r="1445" spans="1:2">
      <c r="A1445" s="216">
        <v>39216</v>
      </c>
      <c r="B1445" s="215">
        <v>13.96</v>
      </c>
    </row>
    <row r="1446" spans="1:2">
      <c r="A1446" s="216">
        <v>39217</v>
      </c>
      <c r="B1446" s="215">
        <v>14.01</v>
      </c>
    </row>
    <row r="1447" spans="1:2">
      <c r="A1447" s="216">
        <v>39218</v>
      </c>
      <c r="B1447" s="215">
        <v>13.5</v>
      </c>
    </row>
    <row r="1448" spans="1:2">
      <c r="A1448" s="216">
        <v>39219</v>
      </c>
      <c r="B1448" s="215">
        <v>13.51</v>
      </c>
    </row>
    <row r="1449" spans="1:2">
      <c r="A1449" s="216">
        <v>39220</v>
      </c>
      <c r="B1449" s="215">
        <v>12.76</v>
      </c>
    </row>
    <row r="1450" spans="1:2">
      <c r="A1450" s="216">
        <v>39223</v>
      </c>
      <c r="B1450" s="215">
        <v>13.3</v>
      </c>
    </row>
    <row r="1451" spans="1:2">
      <c r="A1451" s="216">
        <v>39224</v>
      </c>
      <c r="B1451" s="215">
        <v>13.06</v>
      </c>
    </row>
    <row r="1452" spans="1:2">
      <c r="A1452" s="216">
        <v>39225</v>
      </c>
      <c r="B1452" s="215">
        <v>13.24</v>
      </c>
    </row>
    <row r="1453" spans="1:2">
      <c r="A1453" s="216">
        <v>39226</v>
      </c>
      <c r="B1453" s="215">
        <v>14.08</v>
      </c>
    </row>
    <row r="1454" spans="1:2">
      <c r="A1454" s="216">
        <v>39227</v>
      </c>
      <c r="B1454" s="215">
        <v>13.34</v>
      </c>
    </row>
    <row r="1455" spans="1:2">
      <c r="A1455" s="216">
        <v>39230</v>
      </c>
      <c r="B1455" s="217" t="e">
        <f>NA()</f>
        <v>#N/A</v>
      </c>
    </row>
    <row r="1456" spans="1:2">
      <c r="A1456" s="216">
        <v>39231</v>
      </c>
      <c r="B1456" s="215">
        <v>13.53</v>
      </c>
    </row>
    <row r="1457" spans="1:2">
      <c r="A1457" s="216">
        <v>39232</v>
      </c>
      <c r="B1457" s="215">
        <v>12.83</v>
      </c>
    </row>
    <row r="1458" spans="1:2">
      <c r="A1458" s="216">
        <v>39233</v>
      </c>
      <c r="B1458" s="215">
        <v>13.05</v>
      </c>
    </row>
    <row r="1459" spans="1:2">
      <c r="A1459" s="216">
        <v>39234</v>
      </c>
      <c r="B1459" s="215">
        <v>12.78</v>
      </c>
    </row>
    <row r="1460" spans="1:2">
      <c r="A1460" s="216">
        <v>39237</v>
      </c>
      <c r="B1460" s="215">
        <v>13.29</v>
      </c>
    </row>
    <row r="1461" spans="1:2">
      <c r="A1461" s="216">
        <v>39238</v>
      </c>
      <c r="B1461" s="215">
        <v>13.63</v>
      </c>
    </row>
    <row r="1462" spans="1:2">
      <c r="A1462" s="216">
        <v>39239</v>
      </c>
      <c r="B1462" s="215">
        <v>14.87</v>
      </c>
    </row>
    <row r="1463" spans="1:2">
      <c r="A1463" s="216">
        <v>39240</v>
      </c>
      <c r="B1463" s="215">
        <v>17.059999999999999</v>
      </c>
    </row>
    <row r="1464" spans="1:2">
      <c r="A1464" s="216">
        <v>39241</v>
      </c>
      <c r="B1464" s="215">
        <v>14.84</v>
      </c>
    </row>
    <row r="1465" spans="1:2">
      <c r="A1465" s="216">
        <v>39244</v>
      </c>
      <c r="B1465" s="215">
        <v>14.71</v>
      </c>
    </row>
    <row r="1466" spans="1:2">
      <c r="A1466" s="216">
        <v>39245</v>
      </c>
      <c r="B1466" s="215">
        <v>16.670000000000002</v>
      </c>
    </row>
    <row r="1467" spans="1:2">
      <c r="A1467" s="216">
        <v>39246</v>
      </c>
      <c r="B1467" s="215">
        <v>14.73</v>
      </c>
    </row>
    <row r="1468" spans="1:2">
      <c r="A1468" s="216">
        <v>39247</v>
      </c>
      <c r="B1468" s="215">
        <v>13.64</v>
      </c>
    </row>
    <row r="1469" spans="1:2">
      <c r="A1469" s="216">
        <v>39248</v>
      </c>
      <c r="B1469" s="215">
        <v>13.94</v>
      </c>
    </row>
    <row r="1470" spans="1:2">
      <c r="A1470" s="216">
        <v>39251</v>
      </c>
      <c r="B1470" s="215">
        <v>13.42</v>
      </c>
    </row>
    <row r="1471" spans="1:2">
      <c r="A1471" s="216">
        <v>39252</v>
      </c>
      <c r="B1471" s="215">
        <v>12.85</v>
      </c>
    </row>
    <row r="1472" spans="1:2">
      <c r="A1472" s="216">
        <v>39253</v>
      </c>
      <c r="B1472" s="215">
        <v>14.67</v>
      </c>
    </row>
    <row r="1473" spans="1:2">
      <c r="A1473" s="216">
        <v>39254</v>
      </c>
      <c r="B1473" s="215">
        <v>14.21</v>
      </c>
    </row>
    <row r="1474" spans="1:2">
      <c r="A1474" s="216">
        <v>39255</v>
      </c>
      <c r="B1474" s="215">
        <v>15.75</v>
      </c>
    </row>
    <row r="1475" spans="1:2">
      <c r="A1475" s="216">
        <v>39258</v>
      </c>
      <c r="B1475" s="215">
        <v>16.649999999999999</v>
      </c>
    </row>
    <row r="1476" spans="1:2">
      <c r="A1476" s="216">
        <v>39259</v>
      </c>
      <c r="B1476" s="215">
        <v>18.89</v>
      </c>
    </row>
    <row r="1477" spans="1:2">
      <c r="A1477" s="216">
        <v>39260</v>
      </c>
      <c r="B1477" s="215">
        <v>15.53</v>
      </c>
    </row>
    <row r="1478" spans="1:2">
      <c r="A1478" s="216">
        <v>39261</v>
      </c>
      <c r="B1478" s="215">
        <v>15.54</v>
      </c>
    </row>
    <row r="1479" spans="1:2">
      <c r="A1479" s="216">
        <v>39262</v>
      </c>
      <c r="B1479" s="215">
        <v>16.23</v>
      </c>
    </row>
    <row r="1480" spans="1:2">
      <c r="A1480" s="216">
        <v>39265</v>
      </c>
      <c r="B1480" s="215">
        <v>15.4</v>
      </c>
    </row>
    <row r="1481" spans="1:2">
      <c r="A1481" s="216">
        <v>39266</v>
      </c>
      <c r="B1481" s="215">
        <v>14.92</v>
      </c>
    </row>
    <row r="1482" spans="1:2">
      <c r="A1482" s="216">
        <v>39267</v>
      </c>
      <c r="B1482" s="217" t="e">
        <f>NA()</f>
        <v>#N/A</v>
      </c>
    </row>
    <row r="1483" spans="1:2">
      <c r="A1483" s="216">
        <v>39268</v>
      </c>
      <c r="B1483" s="215">
        <v>15.48</v>
      </c>
    </row>
    <row r="1484" spans="1:2">
      <c r="A1484" s="216">
        <v>39269</v>
      </c>
      <c r="B1484" s="215">
        <v>14.72</v>
      </c>
    </row>
    <row r="1485" spans="1:2">
      <c r="A1485" s="216">
        <v>39272</v>
      </c>
      <c r="B1485" s="215">
        <v>15.16</v>
      </c>
    </row>
    <row r="1486" spans="1:2">
      <c r="A1486" s="216">
        <v>39273</v>
      </c>
      <c r="B1486" s="215">
        <v>17.57</v>
      </c>
    </row>
    <row r="1487" spans="1:2">
      <c r="A1487" s="216">
        <v>39274</v>
      </c>
      <c r="B1487" s="215">
        <v>16.64</v>
      </c>
    </row>
    <row r="1488" spans="1:2">
      <c r="A1488" s="216">
        <v>39275</v>
      </c>
      <c r="B1488" s="215">
        <v>15.54</v>
      </c>
    </row>
    <row r="1489" spans="1:2">
      <c r="A1489" s="216">
        <v>39276</v>
      </c>
      <c r="B1489" s="215">
        <v>15.15</v>
      </c>
    </row>
    <row r="1490" spans="1:2">
      <c r="A1490" s="216">
        <v>39279</v>
      </c>
      <c r="B1490" s="215">
        <v>15.59</v>
      </c>
    </row>
    <row r="1491" spans="1:2">
      <c r="A1491" s="216">
        <v>39280</v>
      </c>
      <c r="B1491" s="215">
        <v>15.63</v>
      </c>
    </row>
    <row r="1492" spans="1:2">
      <c r="A1492" s="216">
        <v>39281</v>
      </c>
      <c r="B1492" s="215">
        <v>16</v>
      </c>
    </row>
    <row r="1493" spans="1:2">
      <c r="A1493" s="216">
        <v>39282</v>
      </c>
      <c r="B1493" s="215">
        <v>15.23</v>
      </c>
    </row>
    <row r="1494" spans="1:2">
      <c r="A1494" s="216">
        <v>39283</v>
      </c>
      <c r="B1494" s="215">
        <v>16.95</v>
      </c>
    </row>
    <row r="1495" spans="1:2">
      <c r="A1495" s="216">
        <v>39286</v>
      </c>
      <c r="B1495" s="215">
        <v>16.809999999999999</v>
      </c>
    </row>
    <row r="1496" spans="1:2">
      <c r="A1496" s="216">
        <v>39287</v>
      </c>
      <c r="B1496" s="215">
        <v>18.55</v>
      </c>
    </row>
    <row r="1497" spans="1:2">
      <c r="A1497" s="216">
        <v>39288</v>
      </c>
      <c r="B1497" s="215">
        <v>18.100000000000001</v>
      </c>
    </row>
    <row r="1498" spans="1:2">
      <c r="A1498" s="216">
        <v>39289</v>
      </c>
      <c r="B1498" s="215">
        <v>20.74</v>
      </c>
    </row>
    <row r="1499" spans="1:2">
      <c r="A1499" s="216">
        <v>39290</v>
      </c>
      <c r="B1499" s="215">
        <v>24.17</v>
      </c>
    </row>
    <row r="1500" spans="1:2">
      <c r="A1500" s="216">
        <v>39293</v>
      </c>
      <c r="B1500" s="215">
        <v>20.87</v>
      </c>
    </row>
    <row r="1501" spans="1:2">
      <c r="A1501" s="216">
        <v>39294</v>
      </c>
      <c r="B1501" s="215">
        <v>23.52</v>
      </c>
    </row>
    <row r="1502" spans="1:2">
      <c r="A1502" s="216">
        <v>39295</v>
      </c>
      <c r="B1502" s="215">
        <v>23.67</v>
      </c>
    </row>
    <row r="1503" spans="1:2">
      <c r="A1503" s="216">
        <v>39296</v>
      </c>
      <c r="B1503" s="215">
        <v>21.22</v>
      </c>
    </row>
    <row r="1504" spans="1:2">
      <c r="A1504" s="216">
        <v>39297</v>
      </c>
      <c r="B1504" s="215">
        <v>25.16</v>
      </c>
    </row>
    <row r="1505" spans="1:2">
      <c r="A1505" s="216">
        <v>39300</v>
      </c>
      <c r="B1505" s="215">
        <v>22.94</v>
      </c>
    </row>
    <row r="1506" spans="1:2">
      <c r="A1506" s="216">
        <v>39301</v>
      </c>
      <c r="B1506" s="215">
        <v>21.56</v>
      </c>
    </row>
    <row r="1507" spans="1:2">
      <c r="A1507" s="216">
        <v>39302</v>
      </c>
      <c r="B1507" s="215">
        <v>21.45</v>
      </c>
    </row>
    <row r="1508" spans="1:2">
      <c r="A1508" s="216">
        <v>39303</v>
      </c>
      <c r="B1508" s="215">
        <v>26.48</v>
      </c>
    </row>
    <row r="1509" spans="1:2">
      <c r="A1509" s="216">
        <v>39304</v>
      </c>
      <c r="B1509" s="215">
        <v>28.3</v>
      </c>
    </row>
    <row r="1510" spans="1:2">
      <c r="A1510" s="216">
        <v>39307</v>
      </c>
      <c r="B1510" s="215">
        <v>26.57</v>
      </c>
    </row>
    <row r="1511" spans="1:2">
      <c r="A1511" s="216">
        <v>39308</v>
      </c>
      <c r="B1511" s="215">
        <v>27.68</v>
      </c>
    </row>
    <row r="1512" spans="1:2">
      <c r="A1512" s="216">
        <v>39309</v>
      </c>
      <c r="B1512" s="215">
        <v>30.67</v>
      </c>
    </row>
    <row r="1513" spans="1:2">
      <c r="A1513" s="216">
        <v>39310</v>
      </c>
      <c r="B1513" s="215">
        <v>30.83</v>
      </c>
    </row>
    <row r="1514" spans="1:2">
      <c r="A1514" s="216">
        <v>39311</v>
      </c>
      <c r="B1514" s="215">
        <v>29.99</v>
      </c>
    </row>
    <row r="1515" spans="1:2">
      <c r="A1515" s="216">
        <v>39314</v>
      </c>
      <c r="B1515" s="215">
        <v>26.33</v>
      </c>
    </row>
    <row r="1516" spans="1:2">
      <c r="A1516" s="216">
        <v>39315</v>
      </c>
      <c r="B1516" s="215">
        <v>25.25</v>
      </c>
    </row>
    <row r="1517" spans="1:2">
      <c r="A1517" s="216">
        <v>39316</v>
      </c>
      <c r="B1517" s="215">
        <v>22.89</v>
      </c>
    </row>
    <row r="1518" spans="1:2">
      <c r="A1518" s="216">
        <v>39317</v>
      </c>
      <c r="B1518" s="215">
        <v>22.62</v>
      </c>
    </row>
    <row r="1519" spans="1:2">
      <c r="A1519" s="216">
        <v>39318</v>
      </c>
      <c r="B1519" s="215">
        <v>20.72</v>
      </c>
    </row>
    <row r="1520" spans="1:2">
      <c r="A1520" s="216">
        <v>39321</v>
      </c>
      <c r="B1520" s="215">
        <v>22.72</v>
      </c>
    </row>
    <row r="1521" spans="1:2">
      <c r="A1521" s="216">
        <v>39322</v>
      </c>
      <c r="B1521" s="215">
        <v>26.3</v>
      </c>
    </row>
    <row r="1522" spans="1:2">
      <c r="A1522" s="216">
        <v>39323</v>
      </c>
      <c r="B1522" s="215">
        <v>23.81</v>
      </c>
    </row>
    <row r="1523" spans="1:2">
      <c r="A1523" s="216">
        <v>39324</v>
      </c>
      <c r="B1523" s="215">
        <v>25.06</v>
      </c>
    </row>
    <row r="1524" spans="1:2">
      <c r="A1524" s="216">
        <v>39325</v>
      </c>
      <c r="B1524" s="215">
        <v>23.38</v>
      </c>
    </row>
    <row r="1525" spans="1:2">
      <c r="A1525" s="216">
        <v>39328</v>
      </c>
      <c r="B1525" s="217" t="e">
        <f>NA()</f>
        <v>#N/A</v>
      </c>
    </row>
    <row r="1526" spans="1:2">
      <c r="A1526" s="216">
        <v>39329</v>
      </c>
      <c r="B1526" s="215">
        <v>22.78</v>
      </c>
    </row>
    <row r="1527" spans="1:2">
      <c r="A1527" s="216">
        <v>39330</v>
      </c>
      <c r="B1527" s="215">
        <v>24.58</v>
      </c>
    </row>
    <row r="1528" spans="1:2">
      <c r="A1528" s="216">
        <v>39331</v>
      </c>
      <c r="B1528" s="215">
        <v>23.99</v>
      </c>
    </row>
    <row r="1529" spans="1:2">
      <c r="A1529" s="216">
        <v>39332</v>
      </c>
      <c r="B1529" s="215">
        <v>26.23</v>
      </c>
    </row>
    <row r="1530" spans="1:2">
      <c r="A1530" s="216">
        <v>39335</v>
      </c>
      <c r="B1530" s="215">
        <v>27.38</v>
      </c>
    </row>
    <row r="1531" spans="1:2">
      <c r="A1531" s="216">
        <v>39336</v>
      </c>
      <c r="B1531" s="215">
        <v>25.27</v>
      </c>
    </row>
    <row r="1532" spans="1:2">
      <c r="A1532" s="216">
        <v>39337</v>
      </c>
      <c r="B1532" s="215">
        <v>24.96</v>
      </c>
    </row>
    <row r="1533" spans="1:2">
      <c r="A1533" s="216">
        <v>39338</v>
      </c>
      <c r="B1533" s="215">
        <v>24.76</v>
      </c>
    </row>
    <row r="1534" spans="1:2">
      <c r="A1534" s="216">
        <v>39339</v>
      </c>
      <c r="B1534" s="215">
        <v>24.92</v>
      </c>
    </row>
    <row r="1535" spans="1:2">
      <c r="A1535" s="216">
        <v>39342</v>
      </c>
      <c r="B1535" s="215">
        <v>26.48</v>
      </c>
    </row>
    <row r="1536" spans="1:2">
      <c r="A1536" s="216">
        <v>39343</v>
      </c>
      <c r="B1536" s="215">
        <v>20.350000000000001</v>
      </c>
    </row>
    <row r="1537" spans="1:2">
      <c r="A1537" s="216">
        <v>39344</v>
      </c>
      <c r="B1537" s="215">
        <v>20.03</v>
      </c>
    </row>
    <row r="1538" spans="1:2">
      <c r="A1538" s="216">
        <v>39345</v>
      </c>
      <c r="B1538" s="215">
        <v>20.45</v>
      </c>
    </row>
    <row r="1539" spans="1:2">
      <c r="A1539" s="216">
        <v>39346</v>
      </c>
      <c r="B1539" s="215">
        <v>19</v>
      </c>
    </row>
    <row r="1540" spans="1:2">
      <c r="A1540" s="216">
        <v>39349</v>
      </c>
      <c r="B1540" s="215">
        <v>19.37</v>
      </c>
    </row>
    <row r="1541" spans="1:2">
      <c r="A1541" s="216">
        <v>39350</v>
      </c>
      <c r="B1541" s="215">
        <v>18.600000000000001</v>
      </c>
    </row>
    <row r="1542" spans="1:2">
      <c r="A1542" s="216">
        <v>39351</v>
      </c>
      <c r="B1542" s="215">
        <v>17.63</v>
      </c>
    </row>
    <row r="1543" spans="1:2">
      <c r="A1543" s="216">
        <v>39352</v>
      </c>
      <c r="B1543" s="215">
        <v>17</v>
      </c>
    </row>
    <row r="1544" spans="1:2">
      <c r="A1544" s="216">
        <v>39353</v>
      </c>
      <c r="B1544" s="215">
        <v>18</v>
      </c>
    </row>
    <row r="1545" spans="1:2">
      <c r="A1545" s="216">
        <v>39356</v>
      </c>
      <c r="B1545" s="215">
        <v>17.84</v>
      </c>
    </row>
    <row r="1546" spans="1:2">
      <c r="A1546" s="216">
        <v>39357</v>
      </c>
      <c r="B1546" s="215">
        <v>18.489999999999998</v>
      </c>
    </row>
    <row r="1547" spans="1:2">
      <c r="A1547" s="216">
        <v>39358</v>
      </c>
      <c r="B1547" s="215">
        <v>18.8</v>
      </c>
    </row>
    <row r="1548" spans="1:2">
      <c r="A1548" s="216">
        <v>39359</v>
      </c>
      <c r="B1548" s="215">
        <v>18.440000000000001</v>
      </c>
    </row>
    <row r="1549" spans="1:2">
      <c r="A1549" s="216">
        <v>39360</v>
      </c>
      <c r="B1549" s="215">
        <v>16.91</v>
      </c>
    </row>
    <row r="1550" spans="1:2">
      <c r="A1550" s="216">
        <v>39363</v>
      </c>
      <c r="B1550" s="215">
        <v>17.46</v>
      </c>
    </row>
    <row r="1551" spans="1:2">
      <c r="A1551" s="216">
        <v>39364</v>
      </c>
      <c r="B1551" s="215">
        <v>16.12</v>
      </c>
    </row>
    <row r="1552" spans="1:2">
      <c r="A1552" s="216">
        <v>39365</v>
      </c>
      <c r="B1552" s="215">
        <v>16.670000000000002</v>
      </c>
    </row>
    <row r="1553" spans="1:2">
      <c r="A1553" s="216">
        <v>39366</v>
      </c>
      <c r="B1553" s="215">
        <v>18.88</v>
      </c>
    </row>
    <row r="1554" spans="1:2">
      <c r="A1554" s="216">
        <v>39367</v>
      </c>
      <c r="B1554" s="215">
        <v>17.73</v>
      </c>
    </row>
    <row r="1555" spans="1:2">
      <c r="A1555" s="216">
        <v>39370</v>
      </c>
      <c r="B1555" s="215">
        <v>19.25</v>
      </c>
    </row>
    <row r="1556" spans="1:2">
      <c r="A1556" s="216">
        <v>39371</v>
      </c>
      <c r="B1556" s="215">
        <v>20.02</v>
      </c>
    </row>
    <row r="1557" spans="1:2">
      <c r="A1557" s="216">
        <v>39372</v>
      </c>
      <c r="B1557" s="215">
        <v>18.54</v>
      </c>
    </row>
    <row r="1558" spans="1:2">
      <c r="A1558" s="216">
        <v>39373</v>
      </c>
      <c r="B1558" s="215">
        <v>18.5</v>
      </c>
    </row>
    <row r="1559" spans="1:2">
      <c r="A1559" s="216">
        <v>39374</v>
      </c>
      <c r="B1559" s="215">
        <v>22.96</v>
      </c>
    </row>
    <row r="1560" spans="1:2">
      <c r="A1560" s="216">
        <v>39377</v>
      </c>
      <c r="B1560" s="215">
        <v>21.64</v>
      </c>
    </row>
    <row r="1561" spans="1:2">
      <c r="A1561" s="216">
        <v>39378</v>
      </c>
      <c r="B1561" s="215">
        <v>20.41</v>
      </c>
    </row>
    <row r="1562" spans="1:2">
      <c r="A1562" s="216">
        <v>39379</v>
      </c>
      <c r="B1562" s="215">
        <v>20.8</v>
      </c>
    </row>
    <row r="1563" spans="1:2">
      <c r="A1563" s="216">
        <v>39380</v>
      </c>
      <c r="B1563" s="215">
        <v>21.17</v>
      </c>
    </row>
    <row r="1564" spans="1:2">
      <c r="A1564" s="216">
        <v>39381</v>
      </c>
      <c r="B1564" s="215">
        <v>19.559999999999999</v>
      </c>
    </row>
    <row r="1565" spans="1:2">
      <c r="A1565" s="216">
        <v>39384</v>
      </c>
      <c r="B1565" s="215">
        <v>19.87</v>
      </c>
    </row>
    <row r="1566" spans="1:2">
      <c r="A1566" s="216">
        <v>39385</v>
      </c>
      <c r="B1566" s="215">
        <v>21.07</v>
      </c>
    </row>
    <row r="1567" spans="1:2">
      <c r="A1567" s="216">
        <v>39386</v>
      </c>
      <c r="B1567" s="215">
        <v>18.53</v>
      </c>
    </row>
    <row r="1568" spans="1:2">
      <c r="A1568" s="216">
        <v>39387</v>
      </c>
      <c r="B1568" s="215">
        <v>23.21</v>
      </c>
    </row>
    <row r="1569" spans="1:2">
      <c r="A1569" s="216">
        <v>39388</v>
      </c>
      <c r="B1569" s="215">
        <v>23.01</v>
      </c>
    </row>
    <row r="1570" spans="1:2">
      <c r="A1570" s="216">
        <v>39391</v>
      </c>
      <c r="B1570" s="215">
        <v>24.31</v>
      </c>
    </row>
    <row r="1571" spans="1:2">
      <c r="A1571" s="216">
        <v>39392</v>
      </c>
      <c r="B1571" s="215">
        <v>21.39</v>
      </c>
    </row>
    <row r="1572" spans="1:2">
      <c r="A1572" s="216">
        <v>39393</v>
      </c>
      <c r="B1572" s="215">
        <v>26.49</v>
      </c>
    </row>
    <row r="1573" spans="1:2">
      <c r="A1573" s="216">
        <v>39394</v>
      </c>
      <c r="B1573" s="215">
        <v>26.16</v>
      </c>
    </row>
    <row r="1574" spans="1:2">
      <c r="A1574" s="216">
        <v>39395</v>
      </c>
      <c r="B1574" s="215">
        <v>28.5</v>
      </c>
    </row>
    <row r="1575" spans="1:2">
      <c r="A1575" s="216">
        <v>39398</v>
      </c>
      <c r="B1575" s="215">
        <v>31.09</v>
      </c>
    </row>
    <row r="1576" spans="1:2">
      <c r="A1576" s="216">
        <v>39399</v>
      </c>
      <c r="B1576" s="215">
        <v>24.1</v>
      </c>
    </row>
    <row r="1577" spans="1:2">
      <c r="A1577" s="216">
        <v>39400</v>
      </c>
      <c r="B1577" s="215">
        <v>25.94</v>
      </c>
    </row>
    <row r="1578" spans="1:2">
      <c r="A1578" s="216">
        <v>39401</v>
      </c>
      <c r="B1578" s="215">
        <v>28.06</v>
      </c>
    </row>
    <row r="1579" spans="1:2">
      <c r="A1579" s="216">
        <v>39402</v>
      </c>
      <c r="B1579" s="215">
        <v>25.49</v>
      </c>
    </row>
    <row r="1580" spans="1:2">
      <c r="A1580" s="216">
        <v>39405</v>
      </c>
      <c r="B1580" s="215">
        <v>26.01</v>
      </c>
    </row>
    <row r="1581" spans="1:2">
      <c r="A1581" s="216">
        <v>39406</v>
      </c>
      <c r="B1581" s="215">
        <v>24.88</v>
      </c>
    </row>
    <row r="1582" spans="1:2">
      <c r="A1582" s="216">
        <v>39407</v>
      </c>
      <c r="B1582" s="215">
        <v>26.84</v>
      </c>
    </row>
    <row r="1583" spans="1:2">
      <c r="A1583" s="216">
        <v>39408</v>
      </c>
      <c r="B1583" s="217" t="e">
        <f>NA()</f>
        <v>#N/A</v>
      </c>
    </row>
    <row r="1584" spans="1:2">
      <c r="A1584" s="216">
        <v>39409</v>
      </c>
      <c r="B1584" s="215">
        <v>25.61</v>
      </c>
    </row>
    <row r="1585" spans="1:2">
      <c r="A1585" s="216">
        <v>39412</v>
      </c>
      <c r="B1585" s="215">
        <v>28.91</v>
      </c>
    </row>
    <row r="1586" spans="1:2">
      <c r="A1586" s="216">
        <v>39413</v>
      </c>
      <c r="B1586" s="215">
        <v>26.28</v>
      </c>
    </row>
    <row r="1587" spans="1:2">
      <c r="A1587" s="216">
        <v>39414</v>
      </c>
      <c r="B1587" s="215">
        <v>24.11</v>
      </c>
    </row>
    <row r="1588" spans="1:2">
      <c r="A1588" s="216">
        <v>39415</v>
      </c>
      <c r="B1588" s="215">
        <v>23.97</v>
      </c>
    </row>
    <row r="1589" spans="1:2">
      <c r="A1589" s="216">
        <v>39416</v>
      </c>
      <c r="B1589" s="215">
        <v>22.87</v>
      </c>
    </row>
    <row r="1590" spans="1:2">
      <c r="A1590" s="216">
        <v>39419</v>
      </c>
      <c r="B1590" s="215">
        <v>23.61</v>
      </c>
    </row>
    <row r="1591" spans="1:2">
      <c r="A1591" s="216">
        <v>39420</v>
      </c>
      <c r="B1591" s="215">
        <v>23.79</v>
      </c>
    </row>
    <row r="1592" spans="1:2">
      <c r="A1592" s="216">
        <v>39421</v>
      </c>
      <c r="B1592" s="215">
        <v>22.53</v>
      </c>
    </row>
    <row r="1593" spans="1:2">
      <c r="A1593" s="216">
        <v>39422</v>
      </c>
      <c r="B1593" s="215">
        <v>20.96</v>
      </c>
    </row>
    <row r="1594" spans="1:2">
      <c r="A1594" s="216">
        <v>39423</v>
      </c>
      <c r="B1594" s="215">
        <v>20.85</v>
      </c>
    </row>
    <row r="1595" spans="1:2">
      <c r="A1595" s="216">
        <v>39426</v>
      </c>
      <c r="B1595" s="215">
        <v>20.74</v>
      </c>
    </row>
    <row r="1596" spans="1:2">
      <c r="A1596" s="216">
        <v>39427</v>
      </c>
      <c r="B1596" s="215">
        <v>23.59</v>
      </c>
    </row>
    <row r="1597" spans="1:2">
      <c r="A1597" s="216">
        <v>39428</v>
      </c>
      <c r="B1597" s="215">
        <v>22.47</v>
      </c>
    </row>
    <row r="1598" spans="1:2">
      <c r="A1598" s="216">
        <v>39429</v>
      </c>
      <c r="B1598" s="215">
        <v>22.56</v>
      </c>
    </row>
    <row r="1599" spans="1:2">
      <c r="A1599" s="216">
        <v>39430</v>
      </c>
      <c r="B1599" s="215">
        <v>23.27</v>
      </c>
    </row>
    <row r="1600" spans="1:2">
      <c r="A1600" s="216">
        <v>39433</v>
      </c>
      <c r="B1600" s="215">
        <v>24.52</v>
      </c>
    </row>
    <row r="1601" spans="1:2">
      <c r="A1601" s="216">
        <v>39434</v>
      </c>
      <c r="B1601" s="215">
        <v>22.64</v>
      </c>
    </row>
    <row r="1602" spans="1:2">
      <c r="A1602" s="216">
        <v>39435</v>
      </c>
      <c r="B1602" s="215">
        <v>21.68</v>
      </c>
    </row>
    <row r="1603" spans="1:2">
      <c r="A1603" s="216">
        <v>39436</v>
      </c>
      <c r="B1603" s="215">
        <v>20.58</v>
      </c>
    </row>
    <row r="1604" spans="1:2">
      <c r="A1604" s="216">
        <v>39437</v>
      </c>
      <c r="B1604" s="215">
        <v>18.47</v>
      </c>
    </row>
    <row r="1605" spans="1:2">
      <c r="A1605" s="216">
        <v>39440</v>
      </c>
      <c r="B1605" s="215">
        <v>18.600000000000001</v>
      </c>
    </row>
    <row r="1606" spans="1:2">
      <c r="A1606" s="216">
        <v>39441</v>
      </c>
      <c r="B1606" s="217" t="e">
        <f>NA()</f>
        <v>#N/A</v>
      </c>
    </row>
    <row r="1607" spans="1:2">
      <c r="A1607" s="216">
        <v>39442</v>
      </c>
      <c r="B1607" s="215">
        <v>18.66</v>
      </c>
    </row>
    <row r="1608" spans="1:2">
      <c r="A1608" s="216">
        <v>39443</v>
      </c>
      <c r="B1608" s="215">
        <v>20.260000000000002</v>
      </c>
    </row>
    <row r="1609" spans="1:2">
      <c r="A1609" s="216">
        <v>39444</v>
      </c>
      <c r="B1609" s="215">
        <v>20.74</v>
      </c>
    </row>
    <row r="1610" spans="1:2">
      <c r="A1610" s="216">
        <v>39447</v>
      </c>
      <c r="B1610" s="215">
        <v>22.5</v>
      </c>
    </row>
    <row r="1611" spans="1:2">
      <c r="A1611" s="216">
        <v>39448</v>
      </c>
      <c r="B1611" s="217" t="e">
        <f>NA()</f>
        <v>#N/A</v>
      </c>
    </row>
    <row r="1612" spans="1:2">
      <c r="A1612" s="216">
        <v>39449</v>
      </c>
      <c r="B1612" s="215">
        <v>23.17</v>
      </c>
    </row>
    <row r="1613" spans="1:2">
      <c r="A1613" s="216">
        <v>39450</v>
      </c>
      <c r="B1613" s="215">
        <v>22.49</v>
      </c>
    </row>
    <row r="1614" spans="1:2">
      <c r="A1614" s="216">
        <v>39451</v>
      </c>
      <c r="B1614" s="215">
        <v>23.94</v>
      </c>
    </row>
    <row r="1615" spans="1:2">
      <c r="A1615" s="216">
        <v>39454</v>
      </c>
      <c r="B1615" s="215">
        <v>23.79</v>
      </c>
    </row>
    <row r="1616" spans="1:2">
      <c r="A1616" s="216">
        <v>39455</v>
      </c>
      <c r="B1616" s="215">
        <v>25.43</v>
      </c>
    </row>
    <row r="1617" spans="1:2">
      <c r="A1617" s="216">
        <v>39456</v>
      </c>
      <c r="B1617" s="215">
        <v>24.12</v>
      </c>
    </row>
    <row r="1618" spans="1:2">
      <c r="A1618" s="216">
        <v>39457</v>
      </c>
      <c r="B1618" s="215">
        <v>23.45</v>
      </c>
    </row>
    <row r="1619" spans="1:2">
      <c r="A1619" s="216">
        <v>39458</v>
      </c>
      <c r="B1619" s="215">
        <v>23.68</v>
      </c>
    </row>
    <row r="1620" spans="1:2">
      <c r="A1620" s="216">
        <v>39461</v>
      </c>
      <c r="B1620" s="215">
        <v>22.9</v>
      </c>
    </row>
    <row r="1621" spans="1:2">
      <c r="A1621" s="216">
        <v>39462</v>
      </c>
      <c r="B1621" s="215">
        <v>23.34</v>
      </c>
    </row>
    <row r="1622" spans="1:2">
      <c r="A1622" s="216">
        <v>39463</v>
      </c>
      <c r="B1622" s="215">
        <v>24.38</v>
      </c>
    </row>
    <row r="1623" spans="1:2">
      <c r="A1623" s="216">
        <v>39464</v>
      </c>
      <c r="B1623" s="215">
        <v>28.46</v>
      </c>
    </row>
    <row r="1624" spans="1:2">
      <c r="A1624" s="216">
        <v>39465</v>
      </c>
      <c r="B1624" s="215">
        <v>27.18</v>
      </c>
    </row>
    <row r="1625" spans="1:2">
      <c r="A1625" s="216">
        <v>39468</v>
      </c>
      <c r="B1625" s="217" t="e">
        <f>NA()</f>
        <v>#N/A</v>
      </c>
    </row>
    <row r="1626" spans="1:2">
      <c r="A1626" s="216">
        <v>39469</v>
      </c>
      <c r="B1626" s="215">
        <v>31.01</v>
      </c>
    </row>
    <row r="1627" spans="1:2">
      <c r="A1627" s="216">
        <v>39470</v>
      </c>
      <c r="B1627" s="215">
        <v>29.02</v>
      </c>
    </row>
    <row r="1628" spans="1:2">
      <c r="A1628" s="216">
        <v>39471</v>
      </c>
      <c r="B1628" s="215">
        <v>27.78</v>
      </c>
    </row>
    <row r="1629" spans="1:2">
      <c r="A1629" s="216">
        <v>39472</v>
      </c>
      <c r="B1629" s="215">
        <v>29.08</v>
      </c>
    </row>
    <row r="1630" spans="1:2">
      <c r="A1630" s="216">
        <v>39475</v>
      </c>
      <c r="B1630" s="215">
        <v>27.78</v>
      </c>
    </row>
    <row r="1631" spans="1:2">
      <c r="A1631" s="216">
        <v>39476</v>
      </c>
      <c r="B1631" s="215">
        <v>27.32</v>
      </c>
    </row>
    <row r="1632" spans="1:2">
      <c r="A1632" s="216">
        <v>39477</v>
      </c>
      <c r="B1632" s="215">
        <v>27.62</v>
      </c>
    </row>
    <row r="1633" spans="1:2">
      <c r="A1633" s="216">
        <v>39478</v>
      </c>
      <c r="B1633" s="215">
        <v>26.2</v>
      </c>
    </row>
    <row r="1634" spans="1:2">
      <c r="A1634" s="216">
        <v>39479</v>
      </c>
      <c r="B1634" s="215">
        <v>24.02</v>
      </c>
    </row>
    <row r="1635" spans="1:2">
      <c r="A1635" s="216">
        <v>39482</v>
      </c>
      <c r="B1635" s="215">
        <v>25.99</v>
      </c>
    </row>
    <row r="1636" spans="1:2">
      <c r="A1636" s="216">
        <v>39483</v>
      </c>
      <c r="B1636" s="215">
        <v>28.24</v>
      </c>
    </row>
    <row r="1637" spans="1:2">
      <c r="A1637" s="216">
        <v>39484</v>
      </c>
      <c r="B1637" s="215">
        <v>28.97</v>
      </c>
    </row>
    <row r="1638" spans="1:2">
      <c r="A1638" s="216">
        <v>39485</v>
      </c>
      <c r="B1638" s="215">
        <v>27.66</v>
      </c>
    </row>
    <row r="1639" spans="1:2">
      <c r="A1639" s="216">
        <v>39486</v>
      </c>
      <c r="B1639" s="215">
        <v>28.01</v>
      </c>
    </row>
    <row r="1640" spans="1:2">
      <c r="A1640" s="216">
        <v>39489</v>
      </c>
      <c r="B1640" s="215">
        <v>27.6</v>
      </c>
    </row>
    <row r="1641" spans="1:2">
      <c r="A1641" s="216">
        <v>39490</v>
      </c>
      <c r="B1641" s="215">
        <v>26.33</v>
      </c>
    </row>
    <row r="1642" spans="1:2">
      <c r="A1642" s="216">
        <v>39491</v>
      </c>
      <c r="B1642" s="215">
        <v>24.88</v>
      </c>
    </row>
    <row r="1643" spans="1:2">
      <c r="A1643" s="216">
        <v>39492</v>
      </c>
      <c r="B1643" s="215">
        <v>25.54</v>
      </c>
    </row>
    <row r="1644" spans="1:2">
      <c r="A1644" s="216">
        <v>39493</v>
      </c>
      <c r="B1644" s="215">
        <v>25.02</v>
      </c>
    </row>
    <row r="1645" spans="1:2">
      <c r="A1645" s="216">
        <v>39496</v>
      </c>
      <c r="B1645" s="217" t="e">
        <f>NA()</f>
        <v>#N/A</v>
      </c>
    </row>
    <row r="1646" spans="1:2">
      <c r="A1646" s="216">
        <v>39497</v>
      </c>
      <c r="B1646" s="215">
        <v>25.59</v>
      </c>
    </row>
    <row r="1647" spans="1:2">
      <c r="A1647" s="216">
        <v>39498</v>
      </c>
      <c r="B1647" s="215">
        <v>24.4</v>
      </c>
    </row>
    <row r="1648" spans="1:2">
      <c r="A1648" s="216">
        <v>39499</v>
      </c>
      <c r="B1648" s="215">
        <v>25.12</v>
      </c>
    </row>
    <row r="1649" spans="1:2">
      <c r="A1649" s="216">
        <v>39500</v>
      </c>
      <c r="B1649" s="215">
        <v>24.06</v>
      </c>
    </row>
    <row r="1650" spans="1:2">
      <c r="A1650" s="216">
        <v>39503</v>
      </c>
      <c r="B1650" s="215">
        <v>23.03</v>
      </c>
    </row>
    <row r="1651" spans="1:2">
      <c r="A1651" s="216">
        <v>39504</v>
      </c>
      <c r="B1651" s="215">
        <v>21.9</v>
      </c>
    </row>
    <row r="1652" spans="1:2">
      <c r="A1652" s="216">
        <v>39505</v>
      </c>
      <c r="B1652" s="215">
        <v>22.69</v>
      </c>
    </row>
    <row r="1653" spans="1:2">
      <c r="A1653" s="216">
        <v>39506</v>
      </c>
      <c r="B1653" s="215">
        <v>23.53</v>
      </c>
    </row>
    <row r="1654" spans="1:2">
      <c r="A1654" s="216">
        <v>39507</v>
      </c>
      <c r="B1654" s="215">
        <v>26.54</v>
      </c>
    </row>
    <row r="1655" spans="1:2">
      <c r="A1655" s="216">
        <v>39510</v>
      </c>
      <c r="B1655" s="215">
        <v>26.28</v>
      </c>
    </row>
    <row r="1656" spans="1:2">
      <c r="A1656" s="216">
        <v>39511</v>
      </c>
      <c r="B1656" s="215">
        <v>25.52</v>
      </c>
    </row>
    <row r="1657" spans="1:2">
      <c r="A1657" s="216">
        <v>39512</v>
      </c>
      <c r="B1657" s="215">
        <v>24.6</v>
      </c>
    </row>
    <row r="1658" spans="1:2">
      <c r="A1658" s="216">
        <v>39513</v>
      </c>
      <c r="B1658" s="215">
        <v>27.55</v>
      </c>
    </row>
    <row r="1659" spans="1:2">
      <c r="A1659" s="216">
        <v>39514</v>
      </c>
      <c r="B1659" s="215">
        <v>27.49</v>
      </c>
    </row>
    <row r="1660" spans="1:2">
      <c r="A1660" s="216">
        <v>39517</v>
      </c>
      <c r="B1660" s="215">
        <v>29.38</v>
      </c>
    </row>
    <row r="1661" spans="1:2">
      <c r="A1661" s="216">
        <v>39518</v>
      </c>
      <c r="B1661" s="215">
        <v>26.36</v>
      </c>
    </row>
    <row r="1662" spans="1:2">
      <c r="A1662" s="216">
        <v>39519</v>
      </c>
      <c r="B1662" s="215">
        <v>27.22</v>
      </c>
    </row>
    <row r="1663" spans="1:2">
      <c r="A1663" s="216">
        <v>39520</v>
      </c>
      <c r="B1663" s="215">
        <v>27.29</v>
      </c>
    </row>
    <row r="1664" spans="1:2">
      <c r="A1664" s="216">
        <v>39521</v>
      </c>
      <c r="B1664" s="215">
        <v>31.16</v>
      </c>
    </row>
    <row r="1665" spans="1:2">
      <c r="A1665" s="216">
        <v>39524</v>
      </c>
      <c r="B1665" s="215">
        <v>32.24</v>
      </c>
    </row>
    <row r="1666" spans="1:2">
      <c r="A1666" s="216">
        <v>39525</v>
      </c>
      <c r="B1666" s="215">
        <v>25.79</v>
      </c>
    </row>
    <row r="1667" spans="1:2">
      <c r="A1667" s="216">
        <v>39526</v>
      </c>
      <c r="B1667" s="215">
        <v>29.84</v>
      </c>
    </row>
    <row r="1668" spans="1:2">
      <c r="A1668" s="216">
        <v>39527</v>
      </c>
      <c r="B1668" s="215">
        <v>26.62</v>
      </c>
    </row>
    <row r="1669" spans="1:2">
      <c r="A1669" s="216">
        <v>39528</v>
      </c>
      <c r="B1669" s="217" t="e">
        <f>NA()</f>
        <v>#N/A</v>
      </c>
    </row>
    <row r="1670" spans="1:2">
      <c r="A1670" s="216">
        <v>39531</v>
      </c>
      <c r="B1670" s="215">
        <v>25.73</v>
      </c>
    </row>
    <row r="1671" spans="1:2">
      <c r="A1671" s="216">
        <v>39532</v>
      </c>
      <c r="B1671" s="215">
        <v>25.72</v>
      </c>
    </row>
    <row r="1672" spans="1:2">
      <c r="A1672" s="216">
        <v>39533</v>
      </c>
      <c r="B1672" s="215">
        <v>26.08</v>
      </c>
    </row>
    <row r="1673" spans="1:2">
      <c r="A1673" s="216">
        <v>39534</v>
      </c>
      <c r="B1673" s="215">
        <v>25.88</v>
      </c>
    </row>
    <row r="1674" spans="1:2">
      <c r="A1674" s="216">
        <v>39535</v>
      </c>
      <c r="B1674" s="215">
        <v>25.71</v>
      </c>
    </row>
    <row r="1675" spans="1:2">
      <c r="A1675" s="216">
        <v>39538</v>
      </c>
      <c r="B1675" s="215">
        <v>25.61</v>
      </c>
    </row>
    <row r="1676" spans="1:2">
      <c r="A1676" s="216">
        <v>39539</v>
      </c>
      <c r="B1676" s="215">
        <v>22.68</v>
      </c>
    </row>
    <row r="1677" spans="1:2">
      <c r="A1677" s="216">
        <v>39540</v>
      </c>
      <c r="B1677" s="215">
        <v>23.43</v>
      </c>
    </row>
    <row r="1678" spans="1:2">
      <c r="A1678" s="216">
        <v>39541</v>
      </c>
      <c r="B1678" s="215">
        <v>23.21</v>
      </c>
    </row>
    <row r="1679" spans="1:2">
      <c r="A1679" s="216">
        <v>39542</v>
      </c>
      <c r="B1679" s="215">
        <v>22.45</v>
      </c>
    </row>
    <row r="1680" spans="1:2">
      <c r="A1680" s="216">
        <v>39545</v>
      </c>
      <c r="B1680" s="215">
        <v>22.42</v>
      </c>
    </row>
    <row r="1681" spans="1:2">
      <c r="A1681" s="216">
        <v>39546</v>
      </c>
      <c r="B1681" s="215">
        <v>22.36</v>
      </c>
    </row>
    <row r="1682" spans="1:2">
      <c r="A1682" s="216">
        <v>39547</v>
      </c>
      <c r="B1682" s="215">
        <v>22.81</v>
      </c>
    </row>
    <row r="1683" spans="1:2">
      <c r="A1683" s="216">
        <v>39548</v>
      </c>
      <c r="B1683" s="215">
        <v>21.98</v>
      </c>
    </row>
    <row r="1684" spans="1:2">
      <c r="A1684" s="216">
        <v>39549</v>
      </c>
      <c r="B1684" s="215">
        <v>23.46</v>
      </c>
    </row>
    <row r="1685" spans="1:2">
      <c r="A1685" s="216">
        <v>39552</v>
      </c>
      <c r="B1685" s="215">
        <v>23.82</v>
      </c>
    </row>
    <row r="1686" spans="1:2">
      <c r="A1686" s="216">
        <v>39553</v>
      </c>
      <c r="B1686" s="215">
        <v>22.78</v>
      </c>
    </row>
    <row r="1687" spans="1:2">
      <c r="A1687" s="216">
        <v>39554</v>
      </c>
      <c r="B1687" s="215">
        <v>20.53</v>
      </c>
    </row>
    <row r="1688" spans="1:2">
      <c r="A1688" s="216">
        <v>39555</v>
      </c>
      <c r="B1688" s="215">
        <v>20.37</v>
      </c>
    </row>
    <row r="1689" spans="1:2">
      <c r="A1689" s="216">
        <v>39556</v>
      </c>
      <c r="B1689" s="215">
        <v>20.13</v>
      </c>
    </row>
    <row r="1690" spans="1:2">
      <c r="A1690" s="216">
        <v>39559</v>
      </c>
      <c r="B1690" s="215">
        <v>20.5</v>
      </c>
    </row>
    <row r="1691" spans="1:2">
      <c r="A1691" s="216">
        <v>39560</v>
      </c>
      <c r="B1691" s="215">
        <v>20.87</v>
      </c>
    </row>
    <row r="1692" spans="1:2">
      <c r="A1692" s="216">
        <v>39561</v>
      </c>
      <c r="B1692" s="215">
        <v>20.260000000000002</v>
      </c>
    </row>
    <row r="1693" spans="1:2">
      <c r="A1693" s="216">
        <v>39562</v>
      </c>
      <c r="B1693" s="215">
        <v>20.059999999999999</v>
      </c>
    </row>
    <row r="1694" spans="1:2">
      <c r="A1694" s="216">
        <v>39563</v>
      </c>
      <c r="B1694" s="215">
        <v>19.59</v>
      </c>
    </row>
    <row r="1695" spans="1:2">
      <c r="A1695" s="216">
        <v>39566</v>
      </c>
      <c r="B1695" s="215">
        <v>19.64</v>
      </c>
    </row>
    <row r="1696" spans="1:2">
      <c r="A1696" s="216">
        <v>39567</v>
      </c>
      <c r="B1696" s="215">
        <v>20.239999999999998</v>
      </c>
    </row>
    <row r="1697" spans="1:2">
      <c r="A1697" s="216">
        <v>39568</v>
      </c>
      <c r="B1697" s="215">
        <v>20.79</v>
      </c>
    </row>
    <row r="1698" spans="1:2">
      <c r="A1698" s="216">
        <v>39569</v>
      </c>
      <c r="B1698" s="215">
        <v>18.88</v>
      </c>
    </row>
    <row r="1699" spans="1:2">
      <c r="A1699" s="216">
        <v>39570</v>
      </c>
      <c r="B1699" s="215">
        <v>18.18</v>
      </c>
    </row>
    <row r="1700" spans="1:2">
      <c r="A1700" s="216">
        <v>39573</v>
      </c>
      <c r="B1700" s="215">
        <v>18.899999999999999</v>
      </c>
    </row>
    <row r="1701" spans="1:2">
      <c r="A1701" s="216">
        <v>39574</v>
      </c>
      <c r="B1701" s="215">
        <v>18.21</v>
      </c>
    </row>
    <row r="1702" spans="1:2">
      <c r="A1702" s="216">
        <v>39575</v>
      </c>
      <c r="B1702" s="215">
        <v>19.73</v>
      </c>
    </row>
    <row r="1703" spans="1:2">
      <c r="A1703" s="216">
        <v>39576</v>
      </c>
      <c r="B1703" s="215">
        <v>19.399999999999999</v>
      </c>
    </row>
    <row r="1704" spans="1:2">
      <c r="A1704" s="216">
        <v>39577</v>
      </c>
      <c r="B1704" s="215">
        <v>19.41</v>
      </c>
    </row>
    <row r="1705" spans="1:2">
      <c r="A1705" s="216">
        <v>39580</v>
      </c>
      <c r="B1705" s="215">
        <v>17.79</v>
      </c>
    </row>
    <row r="1706" spans="1:2">
      <c r="A1706" s="216">
        <v>39581</v>
      </c>
      <c r="B1706" s="215">
        <v>17.98</v>
      </c>
    </row>
    <row r="1707" spans="1:2">
      <c r="A1707" s="216">
        <v>39582</v>
      </c>
      <c r="B1707" s="215">
        <v>17.66</v>
      </c>
    </row>
    <row r="1708" spans="1:2">
      <c r="A1708" s="216">
        <v>39583</v>
      </c>
      <c r="B1708" s="215">
        <v>16.3</v>
      </c>
    </row>
    <row r="1709" spans="1:2">
      <c r="A1709" s="216">
        <v>39584</v>
      </c>
      <c r="B1709" s="215">
        <v>16.47</v>
      </c>
    </row>
    <row r="1710" spans="1:2">
      <c r="A1710" s="216">
        <v>39587</v>
      </c>
      <c r="B1710" s="215">
        <v>17.010000000000002</v>
      </c>
    </row>
    <row r="1711" spans="1:2">
      <c r="A1711" s="216">
        <v>39588</v>
      </c>
      <c r="B1711" s="215">
        <v>17.579999999999998</v>
      </c>
    </row>
    <row r="1712" spans="1:2">
      <c r="A1712" s="216">
        <v>39589</v>
      </c>
      <c r="B1712" s="215">
        <v>18.59</v>
      </c>
    </row>
    <row r="1713" spans="1:2">
      <c r="A1713" s="216">
        <v>39590</v>
      </c>
      <c r="B1713" s="215">
        <v>18.05</v>
      </c>
    </row>
    <row r="1714" spans="1:2">
      <c r="A1714" s="216">
        <v>39591</v>
      </c>
      <c r="B1714" s="215">
        <v>19.55</v>
      </c>
    </row>
    <row r="1715" spans="1:2">
      <c r="A1715" s="216">
        <v>39594</v>
      </c>
      <c r="B1715" s="217" t="e">
        <f>NA()</f>
        <v>#N/A</v>
      </c>
    </row>
    <row r="1716" spans="1:2">
      <c r="A1716" s="216">
        <v>39595</v>
      </c>
      <c r="B1716" s="215">
        <v>19.64</v>
      </c>
    </row>
    <row r="1717" spans="1:2">
      <c r="A1717" s="216">
        <v>39596</v>
      </c>
      <c r="B1717" s="215">
        <v>19.07</v>
      </c>
    </row>
    <row r="1718" spans="1:2">
      <c r="A1718" s="216">
        <v>39597</v>
      </c>
      <c r="B1718" s="215">
        <v>18.14</v>
      </c>
    </row>
    <row r="1719" spans="1:2">
      <c r="A1719" s="216">
        <v>39598</v>
      </c>
      <c r="B1719" s="215">
        <v>17.829999999999998</v>
      </c>
    </row>
    <row r="1720" spans="1:2">
      <c r="A1720" s="216">
        <v>39601</v>
      </c>
      <c r="B1720" s="215">
        <v>19.829999999999998</v>
      </c>
    </row>
    <row r="1721" spans="1:2">
      <c r="A1721" s="216">
        <v>39602</v>
      </c>
      <c r="B1721" s="215">
        <v>20.239999999999998</v>
      </c>
    </row>
    <row r="1722" spans="1:2">
      <c r="A1722" s="216">
        <v>39603</v>
      </c>
      <c r="B1722" s="215">
        <v>20.8</v>
      </c>
    </row>
    <row r="1723" spans="1:2">
      <c r="A1723" s="216">
        <v>39604</v>
      </c>
      <c r="B1723" s="215">
        <v>18.63</v>
      </c>
    </row>
    <row r="1724" spans="1:2">
      <c r="A1724" s="216">
        <v>39605</v>
      </c>
      <c r="B1724" s="215">
        <v>23.56</v>
      </c>
    </row>
    <row r="1725" spans="1:2">
      <c r="A1725" s="216">
        <v>39608</v>
      </c>
      <c r="B1725" s="215">
        <v>23.12</v>
      </c>
    </row>
    <row r="1726" spans="1:2">
      <c r="A1726" s="216">
        <v>39609</v>
      </c>
      <c r="B1726" s="215">
        <v>23.18</v>
      </c>
    </row>
    <row r="1727" spans="1:2">
      <c r="A1727" s="216">
        <v>39610</v>
      </c>
      <c r="B1727" s="215">
        <v>24.12</v>
      </c>
    </row>
    <row r="1728" spans="1:2">
      <c r="A1728" s="216">
        <v>39611</v>
      </c>
      <c r="B1728" s="215">
        <v>23.33</v>
      </c>
    </row>
    <row r="1729" spans="1:2">
      <c r="A1729" s="216">
        <v>39612</v>
      </c>
      <c r="B1729" s="215">
        <v>21.22</v>
      </c>
    </row>
    <row r="1730" spans="1:2">
      <c r="A1730" s="216">
        <v>39615</v>
      </c>
      <c r="B1730" s="215">
        <v>20.95</v>
      </c>
    </row>
    <row r="1731" spans="1:2">
      <c r="A1731" s="216">
        <v>39616</v>
      </c>
      <c r="B1731" s="215">
        <v>21.13</v>
      </c>
    </row>
    <row r="1732" spans="1:2">
      <c r="A1732" s="216">
        <v>39617</v>
      </c>
      <c r="B1732" s="215">
        <v>22.24</v>
      </c>
    </row>
    <row r="1733" spans="1:2">
      <c r="A1733" s="216">
        <v>39618</v>
      </c>
      <c r="B1733" s="215">
        <v>21.58</v>
      </c>
    </row>
    <row r="1734" spans="1:2">
      <c r="A1734" s="216">
        <v>39619</v>
      </c>
      <c r="B1734" s="215">
        <v>22.87</v>
      </c>
    </row>
    <row r="1735" spans="1:2">
      <c r="A1735" s="216">
        <v>39622</v>
      </c>
      <c r="B1735" s="215">
        <v>22.64</v>
      </c>
    </row>
    <row r="1736" spans="1:2">
      <c r="A1736" s="216">
        <v>39623</v>
      </c>
      <c r="B1736" s="215">
        <v>22.42</v>
      </c>
    </row>
    <row r="1737" spans="1:2">
      <c r="A1737" s="216">
        <v>39624</v>
      </c>
      <c r="B1737" s="215">
        <v>21.14</v>
      </c>
    </row>
    <row r="1738" spans="1:2">
      <c r="A1738" s="216">
        <v>39625</v>
      </c>
      <c r="B1738" s="215">
        <v>23.93</v>
      </c>
    </row>
    <row r="1739" spans="1:2">
      <c r="A1739" s="216">
        <v>39626</v>
      </c>
      <c r="B1739" s="215">
        <v>23.44</v>
      </c>
    </row>
    <row r="1740" spans="1:2">
      <c r="A1740" s="216">
        <v>39629</v>
      </c>
      <c r="B1740" s="215">
        <v>23.95</v>
      </c>
    </row>
    <row r="1741" spans="1:2">
      <c r="A1741" s="216">
        <v>39630</v>
      </c>
      <c r="B1741" s="215">
        <v>23.65</v>
      </c>
    </row>
    <row r="1742" spans="1:2">
      <c r="A1742" s="216">
        <v>39631</v>
      </c>
      <c r="B1742" s="215">
        <v>25.92</v>
      </c>
    </row>
    <row r="1743" spans="1:2">
      <c r="A1743" s="216">
        <v>39632</v>
      </c>
      <c r="B1743" s="215">
        <v>24.79</v>
      </c>
    </row>
    <row r="1744" spans="1:2">
      <c r="A1744" s="216">
        <v>39633</v>
      </c>
      <c r="B1744" s="217" t="e">
        <f>NA()</f>
        <v>#N/A</v>
      </c>
    </row>
    <row r="1745" spans="1:2">
      <c r="A1745" s="216">
        <v>39636</v>
      </c>
      <c r="B1745" s="215">
        <v>25.78</v>
      </c>
    </row>
    <row r="1746" spans="1:2">
      <c r="A1746" s="216">
        <v>39637</v>
      </c>
      <c r="B1746" s="215">
        <v>23.15</v>
      </c>
    </row>
    <row r="1747" spans="1:2">
      <c r="A1747" s="216">
        <v>39638</v>
      </c>
      <c r="B1747" s="215">
        <v>25.23</v>
      </c>
    </row>
    <row r="1748" spans="1:2">
      <c r="A1748" s="216">
        <v>39639</v>
      </c>
      <c r="B1748" s="215">
        <v>25.59</v>
      </c>
    </row>
    <row r="1749" spans="1:2">
      <c r="A1749" s="216">
        <v>39640</v>
      </c>
      <c r="B1749" s="215">
        <v>27.49</v>
      </c>
    </row>
    <row r="1750" spans="1:2">
      <c r="A1750" s="216">
        <v>39643</v>
      </c>
      <c r="B1750" s="215">
        <v>28.48</v>
      </c>
    </row>
    <row r="1751" spans="1:2">
      <c r="A1751" s="216">
        <v>39644</v>
      </c>
      <c r="B1751" s="215">
        <v>28.54</v>
      </c>
    </row>
    <row r="1752" spans="1:2">
      <c r="A1752" s="216">
        <v>39645</v>
      </c>
      <c r="B1752" s="215">
        <v>25.1</v>
      </c>
    </row>
    <row r="1753" spans="1:2">
      <c r="A1753" s="216">
        <v>39646</v>
      </c>
      <c r="B1753" s="215">
        <v>25.01</v>
      </c>
    </row>
    <row r="1754" spans="1:2">
      <c r="A1754" s="216">
        <v>39647</v>
      </c>
      <c r="B1754" s="215">
        <v>24.05</v>
      </c>
    </row>
    <row r="1755" spans="1:2">
      <c r="A1755" s="216">
        <v>39650</v>
      </c>
      <c r="B1755" s="215">
        <v>23.05</v>
      </c>
    </row>
    <row r="1756" spans="1:2">
      <c r="A1756" s="216">
        <v>39651</v>
      </c>
      <c r="B1756" s="215">
        <v>21.18</v>
      </c>
    </row>
    <row r="1757" spans="1:2">
      <c r="A1757" s="216">
        <v>39652</v>
      </c>
      <c r="B1757" s="215">
        <v>21.31</v>
      </c>
    </row>
    <row r="1758" spans="1:2">
      <c r="A1758" s="216">
        <v>39653</v>
      </c>
      <c r="B1758" s="215">
        <v>23.44</v>
      </c>
    </row>
    <row r="1759" spans="1:2">
      <c r="A1759" s="216">
        <v>39654</v>
      </c>
      <c r="B1759" s="215">
        <v>22.91</v>
      </c>
    </row>
    <row r="1760" spans="1:2">
      <c r="A1760" s="216">
        <v>39657</v>
      </c>
      <c r="B1760" s="215">
        <v>24.23</v>
      </c>
    </row>
    <row r="1761" spans="1:2">
      <c r="A1761" s="216">
        <v>39658</v>
      </c>
      <c r="B1761" s="215">
        <v>22.03</v>
      </c>
    </row>
    <row r="1762" spans="1:2">
      <c r="A1762" s="216">
        <v>39659</v>
      </c>
      <c r="B1762" s="215">
        <v>21.21</v>
      </c>
    </row>
    <row r="1763" spans="1:2">
      <c r="A1763" s="216">
        <v>39660</v>
      </c>
      <c r="B1763" s="215">
        <v>22.94</v>
      </c>
    </row>
    <row r="1764" spans="1:2">
      <c r="A1764" s="216">
        <v>39661</v>
      </c>
      <c r="B1764" s="215">
        <v>22.57</v>
      </c>
    </row>
    <row r="1765" spans="1:2">
      <c r="A1765" s="216">
        <v>39664</v>
      </c>
      <c r="B1765" s="215">
        <v>23.49</v>
      </c>
    </row>
    <row r="1766" spans="1:2">
      <c r="A1766" s="216">
        <v>39665</v>
      </c>
      <c r="B1766" s="215">
        <v>21.14</v>
      </c>
    </row>
    <row r="1767" spans="1:2">
      <c r="A1767" s="216">
        <v>39666</v>
      </c>
      <c r="B1767" s="215">
        <v>20.23</v>
      </c>
    </row>
    <row r="1768" spans="1:2">
      <c r="A1768" s="216">
        <v>39667</v>
      </c>
      <c r="B1768" s="215">
        <v>21.15</v>
      </c>
    </row>
    <row r="1769" spans="1:2">
      <c r="A1769" s="216">
        <v>39668</v>
      </c>
      <c r="B1769" s="215">
        <v>20.66</v>
      </c>
    </row>
    <row r="1770" spans="1:2">
      <c r="A1770" s="216">
        <v>39671</v>
      </c>
      <c r="B1770" s="215">
        <v>20.12</v>
      </c>
    </row>
    <row r="1771" spans="1:2">
      <c r="A1771" s="216">
        <v>39672</v>
      </c>
      <c r="B1771" s="215">
        <v>21.17</v>
      </c>
    </row>
    <row r="1772" spans="1:2">
      <c r="A1772" s="216">
        <v>39673</v>
      </c>
      <c r="B1772" s="215">
        <v>21.55</v>
      </c>
    </row>
    <row r="1773" spans="1:2">
      <c r="A1773" s="216">
        <v>39674</v>
      </c>
      <c r="B1773" s="215">
        <v>20.34</v>
      </c>
    </row>
    <row r="1774" spans="1:2">
      <c r="A1774" s="216">
        <v>39675</v>
      </c>
      <c r="B1774" s="215">
        <v>19.579999999999998</v>
      </c>
    </row>
    <row r="1775" spans="1:2">
      <c r="A1775" s="216">
        <v>39678</v>
      </c>
      <c r="B1775" s="215">
        <v>20.98</v>
      </c>
    </row>
    <row r="1776" spans="1:2">
      <c r="A1776" s="216">
        <v>39679</v>
      </c>
      <c r="B1776" s="215">
        <v>21.28</v>
      </c>
    </row>
    <row r="1777" spans="1:2">
      <c r="A1777" s="216">
        <v>39680</v>
      </c>
      <c r="B1777" s="215">
        <v>20.420000000000002</v>
      </c>
    </row>
    <row r="1778" spans="1:2">
      <c r="A1778" s="216">
        <v>39681</v>
      </c>
      <c r="B1778" s="215">
        <v>19.82</v>
      </c>
    </row>
    <row r="1779" spans="1:2">
      <c r="A1779" s="216">
        <v>39682</v>
      </c>
      <c r="B1779" s="215">
        <v>18.809999999999999</v>
      </c>
    </row>
    <row r="1780" spans="1:2">
      <c r="A1780" s="216">
        <v>39685</v>
      </c>
      <c r="B1780" s="215">
        <v>20.97</v>
      </c>
    </row>
    <row r="1781" spans="1:2">
      <c r="A1781" s="216">
        <v>39686</v>
      </c>
      <c r="B1781" s="215">
        <v>20.49</v>
      </c>
    </row>
    <row r="1782" spans="1:2">
      <c r="A1782" s="216">
        <v>39687</v>
      </c>
      <c r="B1782" s="215">
        <v>19.760000000000002</v>
      </c>
    </row>
    <row r="1783" spans="1:2">
      <c r="A1783" s="216">
        <v>39688</v>
      </c>
      <c r="B1783" s="215">
        <v>19.43</v>
      </c>
    </row>
    <row r="1784" spans="1:2">
      <c r="A1784" s="216">
        <v>39689</v>
      </c>
      <c r="B1784" s="215">
        <v>20.65</v>
      </c>
    </row>
    <row r="1785" spans="1:2">
      <c r="A1785" s="216">
        <v>39692</v>
      </c>
      <c r="B1785" s="217" t="e">
        <f>NA()</f>
        <v>#N/A</v>
      </c>
    </row>
    <row r="1786" spans="1:2">
      <c r="A1786" s="216">
        <v>39693</v>
      </c>
      <c r="B1786" s="215">
        <v>21.99</v>
      </c>
    </row>
    <row r="1787" spans="1:2">
      <c r="A1787" s="216">
        <v>39694</v>
      </c>
      <c r="B1787" s="215">
        <v>21.43</v>
      </c>
    </row>
    <row r="1788" spans="1:2">
      <c r="A1788" s="216">
        <v>39695</v>
      </c>
      <c r="B1788" s="215">
        <v>24.03</v>
      </c>
    </row>
    <row r="1789" spans="1:2">
      <c r="A1789" s="216">
        <v>39696</v>
      </c>
      <c r="B1789" s="215">
        <v>23.06</v>
      </c>
    </row>
    <row r="1790" spans="1:2">
      <c r="A1790" s="216">
        <v>39699</v>
      </c>
      <c r="B1790" s="215">
        <v>22.64</v>
      </c>
    </row>
    <row r="1791" spans="1:2">
      <c r="A1791" s="216">
        <v>39700</v>
      </c>
      <c r="B1791" s="215">
        <v>25.47</v>
      </c>
    </row>
    <row r="1792" spans="1:2">
      <c r="A1792" s="216">
        <v>39701</v>
      </c>
      <c r="B1792" s="215">
        <v>24.52</v>
      </c>
    </row>
    <row r="1793" spans="1:2">
      <c r="A1793" s="216">
        <v>39702</v>
      </c>
      <c r="B1793" s="215">
        <v>24.39</v>
      </c>
    </row>
    <row r="1794" spans="1:2">
      <c r="A1794" s="216">
        <v>39703</v>
      </c>
      <c r="B1794" s="215">
        <v>25.66</v>
      </c>
    </row>
    <row r="1795" spans="1:2">
      <c r="A1795" s="216">
        <v>39706</v>
      </c>
      <c r="B1795" s="215">
        <v>31.7</v>
      </c>
    </row>
    <row r="1796" spans="1:2">
      <c r="A1796" s="216">
        <v>39707</v>
      </c>
      <c r="B1796" s="215">
        <v>30.3</v>
      </c>
    </row>
    <row r="1797" spans="1:2">
      <c r="A1797" s="216">
        <v>39708</v>
      </c>
      <c r="B1797" s="215">
        <v>36.22</v>
      </c>
    </row>
    <row r="1798" spans="1:2">
      <c r="A1798" s="216">
        <v>39709</v>
      </c>
      <c r="B1798" s="215">
        <v>33.1</v>
      </c>
    </row>
    <row r="1799" spans="1:2">
      <c r="A1799" s="216">
        <v>39710</v>
      </c>
      <c r="B1799" s="215">
        <v>32.07</v>
      </c>
    </row>
    <row r="1800" spans="1:2">
      <c r="A1800" s="216">
        <v>39713</v>
      </c>
      <c r="B1800" s="215">
        <v>33.85</v>
      </c>
    </row>
    <row r="1801" spans="1:2">
      <c r="A1801" s="216">
        <v>39714</v>
      </c>
      <c r="B1801" s="215">
        <v>35.72</v>
      </c>
    </row>
    <row r="1802" spans="1:2">
      <c r="A1802" s="216">
        <v>39715</v>
      </c>
      <c r="B1802" s="215">
        <v>35.19</v>
      </c>
    </row>
    <row r="1803" spans="1:2">
      <c r="A1803" s="216">
        <v>39716</v>
      </c>
      <c r="B1803" s="215">
        <v>32.82</v>
      </c>
    </row>
    <row r="1804" spans="1:2">
      <c r="A1804" s="216">
        <v>39717</v>
      </c>
      <c r="B1804" s="215">
        <v>34.74</v>
      </c>
    </row>
    <row r="1805" spans="1:2">
      <c r="A1805" s="216">
        <v>39720</v>
      </c>
      <c r="B1805" s="215">
        <v>46.72</v>
      </c>
    </row>
    <row r="1806" spans="1:2">
      <c r="A1806" s="216">
        <v>39721</v>
      </c>
      <c r="B1806" s="215">
        <v>39.39</v>
      </c>
    </row>
    <row r="1807" spans="1:2">
      <c r="A1807" s="216">
        <v>39722</v>
      </c>
      <c r="B1807" s="215">
        <v>39.81</v>
      </c>
    </row>
    <row r="1808" spans="1:2">
      <c r="A1808" s="216">
        <v>39723</v>
      </c>
      <c r="B1808" s="215">
        <v>45.26</v>
      </c>
    </row>
    <row r="1809" spans="1:2">
      <c r="A1809" s="216">
        <v>39724</v>
      </c>
      <c r="B1809" s="215">
        <v>45.14</v>
      </c>
    </row>
    <row r="1810" spans="1:2">
      <c r="A1810" s="216">
        <v>39727</v>
      </c>
      <c r="B1810" s="215">
        <v>52.05</v>
      </c>
    </row>
    <row r="1811" spans="1:2">
      <c r="A1811" s="216">
        <v>39728</v>
      </c>
      <c r="B1811" s="215">
        <v>53.68</v>
      </c>
    </row>
    <row r="1812" spans="1:2">
      <c r="A1812" s="216">
        <v>39729</v>
      </c>
      <c r="B1812" s="215">
        <v>57.53</v>
      </c>
    </row>
    <row r="1813" spans="1:2">
      <c r="A1813" s="216">
        <v>39730</v>
      </c>
      <c r="B1813" s="215">
        <v>63.92</v>
      </c>
    </row>
    <row r="1814" spans="1:2">
      <c r="A1814" s="216">
        <v>39731</v>
      </c>
      <c r="B1814" s="215">
        <v>69.95</v>
      </c>
    </row>
    <row r="1815" spans="1:2">
      <c r="A1815" s="216">
        <v>39734</v>
      </c>
      <c r="B1815" s="215">
        <v>54.99</v>
      </c>
    </row>
    <row r="1816" spans="1:2">
      <c r="A1816" s="216">
        <v>39735</v>
      </c>
      <c r="B1816" s="215">
        <v>55.13</v>
      </c>
    </row>
    <row r="1817" spans="1:2">
      <c r="A1817" s="216">
        <v>39736</v>
      </c>
      <c r="B1817" s="215">
        <v>69.25</v>
      </c>
    </row>
    <row r="1818" spans="1:2">
      <c r="A1818" s="216">
        <v>39737</v>
      </c>
      <c r="B1818" s="215">
        <v>67.61</v>
      </c>
    </row>
    <row r="1819" spans="1:2">
      <c r="A1819" s="216">
        <v>39738</v>
      </c>
      <c r="B1819" s="215">
        <v>70.33</v>
      </c>
    </row>
    <row r="1820" spans="1:2">
      <c r="A1820" s="216">
        <v>39741</v>
      </c>
      <c r="B1820" s="215">
        <v>52.97</v>
      </c>
    </row>
    <row r="1821" spans="1:2">
      <c r="A1821" s="216">
        <v>39742</v>
      </c>
      <c r="B1821" s="215">
        <v>53.11</v>
      </c>
    </row>
    <row r="1822" spans="1:2">
      <c r="A1822" s="216">
        <v>39743</v>
      </c>
      <c r="B1822" s="215">
        <v>69.650000000000006</v>
      </c>
    </row>
    <row r="1823" spans="1:2">
      <c r="A1823" s="216">
        <v>39744</v>
      </c>
      <c r="B1823" s="215">
        <v>67.8</v>
      </c>
    </row>
    <row r="1824" spans="1:2">
      <c r="A1824" s="216">
        <v>39745</v>
      </c>
      <c r="B1824" s="215">
        <v>79.13</v>
      </c>
    </row>
    <row r="1825" spans="1:2">
      <c r="A1825" s="216">
        <v>39748</v>
      </c>
      <c r="B1825" s="215">
        <v>80.06</v>
      </c>
    </row>
    <row r="1826" spans="1:2">
      <c r="A1826" s="216">
        <v>39749</v>
      </c>
      <c r="B1826" s="215">
        <v>66.959999999999994</v>
      </c>
    </row>
    <row r="1827" spans="1:2">
      <c r="A1827" s="216">
        <v>39750</v>
      </c>
      <c r="B1827" s="215">
        <v>69.959999999999994</v>
      </c>
    </row>
    <row r="1828" spans="1:2">
      <c r="A1828" s="216">
        <v>39751</v>
      </c>
      <c r="B1828" s="215">
        <v>62.9</v>
      </c>
    </row>
    <row r="1829" spans="1:2">
      <c r="A1829" s="216">
        <v>39752</v>
      </c>
      <c r="B1829" s="215">
        <v>59.89</v>
      </c>
    </row>
    <row r="1830" spans="1:2">
      <c r="A1830" s="216">
        <v>39755</v>
      </c>
      <c r="B1830" s="215">
        <v>53.68</v>
      </c>
    </row>
    <row r="1831" spans="1:2">
      <c r="A1831" s="216">
        <v>39756</v>
      </c>
      <c r="B1831" s="215">
        <v>47.73</v>
      </c>
    </row>
    <row r="1832" spans="1:2">
      <c r="A1832" s="216">
        <v>39757</v>
      </c>
      <c r="B1832" s="215">
        <v>54.56</v>
      </c>
    </row>
    <row r="1833" spans="1:2">
      <c r="A1833" s="216">
        <v>39758</v>
      </c>
      <c r="B1833" s="215">
        <v>63.68</v>
      </c>
    </row>
    <row r="1834" spans="1:2">
      <c r="A1834" s="216">
        <v>39759</v>
      </c>
      <c r="B1834" s="215">
        <v>56.1</v>
      </c>
    </row>
    <row r="1835" spans="1:2">
      <c r="A1835" s="216">
        <v>39762</v>
      </c>
      <c r="B1835" s="215">
        <v>59.98</v>
      </c>
    </row>
    <row r="1836" spans="1:2">
      <c r="A1836" s="216">
        <v>39763</v>
      </c>
      <c r="B1836" s="215">
        <v>61.44</v>
      </c>
    </row>
    <row r="1837" spans="1:2">
      <c r="A1837" s="216">
        <v>39764</v>
      </c>
      <c r="B1837" s="215">
        <v>66.459999999999994</v>
      </c>
    </row>
    <row r="1838" spans="1:2">
      <c r="A1838" s="216">
        <v>39765</v>
      </c>
      <c r="B1838" s="215">
        <v>59.83</v>
      </c>
    </row>
    <row r="1839" spans="1:2">
      <c r="A1839" s="216">
        <v>39766</v>
      </c>
      <c r="B1839" s="215">
        <v>66.31</v>
      </c>
    </row>
    <row r="1840" spans="1:2">
      <c r="A1840" s="216">
        <v>39769</v>
      </c>
      <c r="B1840" s="215">
        <v>69.150000000000006</v>
      </c>
    </row>
    <row r="1841" spans="1:2">
      <c r="A1841" s="216">
        <v>39770</v>
      </c>
      <c r="B1841" s="215">
        <v>67.64</v>
      </c>
    </row>
    <row r="1842" spans="1:2">
      <c r="A1842" s="216">
        <v>39771</v>
      </c>
      <c r="B1842" s="215">
        <v>74.260000000000005</v>
      </c>
    </row>
    <row r="1843" spans="1:2">
      <c r="A1843" s="216">
        <v>39772</v>
      </c>
      <c r="B1843" s="215">
        <v>80.86</v>
      </c>
    </row>
    <row r="1844" spans="1:2">
      <c r="A1844" s="216">
        <v>39773</v>
      </c>
      <c r="B1844" s="215">
        <v>72.67</v>
      </c>
    </row>
    <row r="1845" spans="1:2">
      <c r="A1845" s="216">
        <v>39776</v>
      </c>
      <c r="B1845" s="215">
        <v>64.7</v>
      </c>
    </row>
    <row r="1846" spans="1:2">
      <c r="A1846" s="216">
        <v>39777</v>
      </c>
      <c r="B1846" s="215">
        <v>60.9</v>
      </c>
    </row>
    <row r="1847" spans="1:2">
      <c r="A1847" s="216">
        <v>39778</v>
      </c>
      <c r="B1847" s="215">
        <v>54.92</v>
      </c>
    </row>
    <row r="1848" spans="1:2">
      <c r="A1848" s="216">
        <v>39779</v>
      </c>
      <c r="B1848" s="217" t="e">
        <f>NA()</f>
        <v>#N/A</v>
      </c>
    </row>
    <row r="1849" spans="1:2">
      <c r="A1849" s="216">
        <v>39780</v>
      </c>
      <c r="B1849" s="215">
        <v>55.84</v>
      </c>
    </row>
    <row r="1850" spans="1:2">
      <c r="A1850" s="216">
        <v>39783</v>
      </c>
      <c r="B1850" s="215">
        <v>68.510000000000005</v>
      </c>
    </row>
    <row r="1851" spans="1:2">
      <c r="A1851" s="216">
        <v>39784</v>
      </c>
      <c r="B1851" s="215">
        <v>62.98</v>
      </c>
    </row>
    <row r="1852" spans="1:2">
      <c r="A1852" s="216">
        <v>39785</v>
      </c>
      <c r="B1852" s="215">
        <v>60.72</v>
      </c>
    </row>
    <row r="1853" spans="1:2">
      <c r="A1853" s="216">
        <v>39786</v>
      </c>
      <c r="B1853" s="215">
        <v>63.64</v>
      </c>
    </row>
    <row r="1854" spans="1:2">
      <c r="A1854" s="216">
        <v>39787</v>
      </c>
      <c r="B1854" s="215">
        <v>59.93</v>
      </c>
    </row>
    <row r="1855" spans="1:2">
      <c r="A1855" s="216">
        <v>39790</v>
      </c>
      <c r="B1855" s="215">
        <v>58.49</v>
      </c>
    </row>
    <row r="1856" spans="1:2">
      <c r="A1856" s="216">
        <v>39791</v>
      </c>
      <c r="B1856" s="215">
        <v>58.91</v>
      </c>
    </row>
    <row r="1857" spans="1:2">
      <c r="A1857" s="216">
        <v>39792</v>
      </c>
      <c r="B1857" s="215">
        <v>55.73</v>
      </c>
    </row>
    <row r="1858" spans="1:2">
      <c r="A1858" s="216">
        <v>39793</v>
      </c>
      <c r="B1858" s="215">
        <v>55.78</v>
      </c>
    </row>
    <row r="1859" spans="1:2">
      <c r="A1859" s="216">
        <v>39794</v>
      </c>
      <c r="B1859" s="215">
        <v>54.28</v>
      </c>
    </row>
    <row r="1860" spans="1:2">
      <c r="A1860" s="216">
        <v>39797</v>
      </c>
      <c r="B1860" s="215">
        <v>56.76</v>
      </c>
    </row>
    <row r="1861" spans="1:2">
      <c r="A1861" s="216">
        <v>39798</v>
      </c>
      <c r="B1861" s="215">
        <v>52.37</v>
      </c>
    </row>
    <row r="1862" spans="1:2">
      <c r="A1862" s="216">
        <v>39799</v>
      </c>
      <c r="B1862" s="215">
        <v>49.84</v>
      </c>
    </row>
    <row r="1863" spans="1:2">
      <c r="A1863" s="216">
        <v>39800</v>
      </c>
      <c r="B1863" s="215">
        <v>47.34</v>
      </c>
    </row>
    <row r="1864" spans="1:2">
      <c r="A1864" s="216">
        <v>39801</v>
      </c>
      <c r="B1864" s="215">
        <v>44.93</v>
      </c>
    </row>
    <row r="1865" spans="1:2">
      <c r="A1865" s="216">
        <v>39804</v>
      </c>
      <c r="B1865" s="215">
        <v>44.56</v>
      </c>
    </row>
    <row r="1866" spans="1:2">
      <c r="A1866" s="216">
        <v>39805</v>
      </c>
      <c r="B1866" s="215">
        <v>45.02</v>
      </c>
    </row>
    <row r="1867" spans="1:2">
      <c r="A1867" s="216">
        <v>39806</v>
      </c>
      <c r="B1867" s="215">
        <v>44.21</v>
      </c>
    </row>
    <row r="1868" spans="1:2">
      <c r="A1868" s="216">
        <v>39807</v>
      </c>
      <c r="B1868" s="217" t="e">
        <f>NA()</f>
        <v>#N/A</v>
      </c>
    </row>
    <row r="1869" spans="1:2">
      <c r="A1869" s="216">
        <v>39808</v>
      </c>
      <c r="B1869" s="215">
        <v>43.38</v>
      </c>
    </row>
    <row r="1870" spans="1:2">
      <c r="A1870" s="216">
        <v>39811</v>
      </c>
      <c r="B1870" s="215">
        <v>43.9</v>
      </c>
    </row>
    <row r="1871" spans="1:2">
      <c r="A1871" s="216">
        <v>39812</v>
      </c>
      <c r="B1871" s="215">
        <v>41.63</v>
      </c>
    </row>
    <row r="1872" spans="1:2">
      <c r="A1872" s="216">
        <v>39813</v>
      </c>
      <c r="B1872" s="215">
        <v>40</v>
      </c>
    </row>
    <row r="1873" spans="1:2">
      <c r="A1873" s="216">
        <v>39814</v>
      </c>
      <c r="B1873" s="217" t="e">
        <f>NA()</f>
        <v>#N/A</v>
      </c>
    </row>
    <row r="1874" spans="1:2">
      <c r="A1874" s="216">
        <v>39815</v>
      </c>
      <c r="B1874" s="215">
        <v>39.19</v>
      </c>
    </row>
    <row r="1875" spans="1:2">
      <c r="A1875" s="216">
        <v>39818</v>
      </c>
      <c r="B1875" s="215">
        <v>39.08</v>
      </c>
    </row>
    <row r="1876" spans="1:2">
      <c r="A1876" s="216">
        <v>39819</v>
      </c>
      <c r="B1876" s="215">
        <v>38.56</v>
      </c>
    </row>
    <row r="1877" spans="1:2">
      <c r="A1877" s="216">
        <v>39820</v>
      </c>
      <c r="B1877" s="215">
        <v>43.39</v>
      </c>
    </row>
    <row r="1878" spans="1:2">
      <c r="A1878" s="216">
        <v>39821</v>
      </c>
      <c r="B1878" s="215">
        <v>42.56</v>
      </c>
    </row>
    <row r="1879" spans="1:2">
      <c r="A1879" s="216">
        <v>39822</v>
      </c>
      <c r="B1879" s="215">
        <v>42.82</v>
      </c>
    </row>
    <row r="1880" spans="1:2">
      <c r="A1880" s="216">
        <v>39825</v>
      </c>
      <c r="B1880" s="215">
        <v>45.84</v>
      </c>
    </row>
    <row r="1881" spans="1:2">
      <c r="A1881" s="216">
        <v>39826</v>
      </c>
      <c r="B1881" s="215">
        <v>43.27</v>
      </c>
    </row>
    <row r="1882" spans="1:2">
      <c r="A1882" s="216">
        <v>39827</v>
      </c>
      <c r="B1882" s="215">
        <v>49.14</v>
      </c>
    </row>
    <row r="1883" spans="1:2">
      <c r="A1883" s="216">
        <v>39828</v>
      </c>
      <c r="B1883" s="215">
        <v>51</v>
      </c>
    </row>
    <row r="1884" spans="1:2">
      <c r="A1884" s="216">
        <v>39829</v>
      </c>
      <c r="B1884" s="215">
        <v>46.11</v>
      </c>
    </row>
    <row r="1885" spans="1:2">
      <c r="A1885" s="216">
        <v>39832</v>
      </c>
      <c r="B1885" s="217" t="e">
        <f>NA()</f>
        <v>#N/A</v>
      </c>
    </row>
    <row r="1886" spans="1:2">
      <c r="A1886" s="216">
        <v>39833</v>
      </c>
      <c r="B1886" s="215">
        <v>56.65</v>
      </c>
    </row>
    <row r="1887" spans="1:2">
      <c r="A1887" s="216">
        <v>39834</v>
      </c>
      <c r="B1887" s="215">
        <v>46.42</v>
      </c>
    </row>
    <row r="1888" spans="1:2">
      <c r="A1888" s="216">
        <v>39835</v>
      </c>
      <c r="B1888" s="215">
        <v>47.29</v>
      </c>
    </row>
    <row r="1889" spans="1:2">
      <c r="A1889" s="216">
        <v>39836</v>
      </c>
      <c r="B1889" s="215">
        <v>47.27</v>
      </c>
    </row>
    <row r="1890" spans="1:2">
      <c r="A1890" s="216">
        <v>39839</v>
      </c>
      <c r="B1890" s="215">
        <v>45.69</v>
      </c>
    </row>
    <row r="1891" spans="1:2">
      <c r="A1891" s="216">
        <v>39840</v>
      </c>
      <c r="B1891" s="215">
        <v>42.25</v>
      </c>
    </row>
    <row r="1892" spans="1:2">
      <c r="A1892" s="216">
        <v>39841</v>
      </c>
      <c r="B1892" s="215">
        <v>39.659999999999997</v>
      </c>
    </row>
    <row r="1893" spans="1:2">
      <c r="A1893" s="216">
        <v>39842</v>
      </c>
      <c r="B1893" s="215">
        <v>42.63</v>
      </c>
    </row>
    <row r="1894" spans="1:2">
      <c r="A1894" s="216">
        <v>39843</v>
      </c>
      <c r="B1894" s="215">
        <v>44.84</v>
      </c>
    </row>
    <row r="1895" spans="1:2">
      <c r="A1895" s="216">
        <v>39846</v>
      </c>
      <c r="B1895" s="215">
        <v>45.52</v>
      </c>
    </row>
    <row r="1896" spans="1:2">
      <c r="A1896" s="216">
        <v>39847</v>
      </c>
      <c r="B1896" s="215">
        <v>43.06</v>
      </c>
    </row>
    <row r="1897" spans="1:2">
      <c r="A1897" s="216">
        <v>39848</v>
      </c>
      <c r="B1897" s="215">
        <v>43.85</v>
      </c>
    </row>
    <row r="1898" spans="1:2">
      <c r="A1898" s="216">
        <v>39849</v>
      </c>
      <c r="B1898" s="215">
        <v>43.73</v>
      </c>
    </row>
    <row r="1899" spans="1:2">
      <c r="A1899" s="216">
        <v>39850</v>
      </c>
      <c r="B1899" s="215">
        <v>43.37</v>
      </c>
    </row>
    <row r="1900" spans="1:2">
      <c r="A1900" s="216">
        <v>39853</v>
      </c>
      <c r="B1900" s="215">
        <v>43.64</v>
      </c>
    </row>
    <row r="1901" spans="1:2">
      <c r="A1901" s="216">
        <v>39854</v>
      </c>
      <c r="B1901" s="215">
        <v>46.67</v>
      </c>
    </row>
    <row r="1902" spans="1:2">
      <c r="A1902" s="216">
        <v>39855</v>
      </c>
      <c r="B1902" s="215">
        <v>44.53</v>
      </c>
    </row>
    <row r="1903" spans="1:2">
      <c r="A1903" s="216">
        <v>39856</v>
      </c>
      <c r="B1903" s="215">
        <v>41.25</v>
      </c>
    </row>
    <row r="1904" spans="1:2">
      <c r="A1904" s="216">
        <v>39857</v>
      </c>
      <c r="B1904" s="215">
        <v>42.93</v>
      </c>
    </row>
    <row r="1905" spans="1:2">
      <c r="A1905" s="216">
        <v>39860</v>
      </c>
      <c r="B1905" s="217" t="e">
        <f>NA()</f>
        <v>#N/A</v>
      </c>
    </row>
    <row r="1906" spans="1:2">
      <c r="A1906" s="216">
        <v>39861</v>
      </c>
      <c r="B1906" s="215">
        <v>48.66</v>
      </c>
    </row>
    <row r="1907" spans="1:2">
      <c r="A1907" s="216">
        <v>39862</v>
      </c>
      <c r="B1907" s="215">
        <v>48.46</v>
      </c>
    </row>
    <row r="1908" spans="1:2">
      <c r="A1908" s="216">
        <v>39863</v>
      </c>
      <c r="B1908" s="215">
        <v>47.08</v>
      </c>
    </row>
    <row r="1909" spans="1:2">
      <c r="A1909" s="216">
        <v>39864</v>
      </c>
      <c r="B1909" s="215">
        <v>49.3</v>
      </c>
    </row>
    <row r="1910" spans="1:2">
      <c r="A1910" s="216">
        <v>39867</v>
      </c>
      <c r="B1910" s="215">
        <v>52.62</v>
      </c>
    </row>
    <row r="1911" spans="1:2">
      <c r="A1911" s="216">
        <v>39868</v>
      </c>
      <c r="B1911" s="215">
        <v>45.49</v>
      </c>
    </row>
    <row r="1912" spans="1:2">
      <c r="A1912" s="216">
        <v>39869</v>
      </c>
      <c r="B1912" s="215">
        <v>44.67</v>
      </c>
    </row>
    <row r="1913" spans="1:2">
      <c r="A1913" s="216">
        <v>39870</v>
      </c>
      <c r="B1913" s="215">
        <v>44.66</v>
      </c>
    </row>
    <row r="1914" spans="1:2">
      <c r="A1914" s="216">
        <v>39871</v>
      </c>
      <c r="B1914" s="215">
        <v>46.35</v>
      </c>
    </row>
    <row r="1915" spans="1:2">
      <c r="A1915" s="216">
        <v>39874</v>
      </c>
      <c r="B1915" s="215">
        <v>52.65</v>
      </c>
    </row>
    <row r="1916" spans="1:2">
      <c r="A1916" s="216">
        <v>39875</v>
      </c>
      <c r="B1916" s="215">
        <v>50.93</v>
      </c>
    </row>
    <row r="1917" spans="1:2">
      <c r="A1917" s="216">
        <v>39876</v>
      </c>
      <c r="B1917" s="215">
        <v>47.56</v>
      </c>
    </row>
    <row r="1918" spans="1:2">
      <c r="A1918" s="216">
        <v>39877</v>
      </c>
      <c r="B1918" s="215">
        <v>50.17</v>
      </c>
    </row>
    <row r="1919" spans="1:2">
      <c r="A1919" s="216">
        <v>39878</v>
      </c>
      <c r="B1919" s="215">
        <v>49.33</v>
      </c>
    </row>
    <row r="1920" spans="1:2">
      <c r="A1920" s="216">
        <v>39881</v>
      </c>
      <c r="B1920" s="215">
        <v>49.68</v>
      </c>
    </row>
    <row r="1921" spans="1:2">
      <c r="A1921" s="216">
        <v>39882</v>
      </c>
      <c r="B1921" s="215">
        <v>44.37</v>
      </c>
    </row>
    <row r="1922" spans="1:2">
      <c r="A1922" s="216">
        <v>39883</v>
      </c>
      <c r="B1922" s="215">
        <v>43.61</v>
      </c>
    </row>
    <row r="1923" spans="1:2">
      <c r="A1923" s="216">
        <v>39884</v>
      </c>
      <c r="B1923" s="215">
        <v>41.18</v>
      </c>
    </row>
    <row r="1924" spans="1:2">
      <c r="A1924" s="216">
        <v>39885</v>
      </c>
      <c r="B1924" s="215">
        <v>42.36</v>
      </c>
    </row>
    <row r="1925" spans="1:2">
      <c r="A1925" s="216">
        <v>39888</v>
      </c>
      <c r="B1925" s="215">
        <v>43.74</v>
      </c>
    </row>
    <row r="1926" spans="1:2">
      <c r="A1926" s="216">
        <v>39889</v>
      </c>
      <c r="B1926" s="215">
        <v>40.799999999999997</v>
      </c>
    </row>
    <row r="1927" spans="1:2">
      <c r="A1927" s="216">
        <v>39890</v>
      </c>
      <c r="B1927" s="215">
        <v>40.06</v>
      </c>
    </row>
    <row r="1928" spans="1:2">
      <c r="A1928" s="216">
        <v>39891</v>
      </c>
      <c r="B1928" s="215">
        <v>43.68</v>
      </c>
    </row>
    <row r="1929" spans="1:2">
      <c r="A1929" s="216">
        <v>39892</v>
      </c>
      <c r="B1929" s="215">
        <v>45.89</v>
      </c>
    </row>
    <row r="1930" spans="1:2">
      <c r="A1930" s="216">
        <v>39895</v>
      </c>
      <c r="B1930" s="215">
        <v>43.23</v>
      </c>
    </row>
    <row r="1931" spans="1:2">
      <c r="A1931" s="216">
        <v>39896</v>
      </c>
      <c r="B1931" s="215">
        <v>42.93</v>
      </c>
    </row>
    <row r="1932" spans="1:2">
      <c r="A1932" s="216">
        <v>39897</v>
      </c>
      <c r="B1932" s="215">
        <v>42.25</v>
      </c>
    </row>
    <row r="1933" spans="1:2">
      <c r="A1933" s="216">
        <v>39898</v>
      </c>
      <c r="B1933" s="215">
        <v>40.36</v>
      </c>
    </row>
    <row r="1934" spans="1:2">
      <c r="A1934" s="216">
        <v>39899</v>
      </c>
      <c r="B1934" s="215">
        <v>41.04</v>
      </c>
    </row>
    <row r="1935" spans="1:2">
      <c r="A1935" s="216">
        <v>39902</v>
      </c>
      <c r="B1935" s="215">
        <v>45.54</v>
      </c>
    </row>
    <row r="1936" spans="1:2">
      <c r="A1936" s="216">
        <v>39903</v>
      </c>
      <c r="B1936" s="215">
        <v>44.14</v>
      </c>
    </row>
    <row r="1937" spans="1:2">
      <c r="A1937" s="216">
        <v>39904</v>
      </c>
      <c r="B1937" s="215">
        <v>42.28</v>
      </c>
    </row>
    <row r="1938" spans="1:2">
      <c r="A1938" s="216">
        <v>39905</v>
      </c>
      <c r="B1938" s="215">
        <v>42.04</v>
      </c>
    </row>
    <row r="1939" spans="1:2">
      <c r="A1939" s="216">
        <v>39906</v>
      </c>
      <c r="B1939" s="215">
        <v>39.700000000000003</v>
      </c>
    </row>
    <row r="1940" spans="1:2">
      <c r="A1940" s="216">
        <v>39909</v>
      </c>
      <c r="B1940" s="215">
        <v>40.93</v>
      </c>
    </row>
    <row r="1941" spans="1:2">
      <c r="A1941" s="216">
        <v>39910</v>
      </c>
      <c r="B1941" s="215">
        <v>40.39</v>
      </c>
    </row>
    <row r="1942" spans="1:2">
      <c r="A1942" s="216">
        <v>39911</v>
      </c>
      <c r="B1942" s="215">
        <v>38.85</v>
      </c>
    </row>
    <row r="1943" spans="1:2">
      <c r="A1943" s="216">
        <v>39912</v>
      </c>
      <c r="B1943" s="215">
        <v>36.53</v>
      </c>
    </row>
    <row r="1944" spans="1:2">
      <c r="A1944" s="216">
        <v>39913</v>
      </c>
      <c r="B1944" s="217" t="e">
        <f>NA()</f>
        <v>#N/A</v>
      </c>
    </row>
    <row r="1945" spans="1:2">
      <c r="A1945" s="216">
        <v>39916</v>
      </c>
      <c r="B1945" s="215">
        <v>37.81</v>
      </c>
    </row>
    <row r="1946" spans="1:2">
      <c r="A1946" s="216">
        <v>39917</v>
      </c>
      <c r="B1946" s="215">
        <v>37.67</v>
      </c>
    </row>
    <row r="1947" spans="1:2">
      <c r="A1947" s="216">
        <v>39918</v>
      </c>
      <c r="B1947" s="215">
        <v>36.17</v>
      </c>
    </row>
    <row r="1948" spans="1:2">
      <c r="A1948" s="216">
        <v>39919</v>
      </c>
      <c r="B1948" s="215">
        <v>35.79</v>
      </c>
    </row>
    <row r="1949" spans="1:2">
      <c r="A1949" s="216">
        <v>39920</v>
      </c>
      <c r="B1949" s="215">
        <v>33.94</v>
      </c>
    </row>
    <row r="1950" spans="1:2">
      <c r="A1950" s="216">
        <v>39923</v>
      </c>
      <c r="B1950" s="215">
        <v>39.18</v>
      </c>
    </row>
    <row r="1951" spans="1:2">
      <c r="A1951" s="216">
        <v>39924</v>
      </c>
      <c r="B1951" s="215">
        <v>37.14</v>
      </c>
    </row>
    <row r="1952" spans="1:2">
      <c r="A1952" s="216">
        <v>39925</v>
      </c>
      <c r="B1952" s="215">
        <v>38.1</v>
      </c>
    </row>
    <row r="1953" spans="1:2">
      <c r="A1953" s="216">
        <v>39926</v>
      </c>
      <c r="B1953" s="215">
        <v>37.15</v>
      </c>
    </row>
    <row r="1954" spans="1:2">
      <c r="A1954" s="216">
        <v>39927</v>
      </c>
      <c r="B1954" s="215">
        <v>36.82</v>
      </c>
    </row>
    <row r="1955" spans="1:2">
      <c r="A1955" s="216">
        <v>39930</v>
      </c>
      <c r="B1955" s="215">
        <v>38.32</v>
      </c>
    </row>
    <row r="1956" spans="1:2">
      <c r="A1956" s="216">
        <v>39931</v>
      </c>
      <c r="B1956" s="215">
        <v>37.950000000000003</v>
      </c>
    </row>
    <row r="1957" spans="1:2">
      <c r="A1957" s="216">
        <v>39932</v>
      </c>
      <c r="B1957" s="215">
        <v>36.08</v>
      </c>
    </row>
    <row r="1958" spans="1:2">
      <c r="A1958" s="216">
        <v>39933</v>
      </c>
      <c r="B1958" s="215">
        <v>36.5</v>
      </c>
    </row>
    <row r="1959" spans="1:2">
      <c r="A1959" s="216">
        <v>39934</v>
      </c>
      <c r="B1959" s="215">
        <v>35.299999999999997</v>
      </c>
    </row>
    <row r="1960" spans="1:2">
      <c r="A1960" s="216">
        <v>39937</v>
      </c>
      <c r="B1960" s="215">
        <v>34.53</v>
      </c>
    </row>
    <row r="1961" spans="1:2">
      <c r="A1961" s="216">
        <v>39938</v>
      </c>
      <c r="B1961" s="215">
        <v>33.36</v>
      </c>
    </row>
    <row r="1962" spans="1:2">
      <c r="A1962" s="216">
        <v>39939</v>
      </c>
      <c r="B1962" s="215">
        <v>32.450000000000003</v>
      </c>
    </row>
    <row r="1963" spans="1:2">
      <c r="A1963" s="216">
        <v>39940</v>
      </c>
      <c r="B1963" s="215">
        <v>33.44</v>
      </c>
    </row>
    <row r="1964" spans="1:2">
      <c r="A1964" s="216">
        <v>39941</v>
      </c>
      <c r="B1964" s="215">
        <v>32.049999999999997</v>
      </c>
    </row>
    <row r="1965" spans="1:2">
      <c r="A1965" s="216">
        <v>39944</v>
      </c>
      <c r="B1965" s="215">
        <v>32.869999999999997</v>
      </c>
    </row>
    <row r="1966" spans="1:2">
      <c r="A1966" s="216">
        <v>39945</v>
      </c>
      <c r="B1966" s="215">
        <v>31.8</v>
      </c>
    </row>
    <row r="1967" spans="1:2">
      <c r="A1967" s="216">
        <v>39946</v>
      </c>
      <c r="B1967" s="215">
        <v>33.65</v>
      </c>
    </row>
    <row r="1968" spans="1:2">
      <c r="A1968" s="216">
        <v>39947</v>
      </c>
      <c r="B1968" s="215">
        <v>31.37</v>
      </c>
    </row>
    <row r="1969" spans="1:2">
      <c r="A1969" s="216">
        <v>39948</v>
      </c>
      <c r="B1969" s="215">
        <v>33.119999999999997</v>
      </c>
    </row>
    <row r="1970" spans="1:2">
      <c r="A1970" s="216">
        <v>39951</v>
      </c>
      <c r="B1970" s="215">
        <v>30.24</v>
      </c>
    </row>
    <row r="1971" spans="1:2">
      <c r="A1971" s="216">
        <v>39952</v>
      </c>
      <c r="B1971" s="215">
        <v>28.8</v>
      </c>
    </row>
    <row r="1972" spans="1:2">
      <c r="A1972" s="216">
        <v>39953</v>
      </c>
      <c r="B1972" s="215">
        <v>29.03</v>
      </c>
    </row>
    <row r="1973" spans="1:2">
      <c r="A1973" s="216">
        <v>39954</v>
      </c>
      <c r="B1973" s="215">
        <v>31.35</v>
      </c>
    </row>
    <row r="1974" spans="1:2">
      <c r="A1974" s="216">
        <v>39955</v>
      </c>
      <c r="B1974" s="215">
        <v>32.630000000000003</v>
      </c>
    </row>
    <row r="1975" spans="1:2">
      <c r="A1975" s="216">
        <v>39958</v>
      </c>
      <c r="B1975" s="217" t="e">
        <f>NA()</f>
        <v>#N/A</v>
      </c>
    </row>
    <row r="1976" spans="1:2">
      <c r="A1976" s="216">
        <v>39959</v>
      </c>
      <c r="B1976" s="215">
        <v>30.62</v>
      </c>
    </row>
    <row r="1977" spans="1:2">
      <c r="A1977" s="216">
        <v>39960</v>
      </c>
      <c r="B1977" s="215">
        <v>32.36</v>
      </c>
    </row>
    <row r="1978" spans="1:2">
      <c r="A1978" s="216">
        <v>39961</v>
      </c>
      <c r="B1978" s="215">
        <v>31.67</v>
      </c>
    </row>
    <row r="1979" spans="1:2">
      <c r="A1979" s="216">
        <v>39962</v>
      </c>
      <c r="B1979" s="215">
        <v>28.92</v>
      </c>
    </row>
    <row r="1980" spans="1:2">
      <c r="A1980" s="216">
        <v>39965</v>
      </c>
      <c r="B1980" s="215">
        <v>30.04</v>
      </c>
    </row>
    <row r="1981" spans="1:2">
      <c r="A1981" s="216">
        <v>39966</v>
      </c>
      <c r="B1981" s="215">
        <v>29.63</v>
      </c>
    </row>
    <row r="1982" spans="1:2">
      <c r="A1982" s="216">
        <v>39967</v>
      </c>
      <c r="B1982" s="215">
        <v>31.02</v>
      </c>
    </row>
    <row r="1983" spans="1:2">
      <c r="A1983" s="216">
        <v>39968</v>
      </c>
      <c r="B1983" s="215">
        <v>30.18</v>
      </c>
    </row>
    <row r="1984" spans="1:2">
      <c r="A1984" s="216">
        <v>39969</v>
      </c>
      <c r="B1984" s="215">
        <v>29.62</v>
      </c>
    </row>
    <row r="1985" spans="1:2">
      <c r="A1985" s="216">
        <v>39972</v>
      </c>
      <c r="B1985" s="215">
        <v>29.77</v>
      </c>
    </row>
    <row r="1986" spans="1:2">
      <c r="A1986" s="216">
        <v>39973</v>
      </c>
      <c r="B1986" s="215">
        <v>28.27</v>
      </c>
    </row>
    <row r="1987" spans="1:2">
      <c r="A1987" s="216">
        <v>39974</v>
      </c>
      <c r="B1987" s="215">
        <v>28.46</v>
      </c>
    </row>
    <row r="1988" spans="1:2">
      <c r="A1988" s="216">
        <v>39975</v>
      </c>
      <c r="B1988" s="215">
        <v>28.11</v>
      </c>
    </row>
    <row r="1989" spans="1:2">
      <c r="A1989" s="216">
        <v>39976</v>
      </c>
      <c r="B1989" s="215">
        <v>28.15</v>
      </c>
    </row>
    <row r="1990" spans="1:2">
      <c r="A1990" s="216">
        <v>39979</v>
      </c>
      <c r="B1990" s="215">
        <v>30.81</v>
      </c>
    </row>
    <row r="1991" spans="1:2">
      <c r="A1991" s="216">
        <v>39980</v>
      </c>
      <c r="B1991" s="215">
        <v>32.68</v>
      </c>
    </row>
    <row r="1992" spans="1:2">
      <c r="A1992" s="216">
        <v>39981</v>
      </c>
      <c r="B1992" s="215">
        <v>31.54</v>
      </c>
    </row>
    <row r="1993" spans="1:2">
      <c r="A1993" s="216">
        <v>39982</v>
      </c>
      <c r="B1993" s="215">
        <v>30.03</v>
      </c>
    </row>
    <row r="1994" spans="1:2">
      <c r="A1994" s="216">
        <v>39983</v>
      </c>
      <c r="B1994" s="215">
        <v>27.99</v>
      </c>
    </row>
    <row r="1995" spans="1:2">
      <c r="A1995" s="216">
        <v>39986</v>
      </c>
      <c r="B1995" s="215">
        <v>31.17</v>
      </c>
    </row>
    <row r="1996" spans="1:2">
      <c r="A1996" s="216">
        <v>39987</v>
      </c>
      <c r="B1996" s="215">
        <v>30.58</v>
      </c>
    </row>
    <row r="1997" spans="1:2">
      <c r="A1997" s="216">
        <v>39988</v>
      </c>
      <c r="B1997" s="215">
        <v>29.05</v>
      </c>
    </row>
    <row r="1998" spans="1:2">
      <c r="A1998" s="216">
        <v>39989</v>
      </c>
      <c r="B1998" s="215">
        <v>26.36</v>
      </c>
    </row>
    <row r="1999" spans="1:2">
      <c r="A1999" s="216">
        <v>39990</v>
      </c>
      <c r="B1999" s="215">
        <v>25.93</v>
      </c>
    </row>
    <row r="2000" spans="1:2">
      <c r="A2000" s="216">
        <v>39993</v>
      </c>
      <c r="B2000" s="215">
        <v>25.35</v>
      </c>
    </row>
    <row r="2001" spans="1:2">
      <c r="A2001" s="216">
        <v>39994</v>
      </c>
      <c r="B2001" s="215">
        <v>26.35</v>
      </c>
    </row>
    <row r="2002" spans="1:2">
      <c r="A2002" s="216">
        <v>39995</v>
      </c>
      <c r="B2002" s="215">
        <v>26.22</v>
      </c>
    </row>
    <row r="2003" spans="1:2">
      <c r="A2003" s="216">
        <v>39996</v>
      </c>
      <c r="B2003" s="215">
        <v>27.95</v>
      </c>
    </row>
    <row r="2004" spans="1:2">
      <c r="A2004" s="216">
        <v>39997</v>
      </c>
      <c r="B2004" s="217" t="e">
        <f>NA()</f>
        <v>#N/A</v>
      </c>
    </row>
    <row r="2005" spans="1:2">
      <c r="A2005" s="216">
        <v>40000</v>
      </c>
      <c r="B2005" s="215">
        <v>29</v>
      </c>
    </row>
    <row r="2006" spans="1:2">
      <c r="A2006" s="216">
        <v>40001</v>
      </c>
      <c r="B2006" s="215">
        <v>30.85</v>
      </c>
    </row>
    <row r="2007" spans="1:2">
      <c r="A2007" s="216">
        <v>40002</v>
      </c>
      <c r="B2007" s="215">
        <v>31.3</v>
      </c>
    </row>
    <row r="2008" spans="1:2">
      <c r="A2008" s="216">
        <v>40003</v>
      </c>
      <c r="B2008" s="215">
        <v>29.78</v>
      </c>
    </row>
    <row r="2009" spans="1:2">
      <c r="A2009" s="216">
        <v>40004</v>
      </c>
      <c r="B2009" s="215">
        <v>29.02</v>
      </c>
    </row>
    <row r="2010" spans="1:2">
      <c r="A2010" s="216">
        <v>40007</v>
      </c>
      <c r="B2010" s="215">
        <v>26.31</v>
      </c>
    </row>
    <row r="2011" spans="1:2">
      <c r="A2011" s="216">
        <v>40008</v>
      </c>
      <c r="B2011" s="215">
        <v>25.02</v>
      </c>
    </row>
    <row r="2012" spans="1:2">
      <c r="A2012" s="216">
        <v>40009</v>
      </c>
      <c r="B2012" s="215">
        <v>25.89</v>
      </c>
    </row>
    <row r="2013" spans="1:2">
      <c r="A2013" s="216">
        <v>40010</v>
      </c>
      <c r="B2013" s="215">
        <v>25.42</v>
      </c>
    </row>
    <row r="2014" spans="1:2">
      <c r="A2014" s="216">
        <v>40011</v>
      </c>
      <c r="B2014" s="215">
        <v>24.34</v>
      </c>
    </row>
    <row r="2015" spans="1:2">
      <c r="A2015" s="216">
        <v>40014</v>
      </c>
      <c r="B2015" s="215">
        <v>24.4</v>
      </c>
    </row>
    <row r="2016" spans="1:2">
      <c r="A2016" s="216">
        <v>40015</v>
      </c>
      <c r="B2016" s="215">
        <v>23.87</v>
      </c>
    </row>
    <row r="2017" spans="1:2">
      <c r="A2017" s="216">
        <v>40016</v>
      </c>
      <c r="B2017" s="215">
        <v>23.47</v>
      </c>
    </row>
    <row r="2018" spans="1:2">
      <c r="A2018" s="216">
        <v>40017</v>
      </c>
      <c r="B2018" s="215">
        <v>23.43</v>
      </c>
    </row>
    <row r="2019" spans="1:2">
      <c r="A2019" s="216">
        <v>40018</v>
      </c>
      <c r="B2019" s="215">
        <v>23.09</v>
      </c>
    </row>
    <row r="2020" spans="1:2">
      <c r="A2020" s="216">
        <v>40021</v>
      </c>
      <c r="B2020" s="215">
        <v>24.28</v>
      </c>
    </row>
    <row r="2021" spans="1:2">
      <c r="A2021" s="216">
        <v>40022</v>
      </c>
      <c r="B2021" s="215">
        <v>25.01</v>
      </c>
    </row>
    <row r="2022" spans="1:2">
      <c r="A2022" s="216">
        <v>40023</v>
      </c>
      <c r="B2022" s="215">
        <v>25.61</v>
      </c>
    </row>
    <row r="2023" spans="1:2">
      <c r="A2023" s="216">
        <v>40024</v>
      </c>
      <c r="B2023" s="215">
        <v>25.4</v>
      </c>
    </row>
    <row r="2024" spans="1:2">
      <c r="A2024" s="216">
        <v>40025</v>
      </c>
      <c r="B2024" s="215">
        <v>25.92</v>
      </c>
    </row>
    <row r="2025" spans="1:2">
      <c r="A2025" s="216">
        <v>40028</v>
      </c>
      <c r="B2025" s="215">
        <v>25.56</v>
      </c>
    </row>
    <row r="2026" spans="1:2">
      <c r="A2026" s="216">
        <v>40029</v>
      </c>
      <c r="B2026" s="215">
        <v>24.89</v>
      </c>
    </row>
    <row r="2027" spans="1:2">
      <c r="A2027" s="216">
        <v>40030</v>
      </c>
      <c r="B2027" s="215">
        <v>24.9</v>
      </c>
    </row>
    <row r="2028" spans="1:2">
      <c r="A2028" s="216">
        <v>40031</v>
      </c>
      <c r="B2028" s="215">
        <v>25.67</v>
      </c>
    </row>
    <row r="2029" spans="1:2">
      <c r="A2029" s="216">
        <v>40032</v>
      </c>
      <c r="B2029" s="215">
        <v>24.76</v>
      </c>
    </row>
    <row r="2030" spans="1:2">
      <c r="A2030" s="216">
        <v>40035</v>
      </c>
      <c r="B2030" s="215">
        <v>24.99</v>
      </c>
    </row>
    <row r="2031" spans="1:2">
      <c r="A2031" s="216">
        <v>40036</v>
      </c>
      <c r="B2031" s="215">
        <v>25.99</v>
      </c>
    </row>
    <row r="2032" spans="1:2">
      <c r="A2032" s="216">
        <v>40037</v>
      </c>
      <c r="B2032" s="215">
        <v>25.45</v>
      </c>
    </row>
    <row r="2033" spans="1:2">
      <c r="A2033" s="216">
        <v>40038</v>
      </c>
      <c r="B2033" s="215">
        <v>24.71</v>
      </c>
    </row>
    <row r="2034" spans="1:2">
      <c r="A2034" s="216">
        <v>40039</v>
      </c>
      <c r="B2034" s="215">
        <v>24.27</v>
      </c>
    </row>
    <row r="2035" spans="1:2">
      <c r="A2035" s="216">
        <v>40042</v>
      </c>
      <c r="B2035" s="215">
        <v>27.89</v>
      </c>
    </row>
    <row r="2036" spans="1:2">
      <c r="A2036" s="216">
        <v>40043</v>
      </c>
      <c r="B2036" s="215">
        <v>26.18</v>
      </c>
    </row>
    <row r="2037" spans="1:2">
      <c r="A2037" s="216">
        <v>40044</v>
      </c>
      <c r="B2037" s="215">
        <v>26.26</v>
      </c>
    </row>
    <row r="2038" spans="1:2">
      <c r="A2038" s="216">
        <v>40045</v>
      </c>
      <c r="B2038" s="215">
        <v>25.09</v>
      </c>
    </row>
    <row r="2039" spans="1:2">
      <c r="A2039" s="216">
        <v>40046</v>
      </c>
      <c r="B2039" s="215">
        <v>25.01</v>
      </c>
    </row>
    <row r="2040" spans="1:2">
      <c r="A2040" s="216">
        <v>40049</v>
      </c>
      <c r="B2040" s="215">
        <v>25.14</v>
      </c>
    </row>
    <row r="2041" spans="1:2">
      <c r="A2041" s="216">
        <v>40050</v>
      </c>
      <c r="B2041" s="215">
        <v>24.92</v>
      </c>
    </row>
    <row r="2042" spans="1:2">
      <c r="A2042" s="216">
        <v>40051</v>
      </c>
      <c r="B2042" s="215">
        <v>24.95</v>
      </c>
    </row>
    <row r="2043" spans="1:2">
      <c r="A2043" s="216">
        <v>40052</v>
      </c>
      <c r="B2043" s="215">
        <v>24.68</v>
      </c>
    </row>
    <row r="2044" spans="1:2">
      <c r="A2044" s="216">
        <v>40053</v>
      </c>
      <c r="B2044" s="215">
        <v>24.76</v>
      </c>
    </row>
    <row r="2045" spans="1:2">
      <c r="A2045" s="216">
        <v>40056</v>
      </c>
      <c r="B2045" s="215">
        <v>26.01</v>
      </c>
    </row>
    <row r="2046" spans="1:2">
      <c r="A2046" s="216">
        <v>40057</v>
      </c>
      <c r="B2046" s="215">
        <v>29.15</v>
      </c>
    </row>
    <row r="2047" spans="1:2">
      <c r="A2047" s="216">
        <v>40058</v>
      </c>
      <c r="B2047" s="215">
        <v>28.9</v>
      </c>
    </row>
    <row r="2048" spans="1:2">
      <c r="A2048" s="216">
        <v>40059</v>
      </c>
      <c r="B2048" s="215">
        <v>27.1</v>
      </c>
    </row>
    <row r="2049" spans="1:2">
      <c r="A2049" s="216">
        <v>40060</v>
      </c>
      <c r="B2049" s="215">
        <v>25.26</v>
      </c>
    </row>
    <row r="2050" spans="1:2">
      <c r="A2050" s="216">
        <v>40063</v>
      </c>
      <c r="B2050" s="217" t="e">
        <f>NA()</f>
        <v>#N/A</v>
      </c>
    </row>
    <row r="2051" spans="1:2">
      <c r="A2051" s="216">
        <v>40064</v>
      </c>
      <c r="B2051" s="215">
        <v>25.62</v>
      </c>
    </row>
    <row r="2052" spans="1:2">
      <c r="A2052" s="216">
        <v>40065</v>
      </c>
      <c r="B2052" s="215">
        <v>24.32</v>
      </c>
    </row>
    <row r="2053" spans="1:2">
      <c r="A2053" s="216">
        <v>40066</v>
      </c>
      <c r="B2053" s="215">
        <v>23.55</v>
      </c>
    </row>
    <row r="2054" spans="1:2">
      <c r="A2054" s="216">
        <v>40067</v>
      </c>
      <c r="B2054" s="215">
        <v>24.15</v>
      </c>
    </row>
    <row r="2055" spans="1:2">
      <c r="A2055" s="216">
        <v>40070</v>
      </c>
      <c r="B2055" s="215">
        <v>23.86</v>
      </c>
    </row>
    <row r="2056" spans="1:2">
      <c r="A2056" s="216">
        <v>40071</v>
      </c>
      <c r="B2056" s="215">
        <v>23.42</v>
      </c>
    </row>
    <row r="2057" spans="1:2">
      <c r="A2057" s="216">
        <v>40072</v>
      </c>
      <c r="B2057" s="215">
        <v>23.69</v>
      </c>
    </row>
    <row r="2058" spans="1:2">
      <c r="A2058" s="216">
        <v>40073</v>
      </c>
      <c r="B2058" s="215">
        <v>23.65</v>
      </c>
    </row>
    <row r="2059" spans="1:2">
      <c r="A2059" s="216">
        <v>40074</v>
      </c>
      <c r="B2059" s="215">
        <v>23.92</v>
      </c>
    </row>
    <row r="2060" spans="1:2">
      <c r="A2060" s="216">
        <v>40077</v>
      </c>
      <c r="B2060" s="215">
        <v>24.06</v>
      </c>
    </row>
    <row r="2061" spans="1:2">
      <c r="A2061" s="216">
        <v>40078</v>
      </c>
      <c r="B2061" s="215">
        <v>23.08</v>
      </c>
    </row>
    <row r="2062" spans="1:2">
      <c r="A2062" s="216">
        <v>40079</v>
      </c>
      <c r="B2062" s="215">
        <v>23.49</v>
      </c>
    </row>
    <row r="2063" spans="1:2">
      <c r="A2063" s="216">
        <v>40080</v>
      </c>
      <c r="B2063" s="215">
        <v>24.95</v>
      </c>
    </row>
    <row r="2064" spans="1:2">
      <c r="A2064" s="216">
        <v>40081</v>
      </c>
      <c r="B2064" s="215">
        <v>25.61</v>
      </c>
    </row>
    <row r="2065" spans="1:2">
      <c r="A2065" s="216">
        <v>40084</v>
      </c>
      <c r="B2065" s="215">
        <v>24.88</v>
      </c>
    </row>
    <row r="2066" spans="1:2">
      <c r="A2066" s="216">
        <v>40085</v>
      </c>
      <c r="B2066" s="215">
        <v>25.19</v>
      </c>
    </row>
    <row r="2067" spans="1:2">
      <c r="A2067" s="216">
        <v>40086</v>
      </c>
      <c r="B2067" s="215">
        <v>25.61</v>
      </c>
    </row>
    <row r="2068" spans="1:2">
      <c r="A2068" s="216">
        <v>40087</v>
      </c>
      <c r="B2068" s="215">
        <v>28.27</v>
      </c>
    </row>
    <row r="2069" spans="1:2">
      <c r="A2069" s="216">
        <v>40088</v>
      </c>
      <c r="B2069" s="215">
        <v>28.68</v>
      </c>
    </row>
    <row r="2070" spans="1:2">
      <c r="A2070" s="216">
        <v>40091</v>
      </c>
      <c r="B2070" s="215">
        <v>26.84</v>
      </c>
    </row>
    <row r="2071" spans="1:2">
      <c r="A2071" s="216">
        <v>40092</v>
      </c>
      <c r="B2071" s="215">
        <v>25.7</v>
      </c>
    </row>
    <row r="2072" spans="1:2">
      <c r="A2072" s="216">
        <v>40093</v>
      </c>
      <c r="B2072" s="215">
        <v>24.68</v>
      </c>
    </row>
    <row r="2073" spans="1:2">
      <c r="A2073" s="216">
        <v>40094</v>
      </c>
      <c r="B2073" s="215">
        <v>24.18</v>
      </c>
    </row>
    <row r="2074" spans="1:2">
      <c r="A2074" s="216">
        <v>40095</v>
      </c>
      <c r="B2074" s="215">
        <v>23.12</v>
      </c>
    </row>
    <row r="2075" spans="1:2">
      <c r="A2075" s="216">
        <v>40098</v>
      </c>
      <c r="B2075" s="215">
        <v>23.01</v>
      </c>
    </row>
    <row r="2076" spans="1:2">
      <c r="A2076" s="216">
        <v>40099</v>
      </c>
      <c r="B2076" s="215">
        <v>22.99</v>
      </c>
    </row>
    <row r="2077" spans="1:2">
      <c r="A2077" s="216">
        <v>40100</v>
      </c>
      <c r="B2077" s="215">
        <v>22.86</v>
      </c>
    </row>
    <row r="2078" spans="1:2">
      <c r="A2078" s="216">
        <v>40101</v>
      </c>
      <c r="B2078" s="215">
        <v>21.72</v>
      </c>
    </row>
    <row r="2079" spans="1:2">
      <c r="A2079" s="216">
        <v>40102</v>
      </c>
      <c r="B2079" s="215">
        <v>21.43</v>
      </c>
    </row>
    <row r="2080" spans="1:2">
      <c r="A2080" s="216">
        <v>40105</v>
      </c>
      <c r="B2080" s="215">
        <v>21.49</v>
      </c>
    </row>
    <row r="2081" spans="1:2">
      <c r="A2081" s="216">
        <v>40106</v>
      </c>
      <c r="B2081" s="215">
        <v>20.9</v>
      </c>
    </row>
    <row r="2082" spans="1:2">
      <c r="A2082" s="216">
        <v>40107</v>
      </c>
      <c r="B2082" s="215">
        <v>22.22</v>
      </c>
    </row>
    <row r="2083" spans="1:2">
      <c r="A2083" s="216">
        <v>40108</v>
      </c>
      <c r="B2083" s="215">
        <v>20.69</v>
      </c>
    </row>
    <row r="2084" spans="1:2">
      <c r="A2084" s="216">
        <v>40109</v>
      </c>
      <c r="B2084" s="215">
        <v>22.27</v>
      </c>
    </row>
    <row r="2085" spans="1:2">
      <c r="A2085" s="216">
        <v>40112</v>
      </c>
      <c r="B2085" s="215">
        <v>24.31</v>
      </c>
    </row>
    <row r="2086" spans="1:2">
      <c r="A2086" s="216">
        <v>40113</v>
      </c>
      <c r="B2086" s="215">
        <v>24.83</v>
      </c>
    </row>
    <row r="2087" spans="1:2">
      <c r="A2087" s="216">
        <v>40114</v>
      </c>
      <c r="B2087" s="215">
        <v>27.91</v>
      </c>
    </row>
    <row r="2088" spans="1:2">
      <c r="A2088" s="216">
        <v>40115</v>
      </c>
      <c r="B2088" s="215">
        <v>24.76</v>
      </c>
    </row>
    <row r="2089" spans="1:2">
      <c r="A2089" s="216">
        <v>40116</v>
      </c>
      <c r="B2089" s="215">
        <v>30.69</v>
      </c>
    </row>
    <row r="2090" spans="1:2">
      <c r="A2090" s="216">
        <v>40119</v>
      </c>
      <c r="B2090" s="215">
        <v>29.78</v>
      </c>
    </row>
    <row r="2091" spans="1:2">
      <c r="A2091" s="216">
        <v>40120</v>
      </c>
      <c r="B2091" s="215">
        <v>28.81</v>
      </c>
    </row>
    <row r="2092" spans="1:2">
      <c r="A2092" s="216">
        <v>40121</v>
      </c>
      <c r="B2092" s="215">
        <v>27.72</v>
      </c>
    </row>
    <row r="2093" spans="1:2">
      <c r="A2093" s="216">
        <v>40122</v>
      </c>
      <c r="B2093" s="215">
        <v>25.43</v>
      </c>
    </row>
    <row r="2094" spans="1:2">
      <c r="A2094" s="216">
        <v>40123</v>
      </c>
      <c r="B2094" s="215">
        <v>24.19</v>
      </c>
    </row>
    <row r="2095" spans="1:2">
      <c r="A2095" s="216">
        <v>40126</v>
      </c>
      <c r="B2095" s="215">
        <v>23.15</v>
      </c>
    </row>
    <row r="2096" spans="1:2">
      <c r="A2096" s="216">
        <v>40127</v>
      </c>
      <c r="B2096" s="215">
        <v>22.84</v>
      </c>
    </row>
    <row r="2097" spans="1:2">
      <c r="A2097" s="216">
        <v>40128</v>
      </c>
      <c r="B2097" s="215">
        <v>23.04</v>
      </c>
    </row>
    <row r="2098" spans="1:2">
      <c r="A2098" s="216">
        <v>40129</v>
      </c>
      <c r="B2098" s="215">
        <v>24.24</v>
      </c>
    </row>
    <row r="2099" spans="1:2">
      <c r="A2099" s="216">
        <v>40130</v>
      </c>
      <c r="B2099" s="215">
        <v>23.36</v>
      </c>
    </row>
    <row r="2100" spans="1:2">
      <c r="A2100" s="216">
        <v>40133</v>
      </c>
      <c r="B2100" s="215">
        <v>22.89</v>
      </c>
    </row>
    <row r="2101" spans="1:2">
      <c r="A2101" s="216">
        <v>40134</v>
      </c>
      <c r="B2101" s="215">
        <v>22.41</v>
      </c>
    </row>
    <row r="2102" spans="1:2">
      <c r="A2102" s="216">
        <v>40135</v>
      </c>
      <c r="B2102" s="215">
        <v>21.63</v>
      </c>
    </row>
    <row r="2103" spans="1:2">
      <c r="A2103" s="216">
        <v>40136</v>
      </c>
      <c r="B2103" s="215">
        <v>22.63</v>
      </c>
    </row>
    <row r="2104" spans="1:2">
      <c r="A2104" s="216">
        <v>40137</v>
      </c>
      <c r="B2104" s="215">
        <v>22.19</v>
      </c>
    </row>
    <row r="2105" spans="1:2">
      <c r="A2105" s="216">
        <v>40140</v>
      </c>
      <c r="B2105" s="215">
        <v>21.16</v>
      </c>
    </row>
    <row r="2106" spans="1:2">
      <c r="A2106" s="216">
        <v>40141</v>
      </c>
      <c r="B2106" s="215">
        <v>20.47</v>
      </c>
    </row>
    <row r="2107" spans="1:2">
      <c r="A2107" s="216">
        <v>40142</v>
      </c>
      <c r="B2107" s="215">
        <v>20.48</v>
      </c>
    </row>
    <row r="2108" spans="1:2">
      <c r="A2108" s="216">
        <v>40143</v>
      </c>
      <c r="B2108" s="217" t="e">
        <f>NA()</f>
        <v>#N/A</v>
      </c>
    </row>
    <row r="2109" spans="1:2">
      <c r="A2109" s="216">
        <v>40144</v>
      </c>
      <c r="B2109" s="215">
        <v>24.85</v>
      </c>
    </row>
    <row r="2110" spans="1:2">
      <c r="A2110" s="216">
        <v>40147</v>
      </c>
      <c r="B2110" s="215">
        <v>24.51</v>
      </c>
    </row>
    <row r="2111" spans="1:2">
      <c r="A2111" s="216">
        <v>40148</v>
      </c>
      <c r="B2111" s="215">
        <v>21.92</v>
      </c>
    </row>
    <row r="2112" spans="1:2">
      <c r="A2112" s="216">
        <v>40149</v>
      </c>
      <c r="B2112" s="215">
        <v>21.12</v>
      </c>
    </row>
    <row r="2113" spans="1:2">
      <c r="A2113" s="216">
        <v>40150</v>
      </c>
      <c r="B2113" s="215">
        <v>22.46</v>
      </c>
    </row>
    <row r="2114" spans="1:2">
      <c r="A2114" s="216">
        <v>40151</v>
      </c>
      <c r="B2114" s="215">
        <v>21.25</v>
      </c>
    </row>
    <row r="2115" spans="1:2">
      <c r="A2115" s="216">
        <v>40154</v>
      </c>
      <c r="B2115" s="215">
        <v>22.1</v>
      </c>
    </row>
    <row r="2116" spans="1:2">
      <c r="A2116" s="216">
        <v>40155</v>
      </c>
      <c r="B2116" s="215">
        <v>23.69</v>
      </c>
    </row>
    <row r="2117" spans="1:2">
      <c r="A2117" s="216">
        <v>40156</v>
      </c>
      <c r="B2117" s="215">
        <v>22.66</v>
      </c>
    </row>
    <row r="2118" spans="1:2">
      <c r="A2118" s="216">
        <v>40157</v>
      </c>
      <c r="B2118" s="215">
        <v>22.32</v>
      </c>
    </row>
    <row r="2119" spans="1:2">
      <c r="A2119" s="216">
        <v>40158</v>
      </c>
      <c r="B2119" s="215">
        <v>21.59</v>
      </c>
    </row>
    <row r="2120" spans="1:2">
      <c r="A2120" s="216">
        <v>40161</v>
      </c>
      <c r="B2120" s="215">
        <v>21.15</v>
      </c>
    </row>
    <row r="2121" spans="1:2">
      <c r="A2121" s="216">
        <v>40162</v>
      </c>
      <c r="B2121" s="215">
        <v>21.49</v>
      </c>
    </row>
    <row r="2122" spans="1:2">
      <c r="A2122" s="216">
        <v>40163</v>
      </c>
      <c r="B2122" s="215">
        <v>20.54</v>
      </c>
    </row>
    <row r="2123" spans="1:2">
      <c r="A2123" s="216">
        <v>40164</v>
      </c>
      <c r="B2123" s="215">
        <v>22.51</v>
      </c>
    </row>
    <row r="2124" spans="1:2">
      <c r="A2124" s="216">
        <v>40165</v>
      </c>
      <c r="B2124" s="215">
        <v>21.68</v>
      </c>
    </row>
    <row r="2125" spans="1:2">
      <c r="A2125" s="216">
        <v>40168</v>
      </c>
      <c r="B2125" s="215">
        <v>20.49</v>
      </c>
    </row>
    <row r="2126" spans="1:2">
      <c r="A2126" s="216">
        <v>40169</v>
      </c>
      <c r="B2126" s="215">
        <v>19.54</v>
      </c>
    </row>
    <row r="2127" spans="1:2">
      <c r="A2127" s="216">
        <v>40170</v>
      </c>
      <c r="B2127" s="215">
        <v>19.71</v>
      </c>
    </row>
    <row r="2128" spans="1:2">
      <c r="A2128" s="216">
        <v>40171</v>
      </c>
      <c r="B2128" s="215">
        <v>19.47</v>
      </c>
    </row>
    <row r="2129" spans="1:2">
      <c r="A2129" s="216">
        <v>40172</v>
      </c>
      <c r="B2129" s="217" t="e">
        <f>NA()</f>
        <v>#N/A</v>
      </c>
    </row>
    <row r="2130" spans="1:2">
      <c r="A2130" s="216">
        <v>40175</v>
      </c>
      <c r="B2130" s="215">
        <v>19.93</v>
      </c>
    </row>
    <row r="2131" spans="1:2">
      <c r="A2131" s="216">
        <v>40176</v>
      </c>
      <c r="B2131" s="215">
        <v>20.010000000000002</v>
      </c>
    </row>
    <row r="2132" spans="1:2">
      <c r="A2132" s="216">
        <v>40177</v>
      </c>
      <c r="B2132" s="215">
        <v>19.96</v>
      </c>
    </row>
    <row r="2133" spans="1:2">
      <c r="A2133" s="216">
        <v>40178</v>
      </c>
      <c r="B2133" s="215">
        <v>21.68</v>
      </c>
    </row>
    <row r="2134" spans="1:2">
      <c r="A2134" s="216">
        <v>40179</v>
      </c>
      <c r="B2134" s="217" t="e">
        <f>NA()</f>
        <v>#N/A</v>
      </c>
    </row>
    <row r="2135" spans="1:2">
      <c r="A2135" s="216">
        <v>40182</v>
      </c>
      <c r="B2135" s="215">
        <v>20.04</v>
      </c>
    </row>
    <row r="2136" spans="1:2">
      <c r="A2136" s="216">
        <v>40183</v>
      </c>
      <c r="B2136" s="215">
        <v>19.350000000000001</v>
      </c>
    </row>
    <row r="2137" spans="1:2">
      <c r="A2137" s="216">
        <v>40184</v>
      </c>
      <c r="B2137" s="215">
        <v>19.16</v>
      </c>
    </row>
    <row r="2138" spans="1:2">
      <c r="A2138" s="216">
        <v>40185</v>
      </c>
      <c r="B2138" s="215">
        <v>19.059999999999999</v>
      </c>
    </row>
    <row r="2139" spans="1:2">
      <c r="A2139" s="216">
        <v>40186</v>
      </c>
      <c r="B2139" s="215">
        <v>18.13</v>
      </c>
    </row>
    <row r="2140" spans="1:2">
      <c r="A2140" s="216">
        <v>40189</v>
      </c>
      <c r="B2140" s="215">
        <v>17.55</v>
      </c>
    </row>
    <row r="2141" spans="1:2">
      <c r="A2141" s="216">
        <v>40190</v>
      </c>
      <c r="B2141" s="215">
        <v>18.25</v>
      </c>
    </row>
    <row r="2142" spans="1:2">
      <c r="A2142" s="216">
        <v>40191</v>
      </c>
      <c r="B2142" s="215">
        <v>17.850000000000001</v>
      </c>
    </row>
    <row r="2143" spans="1:2">
      <c r="A2143" s="216">
        <v>40192</v>
      </c>
      <c r="B2143" s="215">
        <v>17.63</v>
      </c>
    </row>
    <row r="2144" spans="1:2">
      <c r="A2144" s="216">
        <v>40193</v>
      </c>
      <c r="B2144" s="215">
        <v>17.91</v>
      </c>
    </row>
    <row r="2145" spans="1:2">
      <c r="A2145" s="216">
        <v>40196</v>
      </c>
      <c r="B2145" s="217" t="e">
        <f>NA()</f>
        <v>#N/A</v>
      </c>
    </row>
    <row r="2146" spans="1:2">
      <c r="A2146" s="216">
        <v>40197</v>
      </c>
      <c r="B2146" s="215">
        <v>17.579999999999998</v>
      </c>
    </row>
    <row r="2147" spans="1:2">
      <c r="A2147" s="216">
        <v>40198</v>
      </c>
      <c r="B2147" s="215">
        <v>18.68</v>
      </c>
    </row>
    <row r="2148" spans="1:2">
      <c r="A2148" s="216">
        <v>40199</v>
      </c>
      <c r="B2148" s="215">
        <v>22.27</v>
      </c>
    </row>
    <row r="2149" spans="1:2">
      <c r="A2149" s="216">
        <v>40200</v>
      </c>
      <c r="B2149" s="215">
        <v>27.31</v>
      </c>
    </row>
    <row r="2150" spans="1:2">
      <c r="A2150" s="216">
        <v>40203</v>
      </c>
      <c r="B2150" s="215">
        <v>25.41</v>
      </c>
    </row>
    <row r="2151" spans="1:2">
      <c r="A2151" s="216">
        <v>40204</v>
      </c>
      <c r="B2151" s="215">
        <v>24.55</v>
      </c>
    </row>
    <row r="2152" spans="1:2">
      <c r="A2152" s="216">
        <v>40205</v>
      </c>
      <c r="B2152" s="215">
        <v>23.14</v>
      </c>
    </row>
    <row r="2153" spans="1:2">
      <c r="A2153" s="216">
        <v>40206</v>
      </c>
      <c r="B2153" s="215">
        <v>23.73</v>
      </c>
    </row>
    <row r="2154" spans="1:2">
      <c r="A2154" s="216">
        <v>40207</v>
      </c>
      <c r="B2154" s="215">
        <v>24.62</v>
      </c>
    </row>
    <row r="2155" spans="1:2">
      <c r="A2155" s="216">
        <v>40210</v>
      </c>
      <c r="B2155" s="215">
        <v>22.59</v>
      </c>
    </row>
    <row r="2156" spans="1:2">
      <c r="A2156" s="216">
        <v>40211</v>
      </c>
      <c r="B2156" s="215">
        <v>21.48</v>
      </c>
    </row>
    <row r="2157" spans="1:2">
      <c r="A2157" s="216">
        <v>40212</v>
      </c>
      <c r="B2157" s="215">
        <v>21.6</v>
      </c>
    </row>
    <row r="2158" spans="1:2">
      <c r="A2158" s="216">
        <v>40213</v>
      </c>
      <c r="B2158" s="215">
        <v>26.08</v>
      </c>
    </row>
    <row r="2159" spans="1:2">
      <c r="A2159" s="216">
        <v>40214</v>
      </c>
      <c r="B2159" s="215">
        <v>26.11</v>
      </c>
    </row>
    <row r="2160" spans="1:2">
      <c r="A2160" s="216">
        <v>40217</v>
      </c>
      <c r="B2160" s="215">
        <v>26.51</v>
      </c>
    </row>
    <row r="2161" spans="1:2">
      <c r="A2161" s="216">
        <v>40218</v>
      </c>
      <c r="B2161" s="215">
        <v>26</v>
      </c>
    </row>
    <row r="2162" spans="1:2">
      <c r="A2162" s="216">
        <v>40219</v>
      </c>
      <c r="B2162" s="215">
        <v>25.4</v>
      </c>
    </row>
    <row r="2163" spans="1:2">
      <c r="A2163" s="216">
        <v>40220</v>
      </c>
      <c r="B2163" s="215">
        <v>23.96</v>
      </c>
    </row>
    <row r="2164" spans="1:2">
      <c r="A2164" s="216">
        <v>40221</v>
      </c>
      <c r="B2164" s="215">
        <v>22.73</v>
      </c>
    </row>
    <row r="2165" spans="1:2">
      <c r="A2165" s="216">
        <v>40224</v>
      </c>
      <c r="B2165" s="217" t="e">
        <f>NA()</f>
        <v>#N/A</v>
      </c>
    </row>
    <row r="2166" spans="1:2">
      <c r="A2166" s="216">
        <v>40225</v>
      </c>
      <c r="B2166" s="215">
        <v>22.25</v>
      </c>
    </row>
    <row r="2167" spans="1:2">
      <c r="A2167" s="216">
        <v>40226</v>
      </c>
      <c r="B2167" s="215">
        <v>21.72</v>
      </c>
    </row>
    <row r="2168" spans="1:2">
      <c r="A2168" s="216">
        <v>40227</v>
      </c>
      <c r="B2168" s="215">
        <v>20.63</v>
      </c>
    </row>
    <row r="2169" spans="1:2">
      <c r="A2169" s="216">
        <v>40228</v>
      </c>
      <c r="B2169" s="215">
        <v>20.02</v>
      </c>
    </row>
    <row r="2170" spans="1:2">
      <c r="A2170" s="216">
        <v>40231</v>
      </c>
      <c r="B2170" s="215">
        <v>19.940000000000001</v>
      </c>
    </row>
    <row r="2171" spans="1:2">
      <c r="A2171" s="216">
        <v>40232</v>
      </c>
      <c r="B2171" s="215">
        <v>21.37</v>
      </c>
    </row>
    <row r="2172" spans="1:2">
      <c r="A2172" s="216">
        <v>40233</v>
      </c>
      <c r="B2172" s="215">
        <v>20.27</v>
      </c>
    </row>
    <row r="2173" spans="1:2">
      <c r="A2173" s="216">
        <v>40234</v>
      </c>
      <c r="B2173" s="215">
        <v>20.100000000000001</v>
      </c>
    </row>
    <row r="2174" spans="1:2">
      <c r="A2174" s="216">
        <v>40235</v>
      </c>
      <c r="B2174" s="215">
        <v>19.5</v>
      </c>
    </row>
    <row r="2175" spans="1:2">
      <c r="A2175" s="216">
        <v>40238</v>
      </c>
      <c r="B2175" s="215">
        <v>19.260000000000002</v>
      </c>
    </row>
    <row r="2176" spans="1:2">
      <c r="A2176" s="216">
        <v>40239</v>
      </c>
      <c r="B2176" s="215">
        <v>19.059999999999999</v>
      </c>
    </row>
    <row r="2177" spans="1:2">
      <c r="A2177" s="216">
        <v>40240</v>
      </c>
      <c r="B2177" s="215">
        <v>18.829999999999998</v>
      </c>
    </row>
    <row r="2178" spans="1:2">
      <c r="A2178" s="216">
        <v>40241</v>
      </c>
      <c r="B2178" s="215">
        <v>18.72</v>
      </c>
    </row>
    <row r="2179" spans="1:2">
      <c r="A2179" s="216">
        <v>40242</v>
      </c>
      <c r="B2179" s="215">
        <v>17.420000000000002</v>
      </c>
    </row>
    <row r="2180" spans="1:2">
      <c r="A2180" s="216">
        <v>40245</v>
      </c>
      <c r="B2180" s="215">
        <v>17.79</v>
      </c>
    </row>
    <row r="2181" spans="1:2">
      <c r="A2181" s="216">
        <v>40246</v>
      </c>
      <c r="B2181" s="215">
        <v>17.920000000000002</v>
      </c>
    </row>
    <row r="2182" spans="1:2">
      <c r="A2182" s="216">
        <v>40247</v>
      </c>
      <c r="B2182" s="215">
        <v>18.57</v>
      </c>
    </row>
    <row r="2183" spans="1:2">
      <c r="A2183" s="216">
        <v>40248</v>
      </c>
      <c r="B2183" s="215">
        <v>18.059999999999999</v>
      </c>
    </row>
    <row r="2184" spans="1:2">
      <c r="A2184" s="216">
        <v>40249</v>
      </c>
      <c r="B2184" s="215">
        <v>17.579999999999998</v>
      </c>
    </row>
    <row r="2185" spans="1:2">
      <c r="A2185" s="216">
        <v>40252</v>
      </c>
      <c r="B2185" s="215">
        <v>18</v>
      </c>
    </row>
    <row r="2186" spans="1:2">
      <c r="A2186" s="216">
        <v>40253</v>
      </c>
      <c r="B2186" s="215">
        <v>17.690000000000001</v>
      </c>
    </row>
    <row r="2187" spans="1:2">
      <c r="A2187" s="216">
        <v>40254</v>
      </c>
      <c r="B2187" s="215">
        <v>16.91</v>
      </c>
    </row>
    <row r="2188" spans="1:2">
      <c r="A2188" s="216">
        <v>40255</v>
      </c>
      <c r="B2188" s="215">
        <v>16.62</v>
      </c>
    </row>
    <row r="2189" spans="1:2">
      <c r="A2189" s="216">
        <v>40256</v>
      </c>
      <c r="B2189" s="215">
        <v>16.97</v>
      </c>
    </row>
    <row r="2190" spans="1:2">
      <c r="A2190" s="216">
        <v>40259</v>
      </c>
      <c r="B2190" s="215">
        <v>16.87</v>
      </c>
    </row>
    <row r="2191" spans="1:2">
      <c r="A2191" s="216">
        <v>40260</v>
      </c>
      <c r="B2191" s="215">
        <v>16.350000000000001</v>
      </c>
    </row>
    <row r="2192" spans="1:2">
      <c r="A2192" s="216">
        <v>40261</v>
      </c>
      <c r="B2192" s="215">
        <v>17.55</v>
      </c>
    </row>
    <row r="2193" spans="1:2">
      <c r="A2193" s="216">
        <v>40262</v>
      </c>
      <c r="B2193" s="215">
        <v>18.399999999999999</v>
      </c>
    </row>
    <row r="2194" spans="1:2">
      <c r="A2194" s="216">
        <v>40263</v>
      </c>
      <c r="B2194" s="215">
        <v>17.77</v>
      </c>
    </row>
    <row r="2195" spans="1:2">
      <c r="A2195" s="216">
        <v>40266</v>
      </c>
      <c r="B2195" s="215">
        <v>17.59</v>
      </c>
    </row>
    <row r="2196" spans="1:2">
      <c r="A2196" s="216">
        <v>40267</v>
      </c>
      <c r="B2196" s="215">
        <v>17.13</v>
      </c>
    </row>
    <row r="2197" spans="1:2">
      <c r="A2197" s="216">
        <v>40268</v>
      </c>
      <c r="B2197" s="215">
        <v>17.59</v>
      </c>
    </row>
    <row r="2198" spans="1:2">
      <c r="A2198" s="216">
        <v>40269</v>
      </c>
      <c r="B2198" s="215">
        <v>17.47</v>
      </c>
    </row>
    <row r="2199" spans="1:2">
      <c r="A2199" s="216">
        <v>40270</v>
      </c>
      <c r="B2199" s="217" t="e">
        <f>NA()</f>
        <v>#N/A</v>
      </c>
    </row>
    <row r="2200" spans="1:2">
      <c r="A2200" s="216">
        <v>40273</v>
      </c>
      <c r="B2200" s="215">
        <v>17.02</v>
      </c>
    </row>
    <row r="2201" spans="1:2">
      <c r="A2201" s="216">
        <v>40274</v>
      </c>
      <c r="B2201" s="215">
        <v>16.23</v>
      </c>
    </row>
    <row r="2202" spans="1:2">
      <c r="A2202" s="216">
        <v>40275</v>
      </c>
      <c r="B2202" s="215">
        <v>16.62</v>
      </c>
    </row>
    <row r="2203" spans="1:2">
      <c r="A2203" s="216">
        <v>40276</v>
      </c>
      <c r="B2203" s="215">
        <v>16.48</v>
      </c>
    </row>
    <row r="2204" spans="1:2">
      <c r="A2204" s="216">
        <v>40277</v>
      </c>
      <c r="B2204" s="215">
        <v>16.14</v>
      </c>
    </row>
    <row r="2205" spans="1:2">
      <c r="A2205" s="216">
        <v>40280</v>
      </c>
      <c r="B2205" s="215">
        <v>15.58</v>
      </c>
    </row>
    <row r="2206" spans="1:2">
      <c r="A2206" s="216">
        <v>40281</v>
      </c>
      <c r="B2206" s="215">
        <v>16.2</v>
      </c>
    </row>
    <row r="2207" spans="1:2">
      <c r="A2207" s="216">
        <v>40282</v>
      </c>
      <c r="B2207" s="215">
        <v>15.59</v>
      </c>
    </row>
    <row r="2208" spans="1:2">
      <c r="A2208" s="216">
        <v>40283</v>
      </c>
      <c r="B2208" s="215">
        <v>15.89</v>
      </c>
    </row>
    <row r="2209" spans="1:2">
      <c r="A2209" s="216">
        <v>40284</v>
      </c>
      <c r="B2209" s="215">
        <v>18.36</v>
      </c>
    </row>
    <row r="2210" spans="1:2">
      <c r="A2210" s="216">
        <v>40287</v>
      </c>
      <c r="B2210" s="215">
        <v>17.34</v>
      </c>
    </row>
    <row r="2211" spans="1:2">
      <c r="A2211" s="216">
        <v>40288</v>
      </c>
      <c r="B2211" s="215">
        <v>15.73</v>
      </c>
    </row>
    <row r="2212" spans="1:2">
      <c r="A2212" s="216">
        <v>40289</v>
      </c>
      <c r="B2212" s="215">
        <v>16.32</v>
      </c>
    </row>
    <row r="2213" spans="1:2">
      <c r="A2213" s="216">
        <v>40290</v>
      </c>
      <c r="B2213" s="215">
        <v>16.47</v>
      </c>
    </row>
    <row r="2214" spans="1:2">
      <c r="A2214" s="216">
        <v>40291</v>
      </c>
      <c r="B2214" s="215">
        <v>16.62</v>
      </c>
    </row>
    <row r="2215" spans="1:2">
      <c r="A2215" s="216">
        <v>40294</v>
      </c>
      <c r="B2215" s="215">
        <v>17.47</v>
      </c>
    </row>
    <row r="2216" spans="1:2">
      <c r="A2216" s="216">
        <v>40295</v>
      </c>
      <c r="B2216" s="215">
        <v>22.81</v>
      </c>
    </row>
    <row r="2217" spans="1:2">
      <c r="A2217" s="216">
        <v>40296</v>
      </c>
      <c r="B2217" s="215">
        <v>21.08</v>
      </c>
    </row>
    <row r="2218" spans="1:2">
      <c r="A2218" s="216">
        <v>40297</v>
      </c>
      <c r="B2218" s="215">
        <v>18.440000000000001</v>
      </c>
    </row>
    <row r="2219" spans="1:2">
      <c r="A2219" s="216">
        <v>40298</v>
      </c>
      <c r="B2219" s="215">
        <v>22.05</v>
      </c>
    </row>
    <row r="2220" spans="1:2">
      <c r="A2220" s="216">
        <v>40301</v>
      </c>
      <c r="B2220" s="215">
        <v>20.190000000000001</v>
      </c>
    </row>
    <row r="2221" spans="1:2">
      <c r="A2221" s="216">
        <v>40302</v>
      </c>
      <c r="B2221" s="215">
        <v>23.84</v>
      </c>
    </row>
    <row r="2222" spans="1:2">
      <c r="A2222" s="216">
        <v>40303</v>
      </c>
      <c r="B2222" s="215">
        <v>24.91</v>
      </c>
    </row>
    <row r="2223" spans="1:2">
      <c r="A2223" s="216">
        <v>40304</v>
      </c>
      <c r="B2223" s="215">
        <v>32.799999999999997</v>
      </c>
    </row>
    <row r="2224" spans="1:2">
      <c r="A2224" s="216">
        <v>40305</v>
      </c>
      <c r="B2224" s="215">
        <v>40.950000000000003</v>
      </c>
    </row>
    <row r="2225" spans="1:2">
      <c r="A2225" s="216">
        <v>40308</v>
      </c>
      <c r="B2225" s="215">
        <v>28.84</v>
      </c>
    </row>
    <row r="2226" spans="1:2">
      <c r="A2226" s="216">
        <v>40309</v>
      </c>
      <c r="B2226" s="215">
        <v>28.32</v>
      </c>
    </row>
    <row r="2227" spans="1:2">
      <c r="A2227" s="216">
        <v>40310</v>
      </c>
      <c r="B2227" s="215">
        <v>25.52</v>
      </c>
    </row>
    <row r="2228" spans="1:2">
      <c r="A2228" s="216">
        <v>40311</v>
      </c>
      <c r="B2228" s="215">
        <v>26.68</v>
      </c>
    </row>
    <row r="2229" spans="1:2">
      <c r="A2229" s="216">
        <v>40312</v>
      </c>
      <c r="B2229" s="215">
        <v>31.24</v>
      </c>
    </row>
    <row r="2230" spans="1:2">
      <c r="A2230" s="216">
        <v>40315</v>
      </c>
      <c r="B2230" s="215">
        <v>30.84</v>
      </c>
    </row>
    <row r="2231" spans="1:2">
      <c r="A2231" s="216">
        <v>40316</v>
      </c>
      <c r="B2231" s="215">
        <v>33.549999999999997</v>
      </c>
    </row>
    <row r="2232" spans="1:2">
      <c r="A2232" s="216">
        <v>40317</v>
      </c>
      <c r="B2232" s="215">
        <v>35.32</v>
      </c>
    </row>
    <row r="2233" spans="1:2">
      <c r="A2233" s="216">
        <v>40318</v>
      </c>
      <c r="B2233" s="215">
        <v>45.79</v>
      </c>
    </row>
    <row r="2234" spans="1:2">
      <c r="A2234" s="216">
        <v>40319</v>
      </c>
      <c r="B2234" s="215">
        <v>40.1</v>
      </c>
    </row>
    <row r="2235" spans="1:2">
      <c r="A2235" s="216">
        <v>40322</v>
      </c>
      <c r="B2235" s="215">
        <v>38.32</v>
      </c>
    </row>
    <row r="2236" spans="1:2">
      <c r="A2236" s="216">
        <v>40323</v>
      </c>
      <c r="B2236" s="215">
        <v>34.61</v>
      </c>
    </row>
    <row r="2237" spans="1:2">
      <c r="A2237" s="216">
        <v>40324</v>
      </c>
      <c r="B2237" s="215">
        <v>35.020000000000003</v>
      </c>
    </row>
    <row r="2238" spans="1:2">
      <c r="A2238" s="216">
        <v>40325</v>
      </c>
      <c r="B2238" s="215">
        <v>29.68</v>
      </c>
    </row>
    <row r="2239" spans="1:2">
      <c r="A2239" s="216">
        <v>40326</v>
      </c>
      <c r="B2239" s="215">
        <v>32.07</v>
      </c>
    </row>
    <row r="2240" spans="1:2">
      <c r="A2240" s="216">
        <v>40329</v>
      </c>
      <c r="B2240" s="217" t="e">
        <f>NA()</f>
        <v>#N/A</v>
      </c>
    </row>
    <row r="2241" spans="1:2">
      <c r="A2241" s="216">
        <v>40330</v>
      </c>
      <c r="B2241" s="215">
        <v>35.54</v>
      </c>
    </row>
    <row r="2242" spans="1:2">
      <c r="A2242" s="216">
        <v>40331</v>
      </c>
      <c r="B2242" s="215">
        <v>30.17</v>
      </c>
    </row>
    <row r="2243" spans="1:2">
      <c r="A2243" s="216">
        <v>40332</v>
      </c>
      <c r="B2243" s="215">
        <v>29.46</v>
      </c>
    </row>
    <row r="2244" spans="1:2">
      <c r="A2244" s="216">
        <v>40333</v>
      </c>
      <c r="B2244" s="215">
        <v>35.479999999999997</v>
      </c>
    </row>
    <row r="2245" spans="1:2">
      <c r="A2245" s="216">
        <v>40336</v>
      </c>
      <c r="B2245" s="215">
        <v>36.57</v>
      </c>
    </row>
    <row r="2246" spans="1:2">
      <c r="A2246" s="216">
        <v>40337</v>
      </c>
      <c r="B2246" s="215">
        <v>33.700000000000003</v>
      </c>
    </row>
    <row r="2247" spans="1:2">
      <c r="A2247" s="216">
        <v>40338</v>
      </c>
      <c r="B2247" s="215">
        <v>33.729999999999997</v>
      </c>
    </row>
    <row r="2248" spans="1:2">
      <c r="A2248" s="216">
        <v>40339</v>
      </c>
      <c r="B2248" s="215">
        <v>30.57</v>
      </c>
    </row>
    <row r="2249" spans="1:2">
      <c r="A2249" s="216">
        <v>40340</v>
      </c>
      <c r="B2249" s="215">
        <v>28.79</v>
      </c>
    </row>
    <row r="2250" spans="1:2">
      <c r="A2250" s="216">
        <v>40343</v>
      </c>
      <c r="B2250" s="215">
        <v>28.58</v>
      </c>
    </row>
    <row r="2251" spans="1:2">
      <c r="A2251" s="216">
        <v>40344</v>
      </c>
      <c r="B2251" s="215">
        <v>25.87</v>
      </c>
    </row>
    <row r="2252" spans="1:2">
      <c r="A2252" s="216">
        <v>40345</v>
      </c>
      <c r="B2252" s="215">
        <v>25.92</v>
      </c>
    </row>
    <row r="2253" spans="1:2">
      <c r="A2253" s="216">
        <v>40346</v>
      </c>
      <c r="B2253" s="215">
        <v>25.05</v>
      </c>
    </row>
    <row r="2254" spans="1:2">
      <c r="A2254" s="216">
        <v>40347</v>
      </c>
      <c r="B2254" s="215">
        <v>23.95</v>
      </c>
    </row>
    <row r="2255" spans="1:2">
      <c r="A2255" s="216">
        <v>40350</v>
      </c>
      <c r="B2255" s="215">
        <v>24.88</v>
      </c>
    </row>
    <row r="2256" spans="1:2">
      <c r="A2256" s="216">
        <v>40351</v>
      </c>
      <c r="B2256" s="215">
        <v>27.05</v>
      </c>
    </row>
    <row r="2257" spans="1:2">
      <c r="A2257" s="216">
        <v>40352</v>
      </c>
      <c r="B2257" s="215">
        <v>26.91</v>
      </c>
    </row>
    <row r="2258" spans="1:2">
      <c r="A2258" s="216">
        <v>40353</v>
      </c>
      <c r="B2258" s="215">
        <v>29.74</v>
      </c>
    </row>
    <row r="2259" spans="1:2">
      <c r="A2259" s="216">
        <v>40354</v>
      </c>
      <c r="B2259" s="215">
        <v>28.53</v>
      </c>
    </row>
    <row r="2260" spans="1:2">
      <c r="A2260" s="216">
        <v>40357</v>
      </c>
      <c r="B2260" s="215">
        <v>29</v>
      </c>
    </row>
    <row r="2261" spans="1:2">
      <c r="A2261" s="216">
        <v>40358</v>
      </c>
      <c r="B2261" s="215">
        <v>34.130000000000003</v>
      </c>
    </row>
    <row r="2262" spans="1:2">
      <c r="A2262" s="216">
        <v>40359</v>
      </c>
      <c r="B2262" s="215">
        <v>34.54</v>
      </c>
    </row>
    <row r="2263" spans="1:2">
      <c r="A2263" s="216">
        <v>40360</v>
      </c>
      <c r="B2263" s="215">
        <v>32.86</v>
      </c>
    </row>
    <row r="2264" spans="1:2">
      <c r="A2264" s="216">
        <v>40361</v>
      </c>
      <c r="B2264" s="215">
        <v>30.12</v>
      </c>
    </row>
    <row r="2265" spans="1:2">
      <c r="A2265" s="216">
        <v>40364</v>
      </c>
      <c r="B2265" s="217" t="e">
        <f>NA()</f>
        <v>#N/A</v>
      </c>
    </row>
    <row r="2266" spans="1:2">
      <c r="A2266" s="216">
        <v>40365</v>
      </c>
      <c r="B2266" s="215">
        <v>29.65</v>
      </c>
    </row>
    <row r="2267" spans="1:2">
      <c r="A2267" s="216">
        <v>40366</v>
      </c>
      <c r="B2267" s="215">
        <v>26.84</v>
      </c>
    </row>
    <row r="2268" spans="1:2">
      <c r="A2268" s="216">
        <v>40367</v>
      </c>
      <c r="B2268" s="215">
        <v>25.71</v>
      </c>
    </row>
    <row r="2269" spans="1:2">
      <c r="A2269" s="216">
        <v>40368</v>
      </c>
      <c r="B2269" s="215">
        <v>24.98</v>
      </c>
    </row>
    <row r="2270" spans="1:2">
      <c r="A2270" s="216">
        <v>40371</v>
      </c>
      <c r="B2270" s="215">
        <v>24.43</v>
      </c>
    </row>
    <row r="2271" spans="1:2">
      <c r="A2271" s="216">
        <v>40372</v>
      </c>
      <c r="B2271" s="215">
        <v>24.56</v>
      </c>
    </row>
    <row r="2272" spans="1:2">
      <c r="A2272" s="216">
        <v>40373</v>
      </c>
      <c r="B2272" s="215">
        <v>24.89</v>
      </c>
    </row>
    <row r="2273" spans="1:2">
      <c r="A2273" s="216">
        <v>40374</v>
      </c>
      <c r="B2273" s="215">
        <v>25.14</v>
      </c>
    </row>
    <row r="2274" spans="1:2">
      <c r="A2274" s="216">
        <v>40375</v>
      </c>
      <c r="B2274" s="215">
        <v>26.25</v>
      </c>
    </row>
    <row r="2275" spans="1:2">
      <c r="A2275" s="216">
        <v>40378</v>
      </c>
      <c r="B2275" s="215">
        <v>25.97</v>
      </c>
    </row>
    <row r="2276" spans="1:2">
      <c r="A2276" s="216">
        <v>40379</v>
      </c>
      <c r="B2276" s="215">
        <v>23.93</v>
      </c>
    </row>
    <row r="2277" spans="1:2">
      <c r="A2277" s="216">
        <v>40380</v>
      </c>
      <c r="B2277" s="215">
        <v>25.64</v>
      </c>
    </row>
    <row r="2278" spans="1:2">
      <c r="A2278" s="216">
        <v>40381</v>
      </c>
      <c r="B2278" s="215">
        <v>24.63</v>
      </c>
    </row>
    <row r="2279" spans="1:2">
      <c r="A2279" s="216">
        <v>40382</v>
      </c>
      <c r="B2279" s="215">
        <v>23.47</v>
      </c>
    </row>
    <row r="2280" spans="1:2">
      <c r="A2280" s="216">
        <v>40385</v>
      </c>
      <c r="B2280" s="215">
        <v>22.73</v>
      </c>
    </row>
    <row r="2281" spans="1:2">
      <c r="A2281" s="216">
        <v>40386</v>
      </c>
      <c r="B2281" s="215">
        <v>23.19</v>
      </c>
    </row>
    <row r="2282" spans="1:2">
      <c r="A2282" s="216">
        <v>40387</v>
      </c>
      <c r="B2282" s="215">
        <v>24.25</v>
      </c>
    </row>
    <row r="2283" spans="1:2">
      <c r="A2283" s="216">
        <v>40388</v>
      </c>
      <c r="B2283" s="215">
        <v>24.13</v>
      </c>
    </row>
    <row r="2284" spans="1:2">
      <c r="A2284" s="216">
        <v>40389</v>
      </c>
      <c r="B2284" s="215">
        <v>23.5</v>
      </c>
    </row>
    <row r="2285" spans="1:2">
      <c r="A2285" s="216">
        <v>40392</v>
      </c>
      <c r="B2285" s="215">
        <v>22.01</v>
      </c>
    </row>
    <row r="2286" spans="1:2">
      <c r="A2286" s="216">
        <v>40393</v>
      </c>
      <c r="B2286" s="215">
        <v>22.63</v>
      </c>
    </row>
    <row r="2287" spans="1:2">
      <c r="A2287" s="216">
        <v>40394</v>
      </c>
      <c r="B2287" s="215">
        <v>22.21</v>
      </c>
    </row>
    <row r="2288" spans="1:2">
      <c r="A2288" s="216">
        <v>40395</v>
      </c>
      <c r="B2288" s="215">
        <v>22.1</v>
      </c>
    </row>
    <row r="2289" spans="1:2">
      <c r="A2289" s="216">
        <v>40396</v>
      </c>
      <c r="B2289" s="215">
        <v>21.74</v>
      </c>
    </row>
    <row r="2290" spans="1:2">
      <c r="A2290" s="216">
        <v>40399</v>
      </c>
      <c r="B2290" s="215">
        <v>22.14</v>
      </c>
    </row>
    <row r="2291" spans="1:2">
      <c r="A2291" s="216">
        <v>40400</v>
      </c>
      <c r="B2291" s="215">
        <v>22.37</v>
      </c>
    </row>
    <row r="2292" spans="1:2">
      <c r="A2292" s="216">
        <v>40401</v>
      </c>
      <c r="B2292" s="215">
        <v>25.39</v>
      </c>
    </row>
    <row r="2293" spans="1:2">
      <c r="A2293" s="216">
        <v>40402</v>
      </c>
      <c r="B2293" s="215">
        <v>25.73</v>
      </c>
    </row>
    <row r="2294" spans="1:2">
      <c r="A2294" s="216">
        <v>40403</v>
      </c>
      <c r="B2294" s="215">
        <v>26.24</v>
      </c>
    </row>
    <row r="2295" spans="1:2">
      <c r="A2295" s="216">
        <v>40406</v>
      </c>
      <c r="B2295" s="215">
        <v>26.1</v>
      </c>
    </row>
    <row r="2296" spans="1:2">
      <c r="A2296" s="216">
        <v>40407</v>
      </c>
      <c r="B2296" s="215">
        <v>24.33</v>
      </c>
    </row>
    <row r="2297" spans="1:2">
      <c r="A2297" s="216">
        <v>40408</v>
      </c>
      <c r="B2297" s="215">
        <v>24.59</v>
      </c>
    </row>
    <row r="2298" spans="1:2">
      <c r="A2298" s="216">
        <v>40409</v>
      </c>
      <c r="B2298" s="215">
        <v>26.44</v>
      </c>
    </row>
    <row r="2299" spans="1:2">
      <c r="A2299" s="216">
        <v>40410</v>
      </c>
      <c r="B2299" s="215">
        <v>25.49</v>
      </c>
    </row>
    <row r="2300" spans="1:2">
      <c r="A2300" s="216">
        <v>40413</v>
      </c>
      <c r="B2300" s="215">
        <v>25.66</v>
      </c>
    </row>
    <row r="2301" spans="1:2">
      <c r="A2301" s="216">
        <v>40414</v>
      </c>
      <c r="B2301" s="215">
        <v>27.46</v>
      </c>
    </row>
    <row r="2302" spans="1:2">
      <c r="A2302" s="216">
        <v>40415</v>
      </c>
      <c r="B2302" s="215">
        <v>26.7</v>
      </c>
    </row>
    <row r="2303" spans="1:2">
      <c r="A2303" s="216">
        <v>40416</v>
      </c>
      <c r="B2303" s="215">
        <v>27.37</v>
      </c>
    </row>
    <row r="2304" spans="1:2">
      <c r="A2304" s="216">
        <v>40417</v>
      </c>
      <c r="B2304" s="215">
        <v>24.45</v>
      </c>
    </row>
    <row r="2305" spans="1:2">
      <c r="A2305" s="216">
        <v>40420</v>
      </c>
      <c r="B2305" s="215">
        <v>27.21</v>
      </c>
    </row>
    <row r="2306" spans="1:2">
      <c r="A2306" s="216">
        <v>40421</v>
      </c>
      <c r="B2306" s="215">
        <v>26.05</v>
      </c>
    </row>
    <row r="2307" spans="1:2">
      <c r="A2307" s="216">
        <v>40422</v>
      </c>
      <c r="B2307" s="215">
        <v>23.89</v>
      </c>
    </row>
    <row r="2308" spans="1:2">
      <c r="A2308" s="216">
        <v>40423</v>
      </c>
      <c r="B2308" s="215">
        <v>23.19</v>
      </c>
    </row>
    <row r="2309" spans="1:2">
      <c r="A2309" s="216">
        <v>40424</v>
      </c>
      <c r="B2309" s="215">
        <v>21.31</v>
      </c>
    </row>
    <row r="2310" spans="1:2">
      <c r="A2310" s="216">
        <v>40427</v>
      </c>
      <c r="B2310" s="217" t="e">
        <f>NA()</f>
        <v>#N/A</v>
      </c>
    </row>
    <row r="2311" spans="1:2">
      <c r="A2311" s="216">
        <v>40428</v>
      </c>
      <c r="B2311" s="215">
        <v>23.8</v>
      </c>
    </row>
    <row r="2312" spans="1:2">
      <c r="A2312" s="216">
        <v>40429</v>
      </c>
      <c r="B2312" s="215">
        <v>23.25</v>
      </c>
    </row>
    <row r="2313" spans="1:2">
      <c r="A2313" s="216">
        <v>40430</v>
      </c>
      <c r="B2313" s="215">
        <v>22.81</v>
      </c>
    </row>
    <row r="2314" spans="1:2">
      <c r="A2314" s="216">
        <v>40431</v>
      </c>
      <c r="B2314" s="215">
        <v>21.99</v>
      </c>
    </row>
    <row r="2315" spans="1:2">
      <c r="A2315" s="216">
        <v>40434</v>
      </c>
      <c r="B2315" s="215">
        <v>21.21</v>
      </c>
    </row>
    <row r="2316" spans="1:2">
      <c r="A2316" s="216">
        <v>40435</v>
      </c>
      <c r="B2316" s="215">
        <v>21.56</v>
      </c>
    </row>
    <row r="2317" spans="1:2">
      <c r="A2317" s="216">
        <v>40436</v>
      </c>
      <c r="B2317" s="215">
        <v>22.1</v>
      </c>
    </row>
    <row r="2318" spans="1:2">
      <c r="A2318" s="216">
        <v>40437</v>
      </c>
      <c r="B2318" s="215">
        <v>21.72</v>
      </c>
    </row>
    <row r="2319" spans="1:2">
      <c r="A2319" s="216">
        <v>40438</v>
      </c>
      <c r="B2319" s="215">
        <v>22.01</v>
      </c>
    </row>
    <row r="2320" spans="1:2">
      <c r="A2320" s="216">
        <v>40441</v>
      </c>
      <c r="B2320" s="215">
        <v>21.5</v>
      </c>
    </row>
    <row r="2321" spans="1:2">
      <c r="A2321" s="216">
        <v>40442</v>
      </c>
      <c r="B2321" s="215">
        <v>22.35</v>
      </c>
    </row>
    <row r="2322" spans="1:2">
      <c r="A2322" s="216">
        <v>40443</v>
      </c>
      <c r="B2322" s="215">
        <v>22.51</v>
      </c>
    </row>
    <row r="2323" spans="1:2">
      <c r="A2323" s="216">
        <v>40444</v>
      </c>
      <c r="B2323" s="215">
        <v>23.87</v>
      </c>
    </row>
    <row r="2324" spans="1:2">
      <c r="A2324" s="216">
        <v>40445</v>
      </c>
      <c r="B2324" s="215">
        <v>21.71</v>
      </c>
    </row>
    <row r="2325" spans="1:2">
      <c r="A2325" s="216">
        <v>40448</v>
      </c>
      <c r="B2325" s="215">
        <v>22.54</v>
      </c>
    </row>
    <row r="2326" spans="1:2">
      <c r="A2326" s="216">
        <v>40449</v>
      </c>
      <c r="B2326" s="215">
        <v>22.6</v>
      </c>
    </row>
    <row r="2327" spans="1:2">
      <c r="A2327" s="216">
        <v>40450</v>
      </c>
      <c r="B2327" s="215">
        <v>23.25</v>
      </c>
    </row>
    <row r="2328" spans="1:2">
      <c r="A2328" s="216">
        <v>40451</v>
      </c>
      <c r="B2328" s="215">
        <v>23.7</v>
      </c>
    </row>
    <row r="2329" spans="1:2">
      <c r="A2329" s="216">
        <v>40452</v>
      </c>
      <c r="B2329" s="215">
        <v>22.5</v>
      </c>
    </row>
    <row r="2330" spans="1:2">
      <c r="A2330" s="216">
        <v>40455</v>
      </c>
      <c r="B2330" s="215">
        <v>23.53</v>
      </c>
    </row>
    <row r="2331" spans="1:2">
      <c r="A2331" s="216">
        <v>40456</v>
      </c>
      <c r="B2331" s="215">
        <v>21.76</v>
      </c>
    </row>
    <row r="2332" spans="1:2">
      <c r="A2332" s="216">
        <v>40457</v>
      </c>
      <c r="B2332" s="215">
        <v>21.49</v>
      </c>
    </row>
    <row r="2333" spans="1:2">
      <c r="A2333" s="216">
        <v>40458</v>
      </c>
      <c r="B2333" s="215">
        <v>21.56</v>
      </c>
    </row>
    <row r="2334" spans="1:2">
      <c r="A2334" s="216">
        <v>40459</v>
      </c>
      <c r="B2334" s="215">
        <v>20.71</v>
      </c>
    </row>
    <row r="2335" spans="1:2">
      <c r="A2335" s="216">
        <v>40462</v>
      </c>
      <c r="B2335" s="215">
        <v>18.96</v>
      </c>
    </row>
    <row r="2336" spans="1:2">
      <c r="A2336" s="216">
        <v>40463</v>
      </c>
      <c r="B2336" s="215">
        <v>18.93</v>
      </c>
    </row>
    <row r="2337" spans="1:2">
      <c r="A2337" s="216">
        <v>40464</v>
      </c>
      <c r="B2337" s="215">
        <v>19.07</v>
      </c>
    </row>
    <row r="2338" spans="1:2">
      <c r="A2338" s="216">
        <v>40465</v>
      </c>
      <c r="B2338" s="215">
        <v>19.88</v>
      </c>
    </row>
    <row r="2339" spans="1:2">
      <c r="A2339" s="216">
        <v>40466</v>
      </c>
      <c r="B2339" s="215">
        <v>19.03</v>
      </c>
    </row>
    <row r="2340" spans="1:2">
      <c r="A2340" s="216">
        <v>40469</v>
      </c>
      <c r="B2340" s="215">
        <v>19.09</v>
      </c>
    </row>
    <row r="2341" spans="1:2">
      <c r="A2341" s="216">
        <v>40470</v>
      </c>
      <c r="B2341" s="215">
        <v>20.63</v>
      </c>
    </row>
    <row r="2342" spans="1:2">
      <c r="A2342" s="216">
        <v>40471</v>
      </c>
      <c r="B2342" s="215">
        <v>19.79</v>
      </c>
    </row>
    <row r="2343" spans="1:2">
      <c r="A2343" s="216">
        <v>40472</v>
      </c>
      <c r="B2343" s="215">
        <v>19.27</v>
      </c>
    </row>
    <row r="2344" spans="1:2">
      <c r="A2344" s="216">
        <v>40473</v>
      </c>
      <c r="B2344" s="215">
        <v>18.78</v>
      </c>
    </row>
    <row r="2345" spans="1:2">
      <c r="A2345" s="216">
        <v>40476</v>
      </c>
      <c r="B2345" s="215">
        <v>19.850000000000001</v>
      </c>
    </row>
    <row r="2346" spans="1:2">
      <c r="A2346" s="216">
        <v>40477</v>
      </c>
      <c r="B2346" s="215">
        <v>20.22</v>
      </c>
    </row>
    <row r="2347" spans="1:2">
      <c r="A2347" s="216">
        <v>40478</v>
      </c>
      <c r="B2347" s="215">
        <v>20.71</v>
      </c>
    </row>
    <row r="2348" spans="1:2">
      <c r="A2348" s="216">
        <v>40479</v>
      </c>
      <c r="B2348" s="215">
        <v>20.88</v>
      </c>
    </row>
    <row r="2349" spans="1:2">
      <c r="A2349" s="216">
        <v>40480</v>
      </c>
      <c r="B2349" s="215">
        <v>21.2</v>
      </c>
    </row>
    <row r="2350" spans="1:2">
      <c r="A2350" s="216">
        <v>40483</v>
      </c>
      <c r="B2350" s="215">
        <v>21.83</v>
      </c>
    </row>
    <row r="2351" spans="1:2">
      <c r="A2351" s="216">
        <v>40484</v>
      </c>
      <c r="B2351" s="215">
        <v>21.57</v>
      </c>
    </row>
    <row r="2352" spans="1:2">
      <c r="A2352" s="216">
        <v>40485</v>
      </c>
      <c r="B2352" s="215">
        <v>19.559999999999999</v>
      </c>
    </row>
    <row r="2353" spans="1:2">
      <c r="A2353" s="216">
        <v>40486</v>
      </c>
      <c r="B2353" s="215">
        <v>18.52</v>
      </c>
    </row>
    <row r="2354" spans="1:2">
      <c r="A2354" s="216">
        <v>40487</v>
      </c>
      <c r="B2354" s="215">
        <v>18.260000000000002</v>
      </c>
    </row>
    <row r="2355" spans="1:2">
      <c r="A2355" s="216">
        <v>40490</v>
      </c>
      <c r="B2355" s="215">
        <v>18.29</v>
      </c>
    </row>
    <row r="2356" spans="1:2">
      <c r="A2356" s="216">
        <v>40491</v>
      </c>
      <c r="B2356" s="215">
        <v>19.079999999999998</v>
      </c>
    </row>
    <row r="2357" spans="1:2">
      <c r="A2357" s="216">
        <v>40492</v>
      </c>
      <c r="B2357" s="215">
        <v>18.47</v>
      </c>
    </row>
    <row r="2358" spans="1:2">
      <c r="A2358" s="216">
        <v>40493</v>
      </c>
      <c r="B2358" s="215">
        <v>18.64</v>
      </c>
    </row>
    <row r="2359" spans="1:2">
      <c r="A2359" s="216">
        <v>40494</v>
      </c>
      <c r="B2359" s="215">
        <v>20.61</v>
      </c>
    </row>
    <row r="2360" spans="1:2">
      <c r="A2360" s="216">
        <v>40497</v>
      </c>
      <c r="B2360" s="215">
        <v>20.2</v>
      </c>
    </row>
    <row r="2361" spans="1:2">
      <c r="A2361" s="216">
        <v>40498</v>
      </c>
      <c r="B2361" s="215">
        <v>22.58</v>
      </c>
    </row>
    <row r="2362" spans="1:2">
      <c r="A2362" s="216">
        <v>40499</v>
      </c>
      <c r="B2362" s="215">
        <v>21.76</v>
      </c>
    </row>
    <row r="2363" spans="1:2">
      <c r="A2363" s="216">
        <v>40500</v>
      </c>
      <c r="B2363" s="215">
        <v>18.75</v>
      </c>
    </row>
    <row r="2364" spans="1:2">
      <c r="A2364" s="216">
        <v>40501</v>
      </c>
      <c r="B2364" s="215">
        <v>18.04</v>
      </c>
    </row>
    <row r="2365" spans="1:2">
      <c r="A2365" s="216">
        <v>40504</v>
      </c>
      <c r="B2365" s="215">
        <v>18.37</v>
      </c>
    </row>
    <row r="2366" spans="1:2">
      <c r="A2366" s="216">
        <v>40505</v>
      </c>
      <c r="B2366" s="215">
        <v>20.63</v>
      </c>
    </row>
    <row r="2367" spans="1:2">
      <c r="A2367" s="216">
        <v>40506</v>
      </c>
      <c r="B2367" s="215">
        <v>19.559999999999999</v>
      </c>
    </row>
    <row r="2368" spans="1:2">
      <c r="A2368" s="216">
        <v>40507</v>
      </c>
      <c r="B2368" s="217" t="e">
        <f>NA()</f>
        <v>#N/A</v>
      </c>
    </row>
    <row r="2369" spans="1:2">
      <c r="A2369" s="216">
        <v>40508</v>
      </c>
      <c r="B2369" s="215">
        <v>22.22</v>
      </c>
    </row>
    <row r="2370" spans="1:2">
      <c r="A2370" s="216">
        <v>40511</v>
      </c>
      <c r="B2370" s="215">
        <v>21.53</v>
      </c>
    </row>
    <row r="2371" spans="1:2">
      <c r="A2371" s="216">
        <v>40512</v>
      </c>
      <c r="B2371" s="215">
        <v>23.54</v>
      </c>
    </row>
    <row r="2372" spans="1:2">
      <c r="A2372" s="216">
        <v>40513</v>
      </c>
      <c r="B2372" s="215">
        <v>21.36</v>
      </c>
    </row>
    <row r="2373" spans="1:2">
      <c r="A2373" s="216">
        <v>40514</v>
      </c>
      <c r="B2373" s="215">
        <v>19.39</v>
      </c>
    </row>
    <row r="2374" spans="1:2">
      <c r="A2374" s="216">
        <v>40515</v>
      </c>
      <c r="B2374" s="215">
        <v>18.010000000000002</v>
      </c>
    </row>
    <row r="2375" spans="1:2">
      <c r="A2375" s="216">
        <v>40518</v>
      </c>
      <c r="B2375" s="215">
        <v>18.02</v>
      </c>
    </row>
    <row r="2376" spans="1:2">
      <c r="A2376" s="216">
        <v>40519</v>
      </c>
      <c r="B2376" s="215">
        <v>17.989999999999998</v>
      </c>
    </row>
    <row r="2377" spans="1:2">
      <c r="A2377" s="216">
        <v>40520</v>
      </c>
      <c r="B2377" s="215">
        <v>17.739999999999998</v>
      </c>
    </row>
    <row r="2378" spans="1:2">
      <c r="A2378" s="216">
        <v>40521</v>
      </c>
      <c r="B2378" s="215">
        <v>17.25</v>
      </c>
    </row>
    <row r="2379" spans="1:2">
      <c r="A2379" s="216">
        <v>40522</v>
      </c>
      <c r="B2379" s="215">
        <v>17.61</v>
      </c>
    </row>
    <row r="2380" spans="1:2">
      <c r="A2380" s="216">
        <v>40525</v>
      </c>
      <c r="B2380" s="215">
        <v>17.55</v>
      </c>
    </row>
    <row r="2381" spans="1:2">
      <c r="A2381" s="216">
        <v>40526</v>
      </c>
      <c r="B2381" s="215">
        <v>17.61</v>
      </c>
    </row>
    <row r="2382" spans="1:2">
      <c r="A2382" s="216">
        <v>40527</v>
      </c>
      <c r="B2382" s="215">
        <v>17.940000000000001</v>
      </c>
    </row>
    <row r="2383" spans="1:2">
      <c r="A2383" s="216">
        <v>40528</v>
      </c>
      <c r="B2383" s="215">
        <v>17.39</v>
      </c>
    </row>
    <row r="2384" spans="1:2">
      <c r="A2384" s="216">
        <v>40529</v>
      </c>
      <c r="B2384" s="215">
        <v>16.11</v>
      </c>
    </row>
    <row r="2385" spans="1:2">
      <c r="A2385" s="216">
        <v>40532</v>
      </c>
      <c r="B2385" s="215">
        <v>16.41</v>
      </c>
    </row>
    <row r="2386" spans="1:2">
      <c r="A2386" s="216">
        <v>40533</v>
      </c>
      <c r="B2386" s="215">
        <v>16.489999999999998</v>
      </c>
    </row>
    <row r="2387" spans="1:2">
      <c r="A2387" s="216">
        <v>40534</v>
      </c>
      <c r="B2387" s="215">
        <v>15.45</v>
      </c>
    </row>
    <row r="2388" spans="1:2">
      <c r="A2388" s="216">
        <v>40535</v>
      </c>
      <c r="B2388" s="215">
        <v>16.47</v>
      </c>
    </row>
    <row r="2389" spans="1:2">
      <c r="A2389" s="216">
        <v>40536</v>
      </c>
      <c r="B2389" s="217" t="e">
        <f>NA()</f>
        <v>#N/A</v>
      </c>
    </row>
    <row r="2390" spans="1:2">
      <c r="A2390" s="216">
        <v>40539</v>
      </c>
      <c r="B2390" s="215">
        <v>17.670000000000002</v>
      </c>
    </row>
    <row r="2391" spans="1:2">
      <c r="A2391" s="216">
        <v>40540</v>
      </c>
      <c r="B2391" s="215">
        <v>17.52</v>
      </c>
    </row>
    <row r="2392" spans="1:2">
      <c r="A2392" s="216">
        <v>40541</v>
      </c>
      <c r="B2392" s="215">
        <v>17.28</v>
      </c>
    </row>
    <row r="2393" spans="1:2">
      <c r="A2393" s="216">
        <v>40542</v>
      </c>
      <c r="B2393" s="215">
        <v>17.52</v>
      </c>
    </row>
    <row r="2394" spans="1:2">
      <c r="A2394" s="216">
        <v>40543</v>
      </c>
      <c r="B2394" s="215">
        <v>17.75</v>
      </c>
    </row>
    <row r="2395" spans="1:2">
      <c r="A2395" s="216">
        <v>40546</v>
      </c>
      <c r="B2395" s="215">
        <v>17.61</v>
      </c>
    </row>
    <row r="2396" spans="1:2">
      <c r="A2396" s="216">
        <v>40547</v>
      </c>
      <c r="B2396" s="215">
        <v>17.38</v>
      </c>
    </row>
    <row r="2397" spans="1:2">
      <c r="A2397" s="216">
        <v>40548</v>
      </c>
      <c r="B2397" s="215">
        <v>17.02</v>
      </c>
    </row>
    <row r="2398" spans="1:2">
      <c r="A2398" s="216">
        <v>40549</v>
      </c>
      <c r="B2398" s="215">
        <v>17.399999999999999</v>
      </c>
    </row>
    <row r="2399" spans="1:2">
      <c r="A2399" s="216">
        <v>40550</v>
      </c>
      <c r="B2399" s="215">
        <v>17.14</v>
      </c>
    </row>
    <row r="2400" spans="1:2">
      <c r="A2400" s="216">
        <v>40553</v>
      </c>
      <c r="B2400" s="215">
        <v>17.54</v>
      </c>
    </row>
    <row r="2401" spans="1:2">
      <c r="A2401" s="216">
        <v>40554</v>
      </c>
      <c r="B2401" s="215">
        <v>16.89</v>
      </c>
    </row>
    <row r="2402" spans="1:2">
      <c r="A2402" s="216">
        <v>40555</v>
      </c>
      <c r="B2402" s="215">
        <v>16.239999999999998</v>
      </c>
    </row>
    <row r="2403" spans="1:2">
      <c r="A2403" s="216">
        <v>40556</v>
      </c>
      <c r="B2403" s="215">
        <v>16.39</v>
      </c>
    </row>
    <row r="2404" spans="1:2">
      <c r="A2404" s="216">
        <v>40557</v>
      </c>
      <c r="B2404" s="215">
        <v>15.46</v>
      </c>
    </row>
    <row r="2405" spans="1:2">
      <c r="A2405" s="216">
        <v>40560</v>
      </c>
      <c r="B2405" s="217" t="e">
        <f>NA()</f>
        <v>#N/A</v>
      </c>
    </row>
    <row r="2406" spans="1:2">
      <c r="A2406" s="216">
        <v>40561</v>
      </c>
      <c r="B2406" s="215">
        <v>15.87</v>
      </c>
    </row>
    <row r="2407" spans="1:2">
      <c r="A2407" s="216">
        <v>40562</v>
      </c>
      <c r="B2407" s="215">
        <v>17.309999999999999</v>
      </c>
    </row>
    <row r="2408" spans="1:2">
      <c r="A2408" s="216">
        <v>40563</v>
      </c>
      <c r="B2408" s="215">
        <v>17.989999999999998</v>
      </c>
    </row>
    <row r="2409" spans="1:2">
      <c r="A2409" s="216">
        <v>40564</v>
      </c>
      <c r="B2409" s="215">
        <v>18.47</v>
      </c>
    </row>
    <row r="2410" spans="1:2">
      <c r="A2410" s="216">
        <v>40567</v>
      </c>
      <c r="B2410" s="215">
        <v>17.649999999999999</v>
      </c>
    </row>
    <row r="2411" spans="1:2">
      <c r="A2411" s="216">
        <v>40568</v>
      </c>
      <c r="B2411" s="215">
        <v>17.59</v>
      </c>
    </row>
    <row r="2412" spans="1:2">
      <c r="A2412" s="216">
        <v>40569</v>
      </c>
      <c r="B2412" s="215">
        <v>16.64</v>
      </c>
    </row>
    <row r="2413" spans="1:2">
      <c r="A2413" s="216">
        <v>40570</v>
      </c>
      <c r="B2413" s="215">
        <v>16.149999999999999</v>
      </c>
    </row>
    <row r="2414" spans="1:2">
      <c r="A2414" s="216">
        <v>40571</v>
      </c>
      <c r="B2414" s="215">
        <v>20.04</v>
      </c>
    </row>
    <row r="2415" spans="1:2">
      <c r="A2415" s="216">
        <v>40574</v>
      </c>
      <c r="B2415" s="215">
        <v>19.53</v>
      </c>
    </row>
    <row r="2416" spans="1:2">
      <c r="A2416" s="216">
        <v>40575</v>
      </c>
      <c r="B2416" s="215">
        <v>17.63</v>
      </c>
    </row>
    <row r="2417" spans="1:2">
      <c r="A2417" s="216">
        <v>40576</v>
      </c>
      <c r="B2417" s="215">
        <v>17.3</v>
      </c>
    </row>
    <row r="2418" spans="1:2">
      <c r="A2418" s="216">
        <v>40577</v>
      </c>
      <c r="B2418" s="215">
        <v>16.690000000000001</v>
      </c>
    </row>
    <row r="2419" spans="1:2">
      <c r="A2419" s="216">
        <v>40578</v>
      </c>
      <c r="B2419" s="215">
        <v>15.93</v>
      </c>
    </row>
    <row r="2420" spans="1:2">
      <c r="A2420" s="216">
        <v>40581</v>
      </c>
      <c r="B2420" s="215">
        <v>16.28</v>
      </c>
    </row>
    <row r="2421" spans="1:2">
      <c r="A2421" s="216">
        <v>40582</v>
      </c>
      <c r="B2421" s="215">
        <v>15.81</v>
      </c>
    </row>
    <row r="2422" spans="1:2">
      <c r="A2422" s="216">
        <v>40583</v>
      </c>
      <c r="B2422" s="215">
        <v>15.87</v>
      </c>
    </row>
    <row r="2423" spans="1:2">
      <c r="A2423" s="216">
        <v>40584</v>
      </c>
      <c r="B2423" s="215">
        <v>16.09</v>
      </c>
    </row>
    <row r="2424" spans="1:2">
      <c r="A2424" s="216">
        <v>40585</v>
      </c>
      <c r="B2424" s="215">
        <v>15.69</v>
      </c>
    </row>
    <row r="2425" spans="1:2">
      <c r="A2425" s="216">
        <v>40588</v>
      </c>
      <c r="B2425" s="215">
        <v>15.95</v>
      </c>
    </row>
    <row r="2426" spans="1:2">
      <c r="A2426" s="216">
        <v>40589</v>
      </c>
      <c r="B2426" s="215">
        <v>16.37</v>
      </c>
    </row>
    <row r="2427" spans="1:2">
      <c r="A2427" s="216">
        <v>40590</v>
      </c>
      <c r="B2427" s="215">
        <v>16.72</v>
      </c>
    </row>
    <row r="2428" spans="1:2">
      <c r="A2428" s="216">
        <v>40591</v>
      </c>
      <c r="B2428" s="215">
        <v>16.59</v>
      </c>
    </row>
    <row r="2429" spans="1:2">
      <c r="A2429" s="216">
        <v>40592</v>
      </c>
      <c r="B2429" s="215">
        <v>16.43</v>
      </c>
    </row>
    <row r="2430" spans="1:2">
      <c r="A2430" s="216">
        <v>40595</v>
      </c>
      <c r="B2430" s="217" t="e">
        <f>NA()</f>
        <v>#N/A</v>
      </c>
    </row>
    <row r="2431" spans="1:2">
      <c r="A2431" s="216">
        <v>40596</v>
      </c>
      <c r="B2431" s="215">
        <v>20.8</v>
      </c>
    </row>
    <row r="2432" spans="1:2">
      <c r="A2432" s="216">
        <v>40597</v>
      </c>
      <c r="B2432" s="215">
        <v>22.13</v>
      </c>
    </row>
    <row r="2433" spans="1:2">
      <c r="A2433" s="216">
        <v>40598</v>
      </c>
      <c r="B2433" s="215">
        <v>21.32</v>
      </c>
    </row>
    <row r="2434" spans="1:2">
      <c r="A2434" s="216">
        <v>40599</v>
      </c>
      <c r="B2434" s="215">
        <v>19.22</v>
      </c>
    </row>
    <row r="2435" spans="1:2">
      <c r="A2435" s="216">
        <v>40602</v>
      </c>
      <c r="B2435" s="215">
        <v>18.350000000000001</v>
      </c>
    </row>
    <row r="2436" spans="1:2">
      <c r="A2436" s="216">
        <v>40603</v>
      </c>
      <c r="B2436" s="215">
        <v>21.01</v>
      </c>
    </row>
    <row r="2437" spans="1:2">
      <c r="A2437" s="216">
        <v>40604</v>
      </c>
      <c r="B2437" s="215">
        <v>20.7</v>
      </c>
    </row>
    <row r="2438" spans="1:2">
      <c r="A2438" s="216">
        <v>40605</v>
      </c>
      <c r="B2438" s="215">
        <v>18.600000000000001</v>
      </c>
    </row>
    <row r="2439" spans="1:2">
      <c r="A2439" s="216">
        <v>40606</v>
      </c>
      <c r="B2439" s="215">
        <v>19.059999999999999</v>
      </c>
    </row>
    <row r="2440" spans="1:2">
      <c r="A2440" s="216">
        <v>40609</v>
      </c>
      <c r="B2440" s="215">
        <v>20.66</v>
      </c>
    </row>
    <row r="2441" spans="1:2">
      <c r="A2441" s="216">
        <v>40610</v>
      </c>
      <c r="B2441" s="215">
        <v>19.82</v>
      </c>
    </row>
    <row r="2442" spans="1:2">
      <c r="A2442" s="216">
        <v>40611</v>
      </c>
      <c r="B2442" s="215">
        <v>20.22</v>
      </c>
    </row>
    <row r="2443" spans="1:2">
      <c r="A2443" s="216">
        <v>40612</v>
      </c>
      <c r="B2443" s="215">
        <v>21.88</v>
      </c>
    </row>
    <row r="2444" spans="1:2">
      <c r="A2444" s="216">
        <v>40613</v>
      </c>
      <c r="B2444" s="215">
        <v>20.079999999999998</v>
      </c>
    </row>
    <row r="2445" spans="1:2">
      <c r="A2445" s="216">
        <v>40616</v>
      </c>
      <c r="B2445" s="215">
        <v>21.13</v>
      </c>
    </row>
    <row r="2446" spans="1:2">
      <c r="A2446" s="216">
        <v>40617</v>
      </c>
      <c r="B2446" s="215">
        <v>24.32</v>
      </c>
    </row>
    <row r="2447" spans="1:2">
      <c r="A2447" s="216">
        <v>40618</v>
      </c>
      <c r="B2447" s="215">
        <v>29.4</v>
      </c>
    </row>
    <row r="2448" spans="1:2">
      <c r="A2448" s="216">
        <v>40619</v>
      </c>
      <c r="B2448" s="215">
        <v>26.37</v>
      </c>
    </row>
    <row r="2449" spans="1:2">
      <c r="A2449" s="216">
        <v>40620</v>
      </c>
      <c r="B2449" s="215">
        <v>24.44</v>
      </c>
    </row>
    <row r="2450" spans="1:2">
      <c r="A2450" s="216">
        <v>40623</v>
      </c>
      <c r="B2450" s="215">
        <v>20.61</v>
      </c>
    </row>
    <row r="2451" spans="1:2">
      <c r="A2451" s="216">
        <v>40624</v>
      </c>
      <c r="B2451" s="215">
        <v>20.21</v>
      </c>
    </row>
    <row r="2452" spans="1:2">
      <c r="A2452" s="216">
        <v>40625</v>
      </c>
      <c r="B2452" s="215">
        <v>19.170000000000002</v>
      </c>
    </row>
    <row r="2453" spans="1:2">
      <c r="A2453" s="216">
        <v>40626</v>
      </c>
      <c r="B2453" s="215">
        <v>18</v>
      </c>
    </row>
    <row r="2454" spans="1:2">
      <c r="A2454" s="216">
        <v>40627</v>
      </c>
      <c r="B2454" s="215">
        <v>17.91</v>
      </c>
    </row>
    <row r="2455" spans="1:2">
      <c r="A2455" s="216">
        <v>40630</v>
      </c>
      <c r="B2455" s="215">
        <v>19.440000000000001</v>
      </c>
    </row>
    <row r="2456" spans="1:2">
      <c r="A2456" s="216">
        <v>40631</v>
      </c>
      <c r="B2456" s="215">
        <v>18.16</v>
      </c>
    </row>
    <row r="2457" spans="1:2">
      <c r="A2457" s="216">
        <v>40632</v>
      </c>
      <c r="B2457" s="215">
        <v>17.71</v>
      </c>
    </row>
    <row r="2458" spans="1:2">
      <c r="A2458" s="216">
        <v>40633</v>
      </c>
      <c r="B2458" s="215">
        <v>17.739999999999998</v>
      </c>
    </row>
    <row r="2459" spans="1:2">
      <c r="A2459" s="216">
        <v>40634</v>
      </c>
      <c r="B2459" s="215">
        <v>17.399999999999999</v>
      </c>
    </row>
    <row r="2460" spans="1:2">
      <c r="A2460" s="216">
        <v>40637</v>
      </c>
      <c r="B2460" s="215">
        <v>17.5</v>
      </c>
    </row>
    <row r="2461" spans="1:2">
      <c r="A2461" s="216">
        <v>40638</v>
      </c>
      <c r="B2461" s="215">
        <v>17.25</v>
      </c>
    </row>
    <row r="2462" spans="1:2">
      <c r="A2462" s="216">
        <v>40639</v>
      </c>
      <c r="B2462" s="215">
        <v>16.899999999999999</v>
      </c>
    </row>
    <row r="2463" spans="1:2">
      <c r="A2463" s="216">
        <v>40640</v>
      </c>
      <c r="B2463" s="215">
        <v>17.11</v>
      </c>
    </row>
    <row r="2464" spans="1:2">
      <c r="A2464" s="216">
        <v>40641</v>
      </c>
      <c r="B2464" s="215">
        <v>17.87</v>
      </c>
    </row>
    <row r="2465" spans="1:2">
      <c r="A2465" s="216">
        <v>40644</v>
      </c>
      <c r="B2465" s="215">
        <v>16.59</v>
      </c>
    </row>
    <row r="2466" spans="1:2">
      <c r="A2466" s="216">
        <v>40645</v>
      </c>
      <c r="B2466" s="215">
        <v>17.09</v>
      </c>
    </row>
    <row r="2467" spans="1:2">
      <c r="A2467" s="216">
        <v>40646</v>
      </c>
      <c r="B2467" s="215">
        <v>16.920000000000002</v>
      </c>
    </row>
    <row r="2468" spans="1:2">
      <c r="A2468" s="216">
        <v>40647</v>
      </c>
      <c r="B2468" s="215">
        <v>16.27</v>
      </c>
    </row>
    <row r="2469" spans="1:2">
      <c r="A2469" s="216">
        <v>40648</v>
      </c>
      <c r="B2469" s="215">
        <v>15.32</v>
      </c>
    </row>
    <row r="2470" spans="1:2">
      <c r="A2470" s="216">
        <v>40651</v>
      </c>
      <c r="B2470" s="215">
        <v>16.96</v>
      </c>
    </row>
    <row r="2471" spans="1:2">
      <c r="A2471" s="216">
        <v>40652</v>
      </c>
      <c r="B2471" s="215">
        <v>15.83</v>
      </c>
    </row>
    <row r="2472" spans="1:2">
      <c r="A2472" s="216">
        <v>40653</v>
      </c>
      <c r="B2472" s="215">
        <v>15.07</v>
      </c>
    </row>
    <row r="2473" spans="1:2">
      <c r="A2473" s="216">
        <v>40654</v>
      </c>
      <c r="B2473" s="215">
        <v>14.69</v>
      </c>
    </row>
    <row r="2474" spans="1:2">
      <c r="A2474" s="216">
        <v>40655</v>
      </c>
      <c r="B2474" s="217" t="e">
        <f>NA()</f>
        <v>#N/A</v>
      </c>
    </row>
    <row r="2475" spans="1:2">
      <c r="A2475" s="216">
        <v>40658</v>
      </c>
      <c r="B2475" s="215">
        <v>15.77</v>
      </c>
    </row>
    <row r="2476" spans="1:2">
      <c r="A2476" s="216">
        <v>40659</v>
      </c>
      <c r="B2476" s="215">
        <v>15.62</v>
      </c>
    </row>
    <row r="2477" spans="1:2">
      <c r="A2477" s="216">
        <v>40660</v>
      </c>
      <c r="B2477" s="215">
        <v>15.35</v>
      </c>
    </row>
    <row r="2478" spans="1:2">
      <c r="A2478" s="216">
        <v>40661</v>
      </c>
      <c r="B2478" s="215">
        <v>14.62</v>
      </c>
    </row>
    <row r="2479" spans="1:2">
      <c r="A2479" s="216">
        <v>40662</v>
      </c>
      <c r="B2479" s="215">
        <v>14.75</v>
      </c>
    </row>
    <row r="2480" spans="1:2">
      <c r="A2480" s="216">
        <v>40665</v>
      </c>
      <c r="B2480" s="215">
        <v>15.99</v>
      </c>
    </row>
    <row r="2481" spans="1:2">
      <c r="A2481" s="216">
        <v>40666</v>
      </c>
      <c r="B2481" s="215">
        <v>16.7</v>
      </c>
    </row>
    <row r="2482" spans="1:2">
      <c r="A2482" s="216">
        <v>40667</v>
      </c>
      <c r="B2482" s="215">
        <v>17.079999999999998</v>
      </c>
    </row>
    <row r="2483" spans="1:2">
      <c r="A2483" s="216">
        <v>40668</v>
      </c>
      <c r="B2483" s="215">
        <v>18.2</v>
      </c>
    </row>
    <row r="2484" spans="1:2">
      <c r="A2484" s="216">
        <v>40669</v>
      </c>
      <c r="B2484" s="215">
        <v>18.399999999999999</v>
      </c>
    </row>
    <row r="2485" spans="1:2">
      <c r="A2485" s="216">
        <v>40672</v>
      </c>
      <c r="B2485" s="215">
        <v>17.16</v>
      </c>
    </row>
    <row r="2486" spans="1:2">
      <c r="A2486" s="216">
        <v>40673</v>
      </c>
      <c r="B2486" s="215">
        <v>15.91</v>
      </c>
    </row>
    <row r="2487" spans="1:2">
      <c r="A2487" s="216">
        <v>40674</v>
      </c>
      <c r="B2487" s="215">
        <v>16.95</v>
      </c>
    </row>
    <row r="2488" spans="1:2">
      <c r="A2488" s="216">
        <v>40675</v>
      </c>
      <c r="B2488" s="215">
        <v>16.03</v>
      </c>
    </row>
    <row r="2489" spans="1:2">
      <c r="A2489" s="216">
        <v>40676</v>
      </c>
      <c r="B2489" s="215">
        <v>17.07</v>
      </c>
    </row>
    <row r="2490" spans="1:2">
      <c r="A2490" s="216">
        <v>40679</v>
      </c>
      <c r="B2490" s="215">
        <v>18.239999999999998</v>
      </c>
    </row>
    <row r="2491" spans="1:2">
      <c r="A2491" s="216">
        <v>40680</v>
      </c>
      <c r="B2491" s="215">
        <v>17.55</v>
      </c>
    </row>
    <row r="2492" spans="1:2">
      <c r="A2492" s="216">
        <v>40681</v>
      </c>
      <c r="B2492" s="215">
        <v>16.23</v>
      </c>
    </row>
    <row r="2493" spans="1:2">
      <c r="A2493" s="216">
        <v>40682</v>
      </c>
      <c r="B2493" s="215">
        <v>15.52</v>
      </c>
    </row>
    <row r="2494" spans="1:2">
      <c r="A2494" s="216">
        <v>40683</v>
      </c>
      <c r="B2494" s="215">
        <v>17.43</v>
      </c>
    </row>
    <row r="2495" spans="1:2">
      <c r="A2495" s="216">
        <v>40686</v>
      </c>
      <c r="B2495" s="215">
        <v>18.27</v>
      </c>
    </row>
    <row r="2496" spans="1:2">
      <c r="A2496" s="216">
        <v>40687</v>
      </c>
      <c r="B2496" s="215">
        <v>17.82</v>
      </c>
    </row>
    <row r="2497" spans="1:2">
      <c r="A2497" s="216">
        <v>40688</v>
      </c>
      <c r="B2497" s="215">
        <v>17.07</v>
      </c>
    </row>
    <row r="2498" spans="1:2">
      <c r="A2498" s="216">
        <v>40689</v>
      </c>
      <c r="B2498" s="215">
        <v>16.09</v>
      </c>
    </row>
    <row r="2499" spans="1:2">
      <c r="A2499" s="216">
        <v>40690</v>
      </c>
      <c r="B2499" s="215">
        <v>15.98</v>
      </c>
    </row>
    <row r="2500" spans="1:2">
      <c r="A2500" s="216">
        <v>40693</v>
      </c>
      <c r="B2500" s="217" t="e">
        <f>NA()</f>
        <v>#N/A</v>
      </c>
    </row>
    <row r="2501" spans="1:2">
      <c r="A2501" s="216">
        <v>40694</v>
      </c>
      <c r="B2501" s="215">
        <v>15.45</v>
      </c>
    </row>
    <row r="2502" spans="1:2">
      <c r="A2502" s="216">
        <v>40695</v>
      </c>
      <c r="B2502" s="215">
        <v>18.3</v>
      </c>
    </row>
    <row r="2503" spans="1:2">
      <c r="A2503" s="216">
        <v>40696</v>
      </c>
      <c r="B2503" s="215">
        <v>18.09</v>
      </c>
    </row>
    <row r="2504" spans="1:2">
      <c r="A2504" s="216">
        <v>40697</v>
      </c>
      <c r="B2504" s="215">
        <v>17.95</v>
      </c>
    </row>
    <row r="2505" spans="1:2">
      <c r="A2505" s="216">
        <v>40700</v>
      </c>
      <c r="B2505" s="215">
        <v>18.489999999999998</v>
      </c>
    </row>
    <row r="2506" spans="1:2">
      <c r="A2506" s="216">
        <v>40701</v>
      </c>
      <c r="B2506" s="215">
        <v>18.07</v>
      </c>
    </row>
    <row r="2507" spans="1:2">
      <c r="A2507" s="216">
        <v>40702</v>
      </c>
      <c r="B2507" s="215">
        <v>18.79</v>
      </c>
    </row>
    <row r="2508" spans="1:2">
      <c r="A2508" s="216">
        <v>40703</v>
      </c>
      <c r="B2508" s="215">
        <v>17.77</v>
      </c>
    </row>
    <row r="2509" spans="1:2">
      <c r="A2509" s="216">
        <v>40704</v>
      </c>
      <c r="B2509" s="215">
        <v>18.86</v>
      </c>
    </row>
    <row r="2510" spans="1:2">
      <c r="A2510" s="216">
        <v>40707</v>
      </c>
      <c r="B2510" s="215">
        <v>19.61</v>
      </c>
    </row>
    <row r="2511" spans="1:2">
      <c r="A2511" s="216">
        <v>40708</v>
      </c>
      <c r="B2511" s="215">
        <v>18.260000000000002</v>
      </c>
    </row>
    <row r="2512" spans="1:2">
      <c r="A2512" s="216">
        <v>40709</v>
      </c>
      <c r="B2512" s="215">
        <v>21.32</v>
      </c>
    </row>
    <row r="2513" spans="1:2">
      <c r="A2513" s="216">
        <v>40710</v>
      </c>
      <c r="B2513" s="215">
        <v>22.73</v>
      </c>
    </row>
    <row r="2514" spans="1:2">
      <c r="A2514" s="216">
        <v>40711</v>
      </c>
      <c r="B2514" s="215">
        <v>21.85</v>
      </c>
    </row>
    <row r="2515" spans="1:2">
      <c r="A2515" s="216">
        <v>40714</v>
      </c>
      <c r="B2515" s="215">
        <v>19.989999999999998</v>
      </c>
    </row>
    <row r="2516" spans="1:2">
      <c r="A2516" s="216">
        <v>40715</v>
      </c>
      <c r="B2516" s="215">
        <v>18.86</v>
      </c>
    </row>
    <row r="2517" spans="1:2">
      <c r="A2517" s="216">
        <v>40716</v>
      </c>
      <c r="B2517" s="215">
        <v>18.52</v>
      </c>
    </row>
    <row r="2518" spans="1:2">
      <c r="A2518" s="216">
        <v>40717</v>
      </c>
      <c r="B2518" s="215">
        <v>19.29</v>
      </c>
    </row>
    <row r="2519" spans="1:2">
      <c r="A2519" s="216">
        <v>40718</v>
      </c>
      <c r="B2519" s="215">
        <v>21.1</v>
      </c>
    </row>
    <row r="2520" spans="1:2">
      <c r="A2520" s="216">
        <v>40721</v>
      </c>
      <c r="B2520" s="215">
        <v>20.56</v>
      </c>
    </row>
    <row r="2521" spans="1:2">
      <c r="A2521" s="216">
        <v>40722</v>
      </c>
      <c r="B2521" s="215">
        <v>19.170000000000002</v>
      </c>
    </row>
    <row r="2522" spans="1:2">
      <c r="A2522" s="216">
        <v>40723</v>
      </c>
      <c r="B2522" s="215">
        <v>17.27</v>
      </c>
    </row>
    <row r="2523" spans="1:2">
      <c r="A2523" s="216">
        <v>40724</v>
      </c>
      <c r="B2523" s="215">
        <v>16.52</v>
      </c>
    </row>
    <row r="2524" spans="1:2">
      <c r="A2524" s="216">
        <v>40725</v>
      </c>
      <c r="B2524" s="215">
        <v>15.87</v>
      </c>
    </row>
    <row r="2525" spans="1:2">
      <c r="A2525" s="216">
        <v>40728</v>
      </c>
      <c r="B2525" s="217" t="e">
        <f>NA()</f>
        <v>#N/A</v>
      </c>
    </row>
    <row r="2526" spans="1:2">
      <c r="A2526" s="216">
        <v>40729</v>
      </c>
      <c r="B2526" s="215">
        <v>16.059999999999999</v>
      </c>
    </row>
    <row r="2527" spans="1:2">
      <c r="A2527" s="216">
        <v>40730</v>
      </c>
      <c r="B2527" s="215">
        <v>16.34</v>
      </c>
    </row>
    <row r="2528" spans="1:2">
      <c r="A2528" s="216">
        <v>40731</v>
      </c>
      <c r="B2528" s="215">
        <v>15.95</v>
      </c>
    </row>
    <row r="2529" spans="1:2">
      <c r="A2529" s="216">
        <v>40732</v>
      </c>
      <c r="B2529" s="215">
        <v>15.95</v>
      </c>
    </row>
    <row r="2530" spans="1:2">
      <c r="A2530" s="216">
        <v>40735</v>
      </c>
      <c r="B2530" s="215">
        <v>18.39</v>
      </c>
    </row>
    <row r="2531" spans="1:2">
      <c r="A2531" s="216">
        <v>40736</v>
      </c>
      <c r="B2531" s="215">
        <v>19.87</v>
      </c>
    </row>
    <row r="2532" spans="1:2">
      <c r="A2532" s="216">
        <v>40737</v>
      </c>
      <c r="B2532" s="215">
        <v>19.91</v>
      </c>
    </row>
    <row r="2533" spans="1:2">
      <c r="A2533" s="216">
        <v>40738</v>
      </c>
      <c r="B2533" s="215">
        <v>20.8</v>
      </c>
    </row>
    <row r="2534" spans="1:2">
      <c r="A2534" s="216">
        <v>40739</v>
      </c>
      <c r="B2534" s="215">
        <v>19.53</v>
      </c>
    </row>
    <row r="2535" spans="1:2">
      <c r="A2535" s="216">
        <v>40742</v>
      </c>
      <c r="B2535" s="215">
        <v>20.95</v>
      </c>
    </row>
    <row r="2536" spans="1:2">
      <c r="A2536" s="216">
        <v>40743</v>
      </c>
      <c r="B2536" s="215">
        <v>19.21</v>
      </c>
    </row>
    <row r="2537" spans="1:2">
      <c r="A2537" s="216">
        <v>40744</v>
      </c>
      <c r="B2537" s="215">
        <v>19.09</v>
      </c>
    </row>
    <row r="2538" spans="1:2">
      <c r="A2538" s="216">
        <v>40745</v>
      </c>
      <c r="B2538" s="215">
        <v>17.559999999999999</v>
      </c>
    </row>
    <row r="2539" spans="1:2">
      <c r="A2539" s="216">
        <v>40746</v>
      </c>
      <c r="B2539" s="215">
        <v>17.52</v>
      </c>
    </row>
    <row r="2540" spans="1:2">
      <c r="A2540" s="216">
        <v>40749</v>
      </c>
      <c r="B2540" s="215">
        <v>19.350000000000001</v>
      </c>
    </row>
    <row r="2541" spans="1:2">
      <c r="A2541" s="216">
        <v>40750</v>
      </c>
      <c r="B2541" s="215">
        <v>20.23</v>
      </c>
    </row>
    <row r="2542" spans="1:2">
      <c r="A2542" s="216">
        <v>40751</v>
      </c>
      <c r="B2542" s="215">
        <v>22.98</v>
      </c>
    </row>
    <row r="2543" spans="1:2">
      <c r="A2543" s="216">
        <v>40752</v>
      </c>
      <c r="B2543" s="215">
        <v>23.74</v>
      </c>
    </row>
    <row r="2544" spans="1:2">
      <c r="A2544" s="216">
        <v>40753</v>
      </c>
      <c r="B2544" s="215">
        <v>25.25</v>
      </c>
    </row>
    <row r="2545" spans="1:2">
      <c r="A2545" s="216">
        <v>40756</v>
      </c>
      <c r="B2545" s="215">
        <v>23.66</v>
      </c>
    </row>
    <row r="2546" spans="1:2">
      <c r="A2546" s="216">
        <v>40757</v>
      </c>
      <c r="B2546" s="215">
        <v>24.79</v>
      </c>
    </row>
    <row r="2547" spans="1:2">
      <c r="A2547" s="216">
        <v>40758</v>
      </c>
      <c r="B2547" s="215">
        <v>23.38</v>
      </c>
    </row>
    <row r="2548" spans="1:2">
      <c r="A2548" s="216">
        <v>40759</v>
      </c>
      <c r="B2548" s="215">
        <v>31.66</v>
      </c>
    </row>
    <row r="2549" spans="1:2">
      <c r="A2549" s="216">
        <v>40760</v>
      </c>
      <c r="B2549" s="215">
        <v>32</v>
      </c>
    </row>
    <row r="2550" spans="1:2">
      <c r="A2550" s="216">
        <v>40763</v>
      </c>
      <c r="B2550" s="215">
        <v>48</v>
      </c>
    </row>
    <row r="2551" spans="1:2">
      <c r="A2551" s="216">
        <v>40764</v>
      </c>
      <c r="B2551" s="215">
        <v>35.06</v>
      </c>
    </row>
    <row r="2552" spans="1:2">
      <c r="A2552" s="216">
        <v>40765</v>
      </c>
      <c r="B2552" s="215">
        <v>42.99</v>
      </c>
    </row>
    <row r="2553" spans="1:2">
      <c r="A2553" s="216">
        <v>40766</v>
      </c>
      <c r="B2553" s="215">
        <v>39</v>
      </c>
    </row>
    <row r="2554" spans="1:2">
      <c r="A2554" s="216">
        <v>40767</v>
      </c>
      <c r="B2554" s="215">
        <v>36.36</v>
      </c>
    </row>
    <row r="2555" spans="1:2">
      <c r="A2555" s="216">
        <v>40770</v>
      </c>
      <c r="B2555" s="215">
        <v>31.87</v>
      </c>
    </row>
    <row r="2556" spans="1:2">
      <c r="A2556" s="216">
        <v>40771</v>
      </c>
      <c r="B2556" s="215">
        <v>32.85</v>
      </c>
    </row>
    <row r="2557" spans="1:2">
      <c r="A2557" s="216">
        <v>40772</v>
      </c>
      <c r="B2557" s="215">
        <v>31.58</v>
      </c>
    </row>
    <row r="2558" spans="1:2">
      <c r="A2558" s="216">
        <v>40773</v>
      </c>
      <c r="B2558" s="215">
        <v>42.67</v>
      </c>
    </row>
    <row r="2559" spans="1:2">
      <c r="A2559" s="216">
        <v>40774</v>
      </c>
      <c r="B2559" s="215">
        <v>43.05</v>
      </c>
    </row>
    <row r="2560" spans="1:2">
      <c r="A2560" s="216">
        <v>40777</v>
      </c>
      <c r="B2560" s="215">
        <v>42.44</v>
      </c>
    </row>
    <row r="2561" spans="1:2">
      <c r="A2561" s="216">
        <v>40778</v>
      </c>
      <c r="B2561" s="215">
        <v>36.270000000000003</v>
      </c>
    </row>
    <row r="2562" spans="1:2">
      <c r="A2562" s="216">
        <v>40779</v>
      </c>
      <c r="B2562" s="215">
        <v>35.9</v>
      </c>
    </row>
    <row r="2563" spans="1:2">
      <c r="A2563" s="216">
        <v>40780</v>
      </c>
      <c r="B2563" s="215">
        <v>39.76</v>
      </c>
    </row>
    <row r="2564" spans="1:2">
      <c r="A2564" s="216">
        <v>40781</v>
      </c>
      <c r="B2564" s="215">
        <v>35.590000000000003</v>
      </c>
    </row>
    <row r="2565" spans="1:2">
      <c r="A2565" s="216">
        <v>40784</v>
      </c>
      <c r="B2565" s="215">
        <v>32.28</v>
      </c>
    </row>
    <row r="2566" spans="1:2">
      <c r="A2566" s="216">
        <v>40785</v>
      </c>
      <c r="B2566" s="215">
        <v>32.89</v>
      </c>
    </row>
    <row r="2567" spans="1:2">
      <c r="A2567" s="216">
        <v>40786</v>
      </c>
      <c r="B2567" s="215">
        <v>31.62</v>
      </c>
    </row>
    <row r="2568" spans="1:2">
      <c r="A2568" s="216">
        <v>40787</v>
      </c>
      <c r="B2568" s="215">
        <v>31.82</v>
      </c>
    </row>
    <row r="2569" spans="1:2">
      <c r="A2569" s="216">
        <v>40788</v>
      </c>
      <c r="B2569" s="215">
        <v>33.92</v>
      </c>
    </row>
    <row r="2570" spans="1:2">
      <c r="A2570" s="216">
        <v>40791</v>
      </c>
      <c r="B2570" s="217" t="e">
        <f>NA()</f>
        <v>#N/A</v>
      </c>
    </row>
    <row r="2571" spans="1:2">
      <c r="A2571" s="216">
        <v>40792</v>
      </c>
      <c r="B2571" s="215">
        <v>37</v>
      </c>
    </row>
    <row r="2572" spans="1:2">
      <c r="A2572" s="216">
        <v>40793</v>
      </c>
      <c r="B2572" s="215">
        <v>33.380000000000003</v>
      </c>
    </row>
    <row r="2573" spans="1:2">
      <c r="A2573" s="216">
        <v>40794</v>
      </c>
      <c r="B2573" s="215">
        <v>34.32</v>
      </c>
    </row>
    <row r="2574" spans="1:2">
      <c r="A2574" s="216">
        <v>40795</v>
      </c>
      <c r="B2574" s="215">
        <v>38.520000000000003</v>
      </c>
    </row>
    <row r="2575" spans="1:2">
      <c r="A2575" s="216">
        <v>40798</v>
      </c>
      <c r="B2575" s="215">
        <v>38.590000000000003</v>
      </c>
    </row>
    <row r="2576" spans="1:2">
      <c r="A2576" s="216">
        <v>40799</v>
      </c>
      <c r="B2576" s="215">
        <v>36.909999999999997</v>
      </c>
    </row>
    <row r="2577" spans="1:2">
      <c r="A2577" s="216">
        <v>40800</v>
      </c>
      <c r="B2577" s="215">
        <v>34.6</v>
      </c>
    </row>
    <row r="2578" spans="1:2">
      <c r="A2578" s="216">
        <v>40801</v>
      </c>
      <c r="B2578" s="215">
        <v>31.97</v>
      </c>
    </row>
    <row r="2579" spans="1:2">
      <c r="A2579" s="216">
        <v>40802</v>
      </c>
      <c r="B2579" s="215">
        <v>30.98</v>
      </c>
    </row>
    <row r="2580" spans="1:2">
      <c r="A2580" s="216">
        <v>40805</v>
      </c>
      <c r="B2580" s="215">
        <v>32.729999999999997</v>
      </c>
    </row>
    <row r="2581" spans="1:2">
      <c r="A2581" s="216">
        <v>40806</v>
      </c>
      <c r="B2581" s="215">
        <v>32.86</v>
      </c>
    </row>
    <row r="2582" spans="1:2">
      <c r="A2582" s="216">
        <v>40807</v>
      </c>
      <c r="B2582" s="215">
        <v>37.32</v>
      </c>
    </row>
    <row r="2583" spans="1:2">
      <c r="A2583" s="216">
        <v>40808</v>
      </c>
      <c r="B2583" s="215">
        <v>41.35</v>
      </c>
    </row>
    <row r="2584" spans="1:2">
      <c r="A2584" s="216">
        <v>40809</v>
      </c>
      <c r="B2584" s="215">
        <v>41.25</v>
      </c>
    </row>
    <row r="2585" spans="1:2">
      <c r="A2585" s="216">
        <v>40812</v>
      </c>
      <c r="B2585" s="215">
        <v>39.020000000000003</v>
      </c>
    </row>
    <row r="2586" spans="1:2">
      <c r="A2586" s="216">
        <v>40813</v>
      </c>
      <c r="B2586" s="215">
        <v>37.71</v>
      </c>
    </row>
    <row r="2587" spans="1:2">
      <c r="A2587" s="216">
        <v>40814</v>
      </c>
      <c r="B2587" s="215">
        <v>41.08</v>
      </c>
    </row>
    <row r="2588" spans="1:2">
      <c r="A2588" s="216">
        <v>40815</v>
      </c>
      <c r="B2588" s="215">
        <v>38.840000000000003</v>
      </c>
    </row>
    <row r="2589" spans="1:2">
      <c r="A2589" s="216">
        <v>40816</v>
      </c>
      <c r="B2589" s="215">
        <v>42.96</v>
      </c>
    </row>
    <row r="2590" spans="1:2">
      <c r="A2590" s="216">
        <v>40819</v>
      </c>
      <c r="B2590" s="215">
        <v>45.45</v>
      </c>
    </row>
    <row r="2591" spans="1:2">
      <c r="A2591" s="216">
        <v>40820</v>
      </c>
      <c r="B2591" s="215">
        <v>40.82</v>
      </c>
    </row>
    <row r="2592" spans="1:2">
      <c r="A2592" s="216">
        <v>40821</v>
      </c>
      <c r="B2592" s="215">
        <v>37.81</v>
      </c>
    </row>
    <row r="2593" spans="1:2">
      <c r="A2593" s="216">
        <v>40822</v>
      </c>
      <c r="B2593" s="215">
        <v>36.270000000000003</v>
      </c>
    </row>
    <row r="2594" spans="1:2">
      <c r="A2594" s="216">
        <v>40823</v>
      </c>
      <c r="B2594" s="215">
        <v>36.200000000000003</v>
      </c>
    </row>
    <row r="2595" spans="1:2">
      <c r="A2595" s="216">
        <v>40826</v>
      </c>
      <c r="B2595" s="215">
        <v>33.020000000000003</v>
      </c>
    </row>
    <row r="2596" spans="1:2">
      <c r="A2596" s="216">
        <v>40827</v>
      </c>
      <c r="B2596" s="215">
        <v>32.86</v>
      </c>
    </row>
    <row r="2597" spans="1:2">
      <c r="A2597" s="216">
        <v>40828</v>
      </c>
      <c r="B2597" s="215">
        <v>31.26</v>
      </c>
    </row>
    <row r="2598" spans="1:2">
      <c r="A2598" s="216">
        <v>40829</v>
      </c>
      <c r="B2598" s="215">
        <v>30.7</v>
      </c>
    </row>
    <row r="2599" spans="1:2">
      <c r="A2599" s="216">
        <v>40830</v>
      </c>
      <c r="B2599" s="215">
        <v>28.24</v>
      </c>
    </row>
    <row r="2600" spans="1:2">
      <c r="A2600" s="216">
        <v>40833</v>
      </c>
      <c r="B2600" s="215">
        <v>33.39</v>
      </c>
    </row>
    <row r="2601" spans="1:2">
      <c r="A2601" s="216">
        <v>40834</v>
      </c>
      <c r="B2601" s="215">
        <v>31.56</v>
      </c>
    </row>
    <row r="2602" spans="1:2">
      <c r="A2602" s="216">
        <v>40835</v>
      </c>
      <c r="B2602" s="215">
        <v>34.44</v>
      </c>
    </row>
    <row r="2603" spans="1:2">
      <c r="A2603" s="216">
        <v>40836</v>
      </c>
      <c r="B2603" s="215">
        <v>34.78</v>
      </c>
    </row>
    <row r="2604" spans="1:2">
      <c r="A2604" s="216">
        <v>40837</v>
      </c>
      <c r="B2604" s="215">
        <v>31.32</v>
      </c>
    </row>
    <row r="2605" spans="1:2">
      <c r="A2605" s="216">
        <v>40840</v>
      </c>
      <c r="B2605" s="215">
        <v>29.26</v>
      </c>
    </row>
    <row r="2606" spans="1:2">
      <c r="A2606" s="216">
        <v>40841</v>
      </c>
      <c r="B2606" s="215">
        <v>32.22</v>
      </c>
    </row>
    <row r="2607" spans="1:2">
      <c r="A2607" s="216">
        <v>40842</v>
      </c>
      <c r="B2607" s="215">
        <v>29.86</v>
      </c>
    </row>
    <row r="2608" spans="1:2">
      <c r="A2608" s="216">
        <v>40843</v>
      </c>
      <c r="B2608" s="215">
        <v>25.46</v>
      </c>
    </row>
    <row r="2609" spans="1:2">
      <c r="A2609" s="216">
        <v>40844</v>
      </c>
      <c r="B2609" s="215">
        <v>24.53</v>
      </c>
    </row>
    <row r="2610" spans="1:2">
      <c r="A2610" s="216">
        <v>40847</v>
      </c>
      <c r="B2610" s="215">
        <v>29.96</v>
      </c>
    </row>
    <row r="2611" spans="1:2">
      <c r="A2611" s="216">
        <v>40848</v>
      </c>
      <c r="B2611" s="215">
        <v>34.770000000000003</v>
      </c>
    </row>
    <row r="2612" spans="1:2">
      <c r="A2612" s="216">
        <v>40849</v>
      </c>
      <c r="B2612" s="215">
        <v>32.74</v>
      </c>
    </row>
    <row r="2613" spans="1:2">
      <c r="A2613" s="216">
        <v>40850</v>
      </c>
      <c r="B2613" s="215">
        <v>30.5</v>
      </c>
    </row>
    <row r="2614" spans="1:2">
      <c r="A2614" s="216">
        <v>40851</v>
      </c>
      <c r="B2614" s="215">
        <v>30.16</v>
      </c>
    </row>
    <row r="2615" spans="1:2">
      <c r="A2615" s="216">
        <v>40854</v>
      </c>
      <c r="B2615" s="215">
        <v>29.85</v>
      </c>
    </row>
    <row r="2616" spans="1:2">
      <c r="A2616" s="216">
        <v>40855</v>
      </c>
      <c r="B2616" s="215">
        <v>27.48</v>
      </c>
    </row>
    <row r="2617" spans="1:2">
      <c r="A2617" s="216">
        <v>40856</v>
      </c>
      <c r="B2617" s="215">
        <v>36.159999999999997</v>
      </c>
    </row>
    <row r="2618" spans="1:2">
      <c r="A2618" s="216">
        <v>40857</v>
      </c>
      <c r="B2618" s="215">
        <v>32.81</v>
      </c>
    </row>
    <row r="2619" spans="1:2">
      <c r="A2619" s="216">
        <v>40858</v>
      </c>
      <c r="B2619" s="215">
        <v>30.04</v>
      </c>
    </row>
    <row r="2620" spans="1:2">
      <c r="A2620" s="216">
        <v>40861</v>
      </c>
      <c r="B2620" s="215">
        <v>31.13</v>
      </c>
    </row>
    <row r="2621" spans="1:2">
      <c r="A2621" s="216">
        <v>40862</v>
      </c>
      <c r="B2621" s="215">
        <v>31.22</v>
      </c>
    </row>
    <row r="2622" spans="1:2">
      <c r="A2622" s="216">
        <v>40863</v>
      </c>
      <c r="B2622" s="215">
        <v>33.51</v>
      </c>
    </row>
    <row r="2623" spans="1:2">
      <c r="A2623" s="216">
        <v>40864</v>
      </c>
      <c r="B2623" s="215">
        <v>34.51</v>
      </c>
    </row>
    <row r="2624" spans="1:2">
      <c r="A2624" s="216">
        <v>40865</v>
      </c>
      <c r="B2624" s="215">
        <v>32</v>
      </c>
    </row>
    <row r="2625" spans="1:2">
      <c r="A2625" s="216">
        <v>40868</v>
      </c>
      <c r="B2625" s="215">
        <v>32.909999999999997</v>
      </c>
    </row>
    <row r="2626" spans="1:2">
      <c r="A2626" s="216">
        <v>40869</v>
      </c>
      <c r="B2626" s="215">
        <v>31.97</v>
      </c>
    </row>
    <row r="2627" spans="1:2">
      <c r="A2627" s="216">
        <v>40870</v>
      </c>
      <c r="B2627" s="215">
        <v>33.979999999999997</v>
      </c>
    </row>
    <row r="2628" spans="1:2">
      <c r="A2628" s="216">
        <v>40871</v>
      </c>
      <c r="B2628" s="217" t="e">
        <f>NA()</f>
        <v>#N/A</v>
      </c>
    </row>
    <row r="2629" spans="1:2">
      <c r="A2629" s="216">
        <v>40872</v>
      </c>
      <c r="B2629" s="215">
        <v>34.47</v>
      </c>
    </row>
    <row r="2630" spans="1:2">
      <c r="A2630" s="216">
        <v>40875</v>
      </c>
      <c r="B2630" s="215">
        <v>32.130000000000003</v>
      </c>
    </row>
    <row r="2631" spans="1:2">
      <c r="A2631" s="216">
        <v>40876</v>
      </c>
      <c r="B2631" s="215">
        <v>30.64</v>
      </c>
    </row>
    <row r="2632" spans="1:2">
      <c r="A2632" s="216">
        <v>40877</v>
      </c>
      <c r="B2632" s="215">
        <v>27.8</v>
      </c>
    </row>
    <row r="2633" spans="1:2">
      <c r="A2633" s="216">
        <v>40878</v>
      </c>
      <c r="B2633" s="215">
        <v>27.41</v>
      </c>
    </row>
    <row r="2634" spans="1:2">
      <c r="A2634" s="216">
        <v>40879</v>
      </c>
      <c r="B2634" s="215">
        <v>27.52</v>
      </c>
    </row>
    <row r="2635" spans="1:2">
      <c r="A2635" s="216">
        <v>40882</v>
      </c>
      <c r="B2635" s="215">
        <v>27.84</v>
      </c>
    </row>
    <row r="2636" spans="1:2">
      <c r="A2636" s="216">
        <v>40883</v>
      </c>
      <c r="B2636" s="215">
        <v>28.13</v>
      </c>
    </row>
    <row r="2637" spans="1:2">
      <c r="A2637" s="216">
        <v>40884</v>
      </c>
      <c r="B2637" s="215">
        <v>28.67</v>
      </c>
    </row>
    <row r="2638" spans="1:2">
      <c r="A2638" s="216">
        <v>40885</v>
      </c>
      <c r="B2638" s="215">
        <v>30.59</v>
      </c>
    </row>
    <row r="2639" spans="1:2">
      <c r="A2639" s="216">
        <v>40886</v>
      </c>
      <c r="B2639" s="215">
        <v>26.38</v>
      </c>
    </row>
    <row r="2640" spans="1:2">
      <c r="A2640" s="216">
        <v>40889</v>
      </c>
      <c r="B2640" s="215">
        <v>25.67</v>
      </c>
    </row>
    <row r="2641" spans="1:2">
      <c r="A2641" s="216">
        <v>40890</v>
      </c>
      <c r="B2641" s="215">
        <v>25.41</v>
      </c>
    </row>
    <row r="2642" spans="1:2">
      <c r="A2642" s="216">
        <v>40891</v>
      </c>
      <c r="B2642" s="215">
        <v>26.04</v>
      </c>
    </row>
    <row r="2643" spans="1:2">
      <c r="A2643" s="216">
        <v>40892</v>
      </c>
      <c r="B2643" s="215">
        <v>25.11</v>
      </c>
    </row>
    <row r="2644" spans="1:2">
      <c r="A2644" s="216">
        <v>40893</v>
      </c>
      <c r="B2644" s="215">
        <v>24.29</v>
      </c>
    </row>
    <row r="2645" spans="1:2">
      <c r="A2645" s="216">
        <v>40896</v>
      </c>
      <c r="B2645" s="215">
        <v>24.92</v>
      </c>
    </row>
    <row r="2646" spans="1:2">
      <c r="A2646" s="216">
        <v>40897</v>
      </c>
      <c r="B2646" s="215">
        <v>23.22</v>
      </c>
    </row>
    <row r="2647" spans="1:2">
      <c r="A2647" s="216">
        <v>40898</v>
      </c>
      <c r="B2647" s="215">
        <v>21.43</v>
      </c>
    </row>
    <row r="2648" spans="1:2">
      <c r="A2648" s="216">
        <v>40899</v>
      </c>
      <c r="B2648" s="215">
        <v>21.16</v>
      </c>
    </row>
    <row r="2649" spans="1:2">
      <c r="A2649" s="216">
        <v>40900</v>
      </c>
      <c r="B2649" s="215">
        <v>20.73</v>
      </c>
    </row>
    <row r="2650" spans="1:2">
      <c r="A2650" s="216">
        <v>40903</v>
      </c>
      <c r="B2650" s="217" t="e">
        <f>NA()</f>
        <v>#N/A</v>
      </c>
    </row>
    <row r="2651" spans="1:2">
      <c r="A2651" s="216">
        <v>40904</v>
      </c>
      <c r="B2651" s="215">
        <v>21.91</v>
      </c>
    </row>
    <row r="2652" spans="1:2">
      <c r="A2652" s="216">
        <v>40905</v>
      </c>
      <c r="B2652" s="215">
        <v>23.52</v>
      </c>
    </row>
    <row r="2653" spans="1:2">
      <c r="A2653" s="216">
        <v>40906</v>
      </c>
      <c r="B2653" s="215">
        <v>22.65</v>
      </c>
    </row>
    <row r="2654" spans="1:2">
      <c r="A2654" s="216">
        <v>40907</v>
      </c>
      <c r="B2654" s="215">
        <v>23.4</v>
      </c>
    </row>
    <row r="2655" spans="1:2">
      <c r="A2655" s="216">
        <v>40910</v>
      </c>
      <c r="B2655" s="217" t="e">
        <f>NA()</f>
        <v>#N/A</v>
      </c>
    </row>
    <row r="2656" spans="1:2">
      <c r="A2656" s="216">
        <v>40911</v>
      </c>
      <c r="B2656" s="215">
        <v>22.97</v>
      </c>
    </row>
    <row r="2657" spans="1:2">
      <c r="A2657" s="216">
        <v>40912</v>
      </c>
      <c r="B2657" s="215">
        <v>22.22</v>
      </c>
    </row>
    <row r="2658" spans="1:2">
      <c r="A2658" s="216">
        <v>40913</v>
      </c>
      <c r="B2658" s="215">
        <v>21.48</v>
      </c>
    </row>
    <row r="2659" spans="1:2">
      <c r="A2659" s="216">
        <v>40914</v>
      </c>
      <c r="B2659" s="215">
        <v>20.63</v>
      </c>
    </row>
    <row r="2660" spans="1:2">
      <c r="A2660" s="216">
        <v>40917</v>
      </c>
      <c r="B2660" s="215">
        <v>21.07</v>
      </c>
    </row>
    <row r="2661" spans="1:2">
      <c r="A2661" s="216">
        <v>40918</v>
      </c>
      <c r="B2661" s="215">
        <v>20.69</v>
      </c>
    </row>
    <row r="2662" spans="1:2">
      <c r="A2662" s="216">
        <v>40919</v>
      </c>
      <c r="B2662" s="215">
        <v>21.05</v>
      </c>
    </row>
    <row r="2663" spans="1:2">
      <c r="A2663" s="216">
        <v>40920</v>
      </c>
      <c r="B2663" s="215">
        <v>20.47</v>
      </c>
    </row>
    <row r="2664" spans="1:2">
      <c r="A2664" s="216">
        <v>40921</v>
      </c>
      <c r="B2664" s="215">
        <v>20.91</v>
      </c>
    </row>
    <row r="2665" spans="1:2">
      <c r="A2665" s="216">
        <v>40924</v>
      </c>
      <c r="B2665" s="217" t="e">
        <f>NA()</f>
        <v>#N/A</v>
      </c>
    </row>
    <row r="2666" spans="1:2">
      <c r="A2666" s="216">
        <v>40925</v>
      </c>
      <c r="B2666" s="215">
        <v>22.2</v>
      </c>
    </row>
    <row r="2667" spans="1:2">
      <c r="A2667" s="216">
        <v>40926</v>
      </c>
      <c r="B2667" s="215">
        <v>20.89</v>
      </c>
    </row>
    <row r="2668" spans="1:2">
      <c r="A2668" s="216">
        <v>40927</v>
      </c>
      <c r="B2668" s="215">
        <v>19.87</v>
      </c>
    </row>
    <row r="2669" spans="1:2">
      <c r="A2669" s="216">
        <v>40928</v>
      </c>
      <c r="B2669" s="215">
        <v>18.28</v>
      </c>
    </row>
    <row r="2670" spans="1:2">
      <c r="A2670" s="216">
        <v>40931</v>
      </c>
      <c r="B2670" s="215">
        <v>18.670000000000002</v>
      </c>
    </row>
    <row r="2671" spans="1:2">
      <c r="A2671" s="216">
        <v>40932</v>
      </c>
      <c r="B2671" s="215">
        <v>18.91</v>
      </c>
    </row>
    <row r="2672" spans="1:2">
      <c r="A2672" s="216">
        <v>40933</v>
      </c>
      <c r="B2672" s="215">
        <v>18.309999999999999</v>
      </c>
    </row>
    <row r="2673" spans="1:2">
      <c r="A2673" s="216">
        <v>40934</v>
      </c>
      <c r="B2673" s="215">
        <v>18.57</v>
      </c>
    </row>
    <row r="2674" spans="1:2">
      <c r="A2674" s="216">
        <v>40935</v>
      </c>
      <c r="B2674" s="215">
        <v>18.53</v>
      </c>
    </row>
    <row r="2675" spans="1:2">
      <c r="A2675" s="216">
        <v>40938</v>
      </c>
      <c r="B2675" s="215">
        <v>19.399999999999999</v>
      </c>
    </row>
    <row r="2676" spans="1:2">
      <c r="A2676" s="216">
        <v>40939</v>
      </c>
      <c r="B2676" s="215">
        <v>19.440000000000001</v>
      </c>
    </row>
    <row r="2677" spans="1:2">
      <c r="A2677" s="216">
        <v>40940</v>
      </c>
      <c r="B2677" s="215">
        <v>18.55</v>
      </c>
    </row>
    <row r="2678" spans="1:2">
      <c r="A2678" s="216">
        <v>40941</v>
      </c>
      <c r="B2678" s="215">
        <v>17.98</v>
      </c>
    </row>
    <row r="2679" spans="1:2">
      <c r="A2679" s="216">
        <v>40942</v>
      </c>
      <c r="B2679" s="215">
        <v>17.100000000000001</v>
      </c>
    </row>
    <row r="2680" spans="1:2">
      <c r="A2680" s="216">
        <v>40945</v>
      </c>
      <c r="B2680" s="215">
        <v>17.760000000000002</v>
      </c>
    </row>
    <row r="2681" spans="1:2">
      <c r="A2681" s="216">
        <v>40946</v>
      </c>
      <c r="B2681" s="215">
        <v>17.649999999999999</v>
      </c>
    </row>
    <row r="2682" spans="1:2">
      <c r="A2682" s="216">
        <v>40947</v>
      </c>
      <c r="B2682" s="215">
        <v>18.16</v>
      </c>
    </row>
    <row r="2683" spans="1:2">
      <c r="A2683" s="216">
        <v>40948</v>
      </c>
      <c r="B2683" s="215">
        <v>18.63</v>
      </c>
    </row>
    <row r="2684" spans="1:2">
      <c r="A2684" s="216">
        <v>40949</v>
      </c>
      <c r="B2684" s="215">
        <v>20.79</v>
      </c>
    </row>
    <row r="2685" spans="1:2">
      <c r="A2685" s="216">
        <v>40952</v>
      </c>
      <c r="B2685" s="215">
        <v>19.04</v>
      </c>
    </row>
    <row r="2686" spans="1:2">
      <c r="A2686" s="216">
        <v>40953</v>
      </c>
      <c r="B2686" s="215">
        <v>19.54</v>
      </c>
    </row>
    <row r="2687" spans="1:2">
      <c r="A2687" s="216">
        <v>40954</v>
      </c>
      <c r="B2687" s="215">
        <v>21.14</v>
      </c>
    </row>
    <row r="2688" spans="1:2">
      <c r="A2688" s="216">
        <v>40955</v>
      </c>
      <c r="B2688" s="215">
        <v>19.22</v>
      </c>
    </row>
    <row r="2689" spans="1:2">
      <c r="A2689" s="216">
        <v>40956</v>
      </c>
      <c r="B2689" s="215">
        <v>17.78</v>
      </c>
    </row>
    <row r="2690" spans="1:2">
      <c r="A2690" s="216">
        <v>40959</v>
      </c>
      <c r="B2690" s="217" t="e">
        <f>NA()</f>
        <v>#N/A</v>
      </c>
    </row>
    <row r="2691" spans="1:2">
      <c r="A2691" s="216">
        <v>40960</v>
      </c>
      <c r="B2691" s="215">
        <v>18.190000000000001</v>
      </c>
    </row>
    <row r="2692" spans="1:2">
      <c r="A2692" s="216">
        <v>40961</v>
      </c>
      <c r="B2692" s="215">
        <v>18.190000000000001</v>
      </c>
    </row>
    <row r="2693" spans="1:2">
      <c r="A2693" s="216">
        <v>40962</v>
      </c>
      <c r="B2693" s="215">
        <v>16.8</v>
      </c>
    </row>
    <row r="2694" spans="1:2">
      <c r="A2694" s="216">
        <v>40963</v>
      </c>
      <c r="B2694" s="215">
        <v>17.309999999999999</v>
      </c>
    </row>
    <row r="2695" spans="1:2">
      <c r="A2695" s="216">
        <v>40966</v>
      </c>
      <c r="B2695" s="215">
        <v>18.190000000000001</v>
      </c>
    </row>
    <row r="2696" spans="1:2">
      <c r="A2696" s="216">
        <v>40967</v>
      </c>
      <c r="B2696" s="215">
        <v>17.96</v>
      </c>
    </row>
    <row r="2697" spans="1:2">
      <c r="A2697" s="216">
        <v>40968</v>
      </c>
      <c r="B2697" s="215">
        <v>18.43</v>
      </c>
    </row>
    <row r="2698" spans="1:2">
      <c r="A2698" s="216">
        <v>40969</v>
      </c>
      <c r="B2698" s="215">
        <v>17.260000000000002</v>
      </c>
    </row>
    <row r="2699" spans="1:2">
      <c r="A2699" s="216">
        <v>40970</v>
      </c>
      <c r="B2699" s="215">
        <v>17.29</v>
      </c>
    </row>
    <row r="2700" spans="1:2">
      <c r="A2700" s="216">
        <v>40973</v>
      </c>
      <c r="B2700" s="215">
        <v>18.05</v>
      </c>
    </row>
    <row r="2701" spans="1:2">
      <c r="A2701" s="216">
        <v>40974</v>
      </c>
      <c r="B2701" s="215">
        <v>20.87</v>
      </c>
    </row>
    <row r="2702" spans="1:2">
      <c r="A2702" s="216">
        <v>40975</v>
      </c>
      <c r="B2702" s="215">
        <v>19.07</v>
      </c>
    </row>
    <row r="2703" spans="1:2">
      <c r="A2703" s="216">
        <v>40976</v>
      </c>
      <c r="B2703" s="215">
        <v>17.95</v>
      </c>
    </row>
    <row r="2704" spans="1:2">
      <c r="A2704" s="216">
        <v>40977</v>
      </c>
      <c r="B2704" s="215">
        <v>17.11</v>
      </c>
    </row>
    <row r="2705" spans="1:2">
      <c r="A2705" s="216">
        <v>40980</v>
      </c>
      <c r="B2705" s="215">
        <v>15.64</v>
      </c>
    </row>
    <row r="2706" spans="1:2">
      <c r="A2706" s="216">
        <v>40981</v>
      </c>
      <c r="B2706" s="215">
        <v>14.8</v>
      </c>
    </row>
    <row r="2707" spans="1:2">
      <c r="A2707" s="216">
        <v>40982</v>
      </c>
      <c r="B2707" s="215">
        <v>15.31</v>
      </c>
    </row>
    <row r="2708" spans="1:2">
      <c r="A2708" s="216">
        <v>40983</v>
      </c>
      <c r="B2708" s="215">
        <v>15.42</v>
      </c>
    </row>
    <row r="2709" spans="1:2">
      <c r="A2709" s="216">
        <v>40984</v>
      </c>
      <c r="B2709" s="215">
        <v>14.47</v>
      </c>
    </row>
    <row r="2710" spans="1:2">
      <c r="A2710" s="216">
        <v>40987</v>
      </c>
      <c r="B2710" s="215">
        <v>15.04</v>
      </c>
    </row>
    <row r="2711" spans="1:2">
      <c r="A2711" s="216">
        <v>40988</v>
      </c>
      <c r="B2711" s="215">
        <v>15.58</v>
      </c>
    </row>
    <row r="2712" spans="1:2">
      <c r="A2712" s="216">
        <v>40989</v>
      </c>
      <c r="B2712" s="215">
        <v>15.13</v>
      </c>
    </row>
    <row r="2713" spans="1:2">
      <c r="A2713" s="216">
        <v>40990</v>
      </c>
      <c r="B2713" s="215">
        <v>15.57</v>
      </c>
    </row>
    <row r="2714" spans="1:2">
      <c r="A2714" s="216">
        <v>40991</v>
      </c>
      <c r="B2714" s="215">
        <v>14.82</v>
      </c>
    </row>
    <row r="2715" spans="1:2">
      <c r="A2715" s="216">
        <v>40994</v>
      </c>
      <c r="B2715" s="215">
        <v>14.26</v>
      </c>
    </row>
    <row r="2716" spans="1:2">
      <c r="A2716" s="216">
        <v>40995</v>
      </c>
      <c r="B2716" s="215">
        <v>15.59</v>
      </c>
    </row>
    <row r="2717" spans="1:2">
      <c r="A2717" s="216">
        <v>40996</v>
      </c>
      <c r="B2717" s="215">
        <v>15.47</v>
      </c>
    </row>
    <row r="2718" spans="1:2">
      <c r="A2718" s="216">
        <v>40997</v>
      </c>
      <c r="B2718" s="215">
        <v>15.48</v>
      </c>
    </row>
    <row r="2719" spans="1:2">
      <c r="A2719" s="216">
        <v>40998</v>
      </c>
      <c r="B2719" s="215">
        <v>15.5</v>
      </c>
    </row>
    <row r="2720" spans="1:2">
      <c r="A2720" s="216">
        <v>41001</v>
      </c>
      <c r="B2720" s="215">
        <v>15.64</v>
      </c>
    </row>
    <row r="2721" spans="1:2">
      <c r="A2721" s="216">
        <v>41002</v>
      </c>
      <c r="B2721" s="215">
        <v>15.66</v>
      </c>
    </row>
    <row r="2722" spans="1:2">
      <c r="A2722" s="216">
        <v>41003</v>
      </c>
      <c r="B2722" s="215">
        <v>16.440000000000001</v>
      </c>
    </row>
    <row r="2723" spans="1:2">
      <c r="A2723" s="216">
        <v>41004</v>
      </c>
      <c r="B2723" s="215">
        <v>16.7</v>
      </c>
    </row>
    <row r="2724" spans="1:2">
      <c r="A2724" s="216">
        <v>41005</v>
      </c>
      <c r="B2724" s="217" t="e">
        <f>NA()</f>
        <v>#N/A</v>
      </c>
    </row>
    <row r="2725" spans="1:2">
      <c r="A2725" s="216">
        <v>41008</v>
      </c>
      <c r="B2725" s="215">
        <v>18.809999999999999</v>
      </c>
    </row>
    <row r="2726" spans="1:2">
      <c r="A2726" s="216">
        <v>41009</v>
      </c>
      <c r="B2726" s="215">
        <v>20.39</v>
      </c>
    </row>
    <row r="2727" spans="1:2">
      <c r="A2727" s="216">
        <v>41010</v>
      </c>
      <c r="B2727" s="215">
        <v>20.02</v>
      </c>
    </row>
    <row r="2728" spans="1:2">
      <c r="A2728" s="216">
        <v>41011</v>
      </c>
      <c r="B2728" s="215">
        <v>17.2</v>
      </c>
    </row>
    <row r="2729" spans="1:2">
      <c r="A2729" s="216">
        <v>41012</v>
      </c>
      <c r="B2729" s="215">
        <v>19.55</v>
      </c>
    </row>
    <row r="2730" spans="1:2">
      <c r="A2730" s="216">
        <v>41015</v>
      </c>
      <c r="B2730" s="215">
        <v>19.55</v>
      </c>
    </row>
    <row r="2731" spans="1:2">
      <c r="A2731" s="216">
        <v>41016</v>
      </c>
      <c r="B2731" s="215">
        <v>18.46</v>
      </c>
    </row>
    <row r="2732" spans="1:2">
      <c r="A2732" s="216">
        <v>41017</v>
      </c>
      <c r="B2732" s="215">
        <v>18.64</v>
      </c>
    </row>
    <row r="2733" spans="1:2">
      <c r="A2733" s="216">
        <v>41018</v>
      </c>
      <c r="B2733" s="215">
        <v>18.36</v>
      </c>
    </row>
    <row r="2734" spans="1:2">
      <c r="A2734" s="216">
        <v>41019</v>
      </c>
      <c r="B2734" s="215">
        <v>17.440000000000001</v>
      </c>
    </row>
    <row r="2735" spans="1:2">
      <c r="A2735" s="216">
        <v>41022</v>
      </c>
      <c r="B2735" s="215">
        <v>18.97</v>
      </c>
    </row>
    <row r="2736" spans="1:2">
      <c r="A2736" s="216">
        <v>41023</v>
      </c>
      <c r="B2736" s="215">
        <v>18.100000000000001</v>
      </c>
    </row>
    <row r="2737" spans="1:2">
      <c r="A2737" s="216">
        <v>41024</v>
      </c>
      <c r="B2737" s="215">
        <v>16.82</v>
      </c>
    </row>
    <row r="2738" spans="1:2">
      <c r="A2738" s="216">
        <v>41025</v>
      </c>
      <c r="B2738" s="215">
        <v>16.239999999999998</v>
      </c>
    </row>
    <row r="2739" spans="1:2">
      <c r="A2739" s="216">
        <v>41026</v>
      </c>
      <c r="B2739" s="215">
        <v>16.32</v>
      </c>
    </row>
    <row r="2740" spans="1:2">
      <c r="A2740" s="216">
        <v>41029</v>
      </c>
      <c r="B2740" s="215">
        <v>17.149999999999999</v>
      </c>
    </row>
    <row r="2741" spans="1:2">
      <c r="A2741" s="216">
        <v>41030</v>
      </c>
      <c r="B2741" s="215">
        <v>16.600000000000001</v>
      </c>
    </row>
    <row r="2742" spans="1:2">
      <c r="A2742" s="216">
        <v>41031</v>
      </c>
      <c r="B2742" s="215">
        <v>16.88</v>
      </c>
    </row>
    <row r="2743" spans="1:2">
      <c r="A2743" s="216">
        <v>41032</v>
      </c>
      <c r="B2743" s="215">
        <v>17.559999999999999</v>
      </c>
    </row>
    <row r="2744" spans="1:2">
      <c r="A2744" s="216">
        <v>41033</v>
      </c>
      <c r="B2744" s="215">
        <v>19.16</v>
      </c>
    </row>
    <row r="2745" spans="1:2">
      <c r="A2745" s="216">
        <v>41036</v>
      </c>
      <c r="B2745" s="215">
        <v>18.940000000000001</v>
      </c>
    </row>
    <row r="2746" spans="1:2">
      <c r="A2746" s="216">
        <v>41037</v>
      </c>
      <c r="B2746" s="215">
        <v>19.05</v>
      </c>
    </row>
    <row r="2747" spans="1:2">
      <c r="A2747" s="216">
        <v>41038</v>
      </c>
      <c r="B2747" s="215">
        <v>20.079999999999998</v>
      </c>
    </row>
    <row r="2748" spans="1:2">
      <c r="A2748" s="216">
        <v>41039</v>
      </c>
      <c r="B2748" s="215">
        <v>18.829999999999998</v>
      </c>
    </row>
    <row r="2749" spans="1:2">
      <c r="A2749" s="216">
        <v>41040</v>
      </c>
      <c r="B2749" s="215">
        <v>19.89</v>
      </c>
    </row>
    <row r="2750" spans="1:2">
      <c r="A2750" s="216">
        <v>41043</v>
      </c>
      <c r="B2750" s="215">
        <v>21.87</v>
      </c>
    </row>
    <row r="2751" spans="1:2">
      <c r="A2751" s="216">
        <v>41044</v>
      </c>
      <c r="B2751" s="215">
        <v>21.97</v>
      </c>
    </row>
    <row r="2752" spans="1:2">
      <c r="A2752" s="216">
        <v>41045</v>
      </c>
      <c r="B2752" s="215">
        <v>22.27</v>
      </c>
    </row>
    <row r="2753" spans="1:2">
      <c r="A2753" s="216">
        <v>41046</v>
      </c>
      <c r="B2753" s="215">
        <v>24.49</v>
      </c>
    </row>
    <row r="2754" spans="1:2">
      <c r="A2754" s="216">
        <v>41047</v>
      </c>
      <c r="B2754" s="215">
        <v>25.1</v>
      </c>
    </row>
    <row r="2755" spans="1:2">
      <c r="A2755" s="216">
        <v>41050</v>
      </c>
      <c r="B2755" s="215">
        <v>22.01</v>
      </c>
    </row>
    <row r="2756" spans="1:2">
      <c r="A2756" s="216">
        <v>41051</v>
      </c>
      <c r="B2756" s="215">
        <v>22.48</v>
      </c>
    </row>
    <row r="2757" spans="1:2">
      <c r="A2757" s="216">
        <v>41052</v>
      </c>
      <c r="B2757" s="215">
        <v>22.33</v>
      </c>
    </row>
    <row r="2758" spans="1:2">
      <c r="A2758" s="216">
        <v>41053</v>
      </c>
      <c r="B2758" s="215">
        <v>21.54</v>
      </c>
    </row>
    <row r="2759" spans="1:2">
      <c r="A2759" s="216">
        <v>41054</v>
      </c>
      <c r="B2759" s="215">
        <v>21.76</v>
      </c>
    </row>
    <row r="2760" spans="1:2">
      <c r="A2760" s="216">
        <v>41057</v>
      </c>
      <c r="B2760" s="217" t="e">
        <f>NA()</f>
        <v>#N/A</v>
      </c>
    </row>
    <row r="2761" spans="1:2">
      <c r="A2761" s="216">
        <v>41058</v>
      </c>
      <c r="B2761" s="215">
        <v>21.03</v>
      </c>
    </row>
    <row r="2762" spans="1:2">
      <c r="A2762" s="216">
        <v>41059</v>
      </c>
      <c r="B2762" s="215">
        <v>24.14</v>
      </c>
    </row>
    <row r="2763" spans="1:2">
      <c r="A2763" s="216">
        <v>41060</v>
      </c>
      <c r="B2763" s="215">
        <v>24.06</v>
      </c>
    </row>
    <row r="2764" spans="1:2">
      <c r="A2764" s="216">
        <v>41061</v>
      </c>
      <c r="B2764" s="215">
        <v>26.66</v>
      </c>
    </row>
    <row r="2765" spans="1:2">
      <c r="A2765" s="216">
        <v>41064</v>
      </c>
      <c r="B2765" s="215">
        <v>26.12</v>
      </c>
    </row>
    <row r="2766" spans="1:2">
      <c r="A2766" s="216">
        <v>41065</v>
      </c>
      <c r="B2766" s="215">
        <v>24.68</v>
      </c>
    </row>
    <row r="2767" spans="1:2">
      <c r="A2767" s="216">
        <v>41066</v>
      </c>
      <c r="B2767" s="215">
        <v>22.16</v>
      </c>
    </row>
    <row r="2768" spans="1:2">
      <c r="A2768" s="216">
        <v>41067</v>
      </c>
      <c r="B2768" s="215">
        <v>21.72</v>
      </c>
    </row>
    <row r="2769" spans="1:2">
      <c r="A2769" s="216">
        <v>41068</v>
      </c>
      <c r="B2769" s="215">
        <v>21.23</v>
      </c>
    </row>
    <row r="2770" spans="1:2">
      <c r="A2770" s="216">
        <v>41071</v>
      </c>
      <c r="B2770" s="215">
        <v>23.56</v>
      </c>
    </row>
    <row r="2771" spans="1:2">
      <c r="A2771" s="216">
        <v>41072</v>
      </c>
      <c r="B2771" s="215">
        <v>22.09</v>
      </c>
    </row>
    <row r="2772" spans="1:2">
      <c r="A2772" s="216">
        <v>41073</v>
      </c>
      <c r="B2772" s="215">
        <v>24.27</v>
      </c>
    </row>
    <row r="2773" spans="1:2">
      <c r="A2773" s="216">
        <v>41074</v>
      </c>
      <c r="B2773" s="215">
        <v>21.68</v>
      </c>
    </row>
    <row r="2774" spans="1:2">
      <c r="A2774" s="216">
        <v>41075</v>
      </c>
      <c r="B2774" s="215">
        <v>21.11</v>
      </c>
    </row>
    <row r="2775" spans="1:2">
      <c r="A2775" s="216">
        <v>41078</v>
      </c>
      <c r="B2775" s="215">
        <v>18.32</v>
      </c>
    </row>
    <row r="2776" spans="1:2">
      <c r="A2776" s="216">
        <v>41079</v>
      </c>
      <c r="B2776" s="215">
        <v>18.38</v>
      </c>
    </row>
    <row r="2777" spans="1:2">
      <c r="A2777" s="216">
        <v>41080</v>
      </c>
      <c r="B2777" s="215">
        <v>17.239999999999998</v>
      </c>
    </row>
    <row r="2778" spans="1:2">
      <c r="A2778" s="216">
        <v>41081</v>
      </c>
      <c r="B2778" s="215">
        <v>20.079999999999998</v>
      </c>
    </row>
    <row r="2779" spans="1:2">
      <c r="A2779" s="216">
        <v>41082</v>
      </c>
      <c r="B2779" s="215">
        <v>18.11</v>
      </c>
    </row>
    <row r="2780" spans="1:2">
      <c r="A2780" s="216">
        <v>41085</v>
      </c>
      <c r="B2780" s="215">
        <v>20.38</v>
      </c>
    </row>
    <row r="2781" spans="1:2">
      <c r="A2781" s="216">
        <v>41086</v>
      </c>
      <c r="B2781" s="215">
        <v>19.72</v>
      </c>
    </row>
    <row r="2782" spans="1:2">
      <c r="A2782" s="216">
        <v>41087</v>
      </c>
      <c r="B2782" s="215">
        <v>19.45</v>
      </c>
    </row>
    <row r="2783" spans="1:2">
      <c r="A2783" s="216">
        <v>41088</v>
      </c>
      <c r="B2783" s="215">
        <v>19.71</v>
      </c>
    </row>
    <row r="2784" spans="1:2">
      <c r="A2784" s="216">
        <v>41089</v>
      </c>
      <c r="B2784" s="215">
        <v>17.079999999999998</v>
      </c>
    </row>
    <row r="2785" spans="1:2">
      <c r="A2785" s="216">
        <v>41092</v>
      </c>
      <c r="B2785" s="215">
        <v>16.8</v>
      </c>
    </row>
    <row r="2786" spans="1:2">
      <c r="A2786" s="216">
        <v>41093</v>
      </c>
      <c r="B2786" s="215">
        <v>16.66</v>
      </c>
    </row>
    <row r="2787" spans="1:2">
      <c r="A2787" s="216">
        <v>41094</v>
      </c>
      <c r="B2787" s="217" t="e">
        <f>NA()</f>
        <v>#N/A</v>
      </c>
    </row>
    <row r="2788" spans="1:2">
      <c r="A2788" s="216">
        <v>41095</v>
      </c>
      <c r="B2788" s="215">
        <v>17.5</v>
      </c>
    </row>
    <row r="2789" spans="1:2">
      <c r="A2789" s="216">
        <v>41096</v>
      </c>
      <c r="B2789" s="215">
        <v>17.100000000000001</v>
      </c>
    </row>
    <row r="2790" spans="1:2">
      <c r="A2790" s="216">
        <v>41099</v>
      </c>
      <c r="B2790" s="215">
        <v>17.98</v>
      </c>
    </row>
    <row r="2791" spans="1:2">
      <c r="A2791" s="216">
        <v>41100</v>
      </c>
      <c r="B2791" s="215">
        <v>18.72</v>
      </c>
    </row>
    <row r="2792" spans="1:2">
      <c r="A2792" s="216">
        <v>41101</v>
      </c>
      <c r="B2792" s="215">
        <v>17.95</v>
      </c>
    </row>
    <row r="2793" spans="1:2">
      <c r="A2793" s="216">
        <v>41102</v>
      </c>
      <c r="B2793" s="215">
        <v>18.329999999999998</v>
      </c>
    </row>
    <row r="2794" spans="1:2">
      <c r="A2794" s="216">
        <v>41103</v>
      </c>
      <c r="B2794" s="215">
        <v>16.739999999999998</v>
      </c>
    </row>
    <row r="2795" spans="1:2">
      <c r="A2795" s="216">
        <v>41106</v>
      </c>
      <c r="B2795" s="215">
        <v>17.11</v>
      </c>
    </row>
    <row r="2796" spans="1:2">
      <c r="A2796" s="216">
        <v>41107</v>
      </c>
      <c r="B2796" s="215">
        <v>16.48</v>
      </c>
    </row>
    <row r="2797" spans="1:2">
      <c r="A2797" s="216">
        <v>41108</v>
      </c>
      <c r="B2797" s="215">
        <v>16.16</v>
      </c>
    </row>
    <row r="2798" spans="1:2">
      <c r="A2798" s="216">
        <v>41109</v>
      </c>
      <c r="B2798" s="215">
        <v>15.45</v>
      </c>
    </row>
    <row r="2799" spans="1:2">
      <c r="A2799" s="216">
        <v>41110</v>
      </c>
      <c r="B2799" s="215">
        <v>16.27</v>
      </c>
    </row>
    <row r="2800" spans="1:2">
      <c r="A2800" s="216">
        <v>41113</v>
      </c>
      <c r="B2800" s="215">
        <v>18.62</v>
      </c>
    </row>
    <row r="2801" spans="1:2">
      <c r="A2801" s="216">
        <v>41114</v>
      </c>
      <c r="B2801" s="215">
        <v>20.47</v>
      </c>
    </row>
    <row r="2802" spans="1:2">
      <c r="A2802" s="216">
        <v>41115</v>
      </c>
      <c r="B2802" s="215">
        <v>19.34</v>
      </c>
    </row>
    <row r="2803" spans="1:2">
      <c r="A2803" s="216">
        <v>41116</v>
      </c>
      <c r="B2803" s="215">
        <v>17.53</v>
      </c>
    </row>
    <row r="2804" spans="1:2">
      <c r="A2804" s="216">
        <v>41117</v>
      </c>
      <c r="B2804" s="215">
        <v>16.7</v>
      </c>
    </row>
    <row r="2805" spans="1:2">
      <c r="A2805" s="216">
        <v>41120</v>
      </c>
      <c r="B2805" s="215">
        <v>18.03</v>
      </c>
    </row>
    <row r="2806" spans="1:2">
      <c r="A2806" s="216">
        <v>41121</v>
      </c>
      <c r="B2806" s="215">
        <v>18.93</v>
      </c>
    </row>
    <row r="2807" spans="1:2">
      <c r="A2807" s="216">
        <v>41122</v>
      </c>
      <c r="B2807" s="215">
        <v>18.96</v>
      </c>
    </row>
    <row r="2808" spans="1:2">
      <c r="A2808" s="216">
        <v>41123</v>
      </c>
      <c r="B2808" s="215">
        <v>17.57</v>
      </c>
    </row>
    <row r="2809" spans="1:2">
      <c r="A2809" s="216">
        <v>41124</v>
      </c>
      <c r="B2809" s="215">
        <v>15.64</v>
      </c>
    </row>
    <row r="2810" spans="1:2">
      <c r="A2810" s="216">
        <v>41127</v>
      </c>
      <c r="B2810" s="215">
        <v>15.95</v>
      </c>
    </row>
    <row r="2811" spans="1:2">
      <c r="A2811" s="216">
        <v>41128</v>
      </c>
      <c r="B2811" s="215">
        <v>15.99</v>
      </c>
    </row>
    <row r="2812" spans="1:2">
      <c r="A2812" s="216">
        <v>41129</v>
      </c>
      <c r="B2812" s="215">
        <v>15.32</v>
      </c>
    </row>
    <row r="2813" spans="1:2">
      <c r="A2813" s="216">
        <v>41130</v>
      </c>
      <c r="B2813" s="215">
        <v>15.28</v>
      </c>
    </row>
    <row r="2814" spans="1:2">
      <c r="A2814" s="216">
        <v>41131</v>
      </c>
      <c r="B2814" s="215">
        <v>14.74</v>
      </c>
    </row>
    <row r="2815" spans="1:2">
      <c r="A2815" s="216">
        <v>41134</v>
      </c>
      <c r="B2815" s="215">
        <v>13.7</v>
      </c>
    </row>
    <row r="2816" spans="1:2">
      <c r="A2816" s="216">
        <v>41135</v>
      </c>
      <c r="B2816" s="215">
        <v>14.85</v>
      </c>
    </row>
    <row r="2817" spans="1:2">
      <c r="A2817" s="216">
        <v>41136</v>
      </c>
      <c r="B2817" s="215">
        <v>14.63</v>
      </c>
    </row>
    <row r="2818" spans="1:2">
      <c r="A2818" s="216">
        <v>41137</v>
      </c>
      <c r="B2818" s="215">
        <v>14.29</v>
      </c>
    </row>
    <row r="2819" spans="1:2">
      <c r="A2819" s="216">
        <v>41138</v>
      </c>
      <c r="B2819" s="215">
        <v>13.45</v>
      </c>
    </row>
    <row r="2820" spans="1:2">
      <c r="A2820" s="216">
        <v>41141</v>
      </c>
      <c r="B2820" s="215">
        <v>14.02</v>
      </c>
    </row>
    <row r="2821" spans="1:2">
      <c r="A2821" s="216">
        <v>41142</v>
      </c>
      <c r="B2821" s="215">
        <v>15.02</v>
      </c>
    </row>
    <row r="2822" spans="1:2">
      <c r="A2822" s="216">
        <v>41143</v>
      </c>
      <c r="B2822" s="215">
        <v>15.11</v>
      </c>
    </row>
    <row r="2823" spans="1:2">
      <c r="A2823" s="216">
        <v>41144</v>
      </c>
      <c r="B2823" s="215">
        <v>15.96</v>
      </c>
    </row>
    <row r="2824" spans="1:2">
      <c r="A2824" s="216">
        <v>41145</v>
      </c>
      <c r="B2824" s="215">
        <v>15.18</v>
      </c>
    </row>
    <row r="2825" spans="1:2">
      <c r="A2825" s="216">
        <v>41148</v>
      </c>
      <c r="B2825" s="215">
        <v>16.350000000000001</v>
      </c>
    </row>
    <row r="2826" spans="1:2">
      <c r="A2826" s="216">
        <v>41149</v>
      </c>
      <c r="B2826" s="215">
        <v>16.489999999999998</v>
      </c>
    </row>
    <row r="2827" spans="1:2">
      <c r="A2827" s="216">
        <v>41150</v>
      </c>
      <c r="B2827" s="215">
        <v>17.059999999999999</v>
      </c>
    </row>
    <row r="2828" spans="1:2">
      <c r="A2828" s="216">
        <v>41151</v>
      </c>
      <c r="B2828" s="215">
        <v>17.829999999999998</v>
      </c>
    </row>
    <row r="2829" spans="1:2">
      <c r="A2829" s="216">
        <v>41152</v>
      </c>
      <c r="B2829" s="215">
        <v>17.47</v>
      </c>
    </row>
    <row r="2830" spans="1:2">
      <c r="A2830" s="216">
        <v>41155</v>
      </c>
      <c r="B2830" s="217" t="e">
        <f>NA()</f>
        <v>#N/A</v>
      </c>
    </row>
    <row r="2831" spans="1:2">
      <c r="A2831" s="216">
        <v>41156</v>
      </c>
      <c r="B2831" s="215">
        <v>17.98</v>
      </c>
    </row>
    <row r="2832" spans="1:2">
      <c r="A2832" s="216">
        <v>41157</v>
      </c>
      <c r="B2832" s="215">
        <v>17.739999999999998</v>
      </c>
    </row>
    <row r="2833" spans="1:2">
      <c r="A2833" s="216">
        <v>41158</v>
      </c>
      <c r="B2833" s="215">
        <v>15.6</v>
      </c>
    </row>
    <row r="2834" spans="1:2">
      <c r="A2834" s="216">
        <v>41159</v>
      </c>
      <c r="B2834" s="215">
        <v>14.38</v>
      </c>
    </row>
    <row r="2835" spans="1:2">
      <c r="A2835" s="216">
        <v>41162</v>
      </c>
      <c r="B2835" s="215">
        <v>16.28</v>
      </c>
    </row>
    <row r="2836" spans="1:2">
      <c r="A2836" s="216">
        <v>41163</v>
      </c>
      <c r="B2836" s="215">
        <v>16.41</v>
      </c>
    </row>
    <row r="2837" spans="1:2">
      <c r="A2837" s="216">
        <v>41164</v>
      </c>
      <c r="B2837" s="215">
        <v>15.8</v>
      </c>
    </row>
    <row r="2838" spans="1:2">
      <c r="A2838" s="216">
        <v>41165</v>
      </c>
      <c r="B2838" s="215">
        <v>14.05</v>
      </c>
    </row>
    <row r="2839" spans="1:2">
      <c r="A2839" s="216">
        <v>41166</v>
      </c>
      <c r="B2839" s="215">
        <v>14.51</v>
      </c>
    </row>
    <row r="2840" spans="1:2">
      <c r="A2840" s="216">
        <v>41169</v>
      </c>
      <c r="B2840" s="215">
        <v>14.59</v>
      </c>
    </row>
    <row r="2841" spans="1:2">
      <c r="A2841" s="216">
        <v>41170</v>
      </c>
      <c r="B2841" s="215">
        <v>14.18</v>
      </c>
    </row>
    <row r="2842" spans="1:2">
      <c r="A2842" s="216">
        <v>41171</v>
      </c>
      <c r="B2842" s="215">
        <v>13.88</v>
      </c>
    </row>
    <row r="2843" spans="1:2">
      <c r="A2843" s="216">
        <v>41172</v>
      </c>
      <c r="B2843" s="215">
        <v>14.07</v>
      </c>
    </row>
    <row r="2844" spans="1:2">
      <c r="A2844" s="216">
        <v>41173</v>
      </c>
      <c r="B2844" s="215">
        <v>13.98</v>
      </c>
    </row>
    <row r="2845" spans="1:2">
      <c r="A2845" s="216">
        <v>41176</v>
      </c>
      <c r="B2845" s="215">
        <v>14.15</v>
      </c>
    </row>
    <row r="2846" spans="1:2">
      <c r="A2846" s="216">
        <v>41177</v>
      </c>
      <c r="B2846" s="215">
        <v>15.43</v>
      </c>
    </row>
    <row r="2847" spans="1:2">
      <c r="A2847" s="216">
        <v>41178</v>
      </c>
      <c r="B2847" s="215">
        <v>16.809999999999999</v>
      </c>
    </row>
    <row r="2848" spans="1:2">
      <c r="A2848" s="216">
        <v>41179</v>
      </c>
      <c r="B2848" s="215">
        <v>14.84</v>
      </c>
    </row>
    <row r="2849" spans="1:2">
      <c r="A2849" s="216">
        <v>41180</v>
      </c>
      <c r="B2849" s="215">
        <v>15.73</v>
      </c>
    </row>
    <row r="2850" spans="1:2">
      <c r="A2850" s="216">
        <v>41183</v>
      </c>
      <c r="B2850" s="215">
        <v>16.32</v>
      </c>
    </row>
    <row r="2851" spans="1:2">
      <c r="A2851" s="216">
        <v>41184</v>
      </c>
      <c r="B2851" s="215">
        <v>15.71</v>
      </c>
    </row>
    <row r="2852" spans="1:2">
      <c r="A2852" s="216">
        <v>41185</v>
      </c>
      <c r="B2852" s="215">
        <v>15.43</v>
      </c>
    </row>
    <row r="2853" spans="1:2">
      <c r="A2853" s="216">
        <v>41186</v>
      </c>
      <c r="B2853" s="215">
        <v>14.55</v>
      </c>
    </row>
    <row r="2854" spans="1:2">
      <c r="A2854" s="216">
        <v>41187</v>
      </c>
      <c r="B2854" s="215">
        <v>14.33</v>
      </c>
    </row>
    <row r="2855" spans="1:2">
      <c r="A2855" s="216">
        <v>41190</v>
      </c>
      <c r="B2855" s="215">
        <v>15.11</v>
      </c>
    </row>
    <row r="2856" spans="1:2">
      <c r="A2856" s="216">
        <v>41191</v>
      </c>
      <c r="B2856" s="215">
        <v>16.37</v>
      </c>
    </row>
    <row r="2857" spans="1:2">
      <c r="A2857" s="216">
        <v>41192</v>
      </c>
      <c r="B2857" s="215">
        <v>16.29</v>
      </c>
    </row>
    <row r="2858" spans="1:2">
      <c r="A2858" s="216">
        <v>41193</v>
      </c>
      <c r="B2858" s="215">
        <v>15.59</v>
      </c>
    </row>
    <row r="2859" spans="1:2">
      <c r="A2859" s="216">
        <v>41194</v>
      </c>
      <c r="B2859" s="215">
        <v>16.14</v>
      </c>
    </row>
    <row r="2860" spans="1:2">
      <c r="A2860" s="216">
        <v>41197</v>
      </c>
      <c r="B2860" s="215">
        <v>15.27</v>
      </c>
    </row>
    <row r="2861" spans="1:2">
      <c r="A2861" s="216">
        <v>41198</v>
      </c>
      <c r="B2861" s="215">
        <v>15.22</v>
      </c>
    </row>
    <row r="2862" spans="1:2">
      <c r="A2862" s="216">
        <v>41199</v>
      </c>
      <c r="B2862" s="215">
        <v>15.07</v>
      </c>
    </row>
    <row r="2863" spans="1:2">
      <c r="A2863" s="216">
        <v>41200</v>
      </c>
      <c r="B2863" s="215">
        <v>15.03</v>
      </c>
    </row>
    <row r="2864" spans="1:2">
      <c r="A2864" s="216">
        <v>41201</v>
      </c>
      <c r="B2864" s="215">
        <v>17.059999999999999</v>
      </c>
    </row>
    <row r="2865" spans="1:2">
      <c r="A2865" s="216">
        <v>41204</v>
      </c>
      <c r="B2865" s="215">
        <v>16.62</v>
      </c>
    </row>
    <row r="2866" spans="1:2">
      <c r="A2866" s="216">
        <v>41205</v>
      </c>
      <c r="B2866" s="215">
        <v>18.829999999999998</v>
      </c>
    </row>
    <row r="2867" spans="1:2">
      <c r="A2867" s="216">
        <v>41206</v>
      </c>
      <c r="B2867" s="215">
        <v>18.329999999999998</v>
      </c>
    </row>
    <row r="2868" spans="1:2">
      <c r="A2868" s="216">
        <v>41207</v>
      </c>
      <c r="B2868" s="215">
        <v>18.12</v>
      </c>
    </row>
    <row r="2869" spans="1:2">
      <c r="A2869" s="216">
        <v>41208</v>
      </c>
      <c r="B2869" s="215">
        <v>17.809999999999999</v>
      </c>
    </row>
    <row r="2870" spans="1:2">
      <c r="A2870" s="216">
        <v>41211</v>
      </c>
      <c r="B2870" s="217" t="e">
        <f>NA()</f>
        <v>#N/A</v>
      </c>
    </row>
    <row r="2871" spans="1:2">
      <c r="A2871" s="216">
        <v>41212</v>
      </c>
      <c r="B2871" s="217" t="e">
        <f>NA()</f>
        <v>#N/A</v>
      </c>
    </row>
    <row r="2872" spans="1:2">
      <c r="A2872" s="216">
        <v>41213</v>
      </c>
      <c r="B2872" s="215">
        <v>18.600000000000001</v>
      </c>
    </row>
    <row r="2873" spans="1:2">
      <c r="A2873" s="216">
        <v>41214</v>
      </c>
      <c r="B2873" s="215">
        <v>16.690000000000001</v>
      </c>
    </row>
    <row r="2874" spans="1:2">
      <c r="A2874" s="216">
        <v>41215</v>
      </c>
      <c r="B2874" s="215">
        <v>17.59</v>
      </c>
    </row>
    <row r="2875" spans="1:2">
      <c r="A2875" s="216">
        <v>41218</v>
      </c>
      <c r="B2875" s="215">
        <v>18.420000000000002</v>
      </c>
    </row>
    <row r="2876" spans="1:2">
      <c r="A2876" s="216">
        <v>41219</v>
      </c>
      <c r="B2876" s="215">
        <v>17.579999999999998</v>
      </c>
    </row>
    <row r="2877" spans="1:2">
      <c r="A2877" s="216">
        <v>41220</v>
      </c>
      <c r="B2877" s="215">
        <v>19.079999999999998</v>
      </c>
    </row>
    <row r="2878" spans="1:2">
      <c r="A2878" s="216">
        <v>41221</v>
      </c>
      <c r="B2878" s="215">
        <v>18.489999999999998</v>
      </c>
    </row>
    <row r="2879" spans="1:2">
      <c r="A2879" s="216">
        <v>41222</v>
      </c>
      <c r="B2879" s="215">
        <v>18.61</v>
      </c>
    </row>
    <row r="2880" spans="1:2">
      <c r="A2880" s="216">
        <v>41225</v>
      </c>
      <c r="B2880" s="215">
        <v>16.68</v>
      </c>
    </row>
    <row r="2881" spans="1:2">
      <c r="A2881" s="216">
        <v>41226</v>
      </c>
      <c r="B2881" s="215">
        <v>16.649999999999999</v>
      </c>
    </row>
    <row r="2882" spans="1:2">
      <c r="A2882" s="216">
        <v>41227</v>
      </c>
      <c r="B2882" s="215">
        <v>17.920000000000002</v>
      </c>
    </row>
    <row r="2883" spans="1:2">
      <c r="A2883" s="216">
        <v>41228</v>
      </c>
      <c r="B2883" s="215">
        <v>17.989999999999998</v>
      </c>
    </row>
    <row r="2884" spans="1:2">
      <c r="A2884" s="216">
        <v>41229</v>
      </c>
      <c r="B2884" s="215">
        <v>16.41</v>
      </c>
    </row>
    <row r="2885" spans="1:2">
      <c r="A2885" s="216">
        <v>41232</v>
      </c>
      <c r="B2885" s="215">
        <v>15.24</v>
      </c>
    </row>
    <row r="2886" spans="1:2">
      <c r="A2886" s="216">
        <v>41233</v>
      </c>
      <c r="B2886" s="215">
        <v>15.08</v>
      </c>
    </row>
    <row r="2887" spans="1:2">
      <c r="A2887" s="216">
        <v>41234</v>
      </c>
      <c r="B2887" s="215">
        <v>15.31</v>
      </c>
    </row>
    <row r="2888" spans="1:2">
      <c r="A2888" s="216">
        <v>41235</v>
      </c>
      <c r="B2888" s="217" t="e">
        <f>NA()</f>
        <v>#N/A</v>
      </c>
    </row>
    <row r="2889" spans="1:2">
      <c r="A2889" s="216">
        <v>41236</v>
      </c>
      <c r="B2889" s="215">
        <v>15.14</v>
      </c>
    </row>
    <row r="2890" spans="1:2">
      <c r="A2890" s="216">
        <v>41239</v>
      </c>
      <c r="B2890" s="215">
        <v>15.5</v>
      </c>
    </row>
    <row r="2891" spans="1:2">
      <c r="A2891" s="216">
        <v>41240</v>
      </c>
      <c r="B2891" s="215">
        <v>15.92</v>
      </c>
    </row>
    <row r="2892" spans="1:2">
      <c r="A2892" s="216">
        <v>41241</v>
      </c>
      <c r="B2892" s="215">
        <v>15.51</v>
      </c>
    </row>
    <row r="2893" spans="1:2">
      <c r="A2893" s="216">
        <v>41242</v>
      </c>
      <c r="B2893" s="215">
        <v>15.06</v>
      </c>
    </row>
    <row r="2894" spans="1:2">
      <c r="A2894" s="216">
        <v>41243</v>
      </c>
      <c r="B2894" s="215">
        <v>15.87</v>
      </c>
    </row>
    <row r="2895" spans="1:2">
      <c r="A2895" s="216">
        <v>41246</v>
      </c>
      <c r="B2895" s="215">
        <v>16.64</v>
      </c>
    </row>
    <row r="2896" spans="1:2">
      <c r="A2896" s="216">
        <v>41247</v>
      </c>
      <c r="B2896" s="215">
        <v>17.12</v>
      </c>
    </row>
    <row r="2897" spans="1:2">
      <c r="A2897" s="216">
        <v>41248</v>
      </c>
      <c r="B2897" s="215">
        <v>16.46</v>
      </c>
    </row>
    <row r="2898" spans="1:2">
      <c r="A2898" s="216">
        <v>41249</v>
      </c>
      <c r="B2898" s="215">
        <v>16.579999999999998</v>
      </c>
    </row>
    <row r="2899" spans="1:2">
      <c r="A2899" s="216">
        <v>41250</v>
      </c>
      <c r="B2899" s="215">
        <v>15.9</v>
      </c>
    </row>
    <row r="2900" spans="1:2">
      <c r="A2900" s="216">
        <v>41253</v>
      </c>
      <c r="B2900" s="215">
        <v>16.05</v>
      </c>
    </row>
    <row r="2901" spans="1:2">
      <c r="A2901" s="216">
        <v>41254</v>
      </c>
      <c r="B2901" s="215">
        <v>15.57</v>
      </c>
    </row>
    <row r="2902" spans="1:2">
      <c r="A2902" s="216">
        <v>41255</v>
      </c>
      <c r="B2902" s="215">
        <v>15.95</v>
      </c>
    </row>
    <row r="2903" spans="1:2">
      <c r="A2903" s="216">
        <v>41256</v>
      </c>
      <c r="B2903" s="215">
        <v>16.559999999999999</v>
      </c>
    </row>
    <row r="2904" spans="1:2">
      <c r="A2904" s="216">
        <v>41257</v>
      </c>
      <c r="B2904" s="215">
        <v>17</v>
      </c>
    </row>
    <row r="2905" spans="1:2">
      <c r="A2905" s="216">
        <v>41260</v>
      </c>
      <c r="B2905" s="215">
        <v>16.34</v>
      </c>
    </row>
    <row r="2906" spans="1:2">
      <c r="A2906" s="216">
        <v>41261</v>
      </c>
      <c r="B2906" s="215">
        <v>15.57</v>
      </c>
    </row>
    <row r="2907" spans="1:2">
      <c r="A2907" s="216">
        <v>41262</v>
      </c>
      <c r="B2907" s="215">
        <v>17.36</v>
      </c>
    </row>
    <row r="2908" spans="1:2">
      <c r="A2908" s="216">
        <v>41263</v>
      </c>
      <c r="B2908" s="215">
        <v>17.670000000000002</v>
      </c>
    </row>
    <row r="2909" spans="1:2">
      <c r="A2909" s="216">
        <v>41264</v>
      </c>
      <c r="B2909" s="215">
        <v>17.84</v>
      </c>
    </row>
    <row r="2910" spans="1:2">
      <c r="A2910" s="216">
        <v>41267</v>
      </c>
      <c r="B2910" s="215">
        <v>17.84</v>
      </c>
    </row>
    <row r="2911" spans="1:2">
      <c r="A2911" s="216">
        <v>41268</v>
      </c>
      <c r="B2911" s="217" t="e">
        <f>NA()</f>
        <v>#N/A</v>
      </c>
    </row>
    <row r="2912" spans="1:2">
      <c r="A2912" s="216">
        <v>41269</v>
      </c>
      <c r="B2912" s="215">
        <v>19.48</v>
      </c>
    </row>
    <row r="2913" spans="1:2">
      <c r="A2913" s="216">
        <v>41270</v>
      </c>
      <c r="B2913" s="215">
        <v>19.47</v>
      </c>
    </row>
    <row r="2914" spans="1:2">
      <c r="A2914" s="216">
        <v>41271</v>
      </c>
      <c r="B2914" s="215">
        <v>22.72</v>
      </c>
    </row>
    <row r="2915" spans="1:2">
      <c r="A2915" s="216">
        <v>41274</v>
      </c>
      <c r="B2915" s="215">
        <v>18.02</v>
      </c>
    </row>
    <row r="2916" spans="1:2">
      <c r="A2916" s="216">
        <v>41275</v>
      </c>
      <c r="B2916" s="217" t="e">
        <f>NA()</f>
        <v>#N/A</v>
      </c>
    </row>
    <row r="2917" spans="1:2">
      <c r="A2917" s="216">
        <v>41276</v>
      </c>
      <c r="B2917" s="215">
        <v>14.68</v>
      </c>
    </row>
    <row r="2918" spans="1:2">
      <c r="A2918" s="216">
        <v>41277</v>
      </c>
      <c r="B2918" s="215">
        <v>14.56</v>
      </c>
    </row>
    <row r="2919" spans="1:2">
      <c r="A2919" s="216">
        <v>41278</v>
      </c>
      <c r="B2919" s="215">
        <v>13.83</v>
      </c>
    </row>
    <row r="2920" spans="1:2">
      <c r="A2920" s="216">
        <v>41281</v>
      </c>
      <c r="B2920" s="215">
        <v>13.79</v>
      </c>
    </row>
    <row r="2921" spans="1:2">
      <c r="A2921" s="216">
        <v>41282</v>
      </c>
      <c r="B2921" s="215">
        <v>13.62</v>
      </c>
    </row>
    <row r="2922" spans="1:2">
      <c r="A2922" s="216">
        <v>41283</v>
      </c>
      <c r="B2922" s="215">
        <v>13.81</v>
      </c>
    </row>
    <row r="2923" spans="1:2">
      <c r="A2923" s="216">
        <v>41284</v>
      </c>
      <c r="B2923" s="215">
        <v>13.49</v>
      </c>
    </row>
    <row r="2924" spans="1:2">
      <c r="A2924" s="216">
        <v>41285</v>
      </c>
      <c r="B2924" s="215">
        <v>13.36</v>
      </c>
    </row>
    <row r="2925" spans="1:2">
      <c r="A2925" s="216">
        <v>41288</v>
      </c>
      <c r="B2925" s="215">
        <v>13.52</v>
      </c>
    </row>
    <row r="2926" spans="1:2">
      <c r="A2926" s="216">
        <v>41289</v>
      </c>
      <c r="B2926" s="215">
        <v>13.55</v>
      </c>
    </row>
    <row r="2927" spans="1:2">
      <c r="A2927" s="216">
        <v>41290</v>
      </c>
      <c r="B2927" s="215">
        <v>13.42</v>
      </c>
    </row>
    <row r="2928" spans="1:2">
      <c r="A2928" s="216">
        <v>41291</v>
      </c>
      <c r="B2928" s="215">
        <v>13.57</v>
      </c>
    </row>
    <row r="2929" spans="1:2">
      <c r="A2929" s="216">
        <v>41292</v>
      </c>
      <c r="B2929" s="215">
        <v>12.46</v>
      </c>
    </row>
    <row r="2930" spans="1:2">
      <c r="A2930" s="216">
        <v>41295</v>
      </c>
      <c r="B2930" s="217" t="e">
        <f>NA()</f>
        <v>#N/A</v>
      </c>
    </row>
    <row r="2931" spans="1:2">
      <c r="A2931" s="216">
        <v>41296</v>
      </c>
      <c r="B2931" s="215">
        <v>12.43</v>
      </c>
    </row>
    <row r="2932" spans="1:2">
      <c r="A2932" s="216">
        <v>41297</v>
      </c>
      <c r="B2932" s="215">
        <v>12.46</v>
      </c>
    </row>
    <row r="2933" spans="1:2">
      <c r="A2933" s="216">
        <v>41298</v>
      </c>
      <c r="B2933" s="215">
        <v>12.69</v>
      </c>
    </row>
    <row r="2934" spans="1:2">
      <c r="A2934" s="216">
        <v>41299</v>
      </c>
      <c r="B2934" s="215">
        <v>12.89</v>
      </c>
    </row>
    <row r="2935" spans="1:2">
      <c r="A2935" s="216">
        <v>41302</v>
      </c>
      <c r="B2935" s="215">
        <v>13.57</v>
      </c>
    </row>
    <row r="2936" spans="1:2">
      <c r="A2936" s="216">
        <v>41303</v>
      </c>
      <c r="B2936" s="215">
        <v>13.31</v>
      </c>
    </row>
    <row r="2937" spans="1:2">
      <c r="A2937" s="216">
        <v>41304</v>
      </c>
      <c r="B2937" s="215">
        <v>14.32</v>
      </c>
    </row>
    <row r="2938" spans="1:2">
      <c r="A2938" s="216">
        <v>41305</v>
      </c>
      <c r="B2938" s="215">
        <v>14.28</v>
      </c>
    </row>
    <row r="2939" spans="1:2">
      <c r="A2939" s="216">
        <v>41306</v>
      </c>
      <c r="B2939" s="215">
        <v>12.9</v>
      </c>
    </row>
    <row r="2940" spans="1:2">
      <c r="A2940" s="216">
        <v>41309</v>
      </c>
      <c r="B2940" s="215">
        <v>14.67</v>
      </c>
    </row>
    <row r="2941" spans="1:2">
      <c r="A2941" s="216">
        <v>41310</v>
      </c>
      <c r="B2941" s="215">
        <v>13.72</v>
      </c>
    </row>
    <row r="2942" spans="1:2">
      <c r="A2942" s="216">
        <v>41311</v>
      </c>
      <c r="B2942" s="215">
        <v>13.41</v>
      </c>
    </row>
    <row r="2943" spans="1:2">
      <c r="A2943" s="216">
        <v>41312</v>
      </c>
      <c r="B2943" s="215">
        <v>13.5</v>
      </c>
    </row>
    <row r="2944" spans="1:2">
      <c r="A2944" s="216">
        <v>41313</v>
      </c>
      <c r="B2944" s="215">
        <v>13.02</v>
      </c>
    </row>
    <row r="2945" spans="1:2">
      <c r="A2945" s="216">
        <v>41316</v>
      </c>
      <c r="B2945" s="215">
        <v>12.94</v>
      </c>
    </row>
    <row r="2946" spans="1:2">
      <c r="A2946" s="216">
        <v>41317</v>
      </c>
      <c r="B2946" s="215">
        <v>12.64</v>
      </c>
    </row>
    <row r="2947" spans="1:2">
      <c r="A2947" s="216">
        <v>41318</v>
      </c>
      <c r="B2947" s="215">
        <v>12.98</v>
      </c>
    </row>
    <row r="2948" spans="1:2">
      <c r="A2948" s="216">
        <v>41319</v>
      </c>
      <c r="B2948" s="215">
        <v>12.66</v>
      </c>
    </row>
    <row r="2949" spans="1:2">
      <c r="A2949" s="216">
        <v>41320</v>
      </c>
      <c r="B2949" s="215">
        <v>12.46</v>
      </c>
    </row>
    <row r="2950" spans="1:2">
      <c r="A2950" s="216">
        <v>41323</v>
      </c>
      <c r="B2950" s="217" t="e">
        <f>NA()</f>
        <v>#N/A</v>
      </c>
    </row>
    <row r="2951" spans="1:2">
      <c r="A2951" s="216">
        <v>41324</v>
      </c>
      <c r="B2951" s="215">
        <v>12.31</v>
      </c>
    </row>
    <row r="2952" spans="1:2">
      <c r="A2952" s="216">
        <v>41325</v>
      </c>
      <c r="B2952" s="215">
        <v>14.68</v>
      </c>
    </row>
    <row r="2953" spans="1:2">
      <c r="A2953" s="216">
        <v>41326</v>
      </c>
      <c r="B2953" s="215">
        <v>15.22</v>
      </c>
    </row>
    <row r="2954" spans="1:2">
      <c r="A2954" s="216">
        <v>41327</v>
      </c>
      <c r="B2954" s="215">
        <v>14.17</v>
      </c>
    </row>
    <row r="2955" spans="1:2">
      <c r="A2955" s="216">
        <v>41330</v>
      </c>
      <c r="B2955" s="215">
        <v>18.989999999999998</v>
      </c>
    </row>
    <row r="2956" spans="1:2">
      <c r="A2956" s="216">
        <v>41331</v>
      </c>
      <c r="B2956" s="215">
        <v>16.87</v>
      </c>
    </row>
    <row r="2957" spans="1:2">
      <c r="A2957" s="216">
        <v>41332</v>
      </c>
      <c r="B2957" s="215">
        <v>14.73</v>
      </c>
    </row>
    <row r="2958" spans="1:2">
      <c r="A2958" s="216">
        <v>41333</v>
      </c>
      <c r="B2958" s="215">
        <v>15.51</v>
      </c>
    </row>
    <row r="2959" spans="1:2">
      <c r="A2959" s="216">
        <v>41334</v>
      </c>
      <c r="B2959" s="215">
        <v>15.36</v>
      </c>
    </row>
    <row r="2960" spans="1:2">
      <c r="A2960" s="216">
        <v>41337</v>
      </c>
      <c r="B2960" s="215">
        <v>14.01</v>
      </c>
    </row>
    <row r="2961" spans="1:2">
      <c r="A2961" s="216">
        <v>41338</v>
      </c>
      <c r="B2961" s="215">
        <v>13.48</v>
      </c>
    </row>
    <row r="2962" spans="1:2">
      <c r="A2962" s="216">
        <v>41339</v>
      </c>
      <c r="B2962" s="215">
        <v>13.53</v>
      </c>
    </row>
    <row r="2963" spans="1:2">
      <c r="A2963" s="216">
        <v>41340</v>
      </c>
      <c r="B2963" s="215">
        <v>13.06</v>
      </c>
    </row>
    <row r="2964" spans="1:2">
      <c r="A2964" s="216">
        <v>41341</v>
      </c>
      <c r="B2964" s="215">
        <v>12.59</v>
      </c>
    </row>
    <row r="2965" spans="1:2">
      <c r="A2965" s="216">
        <v>41344</v>
      </c>
      <c r="B2965" s="215">
        <v>11.56</v>
      </c>
    </row>
    <row r="2966" spans="1:2">
      <c r="A2966" s="216">
        <v>41345</v>
      </c>
      <c r="B2966" s="215">
        <v>12.27</v>
      </c>
    </row>
    <row r="2967" spans="1:2">
      <c r="A2967" s="216">
        <v>41346</v>
      </c>
      <c r="B2967" s="215">
        <v>11.83</v>
      </c>
    </row>
    <row r="2968" spans="1:2">
      <c r="A2968" s="216">
        <v>41347</v>
      </c>
      <c r="B2968" s="215">
        <v>11.3</v>
      </c>
    </row>
    <row r="2969" spans="1:2">
      <c r="A2969" s="216">
        <v>41348</v>
      </c>
      <c r="B2969" s="215">
        <v>11.3</v>
      </c>
    </row>
    <row r="2970" spans="1:2">
      <c r="A2970" s="216">
        <v>41351</v>
      </c>
      <c r="B2970" s="215">
        <v>13.36</v>
      </c>
    </row>
    <row r="2971" spans="1:2">
      <c r="A2971" s="216">
        <v>41352</v>
      </c>
      <c r="B2971" s="215">
        <v>14.39</v>
      </c>
    </row>
    <row r="2972" spans="1:2">
      <c r="A2972" s="216">
        <v>41353</v>
      </c>
      <c r="B2972" s="215">
        <v>12.67</v>
      </c>
    </row>
    <row r="2973" spans="1:2">
      <c r="A2973" s="216">
        <v>41354</v>
      </c>
      <c r="B2973" s="215">
        <v>13.99</v>
      </c>
    </row>
    <row r="2974" spans="1:2">
      <c r="A2974" s="216">
        <v>41355</v>
      </c>
      <c r="B2974" s="215">
        <v>13.57</v>
      </c>
    </row>
    <row r="2975" spans="1:2">
      <c r="A2975" s="216">
        <v>41358</v>
      </c>
      <c r="B2975" s="215">
        <v>13.74</v>
      </c>
    </row>
    <row r="2976" spans="1:2">
      <c r="A2976" s="216">
        <v>41359</v>
      </c>
      <c r="B2976" s="215">
        <v>12.77</v>
      </c>
    </row>
    <row r="2977" spans="1:2">
      <c r="A2977" s="216">
        <v>41360</v>
      </c>
      <c r="B2977" s="215">
        <v>13.15</v>
      </c>
    </row>
    <row r="2978" spans="1:2">
      <c r="A2978" s="216">
        <v>41361</v>
      </c>
      <c r="B2978" s="215">
        <v>12.7</v>
      </c>
    </row>
    <row r="2979" spans="1:2">
      <c r="A2979" s="216">
        <v>41362</v>
      </c>
      <c r="B2979" s="217" t="e">
        <f>NA()</f>
        <v>#N/A</v>
      </c>
    </row>
    <row r="2980" spans="1:2">
      <c r="A2980" s="216">
        <v>41365</v>
      </c>
      <c r="B2980" s="215">
        <v>13.58</v>
      </c>
    </row>
    <row r="2981" spans="1:2">
      <c r="A2981" s="216">
        <v>41366</v>
      </c>
      <c r="B2981" s="215">
        <v>12.78</v>
      </c>
    </row>
    <row r="2982" spans="1:2">
      <c r="A2982" s="216">
        <v>41367</v>
      </c>
      <c r="B2982" s="215">
        <v>14.21</v>
      </c>
    </row>
    <row r="2983" spans="1:2">
      <c r="A2983" s="216">
        <v>41368</v>
      </c>
      <c r="B2983" s="215">
        <v>13.89</v>
      </c>
    </row>
    <row r="2984" spans="1:2">
      <c r="A2984" s="216">
        <v>41369</v>
      </c>
      <c r="B2984" s="215">
        <v>13.92</v>
      </c>
    </row>
    <row r="2985" spans="1:2">
      <c r="A2985" s="216">
        <v>41372</v>
      </c>
      <c r="B2985" s="215">
        <v>13.19</v>
      </c>
    </row>
    <row r="2986" spans="1:2">
      <c r="A2986" s="216">
        <v>41373</v>
      </c>
      <c r="B2986" s="215">
        <v>12.84</v>
      </c>
    </row>
    <row r="2987" spans="1:2">
      <c r="A2987" s="216">
        <v>41374</v>
      </c>
      <c r="B2987" s="215">
        <v>12.36</v>
      </c>
    </row>
    <row r="2988" spans="1:2">
      <c r="A2988" s="216">
        <v>41375</v>
      </c>
      <c r="B2988" s="215">
        <v>12.24</v>
      </c>
    </row>
    <row r="2989" spans="1:2">
      <c r="A2989" s="216">
        <v>41376</v>
      </c>
      <c r="B2989" s="215">
        <v>12.06</v>
      </c>
    </row>
    <row r="2990" spans="1:2">
      <c r="A2990" s="216">
        <v>41379</v>
      </c>
      <c r="B2990" s="215">
        <v>17.27</v>
      </c>
    </row>
    <row r="2991" spans="1:2">
      <c r="A2991" s="216">
        <v>41380</v>
      </c>
      <c r="B2991" s="215">
        <v>13.96</v>
      </c>
    </row>
    <row r="2992" spans="1:2">
      <c r="A2992" s="216">
        <v>41381</v>
      </c>
      <c r="B2992" s="215">
        <v>16.510000000000002</v>
      </c>
    </row>
    <row r="2993" spans="1:2">
      <c r="A2993" s="216">
        <v>41382</v>
      </c>
      <c r="B2993" s="215">
        <v>17.559999999999999</v>
      </c>
    </row>
    <row r="2994" spans="1:2">
      <c r="A2994" s="216">
        <v>41383</v>
      </c>
      <c r="B2994" s="215">
        <v>14.97</v>
      </c>
    </row>
    <row r="2995" spans="1:2">
      <c r="A2995" s="216">
        <v>41386</v>
      </c>
      <c r="B2995" s="215">
        <v>14.39</v>
      </c>
    </row>
    <row r="2996" spans="1:2">
      <c r="A2996" s="216">
        <v>41387</v>
      </c>
      <c r="B2996" s="215">
        <v>13.48</v>
      </c>
    </row>
    <row r="2997" spans="1:2">
      <c r="A2997" s="216">
        <v>41388</v>
      </c>
      <c r="B2997" s="215">
        <v>13.61</v>
      </c>
    </row>
    <row r="2998" spans="1:2">
      <c r="A2998" s="216">
        <v>41389</v>
      </c>
      <c r="B2998" s="215">
        <v>13.62</v>
      </c>
    </row>
    <row r="2999" spans="1:2">
      <c r="A2999" s="216">
        <v>41390</v>
      </c>
      <c r="B2999" s="215">
        <v>13.61</v>
      </c>
    </row>
    <row r="3000" spans="1:2">
      <c r="A3000" s="216">
        <v>41393</v>
      </c>
      <c r="B3000" s="215">
        <v>13.71</v>
      </c>
    </row>
    <row r="3001" spans="1:2">
      <c r="A3001" s="216">
        <v>41394</v>
      </c>
      <c r="B3001" s="215">
        <v>13.52</v>
      </c>
    </row>
    <row r="3002" spans="1:2">
      <c r="A3002" s="216">
        <v>41395</v>
      </c>
      <c r="B3002" s="215">
        <v>14.49</v>
      </c>
    </row>
    <row r="3003" spans="1:2">
      <c r="A3003" s="216">
        <v>41396</v>
      </c>
      <c r="B3003" s="215">
        <v>13.59</v>
      </c>
    </row>
    <row r="3004" spans="1:2">
      <c r="A3004" s="216">
        <v>41397</v>
      </c>
      <c r="B3004" s="215">
        <v>12.85</v>
      </c>
    </row>
    <row r="3005" spans="1:2">
      <c r="A3005" s="216">
        <v>41400</v>
      </c>
      <c r="B3005" s="215">
        <v>12.66</v>
      </c>
    </row>
    <row r="3006" spans="1:2">
      <c r="A3006" s="216">
        <v>41401</v>
      </c>
      <c r="B3006" s="215">
        <v>12.83</v>
      </c>
    </row>
    <row r="3007" spans="1:2">
      <c r="A3007" s="216">
        <v>41402</v>
      </c>
      <c r="B3007" s="215">
        <v>12.66</v>
      </c>
    </row>
    <row r="3008" spans="1:2">
      <c r="A3008" s="216">
        <v>41403</v>
      </c>
      <c r="B3008" s="215">
        <v>13.13</v>
      </c>
    </row>
    <row r="3009" spans="1:2">
      <c r="A3009" s="216">
        <v>41404</v>
      </c>
      <c r="B3009" s="215">
        <v>12.59</v>
      </c>
    </row>
    <row r="3010" spans="1:2">
      <c r="A3010" s="216">
        <v>41407</v>
      </c>
      <c r="B3010" s="215">
        <v>12.55</v>
      </c>
    </row>
    <row r="3011" spans="1:2">
      <c r="A3011" s="216">
        <v>41408</v>
      </c>
      <c r="B3011" s="215">
        <v>12.77</v>
      </c>
    </row>
    <row r="3012" spans="1:2">
      <c r="A3012" s="216">
        <v>41409</v>
      </c>
      <c r="B3012" s="215">
        <v>12.81</v>
      </c>
    </row>
    <row r="3013" spans="1:2">
      <c r="A3013" s="216">
        <v>41410</v>
      </c>
      <c r="B3013" s="215">
        <v>13.07</v>
      </c>
    </row>
    <row r="3014" spans="1:2">
      <c r="A3014" s="216">
        <v>41411</v>
      </c>
      <c r="B3014" s="215">
        <v>12.45</v>
      </c>
    </row>
    <row r="3015" spans="1:2">
      <c r="A3015" s="216">
        <v>41414</v>
      </c>
      <c r="B3015" s="215">
        <v>13.02</v>
      </c>
    </row>
    <row r="3016" spans="1:2">
      <c r="A3016" s="216">
        <v>41415</v>
      </c>
      <c r="B3016" s="215">
        <v>13.37</v>
      </c>
    </row>
    <row r="3017" spans="1:2">
      <c r="A3017" s="216">
        <v>41416</v>
      </c>
      <c r="B3017" s="215">
        <v>13.82</v>
      </c>
    </row>
    <row r="3018" spans="1:2">
      <c r="A3018" s="216">
        <v>41417</v>
      </c>
      <c r="B3018" s="215">
        <v>14.07</v>
      </c>
    </row>
    <row r="3019" spans="1:2">
      <c r="A3019" s="216">
        <v>41418</v>
      </c>
      <c r="B3019" s="215">
        <v>13.99</v>
      </c>
    </row>
    <row r="3020" spans="1:2">
      <c r="A3020" s="216">
        <v>41421</v>
      </c>
      <c r="B3020" s="217" t="e">
        <f>NA()</f>
        <v>#N/A</v>
      </c>
    </row>
    <row r="3021" spans="1:2">
      <c r="A3021" s="216">
        <v>41422</v>
      </c>
      <c r="B3021" s="215">
        <v>14.48</v>
      </c>
    </row>
    <row r="3022" spans="1:2">
      <c r="A3022" s="216">
        <v>41423</v>
      </c>
      <c r="B3022" s="215">
        <v>14.83</v>
      </c>
    </row>
    <row r="3023" spans="1:2">
      <c r="A3023" s="216">
        <v>41424</v>
      </c>
      <c r="B3023" s="215">
        <v>14.53</v>
      </c>
    </row>
    <row r="3024" spans="1:2">
      <c r="A3024" s="216">
        <v>41425</v>
      </c>
      <c r="B3024" s="215">
        <v>16.3</v>
      </c>
    </row>
    <row r="3025" spans="1:2">
      <c r="A3025" s="216">
        <v>41428</v>
      </c>
      <c r="B3025" s="215">
        <v>16.28</v>
      </c>
    </row>
    <row r="3026" spans="1:2">
      <c r="A3026" s="216">
        <v>41429</v>
      </c>
      <c r="B3026" s="215">
        <v>16.27</v>
      </c>
    </row>
    <row r="3027" spans="1:2">
      <c r="A3027" s="216">
        <v>41430</v>
      </c>
      <c r="B3027" s="215">
        <v>17.5</v>
      </c>
    </row>
    <row r="3028" spans="1:2">
      <c r="A3028" s="216">
        <v>41431</v>
      </c>
      <c r="B3028" s="215">
        <v>16.63</v>
      </c>
    </row>
    <row r="3029" spans="1:2">
      <c r="A3029" s="216">
        <v>41432</v>
      </c>
      <c r="B3029" s="215">
        <v>15.14</v>
      </c>
    </row>
    <row r="3030" spans="1:2">
      <c r="A3030" s="216">
        <v>41435</v>
      </c>
      <c r="B3030" s="215">
        <v>15.44</v>
      </c>
    </row>
    <row r="3031" spans="1:2">
      <c r="A3031" s="216">
        <v>41436</v>
      </c>
      <c r="B3031" s="215">
        <v>17.07</v>
      </c>
    </row>
    <row r="3032" spans="1:2">
      <c r="A3032" s="216">
        <v>41437</v>
      </c>
      <c r="B3032" s="215">
        <v>18.59</v>
      </c>
    </row>
    <row r="3033" spans="1:2">
      <c r="A3033" s="216">
        <v>41438</v>
      </c>
      <c r="B3033" s="215">
        <v>16.41</v>
      </c>
    </row>
    <row r="3034" spans="1:2">
      <c r="A3034" s="216">
        <v>41439</v>
      </c>
      <c r="B3034" s="215">
        <v>17.149999999999999</v>
      </c>
    </row>
    <row r="3035" spans="1:2">
      <c r="A3035" s="216">
        <v>41442</v>
      </c>
      <c r="B3035" s="215">
        <v>16.8</v>
      </c>
    </row>
    <row r="3036" spans="1:2">
      <c r="A3036" s="216">
        <v>41443</v>
      </c>
      <c r="B3036" s="215">
        <v>16.61</v>
      </c>
    </row>
    <row r="3037" spans="1:2">
      <c r="A3037" s="216">
        <v>41444</v>
      </c>
      <c r="B3037" s="215">
        <v>16.64</v>
      </c>
    </row>
    <row r="3038" spans="1:2">
      <c r="A3038" s="216">
        <v>41445</v>
      </c>
      <c r="B3038" s="215">
        <v>20.49</v>
      </c>
    </row>
    <row r="3039" spans="1:2">
      <c r="A3039" s="216">
        <v>41446</v>
      </c>
      <c r="B3039" s="215">
        <v>18.899999999999999</v>
      </c>
    </row>
    <row r="3040" spans="1:2">
      <c r="A3040" s="216">
        <v>41449</v>
      </c>
      <c r="B3040" s="215">
        <v>20.11</v>
      </c>
    </row>
    <row r="3041" spans="1:2">
      <c r="A3041" s="216">
        <v>41450</v>
      </c>
      <c r="B3041" s="215">
        <v>18.47</v>
      </c>
    </row>
    <row r="3042" spans="1:2">
      <c r="A3042" s="216">
        <v>41451</v>
      </c>
      <c r="B3042" s="215">
        <v>17.21</v>
      </c>
    </row>
    <row r="3043" spans="1:2">
      <c r="A3043" s="216">
        <v>41452</v>
      </c>
      <c r="B3043" s="215">
        <v>16.86</v>
      </c>
    </row>
    <row r="3044" spans="1:2">
      <c r="A3044" s="216">
        <v>41453</v>
      </c>
      <c r="B3044" s="215">
        <v>16.86</v>
      </c>
    </row>
    <row r="3045" spans="1:2">
      <c r="A3045" s="216">
        <v>41456</v>
      </c>
      <c r="B3045" s="215">
        <v>16.37</v>
      </c>
    </row>
    <row r="3046" spans="1:2">
      <c r="A3046" s="216">
        <v>41457</v>
      </c>
      <c r="B3046" s="215">
        <v>16.440000000000001</v>
      </c>
    </row>
    <row r="3047" spans="1:2">
      <c r="A3047" s="216">
        <v>41458</v>
      </c>
      <c r="B3047" s="215">
        <v>16.2</v>
      </c>
    </row>
    <row r="3048" spans="1:2">
      <c r="A3048" s="216">
        <v>41459</v>
      </c>
      <c r="B3048" s="217" t="e">
        <f>NA()</f>
        <v>#N/A</v>
      </c>
    </row>
    <row r="3049" spans="1:2">
      <c r="A3049" s="216">
        <v>41460</v>
      </c>
      <c r="B3049" s="215">
        <v>14.89</v>
      </c>
    </row>
    <row r="3050" spans="1:2">
      <c r="A3050" s="216">
        <v>41463</v>
      </c>
      <c r="B3050" s="215">
        <v>14.78</v>
      </c>
    </row>
    <row r="3051" spans="1:2">
      <c r="A3051" s="216">
        <v>41464</v>
      </c>
      <c r="B3051" s="215">
        <v>14.35</v>
      </c>
    </row>
    <row r="3052" spans="1:2">
      <c r="A3052" s="216">
        <v>41465</v>
      </c>
      <c r="B3052" s="215">
        <v>14.21</v>
      </c>
    </row>
    <row r="3053" spans="1:2">
      <c r="A3053" s="216">
        <v>41466</v>
      </c>
      <c r="B3053" s="215">
        <v>14.01</v>
      </c>
    </row>
    <row r="3054" spans="1:2">
      <c r="A3054" s="216">
        <v>41467</v>
      </c>
      <c r="B3054" s="215">
        <v>13.84</v>
      </c>
    </row>
    <row r="3055" spans="1:2">
      <c r="A3055" s="216">
        <v>41470</v>
      </c>
      <c r="B3055" s="215">
        <v>13.79</v>
      </c>
    </row>
    <row r="3056" spans="1:2">
      <c r="A3056" s="216">
        <v>41471</v>
      </c>
      <c r="B3056" s="215">
        <v>14.42</v>
      </c>
    </row>
    <row r="3057" spans="1:2">
      <c r="A3057" s="216">
        <v>41472</v>
      </c>
      <c r="B3057" s="215">
        <v>13.78</v>
      </c>
    </row>
    <row r="3058" spans="1:2">
      <c r="A3058" s="216">
        <v>41473</v>
      </c>
      <c r="B3058" s="215">
        <v>13.77</v>
      </c>
    </row>
    <row r="3059" spans="1:2">
      <c r="A3059" s="216">
        <v>41474</v>
      </c>
      <c r="B3059" s="215">
        <v>12.54</v>
      </c>
    </row>
    <row r="3060" spans="1:2">
      <c r="A3060" s="216">
        <v>41477</v>
      </c>
      <c r="B3060" s="215">
        <v>12.29</v>
      </c>
    </row>
    <row r="3061" spans="1:2">
      <c r="A3061" s="216">
        <v>41478</v>
      </c>
      <c r="B3061" s="215">
        <v>12.66</v>
      </c>
    </row>
    <row r="3062" spans="1:2">
      <c r="A3062" s="216">
        <v>41479</v>
      </c>
      <c r="B3062" s="215">
        <v>13.18</v>
      </c>
    </row>
    <row r="3063" spans="1:2">
      <c r="A3063" s="216">
        <v>41480</v>
      </c>
      <c r="B3063" s="215">
        <v>12.97</v>
      </c>
    </row>
    <row r="3064" spans="1:2">
      <c r="A3064" s="216">
        <v>41481</v>
      </c>
      <c r="B3064" s="215">
        <v>12.72</v>
      </c>
    </row>
    <row r="3065" spans="1:2">
      <c r="A3065" s="216">
        <v>41484</v>
      </c>
      <c r="B3065" s="215">
        <v>13.39</v>
      </c>
    </row>
    <row r="3066" spans="1:2">
      <c r="A3066" s="216">
        <v>41485</v>
      </c>
      <c r="B3066" s="215">
        <v>13.39</v>
      </c>
    </row>
    <row r="3067" spans="1:2">
      <c r="A3067" s="216">
        <v>41486</v>
      </c>
      <c r="B3067" s="215">
        <v>13.45</v>
      </c>
    </row>
    <row r="3068" spans="1:2">
      <c r="A3068" s="216">
        <v>41487</v>
      </c>
      <c r="B3068" s="215">
        <v>12.94</v>
      </c>
    </row>
    <row r="3069" spans="1:2">
      <c r="A3069" s="216">
        <v>41488</v>
      </c>
      <c r="B3069" s="215">
        <v>11.98</v>
      </c>
    </row>
    <row r="3070" spans="1:2">
      <c r="A3070" s="216">
        <v>41491</v>
      </c>
      <c r="B3070" s="215">
        <v>11.84</v>
      </c>
    </row>
    <row r="3071" spans="1:2">
      <c r="A3071" s="216">
        <v>41492</v>
      </c>
      <c r="B3071" s="215">
        <v>12.72</v>
      </c>
    </row>
    <row r="3072" spans="1:2">
      <c r="A3072" s="216">
        <v>41493</v>
      </c>
      <c r="B3072" s="215">
        <v>12.98</v>
      </c>
    </row>
    <row r="3073" spans="1:2">
      <c r="A3073" s="216">
        <v>41494</v>
      </c>
      <c r="B3073" s="215">
        <v>12.73</v>
      </c>
    </row>
    <row r="3074" spans="1:2">
      <c r="A3074" s="216">
        <v>41495</v>
      </c>
      <c r="B3074" s="215">
        <v>13.41</v>
      </c>
    </row>
    <row r="3075" spans="1:2">
      <c r="A3075" s="216">
        <v>41498</v>
      </c>
      <c r="B3075" s="215">
        <v>12.81</v>
      </c>
    </row>
    <row r="3076" spans="1:2">
      <c r="A3076" s="216">
        <v>41499</v>
      </c>
      <c r="B3076" s="215">
        <v>12.31</v>
      </c>
    </row>
    <row r="3077" spans="1:2">
      <c r="A3077" s="216">
        <v>41500</v>
      </c>
      <c r="B3077" s="215">
        <v>13.04</v>
      </c>
    </row>
    <row r="3078" spans="1:2">
      <c r="A3078" s="216">
        <v>41501</v>
      </c>
      <c r="B3078" s="215">
        <v>14.73</v>
      </c>
    </row>
    <row r="3079" spans="1:2">
      <c r="A3079" s="216">
        <v>41502</v>
      </c>
      <c r="B3079" s="215">
        <v>14.37</v>
      </c>
    </row>
    <row r="3080" spans="1:2">
      <c r="A3080" s="216">
        <v>41505</v>
      </c>
      <c r="B3080" s="215">
        <v>15.1</v>
      </c>
    </row>
    <row r="3081" spans="1:2">
      <c r="A3081" s="216">
        <v>41506</v>
      </c>
      <c r="B3081" s="215">
        <v>14.91</v>
      </c>
    </row>
    <row r="3082" spans="1:2">
      <c r="A3082" s="216">
        <v>41507</v>
      </c>
      <c r="B3082" s="215">
        <v>15.94</v>
      </c>
    </row>
    <row r="3083" spans="1:2">
      <c r="A3083" s="216">
        <v>41508</v>
      </c>
      <c r="B3083" s="215">
        <v>14.76</v>
      </c>
    </row>
    <row r="3084" spans="1:2">
      <c r="A3084" s="216">
        <v>41509</v>
      </c>
      <c r="B3084" s="215">
        <v>13.98</v>
      </c>
    </row>
    <row r="3085" spans="1:2">
      <c r="A3085" s="216">
        <v>41512</v>
      </c>
      <c r="B3085" s="215">
        <v>14.99</v>
      </c>
    </row>
    <row r="3086" spans="1:2">
      <c r="A3086" s="216">
        <v>41513</v>
      </c>
      <c r="B3086" s="215">
        <v>16.77</v>
      </c>
    </row>
    <row r="3087" spans="1:2">
      <c r="A3087" s="216">
        <v>41514</v>
      </c>
      <c r="B3087" s="215">
        <v>16.489999999999998</v>
      </c>
    </row>
    <row r="3088" spans="1:2">
      <c r="A3088" s="216">
        <v>41515</v>
      </c>
      <c r="B3088" s="215">
        <v>16.809999999999999</v>
      </c>
    </row>
    <row r="3089" spans="1:2">
      <c r="A3089" s="216">
        <v>41516</v>
      </c>
      <c r="B3089" s="215">
        <v>17.010000000000002</v>
      </c>
    </row>
    <row r="3090" spans="1:2">
      <c r="A3090" s="216">
        <v>41519</v>
      </c>
      <c r="B3090" s="217" t="e">
        <f>NA()</f>
        <v>#N/A</v>
      </c>
    </row>
    <row r="3091" spans="1:2">
      <c r="A3091" s="216">
        <v>41520</v>
      </c>
      <c r="B3091" s="215">
        <v>16.61</v>
      </c>
    </row>
    <row r="3092" spans="1:2">
      <c r="A3092" s="216">
        <v>41521</v>
      </c>
      <c r="B3092" s="215">
        <v>15.88</v>
      </c>
    </row>
    <row r="3093" spans="1:2">
      <c r="A3093" s="216">
        <v>41522</v>
      </c>
      <c r="B3093" s="215">
        <v>15.77</v>
      </c>
    </row>
    <row r="3094" spans="1:2">
      <c r="A3094" s="216">
        <v>41523</v>
      </c>
      <c r="B3094" s="215">
        <v>15.85</v>
      </c>
    </row>
    <row r="3095" spans="1:2">
      <c r="A3095" s="216">
        <v>41526</v>
      </c>
      <c r="B3095" s="215">
        <v>15.63</v>
      </c>
    </row>
    <row r="3096" spans="1:2">
      <c r="A3096" s="216">
        <v>41527</v>
      </c>
      <c r="B3096" s="215">
        <v>14.53</v>
      </c>
    </row>
    <row r="3097" spans="1:2">
      <c r="A3097" s="216">
        <v>41528</v>
      </c>
      <c r="B3097" s="215">
        <v>13.82</v>
      </c>
    </row>
    <row r="3098" spans="1:2">
      <c r="A3098" s="216">
        <v>41529</v>
      </c>
      <c r="B3098" s="215">
        <v>14.29</v>
      </c>
    </row>
    <row r="3099" spans="1:2">
      <c r="A3099" s="216">
        <v>41530</v>
      </c>
      <c r="B3099" s="215">
        <v>14.16</v>
      </c>
    </row>
    <row r="3100" spans="1:2">
      <c r="A3100" s="216">
        <v>41533</v>
      </c>
      <c r="B3100" s="215">
        <v>14.38</v>
      </c>
    </row>
    <row r="3101" spans="1:2">
      <c r="A3101" s="216">
        <v>41534</v>
      </c>
      <c r="B3101" s="215">
        <v>14.53</v>
      </c>
    </row>
    <row r="3102" spans="1:2">
      <c r="A3102" s="216">
        <v>41535</v>
      </c>
      <c r="B3102" s="215">
        <v>13.59</v>
      </c>
    </row>
    <row r="3103" spans="1:2">
      <c r="A3103" s="216">
        <v>41536</v>
      </c>
      <c r="B3103" s="215">
        <v>13.16</v>
      </c>
    </row>
    <row r="3104" spans="1:2">
      <c r="A3104" s="216">
        <v>41537</v>
      </c>
      <c r="B3104" s="215">
        <v>13.12</v>
      </c>
    </row>
    <row r="3105" spans="1:2">
      <c r="A3105" s="216">
        <v>41540</v>
      </c>
      <c r="B3105" s="215">
        <v>14.31</v>
      </c>
    </row>
    <row r="3106" spans="1:2">
      <c r="A3106" s="216">
        <v>41541</v>
      </c>
      <c r="B3106" s="215">
        <v>14.08</v>
      </c>
    </row>
    <row r="3107" spans="1:2">
      <c r="A3107" s="216">
        <v>41542</v>
      </c>
      <c r="B3107" s="215">
        <v>14.01</v>
      </c>
    </row>
    <row r="3108" spans="1:2">
      <c r="A3108" s="216">
        <v>41543</v>
      </c>
      <c r="B3108" s="215">
        <v>14.06</v>
      </c>
    </row>
    <row r="3109" spans="1:2">
      <c r="A3109" s="216">
        <v>41544</v>
      </c>
      <c r="B3109" s="215">
        <v>15.46</v>
      </c>
    </row>
    <row r="3110" spans="1:2">
      <c r="A3110" s="216">
        <v>41547</v>
      </c>
      <c r="B3110" s="215">
        <v>16.600000000000001</v>
      </c>
    </row>
    <row r="3111" spans="1:2">
      <c r="A3111" s="216">
        <v>41548</v>
      </c>
      <c r="B3111" s="215">
        <v>15.54</v>
      </c>
    </row>
    <row r="3112" spans="1:2">
      <c r="A3112" s="216">
        <v>41549</v>
      </c>
      <c r="B3112" s="215">
        <v>16.600000000000001</v>
      </c>
    </row>
    <row r="3113" spans="1:2">
      <c r="A3113" s="216">
        <v>41550</v>
      </c>
      <c r="B3113" s="215">
        <v>17.670000000000002</v>
      </c>
    </row>
    <row r="3114" spans="1:2">
      <c r="A3114" s="216">
        <v>41551</v>
      </c>
      <c r="B3114" s="215">
        <v>16.739999999999998</v>
      </c>
    </row>
    <row r="3115" spans="1:2">
      <c r="A3115" s="216">
        <v>41554</v>
      </c>
      <c r="B3115" s="215">
        <v>19.41</v>
      </c>
    </row>
    <row r="3116" spans="1:2">
      <c r="A3116" s="216">
        <v>41555</v>
      </c>
      <c r="B3116" s="215">
        <v>20.34</v>
      </c>
    </row>
    <row r="3117" spans="1:2">
      <c r="A3117" s="216">
        <v>41556</v>
      </c>
      <c r="B3117" s="215">
        <v>19.600000000000001</v>
      </c>
    </row>
    <row r="3118" spans="1:2">
      <c r="A3118" s="216">
        <v>41557</v>
      </c>
      <c r="B3118" s="215">
        <v>16.48</v>
      </c>
    </row>
    <row r="3119" spans="1:2">
      <c r="A3119" s="216">
        <v>41558</v>
      </c>
      <c r="B3119" s="215">
        <v>15.72</v>
      </c>
    </row>
    <row r="3120" spans="1:2">
      <c r="A3120" s="216">
        <v>41561</v>
      </c>
      <c r="B3120" s="215">
        <v>16.07</v>
      </c>
    </row>
    <row r="3121" spans="1:2">
      <c r="A3121" s="216">
        <v>41562</v>
      </c>
      <c r="B3121" s="215">
        <v>18.66</v>
      </c>
    </row>
    <row r="3122" spans="1:2">
      <c r="A3122" s="216">
        <v>41563</v>
      </c>
      <c r="B3122" s="215">
        <v>14.71</v>
      </c>
    </row>
    <row r="3123" spans="1:2">
      <c r="A3123" s="216">
        <v>41564</v>
      </c>
      <c r="B3123" s="215">
        <v>13.48</v>
      </c>
    </row>
    <row r="3124" spans="1:2">
      <c r="A3124" s="216">
        <v>41565</v>
      </c>
      <c r="B3124" s="215">
        <v>13.04</v>
      </c>
    </row>
    <row r="3125" spans="1:2">
      <c r="A3125" s="216">
        <v>41568</v>
      </c>
      <c r="B3125" s="215">
        <v>13.16</v>
      </c>
    </row>
    <row r="3126" spans="1:2">
      <c r="A3126" s="216">
        <v>41569</v>
      </c>
      <c r="B3126" s="215">
        <v>13.33</v>
      </c>
    </row>
    <row r="3127" spans="1:2">
      <c r="A3127" s="216">
        <v>41570</v>
      </c>
      <c r="B3127" s="215">
        <v>13.42</v>
      </c>
    </row>
    <row r="3128" spans="1:2">
      <c r="A3128" s="216">
        <v>41571</v>
      </c>
      <c r="B3128" s="215">
        <v>13.2</v>
      </c>
    </row>
    <row r="3129" spans="1:2">
      <c r="A3129" s="216">
        <v>41572</v>
      </c>
      <c r="B3129" s="215">
        <v>13.09</v>
      </c>
    </row>
    <row r="3130" spans="1:2">
      <c r="A3130" s="216">
        <v>41575</v>
      </c>
      <c r="B3130" s="215">
        <v>13.31</v>
      </c>
    </row>
    <row r="3131" spans="1:2">
      <c r="A3131" s="216">
        <v>41576</v>
      </c>
      <c r="B3131" s="215">
        <v>13.41</v>
      </c>
    </row>
    <row r="3132" spans="1:2">
      <c r="A3132" s="216">
        <v>41577</v>
      </c>
      <c r="B3132" s="215">
        <v>13.65</v>
      </c>
    </row>
    <row r="3133" spans="1:2">
      <c r="A3133" s="216">
        <v>41578</v>
      </c>
      <c r="B3133" s="215">
        <v>13.75</v>
      </c>
    </row>
    <row r="3134" spans="1:2">
      <c r="A3134" s="216">
        <v>41579</v>
      </c>
      <c r="B3134" s="215">
        <v>13.28</v>
      </c>
    </row>
    <row r="3135" spans="1:2">
      <c r="A3135" s="216">
        <v>41582</v>
      </c>
      <c r="B3135" s="215">
        <v>12.93</v>
      </c>
    </row>
    <row r="3136" spans="1:2">
      <c r="A3136" s="216">
        <v>41583</v>
      </c>
      <c r="B3136" s="215">
        <v>13.27</v>
      </c>
    </row>
    <row r="3137" spans="1:2">
      <c r="A3137" s="216">
        <v>41584</v>
      </c>
      <c r="B3137" s="215">
        <v>12.67</v>
      </c>
    </row>
    <row r="3138" spans="1:2">
      <c r="A3138" s="216">
        <v>41585</v>
      </c>
      <c r="B3138" s="215">
        <v>13.91</v>
      </c>
    </row>
    <row r="3139" spans="1:2">
      <c r="A3139" s="216">
        <v>41586</v>
      </c>
      <c r="B3139" s="215">
        <v>12.9</v>
      </c>
    </row>
    <row r="3140" spans="1:2">
      <c r="A3140" s="216">
        <v>41589</v>
      </c>
      <c r="B3140" s="215">
        <v>12.53</v>
      </c>
    </row>
    <row r="3141" spans="1:2">
      <c r="A3141" s="216">
        <v>41590</v>
      </c>
      <c r="B3141" s="215">
        <v>12.82</v>
      </c>
    </row>
    <row r="3142" spans="1:2">
      <c r="A3142" s="216">
        <v>41591</v>
      </c>
      <c r="B3142" s="215">
        <v>12.52</v>
      </c>
    </row>
    <row r="3143" spans="1:2">
      <c r="A3143" s="216">
        <v>41592</v>
      </c>
      <c r="B3143" s="215">
        <v>12.37</v>
      </c>
    </row>
    <row r="3144" spans="1:2">
      <c r="A3144" s="216">
        <v>41593</v>
      </c>
      <c r="B3144" s="215">
        <v>12.19</v>
      </c>
    </row>
    <row r="3145" spans="1:2">
      <c r="A3145" s="216">
        <v>41596</v>
      </c>
      <c r="B3145" s="215">
        <v>13.1</v>
      </c>
    </row>
    <row r="3146" spans="1:2">
      <c r="A3146" s="216">
        <v>41597</v>
      </c>
      <c r="B3146" s="215">
        <v>13.39</v>
      </c>
    </row>
    <row r="3147" spans="1:2">
      <c r="A3147" s="216">
        <v>41598</v>
      </c>
      <c r="B3147" s="215">
        <v>13.4</v>
      </c>
    </row>
    <row r="3148" spans="1:2">
      <c r="A3148" s="216">
        <v>41599</v>
      </c>
      <c r="B3148" s="215">
        <v>12.66</v>
      </c>
    </row>
    <row r="3149" spans="1:2">
      <c r="A3149" s="216">
        <v>41600</v>
      </c>
      <c r="B3149" s="215">
        <v>12.26</v>
      </c>
    </row>
    <row r="3150" spans="1:2">
      <c r="A3150" s="216">
        <v>41603</v>
      </c>
      <c r="B3150" s="215">
        <v>12.79</v>
      </c>
    </row>
    <row r="3151" spans="1:2">
      <c r="A3151" s="216">
        <v>41604</v>
      </c>
      <c r="B3151" s="215">
        <v>12.81</v>
      </c>
    </row>
    <row r="3152" spans="1:2">
      <c r="A3152" s="216">
        <v>41605</v>
      </c>
      <c r="B3152" s="215">
        <v>12.98</v>
      </c>
    </row>
    <row r="3153" spans="1:2">
      <c r="A3153" s="216">
        <v>41606</v>
      </c>
      <c r="B3153" s="217" t="e">
        <f>NA()</f>
        <v>#N/A</v>
      </c>
    </row>
    <row r="3154" spans="1:2">
      <c r="A3154" s="216">
        <v>41607</v>
      </c>
      <c r="B3154" s="215">
        <v>13.7</v>
      </c>
    </row>
    <row r="3155" spans="1:2">
      <c r="A3155" s="216">
        <v>41610</v>
      </c>
      <c r="B3155" s="215">
        <v>14.23</v>
      </c>
    </row>
    <row r="3156" spans="1:2">
      <c r="A3156" s="216">
        <v>41611</v>
      </c>
      <c r="B3156" s="215">
        <v>14.55</v>
      </c>
    </row>
    <row r="3157" spans="1:2">
      <c r="A3157" s="216">
        <v>41612</v>
      </c>
      <c r="B3157" s="215">
        <v>14.7</v>
      </c>
    </row>
    <row r="3158" spans="1:2">
      <c r="A3158" s="216">
        <v>41613</v>
      </c>
      <c r="B3158" s="215">
        <v>15.08</v>
      </c>
    </row>
    <row r="3159" spans="1:2">
      <c r="A3159" s="216">
        <v>41614</v>
      </c>
      <c r="B3159" s="215">
        <v>13.79</v>
      </c>
    </row>
    <row r="3160" spans="1:2">
      <c r="A3160" s="216">
        <v>41617</v>
      </c>
      <c r="B3160" s="215">
        <v>13.49</v>
      </c>
    </row>
    <row r="3161" spans="1:2">
      <c r="A3161" s="216">
        <v>41618</v>
      </c>
      <c r="B3161" s="215">
        <v>13.91</v>
      </c>
    </row>
    <row r="3162" spans="1:2">
      <c r="A3162" s="216">
        <v>41619</v>
      </c>
      <c r="B3162" s="215">
        <v>15.42</v>
      </c>
    </row>
    <row r="3163" spans="1:2">
      <c r="A3163" s="216">
        <v>41620</v>
      </c>
      <c r="B3163" s="215">
        <v>15.54</v>
      </c>
    </row>
    <row r="3164" spans="1:2">
      <c r="A3164" s="216">
        <v>41621</v>
      </c>
      <c r="B3164" s="215">
        <v>15.76</v>
      </c>
    </row>
    <row r="3165" spans="1:2">
      <c r="A3165" s="216">
        <v>41624</v>
      </c>
      <c r="B3165" s="215">
        <v>16.03</v>
      </c>
    </row>
    <row r="3166" spans="1:2">
      <c r="A3166" s="216">
        <v>41625</v>
      </c>
      <c r="B3166" s="215">
        <v>16.21</v>
      </c>
    </row>
    <row r="3167" spans="1:2">
      <c r="A3167" s="216">
        <v>41626</v>
      </c>
      <c r="B3167" s="215">
        <v>13.8</v>
      </c>
    </row>
    <row r="3168" spans="1:2">
      <c r="A3168" s="216">
        <v>41627</v>
      </c>
      <c r="B3168" s="215">
        <v>14.15</v>
      </c>
    </row>
    <row r="3169" spans="1:2">
      <c r="A3169" s="216">
        <v>41628</v>
      </c>
      <c r="B3169" s="215">
        <v>13.79</v>
      </c>
    </row>
    <row r="3170" spans="1:2">
      <c r="A3170" s="216">
        <v>41631</v>
      </c>
      <c r="B3170" s="215">
        <v>13.04</v>
      </c>
    </row>
    <row r="3171" spans="1:2">
      <c r="A3171" s="216">
        <v>41632</v>
      </c>
      <c r="B3171" s="215">
        <v>12.48</v>
      </c>
    </row>
    <row r="3172" spans="1:2">
      <c r="A3172" s="216">
        <v>41633</v>
      </c>
      <c r="B3172" s="217" t="e">
        <f>NA()</f>
        <v>#N/A</v>
      </c>
    </row>
    <row r="3173" spans="1:2">
      <c r="A3173" s="216">
        <v>41634</v>
      </c>
      <c r="B3173" s="215">
        <v>12.33</v>
      </c>
    </row>
    <row r="3174" spans="1:2">
      <c r="A3174" s="216">
        <v>41635</v>
      </c>
      <c r="B3174" s="215">
        <v>12.46</v>
      </c>
    </row>
    <row r="3175" spans="1:2">
      <c r="A3175" s="216">
        <v>41638</v>
      </c>
      <c r="B3175" s="215">
        <v>13.56</v>
      </c>
    </row>
    <row r="3176" spans="1:2">
      <c r="A3176" s="216">
        <v>41639</v>
      </c>
      <c r="B3176" s="215">
        <v>13.72</v>
      </c>
    </row>
    <row r="3177" spans="1:2">
      <c r="A3177" s="216">
        <v>41640</v>
      </c>
      <c r="B3177" s="217" t="e">
        <f>NA()</f>
        <v>#N/A</v>
      </c>
    </row>
    <row r="3178" spans="1:2">
      <c r="A3178" s="216">
        <v>41641</v>
      </c>
      <c r="B3178" s="215">
        <v>14.23</v>
      </c>
    </row>
    <row r="3179" spans="1:2">
      <c r="A3179" s="216">
        <v>41642</v>
      </c>
      <c r="B3179" s="215">
        <v>13.76</v>
      </c>
    </row>
    <row r="3180" spans="1:2">
      <c r="A3180" s="216">
        <v>41645</v>
      </c>
      <c r="B3180" s="215">
        <v>13.55</v>
      </c>
    </row>
    <row r="3181" spans="1:2">
      <c r="A3181" s="216">
        <v>41646</v>
      </c>
      <c r="B3181" s="215">
        <v>12.92</v>
      </c>
    </row>
    <row r="3182" spans="1:2">
      <c r="A3182" s="216">
        <v>41647</v>
      </c>
      <c r="B3182" s="215">
        <v>12.87</v>
      </c>
    </row>
    <row r="3183" spans="1:2">
      <c r="A3183" s="216">
        <v>41648</v>
      </c>
      <c r="B3183" s="215">
        <v>12.89</v>
      </c>
    </row>
    <row r="3184" spans="1:2">
      <c r="A3184" s="216">
        <v>41649</v>
      </c>
      <c r="B3184" s="215">
        <v>12.14</v>
      </c>
    </row>
    <row r="3185" spans="1:2">
      <c r="A3185" s="216">
        <v>41652</v>
      </c>
      <c r="B3185" s="215">
        <v>13.28</v>
      </c>
    </row>
    <row r="3186" spans="1:2">
      <c r="A3186" s="216">
        <v>41653</v>
      </c>
      <c r="B3186" s="215">
        <v>12.28</v>
      </c>
    </row>
    <row r="3187" spans="1:2">
      <c r="A3187" s="216">
        <v>41654</v>
      </c>
      <c r="B3187" s="215">
        <v>12.28</v>
      </c>
    </row>
    <row r="3188" spans="1:2">
      <c r="A3188" s="216">
        <v>41655</v>
      </c>
      <c r="B3188" s="215">
        <v>12.53</v>
      </c>
    </row>
    <row r="3189" spans="1:2">
      <c r="A3189" s="216">
        <v>41656</v>
      </c>
      <c r="B3189" s="215">
        <v>12.44</v>
      </c>
    </row>
    <row r="3190" spans="1:2">
      <c r="A3190" s="216">
        <v>41659</v>
      </c>
      <c r="B3190" s="217" t="e">
        <f>NA()</f>
        <v>#N/A</v>
      </c>
    </row>
    <row r="3191" spans="1:2">
      <c r="A3191" s="216">
        <v>41660</v>
      </c>
      <c r="B3191" s="215">
        <v>12.87</v>
      </c>
    </row>
    <row r="3192" spans="1:2">
      <c r="A3192" s="216">
        <v>41661</v>
      </c>
      <c r="B3192" s="215">
        <v>12.84</v>
      </c>
    </row>
    <row r="3193" spans="1:2">
      <c r="A3193" s="216">
        <v>41662</v>
      </c>
      <c r="B3193" s="215">
        <v>13.77</v>
      </c>
    </row>
    <row r="3194" spans="1:2">
      <c r="A3194" s="216">
        <v>41663</v>
      </c>
      <c r="B3194" s="215">
        <v>18.14</v>
      </c>
    </row>
    <row r="3195" spans="1:2">
      <c r="A3195" s="216">
        <v>41666</v>
      </c>
      <c r="B3195" s="215">
        <v>17.420000000000002</v>
      </c>
    </row>
    <row r="3196" spans="1:2">
      <c r="A3196" s="216">
        <v>41667</v>
      </c>
      <c r="B3196" s="215">
        <v>15.8</v>
      </c>
    </row>
    <row r="3197" spans="1:2">
      <c r="A3197" s="216">
        <v>41668</v>
      </c>
      <c r="B3197" s="215">
        <v>17.350000000000001</v>
      </c>
    </row>
    <row r="3198" spans="1:2">
      <c r="A3198" s="216">
        <v>41669</v>
      </c>
      <c r="B3198" s="215">
        <v>17.29</v>
      </c>
    </row>
    <row r="3199" spans="1:2">
      <c r="A3199" s="216">
        <v>41670</v>
      </c>
      <c r="B3199" s="215">
        <v>18.41</v>
      </c>
    </row>
    <row r="3200" spans="1:2">
      <c r="A3200" s="216">
        <v>41673</v>
      </c>
      <c r="B3200" s="215">
        <v>21.44</v>
      </c>
    </row>
    <row r="3201" spans="1:2">
      <c r="A3201" s="216">
        <v>41674</v>
      </c>
      <c r="B3201" s="215">
        <v>19.11</v>
      </c>
    </row>
    <row r="3202" spans="1:2">
      <c r="A3202" s="216">
        <v>41675</v>
      </c>
      <c r="B3202" s="215">
        <v>19.95</v>
      </c>
    </row>
    <row r="3203" spans="1:2">
      <c r="A3203" s="216">
        <v>41676</v>
      </c>
      <c r="B3203" s="215">
        <v>17.23</v>
      </c>
    </row>
    <row r="3204" spans="1:2">
      <c r="A3204" s="216">
        <v>41677</v>
      </c>
      <c r="B3204" s="215">
        <v>15.29</v>
      </c>
    </row>
    <row r="3205" spans="1:2">
      <c r="A3205" s="216">
        <v>41680</v>
      </c>
      <c r="B3205" s="215">
        <v>15.26</v>
      </c>
    </row>
    <row r="3206" spans="1:2">
      <c r="A3206" s="216">
        <v>41681</v>
      </c>
      <c r="B3206" s="215">
        <v>14.51</v>
      </c>
    </row>
    <row r="3207" spans="1:2">
      <c r="A3207" s="216">
        <v>41682</v>
      </c>
      <c r="B3207" s="215">
        <v>14.3</v>
      </c>
    </row>
    <row r="3208" spans="1:2">
      <c r="A3208" s="216">
        <v>41683</v>
      </c>
      <c r="B3208" s="215">
        <v>14.14</v>
      </c>
    </row>
    <row r="3209" spans="1:2">
      <c r="A3209" s="216">
        <v>41684</v>
      </c>
      <c r="B3209" s="215">
        <v>13.57</v>
      </c>
    </row>
    <row r="3210" spans="1:2">
      <c r="A3210" s="216">
        <v>41687</v>
      </c>
      <c r="B3210" s="217" t="e">
        <f>NA()</f>
        <v>#N/A</v>
      </c>
    </row>
    <row r="3211" spans="1:2">
      <c r="A3211" s="216">
        <v>41688</v>
      </c>
      <c r="B3211" s="215">
        <v>13.87</v>
      </c>
    </row>
    <row r="3212" spans="1:2">
      <c r="A3212" s="216">
        <v>41689</v>
      </c>
      <c r="B3212" s="215">
        <v>15.5</v>
      </c>
    </row>
    <row r="3213" spans="1:2">
      <c r="A3213" s="216">
        <v>41690</v>
      </c>
      <c r="B3213" s="215">
        <v>14.79</v>
      </c>
    </row>
    <row r="3214" spans="1:2">
      <c r="A3214" s="216">
        <v>41691</v>
      </c>
      <c r="B3214" s="215">
        <v>14.68</v>
      </c>
    </row>
    <row r="3215" spans="1:2">
      <c r="A3215" s="216">
        <v>41694</v>
      </c>
      <c r="B3215" s="215">
        <v>14.23</v>
      </c>
    </row>
    <row r="3216" spans="1:2">
      <c r="A3216" s="216">
        <v>41695</v>
      </c>
      <c r="B3216" s="215">
        <v>13.67</v>
      </c>
    </row>
    <row r="3217" spans="1:2">
      <c r="A3217" s="216">
        <v>41696</v>
      </c>
      <c r="B3217" s="215">
        <v>14.35</v>
      </c>
    </row>
    <row r="3218" spans="1:2">
      <c r="A3218" s="216">
        <v>41697</v>
      </c>
      <c r="B3218" s="215">
        <v>14.04</v>
      </c>
    </row>
    <row r="3219" spans="1:2">
      <c r="A3219" s="216">
        <v>41698</v>
      </c>
      <c r="B3219" s="215">
        <v>14</v>
      </c>
    </row>
    <row r="3220" spans="1:2">
      <c r="A3220" s="216">
        <v>41701</v>
      </c>
      <c r="B3220" s="215">
        <v>16</v>
      </c>
    </row>
    <row r="3221" spans="1:2">
      <c r="A3221" s="216">
        <v>41702</v>
      </c>
      <c r="B3221" s="215">
        <v>14.1</v>
      </c>
    </row>
    <row r="3222" spans="1:2">
      <c r="A3222" s="216">
        <v>41703</v>
      </c>
      <c r="B3222" s="215">
        <v>13.89</v>
      </c>
    </row>
    <row r="3223" spans="1:2">
      <c r="A3223" s="216">
        <v>41704</v>
      </c>
      <c r="B3223" s="215">
        <v>14.21</v>
      </c>
    </row>
    <row r="3224" spans="1:2">
      <c r="A3224" s="216">
        <v>41705</v>
      </c>
      <c r="B3224" s="215">
        <v>14.11</v>
      </c>
    </row>
    <row r="3225" spans="1:2">
      <c r="A3225" s="216">
        <v>41708</v>
      </c>
      <c r="B3225" s="215">
        <v>14.2</v>
      </c>
    </row>
    <row r="3226" spans="1:2">
      <c r="A3226" s="216">
        <v>41709</v>
      </c>
      <c r="B3226" s="215">
        <v>14.8</v>
      </c>
    </row>
    <row r="3227" spans="1:2">
      <c r="A3227" s="216">
        <v>41710</v>
      </c>
      <c r="B3227" s="215">
        <v>14.47</v>
      </c>
    </row>
    <row r="3228" spans="1:2">
      <c r="A3228" s="216">
        <v>41711</v>
      </c>
      <c r="B3228" s="215">
        <v>16.22</v>
      </c>
    </row>
    <row r="3229" spans="1:2">
      <c r="A3229" s="216">
        <v>41712</v>
      </c>
      <c r="B3229" s="215">
        <v>17.82</v>
      </c>
    </row>
    <row r="3230" spans="1:2">
      <c r="A3230" s="216">
        <v>41715</v>
      </c>
      <c r="B3230" s="215">
        <v>15.64</v>
      </c>
    </row>
    <row r="3231" spans="1:2">
      <c r="A3231" s="216">
        <v>41716</v>
      </c>
      <c r="B3231" s="215">
        <v>14.52</v>
      </c>
    </row>
    <row r="3232" spans="1:2">
      <c r="A3232" s="216">
        <v>41717</v>
      </c>
      <c r="B3232" s="215">
        <v>15.12</v>
      </c>
    </row>
    <row r="3233" spans="1:2">
      <c r="A3233" s="216">
        <v>41718</v>
      </c>
      <c r="B3233" s="215">
        <v>14.52</v>
      </c>
    </row>
    <row r="3234" spans="1:2">
      <c r="A3234" s="216">
        <v>41719</v>
      </c>
      <c r="B3234" s="215">
        <v>15</v>
      </c>
    </row>
    <row r="3235" spans="1:2">
      <c r="A3235" s="216">
        <v>41722</v>
      </c>
      <c r="B3235" s="215">
        <v>15.09</v>
      </c>
    </row>
    <row r="3236" spans="1:2">
      <c r="A3236" s="216">
        <v>41723</v>
      </c>
      <c r="B3236" s="215">
        <v>14.02</v>
      </c>
    </row>
    <row r="3237" spans="1:2">
      <c r="A3237" s="216">
        <v>41724</v>
      </c>
      <c r="B3237" s="215">
        <v>14.93</v>
      </c>
    </row>
    <row r="3238" spans="1:2">
      <c r="A3238" s="216">
        <v>41725</v>
      </c>
      <c r="B3238" s="215">
        <v>14.62</v>
      </c>
    </row>
    <row r="3239" spans="1:2">
      <c r="A3239" s="216">
        <v>41726</v>
      </c>
      <c r="B3239" s="215">
        <v>14.41</v>
      </c>
    </row>
    <row r="3240" spans="1:2">
      <c r="A3240" s="216">
        <v>41729</v>
      </c>
      <c r="B3240" s="215">
        <v>13.88</v>
      </c>
    </row>
    <row r="3241" spans="1:2">
      <c r="A3241" s="216">
        <v>41730</v>
      </c>
      <c r="B3241" s="215">
        <v>13.1</v>
      </c>
    </row>
    <row r="3242" spans="1:2">
      <c r="A3242" s="216">
        <v>41731</v>
      </c>
      <c r="B3242" s="215">
        <v>13.09</v>
      </c>
    </row>
    <row r="3243" spans="1:2">
      <c r="A3243" s="216">
        <v>41732</v>
      </c>
      <c r="B3243" s="215">
        <v>13.37</v>
      </c>
    </row>
    <row r="3244" spans="1:2">
      <c r="A3244" s="216">
        <v>41733</v>
      </c>
      <c r="B3244" s="215">
        <v>13.96</v>
      </c>
    </row>
    <row r="3245" spans="1:2">
      <c r="A3245" s="216">
        <v>41736</v>
      </c>
      <c r="B3245" s="215">
        <v>15.57</v>
      </c>
    </row>
    <row r="3246" spans="1:2">
      <c r="A3246" s="216">
        <v>41737</v>
      </c>
      <c r="B3246" s="215">
        <v>14.89</v>
      </c>
    </row>
    <row r="3247" spans="1:2">
      <c r="A3247" s="216">
        <v>41738</v>
      </c>
      <c r="B3247" s="215">
        <v>13.82</v>
      </c>
    </row>
    <row r="3248" spans="1:2">
      <c r="A3248" s="216">
        <v>41739</v>
      </c>
      <c r="B3248" s="215">
        <v>15.89</v>
      </c>
    </row>
    <row r="3249" spans="1:2">
      <c r="A3249" s="216">
        <v>41740</v>
      </c>
      <c r="B3249" s="215">
        <v>17.03</v>
      </c>
    </row>
    <row r="3250" spans="1:2">
      <c r="A3250" s="216">
        <v>41743</v>
      </c>
      <c r="B3250" s="215">
        <v>16.11</v>
      </c>
    </row>
    <row r="3251" spans="1:2">
      <c r="A3251" s="216">
        <v>41744</v>
      </c>
      <c r="B3251" s="215">
        <v>15.61</v>
      </c>
    </row>
    <row r="3252" spans="1:2">
      <c r="A3252" s="216">
        <v>41745</v>
      </c>
      <c r="B3252" s="215">
        <v>14.18</v>
      </c>
    </row>
    <row r="3253" spans="1:2">
      <c r="A3253" s="216">
        <v>41746</v>
      </c>
      <c r="B3253" s="215">
        <v>13.36</v>
      </c>
    </row>
    <row r="3254" spans="1:2">
      <c r="A3254" s="216">
        <v>41747</v>
      </c>
      <c r="B3254" s="217" t="e">
        <f>NA()</f>
        <v>#N/A</v>
      </c>
    </row>
    <row r="3255" spans="1:2">
      <c r="A3255" s="216">
        <v>41750</v>
      </c>
      <c r="B3255" s="215">
        <v>13.25</v>
      </c>
    </row>
    <row r="3256" spans="1:2">
      <c r="A3256" s="216">
        <v>41751</v>
      </c>
      <c r="B3256" s="215">
        <v>13.19</v>
      </c>
    </row>
    <row r="3257" spans="1:2">
      <c r="A3257" s="216">
        <v>41752</v>
      </c>
      <c r="B3257" s="215">
        <v>13.27</v>
      </c>
    </row>
    <row r="3258" spans="1:2">
      <c r="A3258" s="216">
        <v>41753</v>
      </c>
      <c r="B3258" s="215">
        <v>13.32</v>
      </c>
    </row>
    <row r="3259" spans="1:2">
      <c r="A3259" s="216">
        <v>41754</v>
      </c>
      <c r="B3259" s="215">
        <v>14.06</v>
      </c>
    </row>
    <row r="3260" spans="1:2">
      <c r="A3260" s="216">
        <v>41757</v>
      </c>
      <c r="B3260" s="215">
        <v>13.97</v>
      </c>
    </row>
    <row r="3261" spans="1:2">
      <c r="A3261" s="216">
        <v>41758</v>
      </c>
      <c r="B3261" s="215">
        <v>13.71</v>
      </c>
    </row>
    <row r="3262" spans="1:2">
      <c r="A3262" s="216">
        <v>41759</v>
      </c>
      <c r="B3262" s="215">
        <v>13.41</v>
      </c>
    </row>
    <row r="3263" spans="1:2">
      <c r="A3263" s="216">
        <v>41760</v>
      </c>
      <c r="B3263" s="215">
        <v>13.25</v>
      </c>
    </row>
    <row r="3264" spans="1:2">
      <c r="A3264" s="216">
        <v>41761</v>
      </c>
      <c r="B3264" s="215">
        <v>12.91</v>
      </c>
    </row>
    <row r="3265" spans="1:2">
      <c r="A3265" s="216">
        <v>41764</v>
      </c>
      <c r="B3265" s="215">
        <v>13.29</v>
      </c>
    </row>
    <row r="3266" spans="1:2">
      <c r="A3266" s="216">
        <v>41765</v>
      </c>
      <c r="B3266" s="215">
        <v>13.8</v>
      </c>
    </row>
    <row r="3267" spans="1:2">
      <c r="A3267" s="216">
        <v>41766</v>
      </c>
      <c r="B3267" s="215">
        <v>13.4</v>
      </c>
    </row>
    <row r="3268" spans="1:2">
      <c r="A3268" s="216">
        <v>41767</v>
      </c>
      <c r="B3268" s="215">
        <v>13.43</v>
      </c>
    </row>
    <row r="3269" spans="1:2">
      <c r="A3269" s="216">
        <v>41768</v>
      </c>
      <c r="B3269" s="215">
        <v>12.92</v>
      </c>
    </row>
    <row r="3270" spans="1:2">
      <c r="A3270" s="216">
        <v>41771</v>
      </c>
      <c r="B3270" s="215">
        <v>12.23</v>
      </c>
    </row>
    <row r="3271" spans="1:2">
      <c r="A3271" s="216">
        <v>41772</v>
      </c>
      <c r="B3271" s="215">
        <v>12.13</v>
      </c>
    </row>
    <row r="3272" spans="1:2">
      <c r="A3272" s="216">
        <v>41773</v>
      </c>
      <c r="B3272" s="215">
        <v>12.17</v>
      </c>
    </row>
    <row r="3273" spans="1:2">
      <c r="A3273" s="216">
        <v>41774</v>
      </c>
      <c r="B3273" s="215">
        <v>13.17</v>
      </c>
    </row>
    <row r="3274" spans="1:2">
      <c r="A3274" s="216">
        <v>41775</v>
      </c>
      <c r="B3274" s="215">
        <v>12.44</v>
      </c>
    </row>
    <row r="3275" spans="1:2">
      <c r="A3275" s="216">
        <v>41778</v>
      </c>
      <c r="B3275" s="215">
        <v>12.42</v>
      </c>
    </row>
    <row r="3276" spans="1:2">
      <c r="A3276" s="216">
        <v>41779</v>
      </c>
      <c r="B3276" s="215">
        <v>12.96</v>
      </c>
    </row>
    <row r="3277" spans="1:2">
      <c r="A3277" s="216">
        <v>41780</v>
      </c>
      <c r="B3277" s="215">
        <v>11.91</v>
      </c>
    </row>
    <row r="3278" spans="1:2">
      <c r="A3278" s="216">
        <v>41781</v>
      </c>
      <c r="B3278" s="215">
        <v>12.03</v>
      </c>
    </row>
    <row r="3279" spans="1:2">
      <c r="A3279" s="216">
        <v>41782</v>
      </c>
      <c r="B3279" s="215">
        <v>11.36</v>
      </c>
    </row>
    <row r="3280" spans="1:2">
      <c r="A3280" s="216">
        <v>41785</v>
      </c>
      <c r="B3280" s="217" t="e">
        <f>NA()</f>
        <v>#N/A</v>
      </c>
    </row>
    <row r="3281" spans="1:2">
      <c r="A3281" s="216">
        <v>41786</v>
      </c>
      <c r="B3281" s="215">
        <v>11.51</v>
      </c>
    </row>
    <row r="3282" spans="1:2">
      <c r="A3282" s="216">
        <v>41787</v>
      </c>
      <c r="B3282" s="215">
        <v>11.68</v>
      </c>
    </row>
    <row r="3283" spans="1:2">
      <c r="A3283" s="216">
        <v>41788</v>
      </c>
      <c r="B3283" s="215">
        <v>11.57</v>
      </c>
    </row>
    <row r="3284" spans="1:2">
      <c r="A3284" s="216">
        <v>41789</v>
      </c>
      <c r="B3284" s="215">
        <v>11.4</v>
      </c>
    </row>
    <row r="3285" spans="1:2">
      <c r="A3285" s="216">
        <v>41792</v>
      </c>
      <c r="B3285" s="215">
        <v>11.58</v>
      </c>
    </row>
    <row r="3286" spans="1:2">
      <c r="A3286" s="216">
        <v>41793</v>
      </c>
      <c r="B3286" s="215">
        <v>11.87</v>
      </c>
    </row>
    <row r="3287" spans="1:2">
      <c r="A3287" s="216">
        <v>41794</v>
      </c>
      <c r="B3287" s="215">
        <v>12.08</v>
      </c>
    </row>
    <row r="3288" spans="1:2">
      <c r="A3288" s="216">
        <v>41795</v>
      </c>
      <c r="B3288" s="215">
        <v>11.68</v>
      </c>
    </row>
    <row r="3289" spans="1:2">
      <c r="A3289" s="216">
        <v>41796</v>
      </c>
      <c r="B3289" s="215">
        <v>10.73</v>
      </c>
    </row>
    <row r="3290" spans="1:2">
      <c r="A3290" s="216">
        <v>41799</v>
      </c>
      <c r="B3290" s="215">
        <v>11.15</v>
      </c>
    </row>
    <row r="3291" spans="1:2">
      <c r="A3291" s="216">
        <v>41800</v>
      </c>
      <c r="B3291" s="215">
        <v>10.99</v>
      </c>
    </row>
    <row r="3292" spans="1:2">
      <c r="A3292" s="216">
        <v>41801</v>
      </c>
      <c r="B3292" s="215">
        <v>11.6</v>
      </c>
    </row>
    <row r="3293" spans="1:2">
      <c r="A3293" s="216">
        <v>41802</v>
      </c>
      <c r="B3293" s="215">
        <v>12.56</v>
      </c>
    </row>
    <row r="3294" spans="1:2">
      <c r="A3294" s="216">
        <v>41803</v>
      </c>
      <c r="B3294" s="215">
        <v>12.18</v>
      </c>
    </row>
    <row r="3295" spans="1:2">
      <c r="A3295" s="216">
        <v>41806</v>
      </c>
      <c r="B3295" s="215">
        <v>12.65</v>
      </c>
    </row>
    <row r="3296" spans="1:2">
      <c r="A3296" s="216">
        <v>41807</v>
      </c>
      <c r="B3296" s="215">
        <v>12.06</v>
      </c>
    </row>
    <row r="3297" spans="1:2">
      <c r="A3297" s="216">
        <v>41808</v>
      </c>
      <c r="B3297" s="215">
        <v>10.61</v>
      </c>
    </row>
    <row r="3298" spans="1:2">
      <c r="A3298" s="216">
        <v>41809</v>
      </c>
      <c r="B3298" s="215">
        <v>10.62</v>
      </c>
    </row>
    <row r="3299" spans="1:2">
      <c r="A3299" s="216">
        <v>41810</v>
      </c>
      <c r="B3299" s="215">
        <v>10.85</v>
      </c>
    </row>
    <row r="3300" spans="1:2">
      <c r="A3300" s="216">
        <v>41813</v>
      </c>
      <c r="B3300" s="215">
        <v>10.98</v>
      </c>
    </row>
    <row r="3301" spans="1:2">
      <c r="A3301" s="216">
        <v>41814</v>
      </c>
      <c r="B3301" s="215">
        <v>12.13</v>
      </c>
    </row>
    <row r="3302" spans="1:2">
      <c r="A3302" s="216">
        <v>41815</v>
      </c>
      <c r="B3302" s="215">
        <v>11.59</v>
      </c>
    </row>
    <row r="3303" spans="1:2">
      <c r="A3303" s="216">
        <v>41816</v>
      </c>
      <c r="B3303" s="215">
        <v>11.63</v>
      </c>
    </row>
    <row r="3304" spans="1:2">
      <c r="A3304" s="216">
        <v>41817</v>
      </c>
      <c r="B3304" s="215">
        <v>11.26</v>
      </c>
    </row>
    <row r="3305" spans="1:2">
      <c r="A3305" s="216">
        <v>41820</v>
      </c>
      <c r="B3305" s="215">
        <v>11.57</v>
      </c>
    </row>
    <row r="3306" spans="1:2">
      <c r="A3306" s="216">
        <v>41821</v>
      </c>
      <c r="B3306" s="215">
        <v>11.15</v>
      </c>
    </row>
    <row r="3307" spans="1:2">
      <c r="A3307" s="216">
        <v>41822</v>
      </c>
      <c r="B3307" s="215">
        <v>10.82</v>
      </c>
    </row>
    <row r="3308" spans="1:2">
      <c r="A3308" s="216">
        <v>41823</v>
      </c>
      <c r="B3308" s="215">
        <v>10.32</v>
      </c>
    </row>
    <row r="3309" spans="1:2">
      <c r="A3309" s="216">
        <v>41824</v>
      </c>
      <c r="B3309" s="217" t="e">
        <f>NA()</f>
        <v>#N/A</v>
      </c>
    </row>
    <row r="3310" spans="1:2">
      <c r="A3310" s="216">
        <v>41827</v>
      </c>
      <c r="B3310" s="215">
        <v>11.33</v>
      </c>
    </row>
    <row r="3311" spans="1:2">
      <c r="A3311" s="216">
        <v>41828</v>
      </c>
      <c r="B3311" s="215">
        <v>11.98</v>
      </c>
    </row>
    <row r="3312" spans="1:2">
      <c r="A3312" s="216">
        <v>41829</v>
      </c>
      <c r="B3312" s="215">
        <v>11.65</v>
      </c>
    </row>
    <row r="3313" spans="1:2">
      <c r="A3313" s="216">
        <v>41830</v>
      </c>
      <c r="B3313" s="215">
        <v>12.59</v>
      </c>
    </row>
    <row r="3314" spans="1:2">
      <c r="A3314" s="216">
        <v>41831</v>
      </c>
      <c r="B3314" s="215">
        <v>12.08</v>
      </c>
    </row>
    <row r="3315" spans="1:2">
      <c r="A3315" s="216">
        <v>41834</v>
      </c>
      <c r="B3315" s="215">
        <v>11.82</v>
      </c>
    </row>
    <row r="3316" spans="1:2">
      <c r="A3316" s="216">
        <v>41835</v>
      </c>
      <c r="B3316" s="215">
        <v>11.96</v>
      </c>
    </row>
    <row r="3317" spans="1:2">
      <c r="A3317" s="216">
        <v>41836</v>
      </c>
      <c r="B3317" s="215">
        <v>11</v>
      </c>
    </row>
    <row r="3318" spans="1:2">
      <c r="A3318" s="216">
        <v>41837</v>
      </c>
      <c r="B3318" s="215">
        <v>14.54</v>
      </c>
    </row>
    <row r="3319" spans="1:2">
      <c r="A3319" s="216">
        <v>41838</v>
      </c>
      <c r="B3319" s="215">
        <v>12.06</v>
      </c>
    </row>
    <row r="3320" spans="1:2">
      <c r="A3320" s="216">
        <v>41841</v>
      </c>
      <c r="B3320" s="215">
        <v>12.81</v>
      </c>
    </row>
    <row r="3321" spans="1:2">
      <c r="A3321" s="216">
        <v>41842</v>
      </c>
      <c r="B3321" s="215">
        <v>12.24</v>
      </c>
    </row>
    <row r="3322" spans="1:2">
      <c r="A3322" s="216">
        <v>41843</v>
      </c>
      <c r="B3322" s="215">
        <v>11.52</v>
      </c>
    </row>
    <row r="3323" spans="1:2">
      <c r="A3323" s="216">
        <v>41844</v>
      </c>
      <c r="B3323" s="215">
        <v>11.84</v>
      </c>
    </row>
    <row r="3324" spans="1:2">
      <c r="A3324" s="216">
        <v>41845</v>
      </c>
      <c r="B3324" s="215">
        <v>12.69</v>
      </c>
    </row>
    <row r="3325" spans="1:2">
      <c r="A3325" s="216">
        <v>41848</v>
      </c>
      <c r="B3325" s="215">
        <v>12.56</v>
      </c>
    </row>
    <row r="3326" spans="1:2">
      <c r="A3326" s="216">
        <v>41849</v>
      </c>
      <c r="B3326" s="215">
        <v>13.28</v>
      </c>
    </row>
    <row r="3327" spans="1:2">
      <c r="A3327" s="216">
        <v>41850</v>
      </c>
      <c r="B3327" s="215">
        <v>13.33</v>
      </c>
    </row>
    <row r="3328" spans="1:2">
      <c r="A3328" s="216">
        <v>41851</v>
      </c>
      <c r="B3328" s="215">
        <v>16.95</v>
      </c>
    </row>
    <row r="3329" spans="1:2">
      <c r="A3329" s="216">
        <v>41852</v>
      </c>
      <c r="B3329" s="215">
        <v>17.03</v>
      </c>
    </row>
    <row r="3330" spans="1:2">
      <c r="A3330" s="216">
        <v>41855</v>
      </c>
      <c r="B3330" s="215">
        <v>15.12</v>
      </c>
    </row>
    <row r="3331" spans="1:2">
      <c r="A3331" s="216">
        <v>41856</v>
      </c>
      <c r="B3331" s="215">
        <v>16.87</v>
      </c>
    </row>
    <row r="3332" spans="1:2">
      <c r="A3332" s="216">
        <v>41857</v>
      </c>
      <c r="B3332" s="215">
        <v>16.37</v>
      </c>
    </row>
    <row r="3333" spans="1:2">
      <c r="A3333" s="216">
        <v>41858</v>
      </c>
      <c r="B3333" s="215">
        <v>16.66</v>
      </c>
    </row>
    <row r="3334" spans="1:2">
      <c r="A3334" s="216">
        <v>41859</v>
      </c>
      <c r="B3334" s="215">
        <v>15.77</v>
      </c>
    </row>
    <row r="3335" spans="1:2">
      <c r="A3335" s="216">
        <v>41862</v>
      </c>
      <c r="B3335" s="215">
        <v>14.23</v>
      </c>
    </row>
    <row r="3336" spans="1:2">
      <c r="A3336" s="216">
        <v>41863</v>
      </c>
      <c r="B3336" s="215">
        <v>14.13</v>
      </c>
    </row>
    <row r="3337" spans="1:2">
      <c r="A3337" s="216">
        <v>41864</v>
      </c>
      <c r="B3337" s="215">
        <v>12.9</v>
      </c>
    </row>
    <row r="3338" spans="1:2">
      <c r="A3338" s="216">
        <v>41865</v>
      </c>
      <c r="B3338" s="215">
        <v>12.42</v>
      </c>
    </row>
    <row r="3339" spans="1:2">
      <c r="A3339" s="216">
        <v>41866</v>
      </c>
      <c r="B3339" s="215">
        <v>13.15</v>
      </c>
    </row>
    <row r="3340" spans="1:2">
      <c r="A3340" s="216">
        <v>41869</v>
      </c>
      <c r="B3340" s="215">
        <v>12.32</v>
      </c>
    </row>
    <row r="3341" spans="1:2">
      <c r="A3341" s="216">
        <v>41870</v>
      </c>
      <c r="B3341" s="215">
        <v>12.21</v>
      </c>
    </row>
    <row r="3342" spans="1:2">
      <c r="A3342" s="216">
        <v>41871</v>
      </c>
      <c r="B3342" s="215">
        <v>11.78</v>
      </c>
    </row>
    <row r="3343" spans="1:2">
      <c r="A3343" s="216">
        <v>41872</v>
      </c>
      <c r="B3343" s="215">
        <v>11.76</v>
      </c>
    </row>
    <row r="3344" spans="1:2">
      <c r="A3344" s="216">
        <v>41873</v>
      </c>
      <c r="B3344" s="215">
        <v>11.47</v>
      </c>
    </row>
    <row r="3345" spans="1:2">
      <c r="A3345" s="216">
        <v>41876</v>
      </c>
      <c r="B3345" s="215">
        <v>11.7</v>
      </c>
    </row>
    <row r="3346" spans="1:2">
      <c r="A3346" s="216">
        <v>41877</v>
      </c>
      <c r="B3346" s="215">
        <v>11.63</v>
      </c>
    </row>
    <row r="3347" spans="1:2">
      <c r="A3347" s="216">
        <v>41878</v>
      </c>
      <c r="B3347" s="215">
        <v>11.78</v>
      </c>
    </row>
    <row r="3348" spans="1:2">
      <c r="A3348" s="216">
        <v>41879</v>
      </c>
      <c r="B3348" s="215">
        <v>12.05</v>
      </c>
    </row>
    <row r="3349" spans="1:2">
      <c r="A3349" s="216">
        <v>41880</v>
      </c>
      <c r="B3349" s="215">
        <v>11.98</v>
      </c>
    </row>
    <row r="3350" spans="1:2">
      <c r="A3350" s="216">
        <v>41883</v>
      </c>
      <c r="B3350" s="217" t="e">
        <f>NA()</f>
        <v>#N/A</v>
      </c>
    </row>
    <row r="3351" spans="1:2">
      <c r="A3351" s="216">
        <v>41884</v>
      </c>
      <c r="B3351" s="215">
        <v>12.25</v>
      </c>
    </row>
    <row r="3352" spans="1:2">
      <c r="A3352" s="216">
        <v>41885</v>
      </c>
      <c r="B3352" s="215">
        <v>12.36</v>
      </c>
    </row>
    <row r="3353" spans="1:2">
      <c r="A3353" s="216">
        <v>41886</v>
      </c>
      <c r="B3353" s="215">
        <v>12.64</v>
      </c>
    </row>
    <row r="3354" spans="1:2">
      <c r="A3354" s="216">
        <v>41887</v>
      </c>
      <c r="B3354" s="215">
        <v>12.09</v>
      </c>
    </row>
    <row r="3355" spans="1:2">
      <c r="A3355" s="216">
        <v>41890</v>
      </c>
      <c r="B3355" s="215">
        <v>12.66</v>
      </c>
    </row>
    <row r="3356" spans="1:2">
      <c r="A3356" s="216">
        <v>41891</v>
      </c>
      <c r="B3356" s="215">
        <v>13.5</v>
      </c>
    </row>
    <row r="3357" spans="1:2">
      <c r="A3357" s="216">
        <v>41892</v>
      </c>
      <c r="B3357" s="215">
        <v>12.88</v>
      </c>
    </row>
    <row r="3358" spans="1:2">
      <c r="A3358" s="216">
        <v>41893</v>
      </c>
      <c r="B3358" s="215">
        <v>12.8</v>
      </c>
    </row>
    <row r="3359" spans="1:2">
      <c r="A3359" s="216">
        <v>41894</v>
      </c>
      <c r="B3359" s="215">
        <v>13.31</v>
      </c>
    </row>
    <row r="3360" spans="1:2">
      <c r="A3360" s="216">
        <v>41897</v>
      </c>
      <c r="B3360" s="215">
        <v>14.12</v>
      </c>
    </row>
    <row r="3361" spans="1:2">
      <c r="A3361" s="216">
        <v>41898</v>
      </c>
      <c r="B3361" s="215">
        <v>12.73</v>
      </c>
    </row>
    <row r="3362" spans="1:2">
      <c r="A3362" s="216">
        <v>41899</v>
      </c>
      <c r="B3362" s="215">
        <v>12.65</v>
      </c>
    </row>
    <row r="3363" spans="1:2">
      <c r="A3363" s="216">
        <v>41900</v>
      </c>
      <c r="B3363" s="215">
        <v>12.03</v>
      </c>
    </row>
    <row r="3364" spans="1:2">
      <c r="A3364" s="216">
        <v>41901</v>
      </c>
      <c r="B3364" s="215">
        <v>12.11</v>
      </c>
    </row>
    <row r="3365" spans="1:2">
      <c r="A3365" s="216">
        <v>41904</v>
      </c>
      <c r="B3365" s="215">
        <v>13.69</v>
      </c>
    </row>
    <row r="3366" spans="1:2">
      <c r="A3366" s="216">
        <v>41905</v>
      </c>
      <c r="B3366" s="215">
        <v>14.93</v>
      </c>
    </row>
    <row r="3367" spans="1:2">
      <c r="A3367" s="216">
        <v>41906</v>
      </c>
      <c r="B3367" s="215">
        <v>13.27</v>
      </c>
    </row>
    <row r="3368" spans="1:2">
      <c r="A3368" s="216">
        <v>41907</v>
      </c>
      <c r="B3368" s="215">
        <v>15.64</v>
      </c>
    </row>
    <row r="3369" spans="1:2">
      <c r="A3369" s="216">
        <v>41908</v>
      </c>
      <c r="B3369" s="215">
        <v>14.85</v>
      </c>
    </row>
    <row r="3370" spans="1:2">
      <c r="A3370" s="216">
        <v>41911</v>
      </c>
      <c r="B3370" s="215">
        <v>15.98</v>
      </c>
    </row>
    <row r="3371" spans="1:2">
      <c r="A3371" s="216">
        <v>41912</v>
      </c>
      <c r="B3371" s="215">
        <v>16.309999999999999</v>
      </c>
    </row>
    <row r="3372" spans="1:2">
      <c r="A3372" s="216">
        <v>41913</v>
      </c>
      <c r="B3372" s="215">
        <v>16.71</v>
      </c>
    </row>
    <row r="3373" spans="1:2">
      <c r="A3373" s="216">
        <v>41914</v>
      </c>
      <c r="B3373" s="215">
        <v>16.16</v>
      </c>
    </row>
    <row r="3374" spans="1:2">
      <c r="A3374" s="216">
        <v>41915</v>
      </c>
      <c r="B3374" s="215">
        <v>14.55</v>
      </c>
    </row>
    <row r="3375" spans="1:2">
      <c r="A3375" s="216">
        <v>41918</v>
      </c>
      <c r="B3375" s="215">
        <v>15.46</v>
      </c>
    </row>
    <row r="3376" spans="1:2">
      <c r="A3376" s="216">
        <v>41919</v>
      </c>
      <c r="B3376" s="215">
        <v>17.2</v>
      </c>
    </row>
    <row r="3377" spans="1:2">
      <c r="A3377" s="216">
        <v>41920</v>
      </c>
      <c r="B3377" s="215">
        <v>15.11</v>
      </c>
    </row>
    <row r="3378" spans="1:2">
      <c r="A3378" s="216">
        <v>41921</v>
      </c>
      <c r="B3378" s="215">
        <v>18.760000000000002</v>
      </c>
    </row>
    <row r="3379" spans="1:2">
      <c r="A3379" s="216">
        <v>41922</v>
      </c>
      <c r="B3379" s="215">
        <v>21.24</v>
      </c>
    </row>
    <row r="3380" spans="1:2">
      <c r="A3380" s="216">
        <v>41925</v>
      </c>
      <c r="B3380" s="215">
        <v>24.64</v>
      </c>
    </row>
    <row r="3381" spans="1:2">
      <c r="A3381" s="216">
        <v>41926</v>
      </c>
      <c r="B3381" s="215">
        <v>22.79</v>
      </c>
    </row>
    <row r="3382" spans="1:2">
      <c r="A3382" s="216">
        <v>41927</v>
      </c>
      <c r="B3382" s="215">
        <v>26.25</v>
      </c>
    </row>
    <row r="3383" spans="1:2">
      <c r="A3383" s="216">
        <v>41928</v>
      </c>
      <c r="B3383" s="215">
        <v>25.2</v>
      </c>
    </row>
    <row r="3384" spans="1:2">
      <c r="A3384" s="216">
        <v>41929</v>
      </c>
      <c r="B3384" s="215">
        <v>21.99</v>
      </c>
    </row>
    <row r="3385" spans="1:2">
      <c r="A3385" s="216">
        <v>41932</v>
      </c>
      <c r="B3385" s="215">
        <v>18.57</v>
      </c>
    </row>
    <row r="3386" spans="1:2">
      <c r="A3386" s="216">
        <v>41933</v>
      </c>
      <c r="B3386" s="215">
        <v>16.079999999999998</v>
      </c>
    </row>
    <row r="3387" spans="1:2">
      <c r="A3387" s="216">
        <v>41934</v>
      </c>
      <c r="B3387" s="215">
        <v>17.87</v>
      </c>
    </row>
    <row r="3388" spans="1:2">
      <c r="A3388" s="216">
        <v>41935</v>
      </c>
      <c r="B3388" s="215">
        <v>16.53</v>
      </c>
    </row>
    <row r="3389" spans="1:2">
      <c r="A3389" s="216">
        <v>41936</v>
      </c>
      <c r="B3389" s="215">
        <v>16.11</v>
      </c>
    </row>
    <row r="3390" spans="1:2">
      <c r="A3390" s="216">
        <v>41939</v>
      </c>
      <c r="B3390" s="215">
        <v>16.04</v>
      </c>
    </row>
    <row r="3391" spans="1:2">
      <c r="A3391" s="216">
        <v>41940</v>
      </c>
      <c r="B3391" s="215">
        <v>14.39</v>
      </c>
    </row>
    <row r="3392" spans="1:2">
      <c r="A3392" s="216">
        <v>41941</v>
      </c>
      <c r="B3392" s="215">
        <v>15.15</v>
      </c>
    </row>
    <row r="3393" spans="1:2">
      <c r="A3393" s="216">
        <v>41942</v>
      </c>
      <c r="B3393" s="215">
        <v>14.52</v>
      </c>
    </row>
    <row r="3394" spans="1:2">
      <c r="A3394" s="216">
        <v>41943</v>
      </c>
      <c r="B3394" s="215">
        <v>14.03</v>
      </c>
    </row>
    <row r="3395" spans="1:2">
      <c r="A3395" s="216">
        <v>41946</v>
      </c>
      <c r="B3395" s="215">
        <v>14.73</v>
      </c>
    </row>
    <row r="3396" spans="1:2">
      <c r="A3396" s="216">
        <v>41947</v>
      </c>
      <c r="B3396" s="215">
        <v>14.89</v>
      </c>
    </row>
    <row r="3397" spans="1:2">
      <c r="A3397" s="216">
        <v>41948</v>
      </c>
      <c r="B3397" s="215">
        <v>14.17</v>
      </c>
    </row>
    <row r="3398" spans="1:2">
      <c r="A3398" s="216">
        <v>41949</v>
      </c>
      <c r="B3398" s="215">
        <v>13.67</v>
      </c>
    </row>
    <row r="3399" spans="1:2">
      <c r="A3399" s="216">
        <v>41950</v>
      </c>
      <c r="B3399" s="215">
        <v>13.12</v>
      </c>
    </row>
    <row r="3400" spans="1:2">
      <c r="A3400" s="216">
        <v>41953</v>
      </c>
      <c r="B3400" s="215">
        <v>12.67</v>
      </c>
    </row>
    <row r="3401" spans="1:2">
      <c r="A3401" s="216">
        <v>41954</v>
      </c>
      <c r="B3401" s="215">
        <v>12.92</v>
      </c>
    </row>
    <row r="3402" spans="1:2">
      <c r="A3402" s="216">
        <v>41955</v>
      </c>
      <c r="B3402" s="215">
        <v>13.02</v>
      </c>
    </row>
    <row r="3403" spans="1:2">
      <c r="A3403" s="216">
        <v>41956</v>
      </c>
      <c r="B3403" s="215">
        <v>13.79</v>
      </c>
    </row>
    <row r="3404" spans="1:2">
      <c r="A3404" s="216">
        <v>41957</v>
      </c>
      <c r="B3404" s="215">
        <v>13.31</v>
      </c>
    </row>
    <row r="3405" spans="1:2">
      <c r="A3405" s="216">
        <v>41960</v>
      </c>
      <c r="B3405" s="215">
        <v>13.99</v>
      </c>
    </row>
    <row r="3406" spans="1:2">
      <c r="A3406" s="216">
        <v>41961</v>
      </c>
      <c r="B3406" s="215">
        <v>13.86</v>
      </c>
    </row>
    <row r="3407" spans="1:2">
      <c r="A3407" s="216">
        <v>41962</v>
      </c>
      <c r="B3407" s="215">
        <v>13.96</v>
      </c>
    </row>
    <row r="3408" spans="1:2">
      <c r="A3408" s="216">
        <v>41963</v>
      </c>
      <c r="B3408" s="215">
        <v>13.58</v>
      </c>
    </row>
    <row r="3409" spans="1:2">
      <c r="A3409" s="216">
        <v>41964</v>
      </c>
      <c r="B3409" s="215">
        <v>12.9</v>
      </c>
    </row>
    <row r="3410" spans="1:2">
      <c r="A3410" s="216">
        <v>41967</v>
      </c>
      <c r="B3410" s="215">
        <v>12.62</v>
      </c>
    </row>
    <row r="3411" spans="1:2">
      <c r="A3411" s="216">
        <v>41968</v>
      </c>
      <c r="B3411" s="215">
        <v>12.25</v>
      </c>
    </row>
    <row r="3412" spans="1:2">
      <c r="A3412" s="216">
        <v>41969</v>
      </c>
      <c r="B3412" s="215">
        <v>12.07</v>
      </c>
    </row>
    <row r="3413" spans="1:2">
      <c r="A3413" s="216">
        <v>41970</v>
      </c>
      <c r="B3413" s="217" t="e">
        <f>NA()</f>
        <v>#N/A</v>
      </c>
    </row>
    <row r="3414" spans="1:2">
      <c r="A3414" s="216">
        <v>41971</v>
      </c>
      <c r="B3414" s="215">
        <v>13.33</v>
      </c>
    </row>
    <row r="3415" spans="1:2">
      <c r="A3415" s="216">
        <v>41974</v>
      </c>
      <c r="B3415" s="215">
        <v>14.29</v>
      </c>
    </row>
    <row r="3416" spans="1:2">
      <c r="A3416" s="216">
        <v>41975</v>
      </c>
      <c r="B3416" s="215">
        <v>12.85</v>
      </c>
    </row>
    <row r="3417" spans="1:2">
      <c r="A3417" s="216">
        <v>41976</v>
      </c>
      <c r="B3417" s="215">
        <v>12.47</v>
      </c>
    </row>
    <row r="3418" spans="1:2">
      <c r="A3418" s="216">
        <v>41977</v>
      </c>
      <c r="B3418" s="215">
        <v>12.38</v>
      </c>
    </row>
    <row r="3419" spans="1:2">
      <c r="A3419" s="216">
        <v>41978</v>
      </c>
      <c r="B3419" s="215">
        <v>11.82</v>
      </c>
    </row>
    <row r="3420" spans="1:2">
      <c r="A3420" s="216">
        <v>41981</v>
      </c>
      <c r="B3420" s="215">
        <v>14.21</v>
      </c>
    </row>
    <row r="3421" spans="1:2">
      <c r="A3421" s="216">
        <v>41982</v>
      </c>
      <c r="B3421" s="215">
        <v>14.89</v>
      </c>
    </row>
    <row r="3422" spans="1:2">
      <c r="A3422" s="216">
        <v>41983</v>
      </c>
      <c r="B3422" s="215">
        <v>18.53</v>
      </c>
    </row>
    <row r="3423" spans="1:2">
      <c r="A3423" s="216">
        <v>41984</v>
      </c>
      <c r="B3423" s="215">
        <v>20.079999999999998</v>
      </c>
    </row>
    <row r="3424" spans="1:2">
      <c r="A3424" s="216">
        <v>41985</v>
      </c>
      <c r="B3424" s="215">
        <v>21.08</v>
      </c>
    </row>
    <row r="3425" spans="1:2">
      <c r="A3425" s="216">
        <v>41988</v>
      </c>
      <c r="B3425" s="215">
        <v>20.420000000000002</v>
      </c>
    </row>
    <row r="3426" spans="1:2">
      <c r="A3426" s="216">
        <v>41989</v>
      </c>
      <c r="B3426" s="215">
        <v>23.57</v>
      </c>
    </row>
    <row r="3427" spans="1:2">
      <c r="A3427" s="216">
        <v>41990</v>
      </c>
      <c r="B3427" s="215">
        <v>19.440000000000001</v>
      </c>
    </row>
    <row r="3428" spans="1:2">
      <c r="A3428" s="216">
        <v>41991</v>
      </c>
      <c r="B3428" s="215">
        <v>16.809999999999999</v>
      </c>
    </row>
    <row r="3429" spans="1:2">
      <c r="A3429" s="216">
        <v>41992</v>
      </c>
      <c r="B3429" s="215">
        <v>16.489999999999998</v>
      </c>
    </row>
    <row r="3430" spans="1:2">
      <c r="A3430" s="216">
        <v>41995</v>
      </c>
      <c r="B3430" s="215">
        <v>15.25</v>
      </c>
    </row>
    <row r="3431" spans="1:2">
      <c r="A3431" s="216">
        <v>41996</v>
      </c>
      <c r="B3431" s="215">
        <v>14.8</v>
      </c>
    </row>
    <row r="3432" spans="1:2">
      <c r="A3432" s="216">
        <v>41997</v>
      </c>
      <c r="B3432" s="215">
        <v>14.37</v>
      </c>
    </row>
    <row r="3433" spans="1:2">
      <c r="A3433" s="216">
        <v>41998</v>
      </c>
      <c r="B3433" s="217" t="e">
        <f>NA()</f>
        <v>#N/A</v>
      </c>
    </row>
    <row r="3434" spans="1:2">
      <c r="A3434" s="216">
        <v>41999</v>
      </c>
      <c r="B3434" s="215">
        <v>14.5</v>
      </c>
    </row>
    <row r="3435" spans="1:2">
      <c r="A3435" s="216">
        <v>42002</v>
      </c>
      <c r="B3435" s="215">
        <v>15.06</v>
      </c>
    </row>
    <row r="3436" spans="1:2">
      <c r="A3436" s="216">
        <v>42003</v>
      </c>
      <c r="B3436" s="215">
        <v>15.92</v>
      </c>
    </row>
    <row r="3437" spans="1:2">
      <c r="A3437" s="216">
        <v>42004</v>
      </c>
      <c r="B3437" s="215">
        <v>19.2</v>
      </c>
    </row>
    <row r="3438" spans="1:2">
      <c r="A3438" s="216">
        <v>42005</v>
      </c>
      <c r="B3438" s="217" t="e">
        <f>NA()</f>
        <v>#N/A</v>
      </c>
    </row>
    <row r="3439" spans="1:2">
      <c r="A3439" s="216">
        <v>42006</v>
      </c>
      <c r="B3439" s="215">
        <v>17.79</v>
      </c>
    </row>
    <row r="3440" spans="1:2">
      <c r="A3440" s="216">
        <v>42009</v>
      </c>
      <c r="B3440" s="215">
        <v>19.920000000000002</v>
      </c>
    </row>
    <row r="3441" spans="1:2">
      <c r="A3441" s="216">
        <v>42010</v>
      </c>
      <c r="B3441" s="215">
        <v>21.12</v>
      </c>
    </row>
    <row r="3442" spans="1:2">
      <c r="A3442" s="216">
        <v>42011</v>
      </c>
      <c r="B3442" s="215">
        <v>19.309999999999999</v>
      </c>
    </row>
    <row r="3443" spans="1:2">
      <c r="A3443" s="216">
        <v>42012</v>
      </c>
      <c r="B3443" s="215">
        <v>17.010000000000002</v>
      </c>
    </row>
    <row r="3444" spans="1:2">
      <c r="A3444" s="216">
        <v>42013</v>
      </c>
      <c r="B3444" s="215">
        <v>17.55</v>
      </c>
    </row>
    <row r="3445" spans="1:2">
      <c r="A3445" s="216">
        <v>42016</v>
      </c>
      <c r="B3445" s="215">
        <v>19.600000000000001</v>
      </c>
    </row>
    <row r="3446" spans="1:2">
      <c r="A3446" s="216">
        <v>42017</v>
      </c>
      <c r="B3446" s="215">
        <v>20.56</v>
      </c>
    </row>
    <row r="3447" spans="1:2">
      <c r="A3447" s="216">
        <v>42018</v>
      </c>
      <c r="B3447" s="215">
        <v>21.48</v>
      </c>
    </row>
    <row r="3448" spans="1:2">
      <c r="A3448" s="216">
        <v>42019</v>
      </c>
      <c r="B3448" s="215">
        <v>22.39</v>
      </c>
    </row>
    <row r="3449" spans="1:2">
      <c r="A3449" s="216">
        <v>42020</v>
      </c>
      <c r="B3449" s="215">
        <v>20.95</v>
      </c>
    </row>
    <row r="3450" spans="1:2">
      <c r="A3450" s="216">
        <v>42023</v>
      </c>
      <c r="B3450" s="217" t="e">
        <f>NA()</f>
        <v>#N/A</v>
      </c>
    </row>
    <row r="3451" spans="1:2">
      <c r="A3451" s="216">
        <v>42024</v>
      </c>
      <c r="B3451" s="215">
        <v>19.89</v>
      </c>
    </row>
    <row r="3452" spans="1:2">
      <c r="A3452" s="216">
        <v>42025</v>
      </c>
      <c r="B3452" s="215">
        <v>18.850000000000001</v>
      </c>
    </row>
    <row r="3453" spans="1:2">
      <c r="A3453" s="216">
        <v>42026</v>
      </c>
      <c r="B3453" s="215">
        <v>16.399999999999999</v>
      </c>
    </row>
    <row r="3454" spans="1:2">
      <c r="A3454" s="216">
        <v>42027</v>
      </c>
      <c r="B3454" s="215">
        <v>16.66</v>
      </c>
    </row>
    <row r="3455" spans="1:2">
      <c r="A3455" s="216">
        <v>42030</v>
      </c>
      <c r="B3455" s="215">
        <v>15.52</v>
      </c>
    </row>
    <row r="3456" spans="1:2">
      <c r="A3456" s="216">
        <v>42031</v>
      </c>
      <c r="B3456" s="215">
        <v>17.22</v>
      </c>
    </row>
    <row r="3457" spans="1:2">
      <c r="A3457" s="216">
        <v>42032</v>
      </c>
      <c r="B3457" s="215">
        <v>20.440000000000001</v>
      </c>
    </row>
    <row r="3458" spans="1:2">
      <c r="A3458" s="216">
        <v>42033</v>
      </c>
      <c r="B3458" s="215">
        <v>18.760000000000002</v>
      </c>
    </row>
    <row r="3459" spans="1:2">
      <c r="A3459" s="216">
        <v>42034</v>
      </c>
      <c r="B3459" s="215">
        <v>20.97</v>
      </c>
    </row>
    <row r="3460" spans="1:2">
      <c r="A3460" s="216">
        <v>42037</v>
      </c>
      <c r="B3460" s="215">
        <v>19.43</v>
      </c>
    </row>
    <row r="3461" spans="1:2">
      <c r="A3461" s="216">
        <v>42038</v>
      </c>
      <c r="B3461" s="215">
        <v>17.329999999999998</v>
      </c>
    </row>
    <row r="3462" spans="1:2">
      <c r="A3462" s="216">
        <v>42039</v>
      </c>
      <c r="B3462" s="215">
        <v>18.329999999999998</v>
      </c>
    </row>
    <row r="3463" spans="1:2">
      <c r="A3463" s="216">
        <v>42040</v>
      </c>
      <c r="B3463" s="215">
        <v>16.850000000000001</v>
      </c>
    </row>
    <row r="3464" spans="1:2">
      <c r="A3464" s="216">
        <v>42041</v>
      </c>
      <c r="B3464" s="215">
        <v>17.29</v>
      </c>
    </row>
    <row r="3465" spans="1:2">
      <c r="A3465" s="216">
        <v>42044</v>
      </c>
      <c r="B3465" s="215">
        <v>18.55</v>
      </c>
    </row>
    <row r="3466" spans="1:2">
      <c r="A3466" s="216">
        <v>42045</v>
      </c>
      <c r="B3466" s="215">
        <v>17.23</v>
      </c>
    </row>
    <row r="3467" spans="1:2">
      <c r="A3467" s="216">
        <v>42046</v>
      </c>
      <c r="B3467" s="215">
        <v>16.96</v>
      </c>
    </row>
    <row r="3468" spans="1:2">
      <c r="A3468" s="216">
        <v>42047</v>
      </c>
      <c r="B3468" s="215">
        <v>15.34</v>
      </c>
    </row>
    <row r="3469" spans="1:2">
      <c r="A3469" s="216">
        <v>42048</v>
      </c>
      <c r="B3469" s="215">
        <v>14.69</v>
      </c>
    </row>
    <row r="3470" spans="1:2">
      <c r="A3470" s="216">
        <v>42051</v>
      </c>
      <c r="B3470" s="217" t="e">
        <f>NA()</f>
        <v>#N/A</v>
      </c>
    </row>
    <row r="3471" spans="1:2">
      <c r="A3471" s="216">
        <v>42052</v>
      </c>
      <c r="B3471" s="215">
        <v>15.8</v>
      </c>
    </row>
    <row r="3472" spans="1:2">
      <c r="A3472" s="216">
        <v>42053</v>
      </c>
      <c r="B3472" s="215">
        <v>15.45</v>
      </c>
    </row>
    <row r="3473" spans="1:2">
      <c r="A3473" s="216">
        <v>42054</v>
      </c>
      <c r="B3473" s="215">
        <v>15.29</v>
      </c>
    </row>
    <row r="3474" spans="1:2">
      <c r="A3474" s="216">
        <v>42055</v>
      </c>
      <c r="B3474" s="215">
        <v>14.3</v>
      </c>
    </row>
    <row r="3475" spans="1:2">
      <c r="A3475" s="216">
        <v>42058</v>
      </c>
      <c r="B3475" s="215">
        <v>14.56</v>
      </c>
    </row>
    <row r="3476" spans="1:2">
      <c r="A3476" s="216">
        <v>42059</v>
      </c>
      <c r="B3476" s="215">
        <v>13.69</v>
      </c>
    </row>
    <row r="3477" spans="1:2">
      <c r="A3477" s="216">
        <v>42060</v>
      </c>
      <c r="B3477" s="215">
        <v>13.84</v>
      </c>
    </row>
    <row r="3478" spans="1:2">
      <c r="A3478" s="216">
        <v>42061</v>
      </c>
      <c r="B3478" s="215">
        <v>13.91</v>
      </c>
    </row>
    <row r="3479" spans="1:2">
      <c r="A3479" s="216">
        <v>42062</v>
      </c>
      <c r="B3479" s="215">
        <v>13.34</v>
      </c>
    </row>
    <row r="3480" spans="1:2">
      <c r="A3480" s="216">
        <v>42065</v>
      </c>
      <c r="B3480" s="215">
        <v>13.04</v>
      </c>
    </row>
    <row r="3481" spans="1:2">
      <c r="A3481" s="216">
        <v>42066</v>
      </c>
      <c r="B3481" s="215">
        <v>13.86</v>
      </c>
    </row>
    <row r="3482" spans="1:2">
      <c r="A3482" s="216">
        <v>42067</v>
      </c>
      <c r="B3482" s="215">
        <v>14.23</v>
      </c>
    </row>
    <row r="3483" spans="1:2">
      <c r="A3483" s="216">
        <v>42068</v>
      </c>
      <c r="B3483" s="215">
        <v>14.04</v>
      </c>
    </row>
    <row r="3484" spans="1:2">
      <c r="A3484" s="216">
        <v>42069</v>
      </c>
      <c r="B3484" s="215">
        <v>15.2</v>
      </c>
    </row>
    <row r="3485" spans="1:2">
      <c r="A3485" s="216">
        <v>42072</v>
      </c>
      <c r="B3485" s="215">
        <v>15.06</v>
      </c>
    </row>
    <row r="3486" spans="1:2">
      <c r="A3486" s="216">
        <v>42073</v>
      </c>
      <c r="B3486" s="215">
        <v>16.690000000000001</v>
      </c>
    </row>
    <row r="3487" spans="1:2">
      <c r="A3487" s="216">
        <v>42074</v>
      </c>
      <c r="B3487" s="215">
        <v>16.87</v>
      </c>
    </row>
    <row r="3488" spans="1:2">
      <c r="A3488" s="216">
        <v>42075</v>
      </c>
      <c r="B3488" s="215">
        <v>15.42</v>
      </c>
    </row>
    <row r="3489" spans="1:2">
      <c r="A3489" s="216">
        <v>42076</v>
      </c>
      <c r="B3489" s="215">
        <v>16</v>
      </c>
    </row>
    <row r="3490" spans="1:2">
      <c r="A3490" s="216">
        <v>42079</v>
      </c>
      <c r="B3490" s="215">
        <v>15.61</v>
      </c>
    </row>
    <row r="3491" spans="1:2">
      <c r="A3491" s="216">
        <v>42080</v>
      </c>
      <c r="B3491" s="215">
        <v>15.66</v>
      </c>
    </row>
    <row r="3492" spans="1:2">
      <c r="A3492" s="216">
        <v>42081</v>
      </c>
      <c r="B3492" s="215">
        <v>13.97</v>
      </c>
    </row>
    <row r="3493" spans="1:2">
      <c r="A3493" s="216">
        <v>42082</v>
      </c>
      <c r="B3493" s="215">
        <v>14.07</v>
      </c>
    </row>
    <row r="3494" spans="1:2">
      <c r="A3494" s="216">
        <v>42083</v>
      </c>
      <c r="B3494" s="215">
        <v>13.02</v>
      </c>
    </row>
    <row r="3495" spans="1:2">
      <c r="A3495" s="216">
        <v>42086</v>
      </c>
      <c r="B3495" s="215">
        <v>13.41</v>
      </c>
    </row>
    <row r="3496" spans="1:2">
      <c r="A3496" s="216">
        <v>42087</v>
      </c>
      <c r="B3496" s="215">
        <v>13.62</v>
      </c>
    </row>
    <row r="3497" spans="1:2">
      <c r="A3497" s="216">
        <v>42088</v>
      </c>
      <c r="B3497" s="215">
        <v>15.44</v>
      </c>
    </row>
    <row r="3498" spans="1:2">
      <c r="A3498" s="216">
        <v>42089</v>
      </c>
      <c r="B3498" s="215">
        <v>15.8</v>
      </c>
    </row>
    <row r="3499" spans="1:2">
      <c r="A3499" s="216">
        <v>42090</v>
      </c>
      <c r="B3499" s="215">
        <v>15.07</v>
      </c>
    </row>
    <row r="3500" spans="1:2">
      <c r="A3500" s="216">
        <v>42093</v>
      </c>
      <c r="B3500" s="215">
        <v>14.51</v>
      </c>
    </row>
    <row r="3501" spans="1:2">
      <c r="A3501" s="216">
        <v>42094</v>
      </c>
      <c r="B3501" s="215">
        <v>15.29</v>
      </c>
    </row>
    <row r="3502" spans="1:2">
      <c r="A3502" s="216">
        <v>42095</v>
      </c>
      <c r="B3502" s="215">
        <v>15.11</v>
      </c>
    </row>
    <row r="3503" spans="1:2">
      <c r="A3503" s="216">
        <v>42096</v>
      </c>
      <c r="B3503" s="215">
        <v>14.67</v>
      </c>
    </row>
    <row r="3504" spans="1:2">
      <c r="A3504" s="216">
        <v>42097</v>
      </c>
      <c r="B3504" s="217" t="e">
        <f>NA()</f>
        <v>#N/A</v>
      </c>
    </row>
    <row r="3505" spans="1:2">
      <c r="A3505" s="216">
        <v>42100</v>
      </c>
      <c r="B3505" s="215">
        <v>14.74</v>
      </c>
    </row>
    <row r="3506" spans="1:2">
      <c r="A3506" s="216">
        <v>42101</v>
      </c>
      <c r="B3506" s="215">
        <v>14.78</v>
      </c>
    </row>
    <row r="3507" spans="1:2">
      <c r="A3507" s="216">
        <v>42102</v>
      </c>
      <c r="B3507" s="215">
        <v>13.98</v>
      </c>
    </row>
    <row r="3508" spans="1:2">
      <c r="A3508" s="216">
        <v>42103</v>
      </c>
      <c r="B3508" s="215">
        <v>13.09</v>
      </c>
    </row>
    <row r="3509" spans="1:2">
      <c r="A3509" s="216">
        <v>42104</v>
      </c>
      <c r="B3509" s="215">
        <v>12.58</v>
      </c>
    </row>
    <row r="3510" spans="1:2">
      <c r="A3510" s="216">
        <v>42107</v>
      </c>
      <c r="B3510" s="215">
        <v>13.94</v>
      </c>
    </row>
    <row r="3511" spans="1:2">
      <c r="A3511" s="216">
        <v>42108</v>
      </c>
      <c r="B3511" s="215">
        <v>13.67</v>
      </c>
    </row>
    <row r="3512" spans="1:2">
      <c r="A3512" s="216">
        <v>42109</v>
      </c>
      <c r="B3512" s="215">
        <v>12.84</v>
      </c>
    </row>
    <row r="3513" spans="1:2">
      <c r="A3513" s="216">
        <v>42110</v>
      </c>
      <c r="B3513" s="215">
        <v>12.6</v>
      </c>
    </row>
    <row r="3514" spans="1:2">
      <c r="A3514" s="216">
        <v>42111</v>
      </c>
      <c r="B3514" s="215">
        <v>13.89</v>
      </c>
    </row>
    <row r="3515" spans="1:2">
      <c r="A3515" s="216">
        <v>42114</v>
      </c>
      <c r="B3515" s="215">
        <v>13.3</v>
      </c>
    </row>
    <row r="3516" spans="1:2">
      <c r="A3516" s="216">
        <v>42115</v>
      </c>
      <c r="B3516" s="215">
        <v>13.25</v>
      </c>
    </row>
    <row r="3517" spans="1:2">
      <c r="A3517" s="216">
        <v>42116</v>
      </c>
      <c r="B3517" s="215">
        <v>12.71</v>
      </c>
    </row>
    <row r="3518" spans="1:2">
      <c r="A3518" s="216">
        <v>42117</v>
      </c>
      <c r="B3518" s="215">
        <v>12.48</v>
      </c>
    </row>
    <row r="3519" spans="1:2">
      <c r="A3519" s="216">
        <v>42118</v>
      </c>
      <c r="B3519" s="215">
        <v>12.29</v>
      </c>
    </row>
    <row r="3520" spans="1:2">
      <c r="A3520" s="216">
        <v>42121</v>
      </c>
      <c r="B3520" s="215">
        <v>13.12</v>
      </c>
    </row>
    <row r="3521" spans="1:2">
      <c r="A3521" s="216">
        <v>42122</v>
      </c>
      <c r="B3521" s="215">
        <v>12.41</v>
      </c>
    </row>
    <row r="3522" spans="1:2">
      <c r="A3522" s="216">
        <v>42123</v>
      </c>
      <c r="B3522" s="215">
        <v>13.39</v>
      </c>
    </row>
    <row r="3523" spans="1:2">
      <c r="A3523" s="216">
        <v>42124</v>
      </c>
      <c r="B3523" s="215">
        <v>14.55</v>
      </c>
    </row>
    <row r="3524" spans="1:2">
      <c r="A3524" s="216">
        <v>42125</v>
      </c>
      <c r="B3524" s="215">
        <v>12.7</v>
      </c>
    </row>
    <row r="3525" spans="1:2">
      <c r="A3525" s="216">
        <v>42128</v>
      </c>
      <c r="B3525" s="215">
        <v>12.85</v>
      </c>
    </row>
    <row r="3526" spans="1:2">
      <c r="A3526" s="216">
        <v>42129</v>
      </c>
      <c r="B3526" s="215">
        <v>14.31</v>
      </c>
    </row>
    <row r="3527" spans="1:2">
      <c r="A3527" s="216">
        <v>42130</v>
      </c>
      <c r="B3527" s="215">
        <v>15.15</v>
      </c>
    </row>
    <row r="3528" spans="1:2">
      <c r="A3528" s="216">
        <v>42131</v>
      </c>
      <c r="B3528" s="215">
        <v>15.13</v>
      </c>
    </row>
    <row r="3529" spans="1:2">
      <c r="A3529" s="216">
        <v>42132</v>
      </c>
      <c r="B3529" s="215">
        <v>12.86</v>
      </c>
    </row>
    <row r="3530" spans="1:2">
      <c r="A3530" s="216">
        <v>42135</v>
      </c>
      <c r="B3530" s="215">
        <v>13.85</v>
      </c>
    </row>
    <row r="3531" spans="1:2">
      <c r="A3531" s="216">
        <v>42136</v>
      </c>
      <c r="B3531" s="215">
        <v>13.86</v>
      </c>
    </row>
    <row r="3532" spans="1:2">
      <c r="A3532" s="216">
        <v>42137</v>
      </c>
      <c r="B3532" s="215">
        <v>13.76</v>
      </c>
    </row>
    <row r="3533" spans="1:2">
      <c r="A3533" s="216">
        <v>42138</v>
      </c>
      <c r="B3533" s="215">
        <v>12.74</v>
      </c>
    </row>
    <row r="3534" spans="1:2">
      <c r="A3534" s="216">
        <v>42139</v>
      </c>
      <c r="B3534" s="215">
        <v>12.38</v>
      </c>
    </row>
    <row r="3535" spans="1:2">
      <c r="A3535" s="216">
        <v>42142</v>
      </c>
      <c r="B3535" s="215">
        <v>12.73</v>
      </c>
    </row>
    <row r="3536" spans="1:2">
      <c r="A3536" s="216">
        <v>42143</v>
      </c>
      <c r="B3536" s="215">
        <v>12.85</v>
      </c>
    </row>
    <row r="3537" spans="1:2">
      <c r="A3537" s="216">
        <v>42144</v>
      </c>
      <c r="B3537" s="215">
        <v>12.88</v>
      </c>
    </row>
    <row r="3538" spans="1:2">
      <c r="A3538" s="216">
        <v>42145</v>
      </c>
      <c r="B3538" s="215">
        <v>12.11</v>
      </c>
    </row>
    <row r="3539" spans="1:2">
      <c r="A3539" s="216">
        <v>42146</v>
      </c>
      <c r="B3539" s="215">
        <v>12.13</v>
      </c>
    </row>
    <row r="3540" spans="1:2">
      <c r="A3540" s="216">
        <v>42149</v>
      </c>
      <c r="B3540" s="217" t="e">
        <f>NA()</f>
        <v>#N/A</v>
      </c>
    </row>
    <row r="3541" spans="1:2">
      <c r="A3541" s="216">
        <v>42150</v>
      </c>
      <c r="B3541" s="215">
        <v>14.06</v>
      </c>
    </row>
    <row r="3542" spans="1:2">
      <c r="A3542" s="216">
        <v>42151</v>
      </c>
      <c r="B3542" s="215">
        <v>13.27</v>
      </c>
    </row>
    <row r="3543" spans="1:2">
      <c r="A3543" s="216">
        <v>42152</v>
      </c>
      <c r="B3543" s="215">
        <v>13.31</v>
      </c>
    </row>
    <row r="3544" spans="1:2">
      <c r="A3544" s="216">
        <v>42153</v>
      </c>
      <c r="B3544" s="215">
        <v>13.84</v>
      </c>
    </row>
    <row r="3545" spans="1:2">
      <c r="A3545" s="216">
        <v>42156</v>
      </c>
      <c r="B3545" s="215">
        <v>13.97</v>
      </c>
    </row>
    <row r="3546" spans="1:2">
      <c r="A3546" s="216">
        <v>42157</v>
      </c>
      <c r="B3546" s="215">
        <v>14.24</v>
      </c>
    </row>
    <row r="3547" spans="1:2">
      <c r="A3547" s="216">
        <v>42158</v>
      </c>
      <c r="B3547" s="215">
        <v>13.66</v>
      </c>
    </row>
    <row r="3548" spans="1:2">
      <c r="A3548" s="216">
        <v>42159</v>
      </c>
      <c r="B3548" s="215">
        <v>14.71</v>
      </c>
    </row>
    <row r="3549" spans="1:2">
      <c r="A3549" s="216">
        <v>42160</v>
      </c>
      <c r="B3549" s="215">
        <v>14.21</v>
      </c>
    </row>
    <row r="3550" spans="1:2">
      <c r="A3550" s="216">
        <v>42163</v>
      </c>
      <c r="B3550" s="215">
        <v>15.29</v>
      </c>
    </row>
    <row r="3551" spans="1:2">
      <c r="A3551" s="216">
        <v>42164</v>
      </c>
      <c r="B3551" s="215">
        <v>14.47</v>
      </c>
    </row>
    <row r="3552" spans="1:2">
      <c r="A3552" s="216">
        <v>42165</v>
      </c>
      <c r="B3552" s="215">
        <v>13.22</v>
      </c>
    </row>
    <row r="3553" spans="1:2">
      <c r="A3553" s="216">
        <v>42166</v>
      </c>
      <c r="B3553" s="215">
        <v>12.85</v>
      </c>
    </row>
    <row r="3554" spans="1:2">
      <c r="A3554" s="216">
        <v>42167</v>
      </c>
      <c r="B3554" s="215">
        <v>13.78</v>
      </c>
    </row>
    <row r="3555" spans="1:2">
      <c r="A3555" s="216">
        <v>42170</v>
      </c>
      <c r="B3555" s="215">
        <v>15.39</v>
      </c>
    </row>
    <row r="3556" spans="1:2">
      <c r="A3556" s="216">
        <v>42171</v>
      </c>
      <c r="B3556" s="215">
        <v>14.81</v>
      </c>
    </row>
    <row r="3557" spans="1:2">
      <c r="A3557" s="216">
        <v>42172</v>
      </c>
      <c r="B3557" s="215">
        <v>14.5</v>
      </c>
    </row>
    <row r="3558" spans="1:2">
      <c r="A3558" s="216">
        <v>42173</v>
      </c>
      <c r="B3558" s="215">
        <v>13.19</v>
      </c>
    </row>
    <row r="3559" spans="1:2">
      <c r="A3559" s="216">
        <v>42174</v>
      </c>
      <c r="B3559" s="215">
        <v>13.96</v>
      </c>
    </row>
    <row r="3560" spans="1:2">
      <c r="A3560" s="216">
        <v>42177</v>
      </c>
      <c r="B3560" s="215">
        <v>12.74</v>
      </c>
    </row>
    <row r="3561" spans="1:2">
      <c r="A3561" s="216">
        <v>42178</v>
      </c>
      <c r="B3561" s="215">
        <v>12.11</v>
      </c>
    </row>
    <row r="3562" spans="1:2">
      <c r="A3562" s="216">
        <v>42179</v>
      </c>
      <c r="B3562" s="215">
        <v>13.26</v>
      </c>
    </row>
    <row r="3563" spans="1:2">
      <c r="A3563" s="216">
        <v>42180</v>
      </c>
      <c r="B3563" s="215">
        <v>14.01</v>
      </c>
    </row>
    <row r="3564" spans="1:2">
      <c r="A3564" s="216">
        <v>42181</v>
      </c>
      <c r="B3564" s="215">
        <v>14.02</v>
      </c>
    </row>
    <row r="3565" spans="1:2">
      <c r="A3565" s="216">
        <v>42184</v>
      </c>
      <c r="B3565" s="215">
        <v>18.850000000000001</v>
      </c>
    </row>
    <row r="3566" spans="1:2">
      <c r="A3566" s="216">
        <v>42185</v>
      </c>
      <c r="B3566" s="215">
        <v>18.23</v>
      </c>
    </row>
    <row r="3567" spans="1:2">
      <c r="A3567" s="216">
        <v>42186</v>
      </c>
      <c r="B3567" s="215">
        <v>16.09</v>
      </c>
    </row>
    <row r="3568" spans="1:2">
      <c r="A3568" s="216">
        <v>42187</v>
      </c>
      <c r="B3568" s="215">
        <v>16.79</v>
      </c>
    </row>
    <row r="3569" spans="1:2">
      <c r="A3569" s="216">
        <v>42188</v>
      </c>
      <c r="B3569" s="217" t="e">
        <f>NA()</f>
        <v>#N/A</v>
      </c>
    </row>
    <row r="3570" spans="1:2">
      <c r="A3570" s="216">
        <v>42191</v>
      </c>
      <c r="B3570" s="215">
        <v>17.010000000000002</v>
      </c>
    </row>
    <row r="3571" spans="1:2">
      <c r="A3571" s="216">
        <v>42192</v>
      </c>
      <c r="B3571" s="215">
        <v>16.09</v>
      </c>
    </row>
    <row r="3572" spans="1:2">
      <c r="A3572" s="216">
        <v>42193</v>
      </c>
      <c r="B3572" s="215">
        <v>19.66</v>
      </c>
    </row>
    <row r="3573" spans="1:2">
      <c r="A3573" s="216">
        <v>42194</v>
      </c>
      <c r="B3573" s="215">
        <v>19.97</v>
      </c>
    </row>
    <row r="3574" spans="1:2">
      <c r="A3574" s="216">
        <v>42195</v>
      </c>
      <c r="B3574" s="215">
        <v>16.829999999999998</v>
      </c>
    </row>
    <row r="3575" spans="1:2">
      <c r="A3575" s="216">
        <v>42198</v>
      </c>
      <c r="B3575" s="215">
        <v>13.9</v>
      </c>
    </row>
    <row r="3576" spans="1:2">
      <c r="A3576" s="216">
        <v>42199</v>
      </c>
      <c r="B3576" s="215">
        <v>13.37</v>
      </c>
    </row>
    <row r="3577" spans="1:2">
      <c r="A3577" s="216">
        <v>42200</v>
      </c>
      <c r="B3577" s="215">
        <v>13.23</v>
      </c>
    </row>
    <row r="3578" spans="1:2">
      <c r="A3578" s="216">
        <v>42201</v>
      </c>
      <c r="B3578" s="215">
        <v>12.11</v>
      </c>
    </row>
    <row r="3579" spans="1:2">
      <c r="A3579" s="216">
        <v>42202</v>
      </c>
      <c r="B3579" s="215">
        <v>11.95</v>
      </c>
    </row>
    <row r="3580" spans="1:2">
      <c r="A3580" s="216">
        <v>42205</v>
      </c>
      <c r="B3580" s="215">
        <v>12.25</v>
      </c>
    </row>
    <row r="3581" spans="1:2">
      <c r="A3581" s="216">
        <v>42206</v>
      </c>
      <c r="B3581" s="215">
        <v>12.22</v>
      </c>
    </row>
    <row r="3582" spans="1:2">
      <c r="A3582" s="216">
        <v>42207</v>
      </c>
      <c r="B3582" s="215">
        <v>12.12</v>
      </c>
    </row>
    <row r="3583" spans="1:2">
      <c r="A3583" s="216">
        <v>42208</v>
      </c>
      <c r="B3583" s="215">
        <v>12.64</v>
      </c>
    </row>
    <row r="3584" spans="1:2">
      <c r="A3584" s="216">
        <v>42209</v>
      </c>
      <c r="B3584" s="215">
        <v>13.74</v>
      </c>
    </row>
    <row r="3585" spans="1:2">
      <c r="A3585" s="216">
        <v>42212</v>
      </c>
      <c r="B3585" s="215">
        <v>15.6</v>
      </c>
    </row>
    <row r="3586" spans="1:2">
      <c r="A3586" s="216">
        <v>42213</v>
      </c>
      <c r="B3586" s="215">
        <v>13.44</v>
      </c>
    </row>
    <row r="3587" spans="1:2">
      <c r="A3587" s="216">
        <v>42214</v>
      </c>
      <c r="B3587" s="215">
        <v>12.5</v>
      </c>
    </row>
    <row r="3588" spans="1:2">
      <c r="A3588" s="216">
        <v>42215</v>
      </c>
      <c r="B3588" s="215">
        <v>12.13</v>
      </c>
    </row>
    <row r="3589" spans="1:2">
      <c r="A3589" s="216">
        <v>42216</v>
      </c>
      <c r="B3589" s="215">
        <v>12.12</v>
      </c>
    </row>
    <row r="3590" spans="1:2">
      <c r="A3590" s="216">
        <v>42219</v>
      </c>
      <c r="B3590" s="215">
        <v>12.56</v>
      </c>
    </row>
    <row r="3591" spans="1:2">
      <c r="A3591" s="216">
        <v>42220</v>
      </c>
      <c r="B3591" s="215">
        <v>13</v>
      </c>
    </row>
    <row r="3592" spans="1:2">
      <c r="A3592" s="216">
        <v>42221</v>
      </c>
      <c r="B3592" s="215">
        <v>12.51</v>
      </c>
    </row>
    <row r="3593" spans="1:2">
      <c r="A3593" s="216">
        <v>42222</v>
      </c>
      <c r="B3593" s="215">
        <v>13.77</v>
      </c>
    </row>
    <row r="3594" spans="1:2">
      <c r="A3594" s="216">
        <v>42223</v>
      </c>
      <c r="B3594" s="215">
        <v>13.39</v>
      </c>
    </row>
    <row r="3595" spans="1:2">
      <c r="A3595" s="216">
        <v>42226</v>
      </c>
      <c r="B3595" s="215">
        <v>12.23</v>
      </c>
    </row>
    <row r="3596" spans="1:2">
      <c r="A3596" s="216">
        <v>42227</v>
      </c>
      <c r="B3596" s="215">
        <v>13.71</v>
      </c>
    </row>
    <row r="3597" spans="1:2">
      <c r="A3597" s="216">
        <v>42228</v>
      </c>
      <c r="B3597" s="215">
        <v>13.61</v>
      </c>
    </row>
    <row r="3598" spans="1:2">
      <c r="A3598" s="216">
        <v>42229</v>
      </c>
      <c r="B3598" s="215">
        <v>13.49</v>
      </c>
    </row>
    <row r="3599" spans="1:2">
      <c r="A3599" s="216">
        <v>42230</v>
      </c>
      <c r="B3599" s="215">
        <v>12.83</v>
      </c>
    </row>
    <row r="3600" spans="1:2">
      <c r="A3600" s="216">
        <v>42233</v>
      </c>
      <c r="B3600" s="215">
        <v>13.02</v>
      </c>
    </row>
    <row r="3601" spans="1:2">
      <c r="A3601" s="216">
        <v>42234</v>
      </c>
      <c r="B3601" s="215">
        <v>13.79</v>
      </c>
    </row>
    <row r="3602" spans="1:2">
      <c r="A3602" s="216">
        <v>42235</v>
      </c>
      <c r="B3602" s="215">
        <v>15.25</v>
      </c>
    </row>
    <row r="3603" spans="1:2">
      <c r="A3603" s="216">
        <v>42236</v>
      </c>
      <c r="B3603" s="215">
        <v>19.14</v>
      </c>
    </row>
    <row r="3604" spans="1:2">
      <c r="A3604" s="216">
        <v>42237</v>
      </c>
      <c r="B3604" s="215">
        <v>28.03</v>
      </c>
    </row>
    <row r="3605" spans="1:2">
      <c r="A3605" s="216">
        <v>42240</v>
      </c>
      <c r="B3605" s="215">
        <v>40.74</v>
      </c>
    </row>
    <row r="3606" spans="1:2">
      <c r="A3606" s="216">
        <v>42241</v>
      </c>
      <c r="B3606" s="215">
        <v>36.020000000000003</v>
      </c>
    </row>
    <row r="3607" spans="1:2">
      <c r="A3607" s="216">
        <v>42242</v>
      </c>
      <c r="B3607" s="215">
        <v>30.32</v>
      </c>
    </row>
    <row r="3608" spans="1:2">
      <c r="A3608" s="216">
        <v>42243</v>
      </c>
      <c r="B3608" s="215">
        <v>26.1</v>
      </c>
    </row>
    <row r="3609" spans="1:2">
      <c r="A3609" s="216">
        <v>42244</v>
      </c>
      <c r="B3609" s="215">
        <v>26.05</v>
      </c>
    </row>
    <row r="3610" spans="1:2">
      <c r="A3610" s="216">
        <v>42247</v>
      </c>
      <c r="B3610" s="215">
        <v>28.43</v>
      </c>
    </row>
    <row r="3611" spans="1:2">
      <c r="A3611" s="216">
        <v>42248</v>
      </c>
      <c r="B3611" s="215">
        <v>31.4</v>
      </c>
    </row>
    <row r="3612" spans="1:2">
      <c r="A3612" s="216">
        <v>42249</v>
      </c>
      <c r="B3612" s="215">
        <v>26.09</v>
      </c>
    </row>
    <row r="3613" spans="1:2">
      <c r="A3613" s="216">
        <v>42250</v>
      </c>
      <c r="B3613" s="215">
        <v>25.61</v>
      </c>
    </row>
    <row r="3614" spans="1:2">
      <c r="A3614" s="216">
        <v>42251</v>
      </c>
      <c r="B3614" s="215">
        <v>27.8</v>
      </c>
    </row>
    <row r="3615" spans="1:2">
      <c r="A3615" s="216">
        <v>42254</v>
      </c>
      <c r="B3615" s="217" t="e">
        <f>NA()</f>
        <v>#N/A</v>
      </c>
    </row>
    <row r="3616" spans="1:2">
      <c r="A3616" s="216">
        <v>42255</v>
      </c>
      <c r="B3616" s="215">
        <v>24.9</v>
      </c>
    </row>
    <row r="3617" spans="1:2">
      <c r="A3617" s="216">
        <v>42256</v>
      </c>
      <c r="B3617" s="215">
        <v>26.23</v>
      </c>
    </row>
    <row r="3618" spans="1:2">
      <c r="A3618" s="216">
        <v>42257</v>
      </c>
      <c r="B3618" s="215">
        <v>24.37</v>
      </c>
    </row>
    <row r="3619" spans="1:2">
      <c r="A3619" s="216">
        <v>42258</v>
      </c>
      <c r="B3619" s="215">
        <v>23.2</v>
      </c>
    </row>
    <row r="3620" spans="1:2">
      <c r="A3620" s="216">
        <v>42261</v>
      </c>
      <c r="B3620" s="215">
        <v>24.25</v>
      </c>
    </row>
    <row r="3621" spans="1:2">
      <c r="A3621" s="216">
        <v>42262</v>
      </c>
      <c r="B3621" s="215">
        <v>22.54</v>
      </c>
    </row>
    <row r="3622" spans="1:2">
      <c r="A3622" s="216">
        <v>42263</v>
      </c>
      <c r="B3622" s="215">
        <v>21.35</v>
      </c>
    </row>
    <row r="3623" spans="1:2">
      <c r="A3623" s="216">
        <v>42264</v>
      </c>
      <c r="B3623" s="215">
        <v>21.14</v>
      </c>
    </row>
    <row r="3624" spans="1:2">
      <c r="A3624" s="216">
        <v>42265</v>
      </c>
      <c r="B3624" s="215">
        <v>22.28</v>
      </c>
    </row>
    <row r="3625" spans="1:2">
      <c r="A3625" s="216">
        <v>42268</v>
      </c>
      <c r="B3625" s="215">
        <v>20.14</v>
      </c>
    </row>
    <row r="3626" spans="1:2">
      <c r="A3626" s="216">
        <v>42269</v>
      </c>
      <c r="B3626" s="215">
        <v>22.44</v>
      </c>
    </row>
    <row r="3627" spans="1:2">
      <c r="A3627" s="216">
        <v>42270</v>
      </c>
      <c r="B3627" s="215">
        <v>22.13</v>
      </c>
    </row>
    <row r="3628" spans="1:2">
      <c r="A3628" s="216">
        <v>42271</v>
      </c>
      <c r="B3628" s="215">
        <v>23.47</v>
      </c>
    </row>
    <row r="3629" spans="1:2">
      <c r="A3629" s="216">
        <v>42272</v>
      </c>
      <c r="B3629" s="215">
        <v>23.62</v>
      </c>
    </row>
    <row r="3630" spans="1:2">
      <c r="A3630" s="216">
        <v>42275</v>
      </c>
      <c r="B3630" s="215">
        <v>27.63</v>
      </c>
    </row>
    <row r="3631" spans="1:2">
      <c r="A3631" s="216">
        <v>42276</v>
      </c>
      <c r="B3631" s="215">
        <v>26.83</v>
      </c>
    </row>
    <row r="3632" spans="1:2">
      <c r="A3632" s="216">
        <v>42277</v>
      </c>
      <c r="B3632" s="215">
        <v>24.5</v>
      </c>
    </row>
    <row r="3633" spans="1:2">
      <c r="A3633" s="216">
        <v>42278</v>
      </c>
      <c r="B3633" s="215">
        <v>22.55</v>
      </c>
    </row>
    <row r="3634" spans="1:2">
      <c r="A3634" s="216">
        <v>42279</v>
      </c>
      <c r="B3634" s="215">
        <v>20.94</v>
      </c>
    </row>
    <row r="3635" spans="1:2">
      <c r="A3635" s="216">
        <v>42282</v>
      </c>
      <c r="B3635" s="215">
        <v>19.54</v>
      </c>
    </row>
    <row r="3636" spans="1:2">
      <c r="A3636" s="216">
        <v>42283</v>
      </c>
      <c r="B3636" s="215">
        <v>19.399999999999999</v>
      </c>
    </row>
    <row r="3637" spans="1:2">
      <c r="A3637" s="216">
        <v>42284</v>
      </c>
      <c r="B3637" s="215">
        <v>18.399999999999999</v>
      </c>
    </row>
    <row r="3638" spans="1:2">
      <c r="A3638" s="216">
        <v>42285</v>
      </c>
      <c r="B3638" s="215">
        <v>17.420000000000002</v>
      </c>
    </row>
    <row r="3639" spans="1:2">
      <c r="A3639" s="216">
        <v>42286</v>
      </c>
      <c r="B3639" s="215">
        <v>17.079999999999998</v>
      </c>
    </row>
    <row r="3640" spans="1:2">
      <c r="A3640" s="216">
        <v>42289</v>
      </c>
      <c r="B3640" s="215">
        <v>16.170000000000002</v>
      </c>
    </row>
    <row r="3641" spans="1:2">
      <c r="A3641" s="216">
        <v>42290</v>
      </c>
      <c r="B3641" s="215">
        <v>17.670000000000002</v>
      </c>
    </row>
    <row r="3642" spans="1:2">
      <c r="A3642" s="216">
        <v>42291</v>
      </c>
      <c r="B3642" s="215">
        <v>18.03</v>
      </c>
    </row>
    <row r="3643" spans="1:2">
      <c r="A3643" s="216">
        <v>42292</v>
      </c>
      <c r="B3643" s="215">
        <v>16.05</v>
      </c>
    </row>
    <row r="3644" spans="1:2">
      <c r="A3644" s="216">
        <v>42293</v>
      </c>
      <c r="B3644" s="215">
        <v>15.05</v>
      </c>
    </row>
    <row r="3645" spans="1:2">
      <c r="A3645" s="216">
        <v>42296</v>
      </c>
      <c r="B3645" s="215">
        <v>14.98</v>
      </c>
    </row>
    <row r="3646" spans="1:2">
      <c r="A3646" s="216">
        <v>42297</v>
      </c>
      <c r="B3646" s="215">
        <v>15.75</v>
      </c>
    </row>
    <row r="3647" spans="1:2">
      <c r="A3647" s="216">
        <v>42298</v>
      </c>
      <c r="B3647" s="215">
        <v>16.7</v>
      </c>
    </row>
    <row r="3648" spans="1:2">
      <c r="A3648" s="216">
        <v>42299</v>
      </c>
      <c r="B3648" s="215">
        <v>14.45</v>
      </c>
    </row>
    <row r="3649" spans="1:2">
      <c r="A3649" s="216">
        <v>42300</v>
      </c>
      <c r="B3649" s="215">
        <v>14.46</v>
      </c>
    </row>
    <row r="3650" spans="1:2">
      <c r="A3650" s="216">
        <v>42303</v>
      </c>
      <c r="B3650" s="215">
        <v>15.29</v>
      </c>
    </row>
    <row r="3651" spans="1:2">
      <c r="A3651" s="216">
        <v>42304</v>
      </c>
      <c r="B3651" s="215">
        <v>15.43</v>
      </c>
    </row>
    <row r="3652" spans="1:2">
      <c r="A3652" s="216">
        <v>42305</v>
      </c>
      <c r="B3652" s="215">
        <v>14.33</v>
      </c>
    </row>
    <row r="3653" spans="1:2">
      <c r="A3653" s="216">
        <v>42306</v>
      </c>
      <c r="B3653" s="215">
        <v>14.61</v>
      </c>
    </row>
    <row r="3654" spans="1:2">
      <c r="A3654" s="216">
        <v>42307</v>
      </c>
      <c r="B3654" s="215">
        <v>15.07</v>
      </c>
    </row>
    <row r="3655" spans="1:2">
      <c r="A3655" s="216">
        <v>42310</v>
      </c>
      <c r="B3655" s="215">
        <v>14.15</v>
      </c>
    </row>
    <row r="3656" spans="1:2">
      <c r="A3656" s="216">
        <v>42311</v>
      </c>
      <c r="B3656" s="215">
        <v>14.54</v>
      </c>
    </row>
    <row r="3657" spans="1:2">
      <c r="A3657" s="216">
        <v>42312</v>
      </c>
      <c r="B3657" s="215">
        <v>15.51</v>
      </c>
    </row>
    <row r="3658" spans="1:2">
      <c r="A3658" s="216">
        <v>42313</v>
      </c>
      <c r="B3658" s="215">
        <v>15.05</v>
      </c>
    </row>
    <row r="3659" spans="1:2">
      <c r="A3659" s="216">
        <v>42314</v>
      </c>
      <c r="B3659" s="215">
        <v>14.33</v>
      </c>
    </row>
    <row r="3660" spans="1:2">
      <c r="A3660" s="216">
        <v>42317</v>
      </c>
      <c r="B3660" s="215">
        <v>16.52</v>
      </c>
    </row>
    <row r="3661" spans="1:2">
      <c r="A3661" s="216">
        <v>42318</v>
      </c>
      <c r="B3661" s="215">
        <v>15.29</v>
      </c>
    </row>
    <row r="3662" spans="1:2">
      <c r="A3662" s="216">
        <v>42319</v>
      </c>
      <c r="B3662" s="215">
        <v>16.059999999999999</v>
      </c>
    </row>
    <row r="3663" spans="1:2">
      <c r="A3663" s="216">
        <v>42320</v>
      </c>
      <c r="B3663" s="215">
        <v>18.37</v>
      </c>
    </row>
    <row r="3664" spans="1:2">
      <c r="A3664" s="216">
        <v>42321</v>
      </c>
      <c r="B3664" s="215">
        <v>20.079999999999998</v>
      </c>
    </row>
    <row r="3665" spans="1:2">
      <c r="A3665" s="216">
        <v>42324</v>
      </c>
      <c r="B3665" s="215">
        <v>18.16</v>
      </c>
    </row>
    <row r="3666" spans="1:2">
      <c r="A3666" s="216">
        <v>42325</v>
      </c>
      <c r="B3666" s="215">
        <v>18.84</v>
      </c>
    </row>
    <row r="3667" spans="1:2">
      <c r="A3667" s="216">
        <v>42326</v>
      </c>
      <c r="B3667" s="215">
        <v>16.850000000000001</v>
      </c>
    </row>
    <row r="3668" spans="1:2">
      <c r="A3668" s="216">
        <v>42327</v>
      </c>
      <c r="B3668" s="215">
        <v>16.989999999999998</v>
      </c>
    </row>
    <row r="3669" spans="1:2">
      <c r="A3669" s="216">
        <v>42328</v>
      </c>
      <c r="B3669" s="215">
        <v>15.47</v>
      </c>
    </row>
    <row r="3670" spans="1:2">
      <c r="A3670" s="216">
        <v>42331</v>
      </c>
      <c r="B3670" s="215">
        <v>15.62</v>
      </c>
    </row>
    <row r="3671" spans="1:2">
      <c r="A3671" s="216">
        <v>42332</v>
      </c>
      <c r="B3671" s="215">
        <v>15.93</v>
      </c>
    </row>
    <row r="3672" spans="1:2">
      <c r="A3672" s="216">
        <v>42333</v>
      </c>
      <c r="B3672" s="215">
        <v>15.19</v>
      </c>
    </row>
    <row r="3673" spans="1:2">
      <c r="A3673" s="216">
        <v>42334</v>
      </c>
      <c r="B3673" s="217" t="e">
        <f>NA()</f>
        <v>#N/A</v>
      </c>
    </row>
    <row r="3674" spans="1:2">
      <c r="A3674" s="216">
        <v>42335</v>
      </c>
      <c r="B3674" s="215">
        <v>15.12</v>
      </c>
    </row>
    <row r="3675" spans="1:2">
      <c r="A3675" s="216">
        <v>42338</v>
      </c>
      <c r="B3675" s="215">
        <v>16.13</v>
      </c>
    </row>
    <row r="3676" spans="1:2">
      <c r="A3676" s="216">
        <v>42339</v>
      </c>
      <c r="B3676" s="215">
        <v>14.67</v>
      </c>
    </row>
    <row r="3677" spans="1:2">
      <c r="A3677" s="216">
        <v>42340</v>
      </c>
      <c r="B3677" s="215">
        <v>15.91</v>
      </c>
    </row>
    <row r="3678" spans="1:2">
      <c r="A3678" s="216">
        <v>42341</v>
      </c>
      <c r="B3678" s="215">
        <v>18.11</v>
      </c>
    </row>
    <row r="3679" spans="1:2">
      <c r="A3679" s="216">
        <v>42342</v>
      </c>
      <c r="B3679" s="215">
        <v>14.81</v>
      </c>
    </row>
    <row r="3680" spans="1:2">
      <c r="A3680" s="216">
        <v>42345</v>
      </c>
      <c r="B3680" s="215">
        <v>15.84</v>
      </c>
    </row>
    <row r="3681" spans="1:2">
      <c r="A3681" s="216">
        <v>42346</v>
      </c>
      <c r="B3681" s="215">
        <v>17.600000000000001</v>
      </c>
    </row>
    <row r="3682" spans="1:2">
      <c r="A3682" s="216">
        <v>42347</v>
      </c>
      <c r="B3682" s="215">
        <v>19.61</v>
      </c>
    </row>
    <row r="3683" spans="1:2">
      <c r="A3683" s="216">
        <v>42348</v>
      </c>
      <c r="B3683" s="215">
        <v>19.34</v>
      </c>
    </row>
    <row r="3684" spans="1:2">
      <c r="A3684" s="216">
        <v>42349</v>
      </c>
      <c r="B3684" s="215">
        <v>24.39</v>
      </c>
    </row>
    <row r="3685" spans="1:2">
      <c r="A3685" s="216">
        <v>42352</v>
      </c>
      <c r="B3685" s="215">
        <v>22.73</v>
      </c>
    </row>
    <row r="3686" spans="1:2">
      <c r="A3686" s="216">
        <v>42353</v>
      </c>
      <c r="B3686" s="215">
        <v>20.95</v>
      </c>
    </row>
    <row r="3687" spans="1:2">
      <c r="A3687" s="216">
        <v>42354</v>
      </c>
      <c r="B3687" s="215">
        <v>17.86</v>
      </c>
    </row>
    <row r="3688" spans="1:2">
      <c r="A3688" s="216">
        <v>42355</v>
      </c>
      <c r="B3688" s="215">
        <v>18.940000000000001</v>
      </c>
    </row>
    <row r="3689" spans="1:2">
      <c r="A3689" s="216">
        <v>42356</v>
      </c>
      <c r="B3689" s="215">
        <v>20.7</v>
      </c>
    </row>
    <row r="3690" spans="1:2">
      <c r="A3690" s="216">
        <v>42359</v>
      </c>
      <c r="B3690" s="215">
        <v>18.7</v>
      </c>
    </row>
    <row r="3691" spans="1:2">
      <c r="A3691" s="216">
        <v>42360</v>
      </c>
      <c r="B3691" s="215">
        <v>16.600000000000001</v>
      </c>
    </row>
    <row r="3692" spans="1:2">
      <c r="A3692" s="216">
        <v>42361</v>
      </c>
      <c r="B3692" s="215">
        <v>15.57</v>
      </c>
    </row>
    <row r="3693" spans="1:2">
      <c r="A3693" s="216">
        <v>42362</v>
      </c>
      <c r="B3693" s="215">
        <v>15.74</v>
      </c>
    </row>
    <row r="3694" spans="1:2">
      <c r="A3694" s="216">
        <v>42363</v>
      </c>
      <c r="B3694" s="217" t="e">
        <f>NA()</f>
        <v>#N/A</v>
      </c>
    </row>
    <row r="3695" spans="1:2">
      <c r="A3695" s="216">
        <v>42366</v>
      </c>
      <c r="B3695" s="215">
        <v>16.91</v>
      </c>
    </row>
    <row r="3696" spans="1:2">
      <c r="A3696" s="216">
        <v>42367</v>
      </c>
      <c r="B3696" s="215">
        <v>16.079999999999998</v>
      </c>
    </row>
    <row r="3697" spans="1:2">
      <c r="A3697" s="216">
        <v>42368</v>
      </c>
      <c r="B3697" s="215">
        <v>17.29</v>
      </c>
    </row>
    <row r="3698" spans="1:2">
      <c r="A3698" s="216">
        <v>42369</v>
      </c>
      <c r="B3698" s="215">
        <v>18.21</v>
      </c>
    </row>
    <row r="3699" spans="1:2">
      <c r="A3699" s="216">
        <v>42370</v>
      </c>
      <c r="B3699" s="217" t="e">
        <f>NA()</f>
        <v>#N/A</v>
      </c>
    </row>
    <row r="3700" spans="1:2">
      <c r="A3700" s="216">
        <v>42373</v>
      </c>
      <c r="B3700" s="215">
        <v>20.7</v>
      </c>
    </row>
    <row r="3701" spans="1:2">
      <c r="A3701" s="216">
        <v>42374</v>
      </c>
      <c r="B3701" s="215">
        <v>19.34</v>
      </c>
    </row>
    <row r="3702" spans="1:2">
      <c r="A3702" s="216">
        <v>42375</v>
      </c>
      <c r="B3702" s="215">
        <v>20.59</v>
      </c>
    </row>
    <row r="3703" spans="1:2">
      <c r="A3703" s="216">
        <v>42376</v>
      </c>
      <c r="B3703" s="215">
        <v>24.99</v>
      </c>
    </row>
    <row r="3704" spans="1:2">
      <c r="A3704" s="216">
        <v>42377</v>
      </c>
      <c r="B3704" s="215">
        <v>27.01</v>
      </c>
    </row>
    <row r="3705" spans="1:2">
      <c r="A3705" s="216">
        <v>42380</v>
      </c>
      <c r="B3705" s="215">
        <v>24.3</v>
      </c>
    </row>
    <row r="3706" spans="1:2">
      <c r="A3706" s="216">
        <v>42381</v>
      </c>
      <c r="B3706" s="215">
        <v>22.47</v>
      </c>
    </row>
    <row r="3707" spans="1:2">
      <c r="A3707" s="216">
        <v>42382</v>
      </c>
      <c r="B3707" s="215">
        <v>25.22</v>
      </c>
    </row>
    <row r="3708" spans="1:2">
      <c r="A3708" s="216">
        <v>42383</v>
      </c>
      <c r="B3708" s="215">
        <v>23.95</v>
      </c>
    </row>
    <row r="3709" spans="1:2">
      <c r="A3709" s="216">
        <v>42384</v>
      </c>
      <c r="B3709" s="215">
        <v>27.02</v>
      </c>
    </row>
    <row r="3710" spans="1:2">
      <c r="A3710" s="216">
        <v>42387</v>
      </c>
      <c r="B3710" s="217" t="e">
        <f>NA()</f>
        <v>#N/A</v>
      </c>
    </row>
    <row r="3711" spans="1:2">
      <c r="A3711" s="216">
        <v>42388</v>
      </c>
      <c r="B3711" s="215">
        <v>26.05</v>
      </c>
    </row>
    <row r="3712" spans="1:2">
      <c r="A3712" s="216">
        <v>42389</v>
      </c>
      <c r="B3712" s="215">
        <v>27.59</v>
      </c>
    </row>
    <row r="3713" spans="1:2">
      <c r="A3713" s="216">
        <v>42390</v>
      </c>
      <c r="B3713" s="215">
        <v>26.69</v>
      </c>
    </row>
    <row r="3714" spans="1:2">
      <c r="A3714" s="216">
        <v>42391</v>
      </c>
      <c r="B3714" s="215">
        <v>22.34</v>
      </c>
    </row>
    <row r="3715" spans="1:2">
      <c r="A3715" s="216">
        <v>42394</v>
      </c>
      <c r="B3715" s="215">
        <v>24.15</v>
      </c>
    </row>
    <row r="3716" spans="1:2">
      <c r="A3716" s="216">
        <v>42395</v>
      </c>
      <c r="B3716" s="215">
        <v>22.5</v>
      </c>
    </row>
    <row r="3717" spans="1:2">
      <c r="A3717" s="216">
        <v>42396</v>
      </c>
      <c r="B3717" s="215">
        <v>23.11</v>
      </c>
    </row>
    <row r="3718" spans="1:2">
      <c r="A3718" s="216">
        <v>42397</v>
      </c>
      <c r="B3718" s="215">
        <v>22.42</v>
      </c>
    </row>
    <row r="3719" spans="1:2">
      <c r="A3719" s="216">
        <v>42398</v>
      </c>
      <c r="B3719" s="215">
        <v>20.2</v>
      </c>
    </row>
    <row r="3720" spans="1:2">
      <c r="A3720" s="216">
        <v>42401</v>
      </c>
      <c r="B3720" s="215">
        <v>19.98</v>
      </c>
    </row>
    <row r="3721" spans="1:2">
      <c r="A3721" s="216">
        <v>42402</v>
      </c>
      <c r="B3721" s="215">
        <v>21.98</v>
      </c>
    </row>
    <row r="3722" spans="1:2">
      <c r="A3722" s="216">
        <v>42403</v>
      </c>
      <c r="B3722" s="215">
        <v>21.65</v>
      </c>
    </row>
    <row r="3723" spans="1:2">
      <c r="A3723" s="216">
        <v>42404</v>
      </c>
      <c r="B3723" s="215">
        <v>21.84</v>
      </c>
    </row>
    <row r="3724" spans="1:2">
      <c r="A3724" s="216">
        <v>42405</v>
      </c>
      <c r="B3724" s="215">
        <v>23.38</v>
      </c>
    </row>
    <row r="3725" spans="1:2">
      <c r="A3725" s="216">
        <v>42408</v>
      </c>
      <c r="B3725" s="215">
        <v>26</v>
      </c>
    </row>
    <row r="3726" spans="1:2">
      <c r="A3726" s="216">
        <v>42409</v>
      </c>
      <c r="B3726" s="215">
        <v>26.54</v>
      </c>
    </row>
    <row r="3727" spans="1:2">
      <c r="A3727" s="216">
        <v>42410</v>
      </c>
      <c r="B3727" s="215">
        <v>26.29</v>
      </c>
    </row>
    <row r="3728" spans="1:2">
      <c r="A3728" s="216">
        <v>42411</v>
      </c>
      <c r="B3728" s="215">
        <v>28.14</v>
      </c>
    </row>
    <row r="3729" spans="1:2">
      <c r="A3729" s="216">
        <v>42412</v>
      </c>
      <c r="B3729" s="215">
        <v>25.4</v>
      </c>
    </row>
    <row r="3730" spans="1:2">
      <c r="A3730" s="216">
        <v>42415</v>
      </c>
      <c r="B3730" s="217" t="e">
        <f>NA()</f>
        <v>#N/A</v>
      </c>
    </row>
    <row r="3731" spans="1:2">
      <c r="A3731" s="216">
        <v>42416</v>
      </c>
      <c r="B3731" s="215">
        <v>24.11</v>
      </c>
    </row>
    <row r="3732" spans="1:2">
      <c r="A3732" s="216">
        <v>42417</v>
      </c>
      <c r="B3732" s="215">
        <v>22.31</v>
      </c>
    </row>
    <row r="3733" spans="1:2">
      <c r="A3733" s="216">
        <v>42418</v>
      </c>
      <c r="B3733" s="215">
        <v>21.64</v>
      </c>
    </row>
    <row r="3734" spans="1:2">
      <c r="A3734" s="216">
        <v>42419</v>
      </c>
      <c r="B3734" s="215">
        <v>20.53</v>
      </c>
    </row>
    <row r="3735" spans="1:2">
      <c r="A3735" s="216">
        <v>42422</v>
      </c>
      <c r="B3735" s="215">
        <v>19.38</v>
      </c>
    </row>
    <row r="3736" spans="1:2">
      <c r="A3736" s="216">
        <v>42423</v>
      </c>
      <c r="B3736" s="215">
        <v>20.98</v>
      </c>
    </row>
    <row r="3737" spans="1:2">
      <c r="A3737" s="216">
        <v>42424</v>
      </c>
      <c r="B3737" s="215">
        <v>20.72</v>
      </c>
    </row>
    <row r="3738" spans="1:2">
      <c r="A3738" s="216">
        <v>42425</v>
      </c>
      <c r="B3738" s="215">
        <v>19.11</v>
      </c>
    </row>
    <row r="3739" spans="1:2">
      <c r="A3739" s="216">
        <v>42426</v>
      </c>
      <c r="B3739" s="215">
        <v>19.809999999999999</v>
      </c>
    </row>
    <row r="3740" spans="1:2">
      <c r="A3740" s="216">
        <v>42429</v>
      </c>
      <c r="B3740" s="215">
        <v>20.55</v>
      </c>
    </row>
    <row r="3741" spans="1:2">
      <c r="A3741" s="216">
        <v>42430</v>
      </c>
      <c r="B3741" s="215">
        <v>17.7</v>
      </c>
    </row>
    <row r="3742" spans="1:2">
      <c r="A3742" s="216">
        <v>42431</v>
      </c>
      <c r="B3742" s="215">
        <v>17.09</v>
      </c>
    </row>
    <row r="3743" spans="1:2">
      <c r="A3743" s="216">
        <v>42432</v>
      </c>
      <c r="B3743" s="215">
        <v>16.7</v>
      </c>
    </row>
    <row r="3744" spans="1:2">
      <c r="A3744" s="216">
        <v>42433</v>
      </c>
      <c r="B3744" s="215">
        <v>16.86</v>
      </c>
    </row>
    <row r="3745" spans="1:2">
      <c r="A3745" s="216">
        <v>42436</v>
      </c>
      <c r="B3745" s="215">
        <v>17.350000000000001</v>
      </c>
    </row>
    <row r="3746" spans="1:2">
      <c r="A3746" s="216">
        <v>42437</v>
      </c>
      <c r="B3746" s="215">
        <v>18.670000000000002</v>
      </c>
    </row>
    <row r="3747" spans="1:2">
      <c r="A3747" s="216">
        <v>42438</v>
      </c>
      <c r="B3747" s="215">
        <v>18.34</v>
      </c>
    </row>
    <row r="3748" spans="1:2">
      <c r="A3748" s="216">
        <v>42439</v>
      </c>
      <c r="B3748" s="215">
        <v>18.05</v>
      </c>
    </row>
    <row r="3749" spans="1:2">
      <c r="A3749" s="216">
        <v>42440</v>
      </c>
      <c r="B3749" s="215">
        <v>16.5</v>
      </c>
    </row>
    <row r="3750" spans="1:2">
      <c r="A3750" s="216">
        <v>42443</v>
      </c>
      <c r="B3750" s="215">
        <v>16.920000000000002</v>
      </c>
    </row>
    <row r="3751" spans="1:2">
      <c r="A3751" s="216">
        <v>42444</v>
      </c>
      <c r="B3751" s="215">
        <v>16.84</v>
      </c>
    </row>
    <row r="3752" spans="1:2">
      <c r="A3752" s="216">
        <v>42445</v>
      </c>
      <c r="B3752" s="215">
        <v>14.99</v>
      </c>
    </row>
    <row r="3753" spans="1:2">
      <c r="A3753" s="216">
        <v>42446</v>
      </c>
      <c r="B3753" s="215">
        <v>14.44</v>
      </c>
    </row>
    <row r="3754" spans="1:2">
      <c r="A3754" s="216">
        <v>42447</v>
      </c>
      <c r="B3754" s="215">
        <v>14.02</v>
      </c>
    </row>
    <row r="3755" spans="1:2">
      <c r="A3755" s="216">
        <v>42450</v>
      </c>
      <c r="B3755" s="215">
        <v>13.79</v>
      </c>
    </row>
    <row r="3756" spans="1:2">
      <c r="A3756" s="216">
        <v>42451</v>
      </c>
      <c r="B3756" s="215">
        <v>14.17</v>
      </c>
    </row>
    <row r="3757" spans="1:2">
      <c r="A3757" s="216">
        <v>42452</v>
      </c>
      <c r="B3757" s="215">
        <v>14.94</v>
      </c>
    </row>
    <row r="3758" spans="1:2">
      <c r="A3758" s="216">
        <v>42453</v>
      </c>
      <c r="B3758" s="215">
        <v>14.74</v>
      </c>
    </row>
    <row r="3759" spans="1:2">
      <c r="A3759" s="216">
        <v>42454</v>
      </c>
      <c r="B3759" s="217" t="e">
        <f>NA()</f>
        <v>#N/A</v>
      </c>
    </row>
    <row r="3760" spans="1:2">
      <c r="A3760" s="216">
        <v>42457</v>
      </c>
      <c r="B3760" s="215">
        <v>15.24</v>
      </c>
    </row>
    <row r="3761" spans="1:2">
      <c r="A3761" s="216">
        <v>42458</v>
      </c>
      <c r="B3761" s="215">
        <v>13.82</v>
      </c>
    </row>
    <row r="3762" spans="1:2">
      <c r="A3762" s="216">
        <v>42459</v>
      </c>
      <c r="B3762" s="215">
        <v>13.56</v>
      </c>
    </row>
    <row r="3763" spans="1:2">
      <c r="A3763" s="216">
        <v>42460</v>
      </c>
      <c r="B3763" s="215">
        <v>13.95</v>
      </c>
    </row>
    <row r="3764" spans="1:2">
      <c r="A3764" s="216">
        <v>42461</v>
      </c>
      <c r="B3764" s="215">
        <v>13.1</v>
      </c>
    </row>
    <row r="3765" spans="1:2">
      <c r="A3765" s="216">
        <v>42464</v>
      </c>
      <c r="B3765" s="215">
        <v>14.12</v>
      </c>
    </row>
    <row r="3766" spans="1:2">
      <c r="A3766" s="216">
        <v>42465</v>
      </c>
      <c r="B3766" s="215">
        <v>15.42</v>
      </c>
    </row>
    <row r="3767" spans="1:2">
      <c r="A3767" s="216">
        <v>42466</v>
      </c>
      <c r="B3767" s="215">
        <v>14.09</v>
      </c>
    </row>
    <row r="3768" spans="1:2">
      <c r="A3768" s="216">
        <v>42467</v>
      </c>
      <c r="B3768" s="215">
        <v>16.16</v>
      </c>
    </row>
    <row r="3769" spans="1:2">
      <c r="A3769" s="216">
        <v>42468</v>
      </c>
      <c r="B3769" s="215">
        <v>15.36</v>
      </c>
    </row>
    <row r="3770" spans="1:2">
      <c r="A3770" s="216">
        <v>42471</v>
      </c>
      <c r="B3770" s="215">
        <v>16.260000000000002</v>
      </c>
    </row>
    <row r="3771" spans="1:2">
      <c r="A3771" s="216">
        <v>42472</v>
      </c>
      <c r="B3771" s="215">
        <v>14.85</v>
      </c>
    </row>
    <row r="3772" spans="1:2">
      <c r="A3772" s="216">
        <v>42473</v>
      </c>
      <c r="B3772" s="215">
        <v>13.84</v>
      </c>
    </row>
    <row r="3773" spans="1:2">
      <c r="A3773" s="216">
        <v>42474</v>
      </c>
      <c r="B3773" s="215">
        <v>13.72</v>
      </c>
    </row>
    <row r="3774" spans="1:2">
      <c r="A3774" s="216">
        <v>42475</v>
      </c>
      <c r="B3774" s="215">
        <v>13.62</v>
      </c>
    </row>
    <row r="3775" spans="1:2">
      <c r="A3775" s="216">
        <v>42478</v>
      </c>
      <c r="B3775" s="215">
        <v>13.35</v>
      </c>
    </row>
    <row r="3776" spans="1:2">
      <c r="A3776" s="216">
        <v>42479</v>
      </c>
      <c r="B3776" s="215">
        <v>13.24</v>
      </c>
    </row>
    <row r="3777" spans="1:2">
      <c r="A3777" s="216">
        <v>42480</v>
      </c>
      <c r="B3777" s="215">
        <v>13.28</v>
      </c>
    </row>
    <row r="3778" spans="1:2">
      <c r="A3778" s="216">
        <v>42481</v>
      </c>
      <c r="B3778" s="215">
        <v>13.95</v>
      </c>
    </row>
    <row r="3779" spans="1:2">
      <c r="A3779" s="216">
        <v>42482</v>
      </c>
      <c r="B3779" s="215">
        <v>13.22</v>
      </c>
    </row>
    <row r="3780" spans="1:2">
      <c r="A3780" s="216">
        <v>42485</v>
      </c>
      <c r="B3780" s="215">
        <v>14.08</v>
      </c>
    </row>
    <row r="3781" spans="1:2">
      <c r="A3781" s="216">
        <v>42486</v>
      </c>
      <c r="B3781" s="215">
        <v>13.96</v>
      </c>
    </row>
    <row r="3782" spans="1:2">
      <c r="A3782" s="216">
        <v>42487</v>
      </c>
      <c r="B3782" s="215">
        <v>13.77</v>
      </c>
    </row>
    <row r="3783" spans="1:2">
      <c r="A3783" s="216">
        <v>42488</v>
      </c>
      <c r="B3783" s="215">
        <v>15.22</v>
      </c>
    </row>
    <row r="3784" spans="1:2">
      <c r="A3784" s="216">
        <v>42489</v>
      </c>
      <c r="B3784" s="215">
        <v>15.7</v>
      </c>
    </row>
    <row r="3785" spans="1:2">
      <c r="A3785" s="216">
        <v>42492</v>
      </c>
      <c r="B3785" s="215">
        <v>14.68</v>
      </c>
    </row>
    <row r="3786" spans="1:2">
      <c r="A3786" s="216">
        <v>42493</v>
      </c>
      <c r="B3786" s="215">
        <v>15.6</v>
      </c>
    </row>
    <row r="3787" spans="1:2">
      <c r="A3787" s="216">
        <v>42494</v>
      </c>
      <c r="B3787" s="215">
        <v>16.05</v>
      </c>
    </row>
    <row r="3788" spans="1:2">
      <c r="A3788" s="216">
        <v>42495</v>
      </c>
      <c r="B3788" s="215">
        <v>15.91</v>
      </c>
    </row>
    <row r="3789" spans="1:2">
      <c r="A3789" s="216">
        <v>42496</v>
      </c>
      <c r="B3789" s="215">
        <v>14.72</v>
      </c>
    </row>
    <row r="3790" spans="1:2">
      <c r="A3790" s="216">
        <v>42499</v>
      </c>
      <c r="B3790" s="215">
        <v>14.57</v>
      </c>
    </row>
    <row r="3791" spans="1:2">
      <c r="A3791" s="216">
        <v>42500</v>
      </c>
      <c r="B3791" s="215">
        <v>13.63</v>
      </c>
    </row>
    <row r="3792" spans="1:2">
      <c r="A3792" s="216">
        <v>42501</v>
      </c>
      <c r="B3792" s="215">
        <v>14.69</v>
      </c>
    </row>
    <row r="3793" spans="1:2">
      <c r="A3793" s="216">
        <v>42502</v>
      </c>
      <c r="B3793" s="215">
        <v>14.41</v>
      </c>
    </row>
    <row r="3794" spans="1:2">
      <c r="A3794" s="216">
        <v>42503</v>
      </c>
      <c r="B3794" s="215">
        <v>15.04</v>
      </c>
    </row>
    <row r="3795" spans="1:2">
      <c r="A3795" s="216">
        <v>42506</v>
      </c>
      <c r="B3795" s="215">
        <v>14.68</v>
      </c>
    </row>
    <row r="3796" spans="1:2">
      <c r="A3796" s="216">
        <v>42507</v>
      </c>
      <c r="B3796" s="215">
        <v>15.57</v>
      </c>
    </row>
    <row r="3797" spans="1:2">
      <c r="A3797" s="216">
        <v>42508</v>
      </c>
      <c r="B3797" s="215">
        <v>15.95</v>
      </c>
    </row>
    <row r="3798" spans="1:2">
      <c r="A3798" s="216">
        <v>42509</v>
      </c>
      <c r="B3798" s="215">
        <v>16.329999999999998</v>
      </c>
    </row>
    <row r="3799" spans="1:2">
      <c r="A3799" s="216">
        <v>42510</v>
      </c>
      <c r="B3799" s="215">
        <v>15.2</v>
      </c>
    </row>
    <row r="3800" spans="1:2">
      <c r="A3800" s="216">
        <v>42513</v>
      </c>
      <c r="B3800" s="215">
        <v>15.82</v>
      </c>
    </row>
    <row r="3801" spans="1:2">
      <c r="A3801" s="216">
        <v>42514</v>
      </c>
      <c r="B3801" s="215">
        <v>14.42</v>
      </c>
    </row>
    <row r="3802" spans="1:2">
      <c r="A3802" s="216">
        <v>42515</v>
      </c>
      <c r="B3802" s="215">
        <v>13.9</v>
      </c>
    </row>
    <row r="3803" spans="1:2">
      <c r="A3803" s="216">
        <v>42516</v>
      </c>
      <c r="B3803" s="215">
        <v>13.43</v>
      </c>
    </row>
    <row r="3804" spans="1:2">
      <c r="A3804" s="216">
        <v>42517</v>
      </c>
      <c r="B3804" s="215">
        <v>13.12</v>
      </c>
    </row>
    <row r="3805" spans="1:2">
      <c r="A3805" s="216">
        <v>42520</v>
      </c>
      <c r="B3805" s="217" t="e">
        <f>NA()</f>
        <v>#N/A</v>
      </c>
    </row>
    <row r="3806" spans="1:2">
      <c r="A3806" s="216">
        <v>42521</v>
      </c>
      <c r="B3806" s="215">
        <v>14.19</v>
      </c>
    </row>
    <row r="3807" spans="1:2">
      <c r="A3807" s="216">
        <v>42522</v>
      </c>
      <c r="B3807" s="215">
        <v>14.2</v>
      </c>
    </row>
    <row r="3808" spans="1:2">
      <c r="A3808" s="216">
        <v>42523</v>
      </c>
      <c r="B3808" s="215">
        <v>13.63</v>
      </c>
    </row>
    <row r="3809" spans="1:2">
      <c r="A3809" s="216">
        <v>42524</v>
      </c>
      <c r="B3809" s="215">
        <v>13.47</v>
      </c>
    </row>
    <row r="3810" spans="1:2">
      <c r="A3810" s="216">
        <v>42527</v>
      </c>
      <c r="B3810" s="215">
        <v>13.65</v>
      </c>
    </row>
    <row r="3811" spans="1:2">
      <c r="A3811" s="216">
        <v>42528</v>
      </c>
      <c r="B3811" s="215">
        <v>14.05</v>
      </c>
    </row>
    <row r="3812" spans="1:2">
      <c r="A3812" s="216">
        <v>42529</v>
      </c>
      <c r="B3812" s="215">
        <v>14.08</v>
      </c>
    </row>
    <row r="3813" spans="1:2">
      <c r="A3813" s="216">
        <v>42530</v>
      </c>
      <c r="B3813" s="215">
        <v>14.64</v>
      </c>
    </row>
    <row r="3814" spans="1:2">
      <c r="A3814" s="216">
        <v>42531</v>
      </c>
      <c r="B3814" s="215">
        <v>17.03</v>
      </c>
    </row>
    <row r="3815" spans="1:2">
      <c r="A3815" s="216">
        <v>42534</v>
      </c>
      <c r="B3815" s="215">
        <v>20.97</v>
      </c>
    </row>
    <row r="3816" spans="1:2">
      <c r="A3816" s="216">
        <v>42535</v>
      </c>
      <c r="B3816" s="215">
        <v>20.5</v>
      </c>
    </row>
    <row r="3817" spans="1:2">
      <c r="A3817" s="216">
        <v>42536</v>
      </c>
      <c r="B3817" s="215">
        <v>20.14</v>
      </c>
    </row>
    <row r="3818" spans="1:2">
      <c r="A3818" s="216">
        <v>42537</v>
      </c>
      <c r="B3818" s="215">
        <v>19.37</v>
      </c>
    </row>
    <row r="3819" spans="1:2">
      <c r="A3819" s="216">
        <v>42538</v>
      </c>
      <c r="B3819" s="215">
        <v>19.41</v>
      </c>
    </row>
    <row r="3820" spans="1:2">
      <c r="A3820" s="216">
        <v>42541</v>
      </c>
      <c r="B3820" s="215">
        <v>18.37</v>
      </c>
    </row>
    <row r="3821" spans="1:2">
      <c r="A3821" s="216">
        <v>42542</v>
      </c>
      <c r="B3821" s="215">
        <v>18.48</v>
      </c>
    </row>
    <row r="3822" spans="1:2">
      <c r="A3822" s="216">
        <v>42543</v>
      </c>
      <c r="B3822" s="215">
        <v>21.17</v>
      </c>
    </row>
    <row r="3823" spans="1:2">
      <c r="A3823" s="216">
        <v>42544</v>
      </c>
      <c r="B3823" s="215">
        <v>17.25</v>
      </c>
    </row>
    <row r="3824" spans="1:2">
      <c r="A3824" s="216">
        <v>42545</v>
      </c>
      <c r="B3824" s="215">
        <v>25.76</v>
      </c>
    </row>
    <row r="3825" spans="1:2">
      <c r="A3825" s="216">
        <v>42548</v>
      </c>
      <c r="B3825" s="215">
        <v>23.85</v>
      </c>
    </row>
    <row r="3826" spans="1:2">
      <c r="A3826" s="216">
        <v>42549</v>
      </c>
      <c r="B3826" s="215">
        <v>18.75</v>
      </c>
    </row>
    <row r="3827" spans="1:2">
      <c r="A3827" s="216">
        <v>42550</v>
      </c>
      <c r="B3827" s="215">
        <v>16.64</v>
      </c>
    </row>
    <row r="3828" spans="1:2">
      <c r="A3828" s="216">
        <v>42551</v>
      </c>
      <c r="B3828" s="215">
        <v>15.63</v>
      </c>
    </row>
    <row r="3829" spans="1:2">
      <c r="A3829" s="216">
        <v>42552</v>
      </c>
      <c r="B3829" s="215">
        <v>14.77</v>
      </c>
    </row>
    <row r="3830" spans="1:2">
      <c r="A3830" s="216">
        <v>42555</v>
      </c>
      <c r="B3830" s="217" t="e">
        <f>NA()</f>
        <v>#N/A</v>
      </c>
    </row>
    <row r="3831" spans="1:2">
      <c r="A3831" s="216">
        <v>42556</v>
      </c>
      <c r="B3831" s="215">
        <v>15.58</v>
      </c>
    </row>
    <row r="3832" spans="1:2">
      <c r="A3832" s="216">
        <v>42557</v>
      </c>
      <c r="B3832" s="215">
        <v>14.96</v>
      </c>
    </row>
    <row r="3833" spans="1:2">
      <c r="A3833" s="216">
        <v>42558</v>
      </c>
      <c r="B3833" s="215">
        <v>14.76</v>
      </c>
    </row>
    <row r="3834" spans="1:2">
      <c r="A3834" s="216">
        <v>42559</v>
      </c>
      <c r="B3834" s="215">
        <v>13.2</v>
      </c>
    </row>
    <row r="3835" spans="1:2">
      <c r="A3835" s="216">
        <v>42562</v>
      </c>
      <c r="B3835" s="215">
        <v>13.54</v>
      </c>
    </row>
    <row r="3836" spans="1:2">
      <c r="A3836" s="216">
        <v>42563</v>
      </c>
      <c r="B3836" s="215">
        <v>13.55</v>
      </c>
    </row>
    <row r="3837" spans="1:2">
      <c r="A3837" s="216">
        <v>42564</v>
      </c>
      <c r="B3837" s="215">
        <v>13.04</v>
      </c>
    </row>
    <row r="3838" spans="1:2">
      <c r="A3838" s="216">
        <v>42565</v>
      </c>
      <c r="B3838" s="215">
        <v>12.82</v>
      </c>
    </row>
    <row r="3839" spans="1:2">
      <c r="A3839" s="216">
        <v>42566</v>
      </c>
      <c r="B3839" s="215">
        <v>12.67</v>
      </c>
    </row>
    <row r="3840" spans="1:2">
      <c r="A3840" s="216">
        <v>42569</v>
      </c>
      <c r="B3840" s="215">
        <v>12.44</v>
      </c>
    </row>
    <row r="3841" spans="1:2">
      <c r="A3841" s="216">
        <v>42570</v>
      </c>
      <c r="B3841" s="215">
        <v>11.97</v>
      </c>
    </row>
    <row r="3842" spans="1:2">
      <c r="A3842" s="216">
        <v>42571</v>
      </c>
      <c r="B3842" s="215">
        <v>11.77</v>
      </c>
    </row>
    <row r="3843" spans="1:2">
      <c r="A3843" s="216">
        <v>42572</v>
      </c>
      <c r="B3843" s="215">
        <v>12.74</v>
      </c>
    </row>
    <row r="3844" spans="1:2">
      <c r="A3844" s="216">
        <v>42573</v>
      </c>
      <c r="B3844" s="215">
        <v>12.02</v>
      </c>
    </row>
    <row r="3845" spans="1:2">
      <c r="A3845" s="216">
        <v>42576</v>
      </c>
      <c r="B3845" s="215">
        <v>12.87</v>
      </c>
    </row>
    <row r="3846" spans="1:2">
      <c r="A3846" s="216">
        <v>42577</v>
      </c>
      <c r="B3846" s="215">
        <v>13.05</v>
      </c>
    </row>
    <row r="3847" spans="1:2">
      <c r="A3847" s="216">
        <v>42578</v>
      </c>
      <c r="B3847" s="215">
        <v>12.83</v>
      </c>
    </row>
    <row r="3848" spans="1:2">
      <c r="A3848" s="216">
        <v>42579</v>
      </c>
      <c r="B3848" s="215">
        <v>12.72</v>
      </c>
    </row>
    <row r="3849" spans="1:2">
      <c r="A3849" s="216">
        <v>42580</v>
      </c>
      <c r="B3849" s="215">
        <v>11.87</v>
      </c>
    </row>
    <row r="3850" spans="1:2">
      <c r="A3850" s="216">
        <v>42583</v>
      </c>
      <c r="B3850" s="215">
        <v>12.44</v>
      </c>
    </row>
    <row r="3851" spans="1:2">
      <c r="A3851" s="216">
        <v>42584</v>
      </c>
      <c r="B3851" s="215">
        <v>13.37</v>
      </c>
    </row>
    <row r="3852" spans="1:2">
      <c r="A3852" s="216">
        <v>42585</v>
      </c>
      <c r="B3852" s="215">
        <v>12.86</v>
      </c>
    </row>
    <row r="3853" spans="1:2">
      <c r="A3853" s="216">
        <v>42586</v>
      </c>
      <c r="B3853" s="215">
        <v>12.42</v>
      </c>
    </row>
    <row r="3854" spans="1:2">
      <c r="A3854" s="216">
        <v>42587</v>
      </c>
      <c r="B3854" s="215">
        <v>11.39</v>
      </c>
    </row>
    <row r="3855" spans="1:2">
      <c r="A3855" s="216">
        <v>42590</v>
      </c>
      <c r="B3855" s="215">
        <v>11.5</v>
      </c>
    </row>
    <row r="3856" spans="1:2">
      <c r="A3856" s="216">
        <v>42591</v>
      </c>
      <c r="B3856" s="215">
        <v>11.66</v>
      </c>
    </row>
    <row r="3857" spans="1:2">
      <c r="A3857" s="216">
        <v>42592</v>
      </c>
      <c r="B3857" s="215">
        <v>12.05</v>
      </c>
    </row>
    <row r="3858" spans="1:2">
      <c r="A3858" s="216">
        <v>42593</v>
      </c>
      <c r="B3858" s="215">
        <v>11.68</v>
      </c>
    </row>
    <row r="3859" spans="1:2">
      <c r="A3859" s="216">
        <v>42594</v>
      </c>
      <c r="B3859" s="215">
        <v>11.55</v>
      </c>
    </row>
    <row r="3860" spans="1:2">
      <c r="A3860" s="216">
        <v>42597</v>
      </c>
      <c r="B3860" s="215">
        <v>11.81</v>
      </c>
    </row>
    <row r="3861" spans="1:2">
      <c r="A3861" s="216">
        <v>42598</v>
      </c>
      <c r="B3861" s="215">
        <v>12.64</v>
      </c>
    </row>
    <row r="3862" spans="1:2">
      <c r="A3862" s="216">
        <v>42599</v>
      </c>
      <c r="B3862" s="215">
        <v>12.19</v>
      </c>
    </row>
    <row r="3863" spans="1:2">
      <c r="A3863" s="216">
        <v>42600</v>
      </c>
      <c r="B3863" s="215">
        <v>11.43</v>
      </c>
    </row>
    <row r="3864" spans="1:2">
      <c r="A3864" s="216">
        <v>42601</v>
      </c>
      <c r="B3864" s="215">
        <v>11.34</v>
      </c>
    </row>
    <row r="3865" spans="1:2">
      <c r="A3865" s="216">
        <v>42604</v>
      </c>
      <c r="B3865" s="215">
        <v>12.27</v>
      </c>
    </row>
    <row r="3866" spans="1:2">
      <c r="A3866" s="216">
        <v>42605</v>
      </c>
      <c r="B3866" s="215">
        <v>12.38</v>
      </c>
    </row>
    <row r="3867" spans="1:2">
      <c r="A3867" s="216">
        <v>42606</v>
      </c>
      <c r="B3867" s="215">
        <v>13.45</v>
      </c>
    </row>
    <row r="3868" spans="1:2">
      <c r="A3868" s="216">
        <v>42607</v>
      </c>
      <c r="B3868" s="215">
        <v>13.63</v>
      </c>
    </row>
    <row r="3869" spans="1:2">
      <c r="A3869" s="216">
        <v>42608</v>
      </c>
      <c r="B3869" s="215">
        <v>13.65</v>
      </c>
    </row>
    <row r="3870" spans="1:2">
      <c r="A3870" s="216">
        <v>42611</v>
      </c>
      <c r="B3870" s="215">
        <v>12.94</v>
      </c>
    </row>
    <row r="3871" spans="1:2">
      <c r="A3871" s="216">
        <v>42612</v>
      </c>
      <c r="B3871" s="215">
        <v>13.12</v>
      </c>
    </row>
    <row r="3872" spans="1:2">
      <c r="A3872" s="216">
        <v>42613</v>
      </c>
      <c r="B3872" s="215">
        <v>13.42</v>
      </c>
    </row>
    <row r="3873" spans="1:2">
      <c r="A3873" s="216">
        <v>42614</v>
      </c>
      <c r="B3873" s="215">
        <v>13.48</v>
      </c>
    </row>
    <row r="3874" spans="1:2">
      <c r="A3874" s="216">
        <v>42615</v>
      </c>
      <c r="B3874" s="215">
        <v>11.98</v>
      </c>
    </row>
    <row r="3875" spans="1:2">
      <c r="A3875" s="216">
        <v>42618</v>
      </c>
      <c r="B3875" s="217" t="e">
        <f>NA()</f>
        <v>#N/A</v>
      </c>
    </row>
    <row r="3876" spans="1:2">
      <c r="A3876" s="216">
        <v>42619</v>
      </c>
      <c r="B3876" s="215">
        <v>12.02</v>
      </c>
    </row>
    <row r="3877" spans="1:2">
      <c r="A3877" s="216">
        <v>42620</v>
      </c>
      <c r="B3877" s="215">
        <v>11.94</v>
      </c>
    </row>
    <row r="3878" spans="1:2">
      <c r="A3878" s="216">
        <v>42621</v>
      </c>
      <c r="B3878" s="215">
        <v>12.51</v>
      </c>
    </row>
    <row r="3879" spans="1:2">
      <c r="A3879" s="216">
        <v>42622</v>
      </c>
      <c r="B3879" s="215">
        <v>17.5</v>
      </c>
    </row>
    <row r="3880" spans="1:2">
      <c r="A3880" s="216">
        <v>42625</v>
      </c>
      <c r="B3880" s="215">
        <v>15.16</v>
      </c>
    </row>
    <row r="3881" spans="1:2">
      <c r="A3881" s="216">
        <v>42626</v>
      </c>
      <c r="B3881" s="215">
        <v>17.850000000000001</v>
      </c>
    </row>
    <row r="3882" spans="1:2">
      <c r="A3882" s="216">
        <v>42627</v>
      </c>
      <c r="B3882" s="215">
        <v>18.14</v>
      </c>
    </row>
    <row r="3883" spans="1:2">
      <c r="A3883" s="216">
        <v>42628</v>
      </c>
      <c r="B3883" s="215">
        <v>16.3</v>
      </c>
    </row>
    <row r="3884" spans="1:2">
      <c r="A3884" s="216">
        <v>42629</v>
      </c>
      <c r="B3884" s="215">
        <v>15.37</v>
      </c>
    </row>
    <row r="3885" spans="1:2">
      <c r="A3885" s="216">
        <v>42632</v>
      </c>
      <c r="B3885" s="215">
        <v>15.53</v>
      </c>
    </row>
    <row r="3886" spans="1:2">
      <c r="A3886" s="216">
        <v>42633</v>
      </c>
      <c r="B3886" s="215">
        <v>15.92</v>
      </c>
    </row>
    <row r="3887" spans="1:2">
      <c r="A3887" s="216">
        <v>42634</v>
      </c>
      <c r="B3887" s="215">
        <v>13.3</v>
      </c>
    </row>
    <row r="3888" spans="1:2">
      <c r="A3888" s="216">
        <v>42635</v>
      </c>
      <c r="B3888" s="215">
        <v>12.02</v>
      </c>
    </row>
    <row r="3889" spans="1:2">
      <c r="A3889" s="216">
        <v>42636</v>
      </c>
      <c r="B3889" s="215">
        <v>12.29</v>
      </c>
    </row>
    <row r="3890" spans="1:2">
      <c r="A3890" s="216">
        <v>42639</v>
      </c>
      <c r="B3890" s="215">
        <v>14.5</v>
      </c>
    </row>
    <row r="3891" spans="1:2">
      <c r="A3891" s="216">
        <v>42640</v>
      </c>
      <c r="B3891" s="215">
        <v>13.1</v>
      </c>
    </row>
    <row r="3892" spans="1:2">
      <c r="A3892" s="216">
        <v>42641</v>
      </c>
      <c r="B3892" s="215">
        <v>12.39</v>
      </c>
    </row>
    <row r="3893" spans="1:2">
      <c r="A3893" s="216">
        <v>42642</v>
      </c>
      <c r="B3893" s="215">
        <v>14.02</v>
      </c>
    </row>
    <row r="3894" spans="1:2">
      <c r="A3894" s="216">
        <v>42643</v>
      </c>
      <c r="B3894" s="215">
        <v>13.29</v>
      </c>
    </row>
    <row r="3895" spans="1:2">
      <c r="A3895" s="216">
        <v>42646</v>
      </c>
      <c r="B3895" s="215">
        <v>13.57</v>
      </c>
    </row>
    <row r="3896" spans="1:2">
      <c r="A3896" s="216">
        <v>42647</v>
      </c>
      <c r="B3896" s="215">
        <v>13.63</v>
      </c>
    </row>
    <row r="3897" spans="1:2">
      <c r="A3897" s="216">
        <v>42648</v>
      </c>
      <c r="B3897" s="215">
        <v>12.99</v>
      </c>
    </row>
    <row r="3898" spans="1:2">
      <c r="A3898" s="216">
        <v>42649</v>
      </c>
      <c r="B3898" s="215">
        <v>12.84</v>
      </c>
    </row>
    <row r="3899" spans="1:2">
      <c r="A3899" s="216">
        <v>42650</v>
      </c>
      <c r="B3899" s="215">
        <v>13.48</v>
      </c>
    </row>
    <row r="3900" spans="1:2">
      <c r="A3900" s="216">
        <v>42653</v>
      </c>
      <c r="B3900" s="215">
        <v>13.38</v>
      </c>
    </row>
    <row r="3901" spans="1:2">
      <c r="A3901" s="216">
        <v>42654</v>
      </c>
      <c r="B3901" s="215">
        <v>15.36</v>
      </c>
    </row>
    <row r="3902" spans="1:2">
      <c r="A3902" s="216">
        <v>42655</v>
      </c>
      <c r="B3902" s="215">
        <v>15.91</v>
      </c>
    </row>
    <row r="3903" spans="1:2">
      <c r="A3903" s="216">
        <v>42656</v>
      </c>
      <c r="B3903" s="215">
        <v>16.690000000000001</v>
      </c>
    </row>
    <row r="3904" spans="1:2">
      <c r="A3904" s="216">
        <v>42657</v>
      </c>
      <c r="B3904" s="215">
        <v>16.12</v>
      </c>
    </row>
    <row r="3905" spans="1:2">
      <c r="A3905" s="216">
        <v>42660</v>
      </c>
      <c r="B3905" s="215">
        <v>16.21</v>
      </c>
    </row>
    <row r="3906" spans="1:2">
      <c r="A3906" s="216">
        <v>42661</v>
      </c>
      <c r="B3906" s="215">
        <v>15.28</v>
      </c>
    </row>
    <row r="3907" spans="1:2">
      <c r="A3907" s="216">
        <v>42662</v>
      </c>
      <c r="B3907" s="215">
        <v>14.41</v>
      </c>
    </row>
    <row r="3908" spans="1:2">
      <c r="A3908" s="216">
        <v>42663</v>
      </c>
      <c r="B3908" s="215">
        <v>13.75</v>
      </c>
    </row>
    <row r="3909" spans="1:2">
      <c r="A3909" s="216">
        <v>42664</v>
      </c>
      <c r="B3909" s="215">
        <v>13.34</v>
      </c>
    </row>
    <row r="3910" spans="1:2">
      <c r="A3910" s="216">
        <v>42667</v>
      </c>
      <c r="B3910" s="215">
        <v>13.02</v>
      </c>
    </row>
    <row r="3911" spans="1:2">
      <c r="A3911" s="216">
        <v>42668</v>
      </c>
      <c r="B3911" s="215">
        <v>13.46</v>
      </c>
    </row>
    <row r="3912" spans="1:2">
      <c r="A3912" s="216">
        <v>42669</v>
      </c>
      <c r="B3912" s="215">
        <v>14.24</v>
      </c>
    </row>
    <row r="3913" spans="1:2">
      <c r="A3913" s="216">
        <v>42670</v>
      </c>
      <c r="B3913" s="215">
        <v>15.36</v>
      </c>
    </row>
    <row r="3914" spans="1:2">
      <c r="A3914" s="216">
        <v>42671</v>
      </c>
      <c r="B3914" s="215">
        <v>16.190000000000001</v>
      </c>
    </row>
    <row r="3915" spans="1:2">
      <c r="A3915" s="216">
        <v>42674</v>
      </c>
      <c r="B3915" s="215">
        <v>17.059999999999999</v>
      </c>
    </row>
    <row r="3916" spans="1:2">
      <c r="A3916" s="216">
        <v>42675</v>
      </c>
      <c r="B3916" s="215">
        <v>18.559999999999999</v>
      </c>
    </row>
    <row r="3917" spans="1:2">
      <c r="A3917" s="216">
        <v>42676</v>
      </c>
      <c r="B3917" s="215">
        <v>19.32</v>
      </c>
    </row>
    <row r="3918" spans="1:2">
      <c r="A3918" s="216">
        <v>42677</v>
      </c>
      <c r="B3918" s="215">
        <v>22.08</v>
      </c>
    </row>
    <row r="3919" spans="1:2">
      <c r="A3919" s="216">
        <v>42678</v>
      </c>
      <c r="B3919" s="215">
        <v>22.51</v>
      </c>
    </row>
    <row r="3920" spans="1:2">
      <c r="A3920" s="216">
        <v>42681</v>
      </c>
      <c r="B3920" s="215">
        <v>18.71</v>
      </c>
    </row>
    <row r="3921" spans="1:2">
      <c r="A3921" s="216">
        <v>42682</v>
      </c>
      <c r="B3921" s="215">
        <v>18.739999999999998</v>
      </c>
    </row>
    <row r="3922" spans="1:2">
      <c r="A3922" s="216">
        <v>42683</v>
      </c>
      <c r="B3922" s="215">
        <v>14.38</v>
      </c>
    </row>
    <row r="3923" spans="1:2">
      <c r="A3923" s="216">
        <v>42684</v>
      </c>
      <c r="B3923" s="215">
        <v>14.74</v>
      </c>
    </row>
    <row r="3924" spans="1:2">
      <c r="A3924" s="216">
        <v>42685</v>
      </c>
      <c r="B3924" s="215">
        <v>14.17</v>
      </c>
    </row>
    <row r="3925" spans="1:2">
      <c r="A3925" s="216">
        <v>42688</v>
      </c>
      <c r="B3925" s="215">
        <v>14.48</v>
      </c>
    </row>
    <row r="3926" spans="1:2">
      <c r="A3926" s="216">
        <v>42689</v>
      </c>
      <c r="B3926" s="215">
        <v>13.37</v>
      </c>
    </row>
    <row r="3927" spans="1:2">
      <c r="A3927" s="216">
        <v>42690</v>
      </c>
      <c r="B3927" s="215">
        <v>13.72</v>
      </c>
    </row>
    <row r="3928" spans="1:2">
      <c r="A3928" s="216">
        <v>42691</v>
      </c>
      <c r="B3928" s="215">
        <v>13.35</v>
      </c>
    </row>
    <row r="3929" spans="1:2">
      <c r="A3929" s="216">
        <v>42692</v>
      </c>
      <c r="B3929" s="215">
        <v>12.85</v>
      </c>
    </row>
    <row r="3930" spans="1:2">
      <c r="A3930" s="216">
        <v>42695</v>
      </c>
      <c r="B3930" s="215">
        <v>12.42</v>
      </c>
    </row>
    <row r="3931" spans="1:2">
      <c r="A3931" s="216">
        <v>42696</v>
      </c>
      <c r="B3931" s="215">
        <v>12.41</v>
      </c>
    </row>
    <row r="3932" spans="1:2">
      <c r="A3932" s="216">
        <v>42697</v>
      </c>
      <c r="B3932" s="215">
        <v>12.43</v>
      </c>
    </row>
    <row r="3933" spans="1:2">
      <c r="A3933" s="216">
        <v>42698</v>
      </c>
      <c r="B3933" s="217" t="e">
        <f>NA()</f>
        <v>#N/A</v>
      </c>
    </row>
    <row r="3934" spans="1:2">
      <c r="A3934" s="216">
        <v>42699</v>
      </c>
      <c r="B3934" s="215">
        <v>12.34</v>
      </c>
    </row>
    <row r="3935" spans="1:2">
      <c r="A3935" s="216">
        <v>42702</v>
      </c>
      <c r="B3935" s="215">
        <v>13.15</v>
      </c>
    </row>
    <row r="3936" spans="1:2">
      <c r="A3936" s="216">
        <v>42703</v>
      </c>
      <c r="B3936" s="215">
        <v>12.9</v>
      </c>
    </row>
    <row r="3937" spans="1:2">
      <c r="A3937" s="216">
        <v>42704</v>
      </c>
      <c r="B3937" s="215">
        <v>13.33</v>
      </c>
    </row>
    <row r="3938" spans="1:2">
      <c r="A3938" s="216">
        <v>42705</v>
      </c>
      <c r="B3938" s="215">
        <v>14.07</v>
      </c>
    </row>
    <row r="3939" spans="1:2">
      <c r="A3939" s="216">
        <v>42706</v>
      </c>
      <c r="B3939" s="215">
        <v>14.12</v>
      </c>
    </row>
    <row r="3940" spans="1:2">
      <c r="A3940" s="216">
        <v>42709</v>
      </c>
      <c r="B3940" s="215">
        <v>12.14</v>
      </c>
    </row>
    <row r="3941" spans="1:2">
      <c r="A3941" s="216">
        <v>42710</v>
      </c>
      <c r="B3941" s="215">
        <v>11.79</v>
      </c>
    </row>
    <row r="3942" spans="1:2">
      <c r="A3942" s="216">
        <v>42711</v>
      </c>
      <c r="B3942" s="215">
        <v>12.22</v>
      </c>
    </row>
    <row r="3943" spans="1:2">
      <c r="A3943" s="216">
        <v>42712</v>
      </c>
      <c r="B3943" s="215">
        <v>12.64</v>
      </c>
    </row>
    <row r="3944" spans="1:2">
      <c r="A3944" s="216">
        <v>42713</v>
      </c>
      <c r="B3944" s="215">
        <v>11.75</v>
      </c>
    </row>
    <row r="3945" spans="1:2">
      <c r="A3945" s="216">
        <v>42716</v>
      </c>
      <c r="B3945" s="215">
        <v>12.64</v>
      </c>
    </row>
    <row r="3946" spans="1:2">
      <c r="A3946" s="216">
        <v>42717</v>
      </c>
      <c r="B3946" s="215">
        <v>12.72</v>
      </c>
    </row>
    <row r="3947" spans="1:2">
      <c r="A3947" s="216">
        <v>42718</v>
      </c>
      <c r="B3947" s="215">
        <v>13.19</v>
      </c>
    </row>
    <row r="3948" spans="1:2">
      <c r="A3948" s="216">
        <v>42719</v>
      </c>
      <c r="B3948" s="215">
        <v>12.79</v>
      </c>
    </row>
    <row r="3949" spans="1:2">
      <c r="A3949" s="216">
        <v>42720</v>
      </c>
      <c r="B3949" s="215">
        <v>12.2</v>
      </c>
    </row>
    <row r="3950" spans="1:2">
      <c r="A3950" s="216">
        <v>42723</v>
      </c>
      <c r="B3950" s="215">
        <v>11.71</v>
      </c>
    </row>
    <row r="3951" spans="1:2">
      <c r="A3951" s="216">
        <v>42724</v>
      </c>
      <c r="B3951" s="215">
        <v>11.45</v>
      </c>
    </row>
    <row r="3952" spans="1:2">
      <c r="A3952" s="216">
        <v>42725</v>
      </c>
      <c r="B3952" s="215">
        <v>11.27</v>
      </c>
    </row>
    <row r="3953" spans="1:2">
      <c r="A3953" s="216">
        <v>42726</v>
      </c>
      <c r="B3953" s="215">
        <v>11.43</v>
      </c>
    </row>
    <row r="3954" spans="1:2">
      <c r="A3954" s="216">
        <v>42727</v>
      </c>
      <c r="B3954" s="215">
        <v>11.44</v>
      </c>
    </row>
    <row r="3955" spans="1:2">
      <c r="A3955" s="216">
        <v>42730</v>
      </c>
      <c r="B3955" s="217" t="e">
        <f>NA()</f>
        <v>#N/A</v>
      </c>
    </row>
    <row r="3956" spans="1:2">
      <c r="A3956" s="216">
        <v>42731</v>
      </c>
      <c r="B3956" s="215">
        <v>11.99</v>
      </c>
    </row>
    <row r="3957" spans="1:2">
      <c r="A3957" s="216">
        <v>42732</v>
      </c>
      <c r="B3957" s="215">
        <v>12.95</v>
      </c>
    </row>
    <row r="3958" spans="1:2">
      <c r="A3958" s="216">
        <v>42733</v>
      </c>
      <c r="B3958" s="215">
        <v>13.37</v>
      </c>
    </row>
    <row r="3959" spans="1:2">
      <c r="A3959" s="216">
        <v>42734</v>
      </c>
      <c r="B3959" s="215">
        <v>14.04</v>
      </c>
    </row>
    <row r="3960" spans="1:2">
      <c r="A3960" s="216">
        <v>42737</v>
      </c>
      <c r="B3960" s="217" t="e">
        <f>NA()</f>
        <v>#N/A</v>
      </c>
    </row>
    <row r="3961" spans="1:2">
      <c r="A3961" s="216">
        <v>42738</v>
      </c>
      <c r="B3961" s="215">
        <v>12.85</v>
      </c>
    </row>
    <row r="3962" spans="1:2">
      <c r="A3962" s="216">
        <v>42739</v>
      </c>
      <c r="B3962" s="215">
        <v>11.85</v>
      </c>
    </row>
    <row r="3963" spans="1:2">
      <c r="A3963" s="216">
        <v>42740</v>
      </c>
      <c r="B3963" s="215">
        <v>11.67</v>
      </c>
    </row>
    <row r="3964" spans="1:2">
      <c r="A3964" s="216">
        <v>42741</v>
      </c>
      <c r="B3964" s="215">
        <v>11.32</v>
      </c>
    </row>
    <row r="3965" spans="1:2">
      <c r="A3965" s="216">
        <v>42744</v>
      </c>
      <c r="B3965" s="215">
        <v>11.56</v>
      </c>
    </row>
    <row r="3966" spans="1:2">
      <c r="A3966" s="216">
        <v>42745</v>
      </c>
      <c r="B3966" s="215">
        <v>11.49</v>
      </c>
    </row>
    <row r="3967" spans="1:2">
      <c r="A3967" s="216">
        <v>42746</v>
      </c>
      <c r="B3967" s="215">
        <v>11.26</v>
      </c>
    </row>
    <row r="3968" spans="1:2">
      <c r="A3968" s="216">
        <v>42747</v>
      </c>
      <c r="B3968" s="215">
        <v>11.54</v>
      </c>
    </row>
    <row r="3969" spans="1:2">
      <c r="A3969" s="216">
        <v>42748</v>
      </c>
      <c r="B3969" s="215">
        <v>11.23</v>
      </c>
    </row>
    <row r="3970" spans="1:2">
      <c r="A3970" s="216">
        <v>42751</v>
      </c>
      <c r="B3970" s="217" t="e">
        <f>NA()</f>
        <v>#N/A</v>
      </c>
    </row>
    <row r="3971" spans="1:2">
      <c r="A3971" s="216">
        <v>42752</v>
      </c>
      <c r="B3971" s="215">
        <v>11.87</v>
      </c>
    </row>
    <row r="3972" spans="1:2">
      <c r="A3972" s="216">
        <v>42753</v>
      </c>
      <c r="B3972" s="215">
        <v>12.48</v>
      </c>
    </row>
    <row r="3973" spans="1:2">
      <c r="A3973" s="216">
        <v>42754</v>
      </c>
      <c r="B3973" s="215">
        <v>12.78</v>
      </c>
    </row>
    <row r="3974" spans="1:2">
      <c r="A3974" s="216">
        <v>42755</v>
      </c>
      <c r="B3974" s="215">
        <v>11.54</v>
      </c>
    </row>
    <row r="3975" spans="1:2">
      <c r="A3975" s="216">
        <v>42758</v>
      </c>
      <c r="B3975" s="215">
        <v>11.77</v>
      </c>
    </row>
    <row r="3976" spans="1:2">
      <c r="A3976" s="216">
        <v>42759</v>
      </c>
      <c r="B3976" s="215">
        <v>11.07</v>
      </c>
    </row>
    <row r="3977" spans="1:2">
      <c r="A3977" s="216">
        <v>42760</v>
      </c>
      <c r="B3977" s="215">
        <v>10.81</v>
      </c>
    </row>
    <row r="3978" spans="1:2">
      <c r="A3978" s="216">
        <v>42761</v>
      </c>
      <c r="B3978" s="215">
        <v>10.63</v>
      </c>
    </row>
    <row r="3979" spans="1:2">
      <c r="A3979" s="216">
        <v>42762</v>
      </c>
      <c r="B3979" s="215">
        <v>10.58</v>
      </c>
    </row>
    <row r="3980" spans="1:2">
      <c r="A3980" s="216">
        <v>42765</v>
      </c>
      <c r="B3980" s="215">
        <v>11.88</v>
      </c>
    </row>
    <row r="3981" spans="1:2">
      <c r="A3981" s="216">
        <v>42766</v>
      </c>
      <c r="B3981" s="215">
        <v>11.99</v>
      </c>
    </row>
    <row r="3982" spans="1:2">
      <c r="A3982" s="216">
        <v>42767</v>
      </c>
      <c r="B3982" s="215">
        <v>11.81</v>
      </c>
    </row>
    <row r="3983" spans="1:2">
      <c r="A3983" s="216">
        <v>42768</v>
      </c>
      <c r="B3983" s="215">
        <v>11.93</v>
      </c>
    </row>
    <row r="3984" spans="1:2">
      <c r="A3984" s="216">
        <v>42769</v>
      </c>
      <c r="B3984" s="215">
        <v>10.97</v>
      </c>
    </row>
    <row r="3985" spans="1:2">
      <c r="A3985" s="216">
        <v>42772</v>
      </c>
      <c r="B3985" s="215">
        <v>11.37</v>
      </c>
    </row>
    <row r="3986" spans="1:2">
      <c r="A3986" s="216">
        <v>42773</v>
      </c>
      <c r="B3986" s="215">
        <v>11.29</v>
      </c>
    </row>
    <row r="3987" spans="1:2">
      <c r="A3987" s="216">
        <v>42774</v>
      </c>
      <c r="B3987" s="215">
        <v>11.45</v>
      </c>
    </row>
    <row r="3988" spans="1:2">
      <c r="A3988" s="216">
        <v>42775</v>
      </c>
      <c r="B3988" s="215">
        <v>10.88</v>
      </c>
    </row>
    <row r="3989" spans="1:2">
      <c r="A3989" s="216">
        <v>42776</v>
      </c>
      <c r="B3989" s="215">
        <v>10.85</v>
      </c>
    </row>
    <row r="3990" spans="1:2">
      <c r="A3990" s="216">
        <v>42779</v>
      </c>
      <c r="B3990" s="215">
        <v>11.07</v>
      </c>
    </row>
    <row r="3991" spans="1:2">
      <c r="A3991" s="216">
        <v>42780</v>
      </c>
      <c r="B3991" s="215">
        <v>10.74</v>
      </c>
    </row>
    <row r="3992" spans="1:2">
      <c r="A3992" s="216">
        <v>42781</v>
      </c>
      <c r="B3992" s="215">
        <v>11.97</v>
      </c>
    </row>
    <row r="3993" spans="1:2">
      <c r="A3993" s="216">
        <v>42782</v>
      </c>
      <c r="B3993" s="215">
        <v>11.76</v>
      </c>
    </row>
    <row r="3994" spans="1:2">
      <c r="A3994" s="216">
        <v>42783</v>
      </c>
      <c r="B3994" s="215">
        <v>11.49</v>
      </c>
    </row>
    <row r="3995" spans="1:2">
      <c r="A3995" s="216">
        <v>42786</v>
      </c>
      <c r="B3995" s="217" t="e">
        <f>NA()</f>
        <v>#N/A</v>
      </c>
    </row>
    <row r="3996" spans="1:2">
      <c r="A3996" s="216">
        <v>42787</v>
      </c>
      <c r="B3996" s="215">
        <v>11.57</v>
      </c>
    </row>
    <row r="3997" spans="1:2">
      <c r="A3997" s="216">
        <v>42788</v>
      </c>
      <c r="B3997" s="215">
        <v>11.74</v>
      </c>
    </row>
    <row r="3998" spans="1:2">
      <c r="A3998" s="216">
        <v>42789</v>
      </c>
      <c r="B3998" s="215">
        <v>11.71</v>
      </c>
    </row>
    <row r="3999" spans="1:2">
      <c r="A3999" s="216">
        <v>42790</v>
      </c>
      <c r="B3999" s="215">
        <v>11.47</v>
      </c>
    </row>
    <row r="4000" spans="1:2">
      <c r="A4000" s="216">
        <v>42793</v>
      </c>
      <c r="B4000" s="215">
        <v>12.09</v>
      </c>
    </row>
    <row r="4001" spans="1:2">
      <c r="A4001" s="216">
        <v>42794</v>
      </c>
      <c r="B4001" s="215">
        <v>12.92</v>
      </c>
    </row>
    <row r="4002" spans="1:2">
      <c r="A4002" s="216">
        <v>42795</v>
      </c>
      <c r="B4002" s="215">
        <v>12.54</v>
      </c>
    </row>
    <row r="4003" spans="1:2">
      <c r="A4003" s="216">
        <v>42796</v>
      </c>
      <c r="B4003" s="215">
        <v>11.81</v>
      </c>
    </row>
    <row r="4004" spans="1:2">
      <c r="A4004" s="216">
        <v>42797</v>
      </c>
      <c r="B4004" s="215">
        <v>10.96</v>
      </c>
    </row>
    <row r="4005" spans="1:2">
      <c r="A4005" s="216">
        <v>42800</v>
      </c>
      <c r="B4005" s="215">
        <v>11.24</v>
      </c>
    </row>
    <row r="4006" spans="1:2">
      <c r="A4006" s="216">
        <v>42801</v>
      </c>
      <c r="B4006" s="215">
        <v>11.45</v>
      </c>
    </row>
    <row r="4007" spans="1:2">
      <c r="A4007" s="216">
        <v>42802</v>
      </c>
      <c r="B4007" s="215">
        <v>11.86</v>
      </c>
    </row>
    <row r="4008" spans="1:2">
      <c r="A4008" s="216">
        <v>42803</v>
      </c>
      <c r="B4008" s="215">
        <v>12.3</v>
      </c>
    </row>
    <row r="4009" spans="1:2">
      <c r="A4009" s="216">
        <v>42804</v>
      </c>
      <c r="B4009" s="215">
        <v>11.66</v>
      </c>
    </row>
    <row r="4010" spans="1:2">
      <c r="A4010" s="216">
        <v>42807</v>
      </c>
      <c r="B4010" s="215">
        <v>11.35</v>
      </c>
    </row>
    <row r="4011" spans="1:2">
      <c r="A4011" s="216">
        <v>42808</v>
      </c>
      <c r="B4011" s="215">
        <v>12.3</v>
      </c>
    </row>
    <row r="4012" spans="1:2">
      <c r="A4012" s="216">
        <v>42809</v>
      </c>
      <c r="B4012" s="215">
        <v>11.63</v>
      </c>
    </row>
    <row r="4013" spans="1:2">
      <c r="A4013" s="216">
        <v>42810</v>
      </c>
      <c r="B4013" s="215">
        <v>11.21</v>
      </c>
    </row>
    <row r="4014" spans="1:2">
      <c r="A4014" s="216">
        <v>42811</v>
      </c>
      <c r="B4014" s="215">
        <v>11.28</v>
      </c>
    </row>
    <row r="4015" spans="1:2">
      <c r="A4015" s="216">
        <v>42814</v>
      </c>
      <c r="B4015" s="215">
        <v>11.34</v>
      </c>
    </row>
    <row r="4016" spans="1:2">
      <c r="A4016" s="216">
        <v>42815</v>
      </c>
      <c r="B4016" s="215">
        <v>12.47</v>
      </c>
    </row>
    <row r="4017" spans="1:2">
      <c r="A4017" s="216">
        <v>42816</v>
      </c>
      <c r="B4017" s="215">
        <v>12.81</v>
      </c>
    </row>
    <row r="4018" spans="1:2">
      <c r="A4018" s="216">
        <v>42817</v>
      </c>
      <c r="B4018" s="215">
        <v>13.12</v>
      </c>
    </row>
    <row r="4019" spans="1:2">
      <c r="A4019" s="216">
        <v>42818</v>
      </c>
      <c r="B4019" s="215">
        <v>12.96</v>
      </c>
    </row>
    <row r="4020" spans="1:2">
      <c r="A4020" s="216">
        <v>42821</v>
      </c>
      <c r="B4020" s="215">
        <v>12.5</v>
      </c>
    </row>
    <row r="4021" spans="1:2">
      <c r="A4021" s="216">
        <v>42822</v>
      </c>
      <c r="B4021" s="215">
        <v>11.53</v>
      </c>
    </row>
    <row r="4022" spans="1:2">
      <c r="A4022" s="216">
        <v>42823</v>
      </c>
      <c r="B4022" s="215">
        <v>11.42</v>
      </c>
    </row>
    <row r="4023" spans="1:2">
      <c r="A4023" s="216">
        <v>42824</v>
      </c>
      <c r="B4023" s="215">
        <v>11.54</v>
      </c>
    </row>
    <row r="4024" spans="1:2">
      <c r="A4024" s="216">
        <v>42825</v>
      </c>
      <c r="B4024" s="215">
        <v>12.37</v>
      </c>
    </row>
    <row r="4025" spans="1:2">
      <c r="A4025" s="216">
        <v>42828</v>
      </c>
      <c r="B4025" s="215">
        <v>12.38</v>
      </c>
    </row>
    <row r="4026" spans="1:2">
      <c r="A4026" s="216">
        <v>42829</v>
      </c>
      <c r="B4026" s="215">
        <v>11.79</v>
      </c>
    </row>
    <row r="4027" spans="1:2">
      <c r="A4027" s="216">
        <v>42830</v>
      </c>
      <c r="B4027" s="215">
        <v>12.89</v>
      </c>
    </row>
    <row r="4028" spans="1:2">
      <c r="A4028" s="216">
        <v>42831</v>
      </c>
      <c r="B4028" s="215">
        <v>12.39</v>
      </c>
    </row>
    <row r="4029" spans="1:2">
      <c r="A4029" s="216">
        <v>42832</v>
      </c>
      <c r="B4029" s="215">
        <v>12.87</v>
      </c>
    </row>
    <row r="4030" spans="1:2">
      <c r="A4030" s="216">
        <v>42835</v>
      </c>
      <c r="B4030" s="215">
        <v>14.05</v>
      </c>
    </row>
    <row r="4031" spans="1:2">
      <c r="A4031" s="216">
        <v>42836</v>
      </c>
      <c r="B4031" s="215">
        <v>15.07</v>
      </c>
    </row>
    <row r="4032" spans="1:2">
      <c r="A4032" s="216">
        <v>42837</v>
      </c>
      <c r="B4032" s="215">
        <v>15.77</v>
      </c>
    </row>
    <row r="4033" spans="1:2">
      <c r="A4033" s="216">
        <v>42838</v>
      </c>
      <c r="B4033" s="215">
        <v>15.96</v>
      </c>
    </row>
    <row r="4034" spans="1:2">
      <c r="A4034" s="216">
        <v>42839</v>
      </c>
      <c r="B4034" s="217" t="e">
        <f>NA()</f>
        <v>#N/A</v>
      </c>
    </row>
    <row r="4035" spans="1:2">
      <c r="A4035" s="216">
        <v>42842</v>
      </c>
      <c r="B4035" s="215">
        <v>14.66</v>
      </c>
    </row>
    <row r="4036" spans="1:2">
      <c r="A4036" s="216">
        <v>42843</v>
      </c>
      <c r="B4036" s="215">
        <v>14.42</v>
      </c>
    </row>
    <row r="4037" spans="1:2">
      <c r="A4037" s="216">
        <v>42844</v>
      </c>
      <c r="B4037" s="215">
        <v>14.93</v>
      </c>
    </row>
    <row r="4038" spans="1:2">
      <c r="A4038" s="216">
        <v>42845</v>
      </c>
      <c r="B4038" s="215">
        <v>14.15</v>
      </c>
    </row>
    <row r="4039" spans="1:2">
      <c r="A4039" s="216">
        <v>42846</v>
      </c>
      <c r="B4039" s="215">
        <v>14.63</v>
      </c>
    </row>
    <row r="4040" spans="1:2">
      <c r="A4040" s="216">
        <v>42849</v>
      </c>
      <c r="B4040" s="215">
        <v>10.84</v>
      </c>
    </row>
    <row r="4041" spans="1:2">
      <c r="A4041" s="216">
        <v>42850</v>
      </c>
      <c r="B4041" s="215">
        <v>10.76</v>
      </c>
    </row>
    <row r="4042" spans="1:2">
      <c r="A4042" s="216">
        <v>42851</v>
      </c>
      <c r="B4042" s="215">
        <v>10.85</v>
      </c>
    </row>
    <row r="4043" spans="1:2">
      <c r="A4043" s="216">
        <v>42852</v>
      </c>
      <c r="B4043" s="215">
        <v>10.36</v>
      </c>
    </row>
    <row r="4044" spans="1:2">
      <c r="A4044" s="216">
        <v>42853</v>
      </c>
      <c r="B4044" s="215">
        <v>10.82</v>
      </c>
    </row>
    <row r="4045" spans="1:2">
      <c r="A4045" s="216">
        <v>42856</v>
      </c>
      <c r="B4045" s="215">
        <v>10.11</v>
      </c>
    </row>
    <row r="4046" spans="1:2">
      <c r="A4046" s="216">
        <v>42857</v>
      </c>
      <c r="B4046" s="215">
        <v>10.59</v>
      </c>
    </row>
    <row r="4047" spans="1:2">
      <c r="A4047" s="216">
        <v>42858</v>
      </c>
      <c r="B4047" s="215">
        <v>10.68</v>
      </c>
    </row>
    <row r="4048" spans="1:2">
      <c r="A4048" s="216">
        <v>42859</v>
      </c>
      <c r="B4048" s="215">
        <v>10.46</v>
      </c>
    </row>
    <row r="4049" spans="1:2">
      <c r="A4049" s="216">
        <v>42860</v>
      </c>
      <c r="B4049" s="215">
        <v>10.57</v>
      </c>
    </row>
    <row r="4050" spans="1:2">
      <c r="A4050" s="216">
        <v>42863</v>
      </c>
      <c r="B4050" s="215">
        <v>9.77</v>
      </c>
    </row>
    <row r="4051" spans="1:2">
      <c r="A4051" s="216">
        <v>42864</v>
      </c>
      <c r="B4051" s="215">
        <v>9.9600000000000009</v>
      </c>
    </row>
    <row r="4052" spans="1:2">
      <c r="A4052" s="216">
        <v>42865</v>
      </c>
      <c r="B4052" s="215">
        <v>10.210000000000001</v>
      </c>
    </row>
    <row r="4053" spans="1:2">
      <c r="A4053" s="216">
        <v>42866</v>
      </c>
      <c r="B4053" s="215">
        <v>10.6</v>
      </c>
    </row>
    <row r="4054" spans="1:2">
      <c r="A4054" s="216">
        <v>42867</v>
      </c>
      <c r="B4054" s="215">
        <v>10.4</v>
      </c>
    </row>
    <row r="4055" spans="1:2">
      <c r="A4055" s="216">
        <v>42870</v>
      </c>
      <c r="B4055" s="215">
        <v>10.42</v>
      </c>
    </row>
    <row r="4056" spans="1:2">
      <c r="A4056" s="216">
        <v>42871</v>
      </c>
      <c r="B4056" s="215">
        <v>10.65</v>
      </c>
    </row>
    <row r="4057" spans="1:2">
      <c r="A4057" s="216">
        <v>42872</v>
      </c>
      <c r="B4057" s="215">
        <v>15.59</v>
      </c>
    </row>
    <row r="4058" spans="1:2">
      <c r="A4058" s="216">
        <v>42873</v>
      </c>
      <c r="B4058" s="215">
        <v>14.66</v>
      </c>
    </row>
    <row r="4059" spans="1:2">
      <c r="A4059" s="216">
        <v>42874</v>
      </c>
      <c r="B4059" s="215">
        <v>12.04</v>
      </c>
    </row>
    <row r="4060" spans="1:2">
      <c r="A4060" s="216">
        <v>42877</v>
      </c>
      <c r="B4060" s="215">
        <v>10.93</v>
      </c>
    </row>
    <row r="4061" spans="1:2">
      <c r="A4061" s="216">
        <v>42878</v>
      </c>
      <c r="B4061" s="215">
        <v>10.72</v>
      </c>
    </row>
    <row r="4062" spans="1:2">
      <c r="A4062" s="216">
        <v>42879</v>
      </c>
      <c r="B4062" s="215">
        <v>10.02</v>
      </c>
    </row>
    <row r="4063" spans="1:2">
      <c r="A4063" s="216">
        <v>42880</v>
      </c>
      <c r="B4063" s="215">
        <v>9.99</v>
      </c>
    </row>
    <row r="4064" spans="1:2">
      <c r="A4064" s="216">
        <v>42881</v>
      </c>
      <c r="B4064" s="215">
        <v>9.81</v>
      </c>
    </row>
    <row r="4065" spans="1:2">
      <c r="A4065" s="216">
        <v>42884</v>
      </c>
      <c r="B4065" s="217" t="e">
        <f>NA()</f>
        <v>#N/A</v>
      </c>
    </row>
    <row r="4066" spans="1:2">
      <c r="A4066" s="216">
        <v>42885</v>
      </c>
      <c r="B4066" s="215">
        <v>10.38</v>
      </c>
    </row>
    <row r="4067" spans="1:2">
      <c r="A4067" s="216">
        <v>42886</v>
      </c>
      <c r="B4067" s="215">
        <v>10.41</v>
      </c>
    </row>
    <row r="4068" spans="1:2">
      <c r="A4068" s="216">
        <v>42887</v>
      </c>
      <c r="B4068" s="215">
        <v>9.89</v>
      </c>
    </row>
    <row r="4069" spans="1:2">
      <c r="A4069" s="216">
        <v>42888</v>
      </c>
      <c r="B4069" s="215">
        <v>9.75</v>
      </c>
    </row>
    <row r="4070" spans="1:2">
      <c r="A4070" s="216">
        <v>42891</v>
      </c>
      <c r="B4070" s="215">
        <v>10.07</v>
      </c>
    </row>
    <row r="4071" spans="1:2">
      <c r="A4071" s="216">
        <v>42892</v>
      </c>
      <c r="B4071" s="215">
        <v>10.45</v>
      </c>
    </row>
    <row r="4072" spans="1:2">
      <c r="A4072" s="216">
        <v>42893</v>
      </c>
      <c r="B4072" s="215">
        <v>10.39</v>
      </c>
    </row>
    <row r="4073" spans="1:2">
      <c r="A4073" s="216">
        <v>42894</v>
      </c>
      <c r="B4073" s="215">
        <v>10.16</v>
      </c>
    </row>
    <row r="4074" spans="1:2">
      <c r="A4074" s="216">
        <v>42895</v>
      </c>
      <c r="B4074" s="215">
        <v>10.7</v>
      </c>
    </row>
    <row r="4075" spans="1:2">
      <c r="A4075" s="216">
        <v>42898</v>
      </c>
      <c r="B4075" s="215">
        <v>11.46</v>
      </c>
    </row>
    <row r="4076" spans="1:2">
      <c r="A4076" s="216">
        <v>42899</v>
      </c>
      <c r="B4076" s="215">
        <v>10.42</v>
      </c>
    </row>
    <row r="4077" spans="1:2">
      <c r="A4077" s="216">
        <v>42900</v>
      </c>
      <c r="B4077" s="215">
        <v>10.64</v>
      </c>
    </row>
    <row r="4078" spans="1:2">
      <c r="A4078" s="216">
        <v>42901</v>
      </c>
      <c r="B4078" s="215">
        <v>10.9</v>
      </c>
    </row>
    <row r="4079" spans="1:2">
      <c r="A4079" s="216">
        <v>42902</v>
      </c>
      <c r="B4079" s="215">
        <v>10.38</v>
      </c>
    </row>
    <row r="4080" spans="1:2">
      <c r="A4080" s="216">
        <v>42905</v>
      </c>
      <c r="B4080" s="215">
        <v>10.37</v>
      </c>
    </row>
    <row r="4081" spans="1:2">
      <c r="A4081" s="216">
        <v>42906</v>
      </c>
      <c r="B4081" s="215">
        <v>10.86</v>
      </c>
    </row>
    <row r="4082" spans="1:2">
      <c r="A4082" s="216">
        <v>42907</v>
      </c>
      <c r="B4082" s="215">
        <v>10.75</v>
      </c>
    </row>
    <row r="4083" spans="1:2">
      <c r="A4083" s="216">
        <v>42908</v>
      </c>
      <c r="B4083" s="215">
        <v>10.48</v>
      </c>
    </row>
    <row r="4084" spans="1:2">
      <c r="A4084" s="216">
        <v>42909</v>
      </c>
      <c r="B4084" s="215">
        <v>10.02</v>
      </c>
    </row>
    <row r="4085" spans="1:2">
      <c r="A4085" s="216">
        <v>42912</v>
      </c>
      <c r="B4085" s="215">
        <v>9.9</v>
      </c>
    </row>
    <row r="4086" spans="1:2">
      <c r="A4086" s="216">
        <v>42913</v>
      </c>
      <c r="B4086" s="215">
        <v>11.06</v>
      </c>
    </row>
    <row r="4087" spans="1:2">
      <c r="A4087" s="216">
        <v>42914</v>
      </c>
      <c r="B4087" s="215">
        <v>10.029999999999999</v>
      </c>
    </row>
    <row r="4088" spans="1:2">
      <c r="A4088" s="216">
        <v>42915</v>
      </c>
      <c r="B4088" s="215">
        <v>11.44</v>
      </c>
    </row>
    <row r="4089" spans="1:2">
      <c r="A4089" s="216">
        <v>42916</v>
      </c>
      <c r="B4089" s="215">
        <v>11.18</v>
      </c>
    </row>
    <row r="4090" spans="1:2">
      <c r="A4090" s="216">
        <v>42919</v>
      </c>
      <c r="B4090" s="215">
        <v>11.22</v>
      </c>
    </row>
    <row r="4091" spans="1:2">
      <c r="A4091" s="216">
        <v>42920</v>
      </c>
      <c r="B4091" s="217" t="e">
        <f>NA()</f>
        <v>#N/A</v>
      </c>
    </row>
    <row r="4092" spans="1:2">
      <c r="A4092" s="216">
        <v>42921</v>
      </c>
      <c r="B4092" s="215">
        <v>11.07</v>
      </c>
    </row>
    <row r="4093" spans="1:2">
      <c r="A4093" s="216">
        <v>42922</v>
      </c>
      <c r="B4093" s="215">
        <v>12.54</v>
      </c>
    </row>
    <row r="4094" spans="1:2">
      <c r="A4094" s="216">
        <v>42923</v>
      </c>
      <c r="B4094" s="215">
        <v>11.19</v>
      </c>
    </row>
    <row r="4095" spans="1:2">
      <c r="A4095" s="216">
        <v>42926</v>
      </c>
      <c r="B4095" s="215">
        <v>11.11</v>
      </c>
    </row>
    <row r="4096" spans="1:2">
      <c r="A4096" s="216">
        <v>42927</v>
      </c>
      <c r="B4096" s="215">
        <v>10.89</v>
      </c>
    </row>
    <row r="4097" spans="1:2">
      <c r="A4097" s="216">
        <v>42928</v>
      </c>
      <c r="B4097" s="215">
        <v>10.3</v>
      </c>
    </row>
    <row r="4098" spans="1:2">
      <c r="A4098" s="216">
        <v>42929</v>
      </c>
      <c r="B4098" s="215">
        <v>9.9</v>
      </c>
    </row>
    <row r="4099" spans="1:2">
      <c r="A4099" s="216">
        <v>42930</v>
      </c>
      <c r="B4099" s="215">
        <v>9.51</v>
      </c>
    </row>
    <row r="4100" spans="1:2">
      <c r="A4100" s="216">
        <v>42933</v>
      </c>
      <c r="B4100" s="215">
        <v>9.82</v>
      </c>
    </row>
    <row r="4101" spans="1:2">
      <c r="A4101" s="216">
        <v>42934</v>
      </c>
      <c r="B4101" s="215">
        <v>9.89</v>
      </c>
    </row>
    <row r="4102" spans="1:2">
      <c r="A4102" s="216">
        <v>42935</v>
      </c>
      <c r="B4102" s="215">
        <v>9.7899999999999991</v>
      </c>
    </row>
    <row r="4103" spans="1:2">
      <c r="A4103" s="216">
        <v>42936</v>
      </c>
      <c r="B4103" s="215">
        <v>9.58</v>
      </c>
    </row>
    <row r="4104" spans="1:2">
      <c r="A4104" s="216">
        <v>42937</v>
      </c>
      <c r="B4104" s="215">
        <v>9.36</v>
      </c>
    </row>
    <row r="4105" spans="1:2">
      <c r="A4105" s="216">
        <v>42940</v>
      </c>
      <c r="B4105" s="215">
        <v>9.43</v>
      </c>
    </row>
    <row r="4106" spans="1:2">
      <c r="A4106" s="216">
        <v>42941</v>
      </c>
      <c r="B4106" s="215">
        <v>9.43</v>
      </c>
    </row>
    <row r="4107" spans="1:2">
      <c r="A4107" s="216">
        <v>42942</v>
      </c>
      <c r="B4107" s="215">
        <v>9.6</v>
      </c>
    </row>
    <row r="4108" spans="1:2">
      <c r="A4108" s="216">
        <v>42943</v>
      </c>
      <c r="B4108" s="215">
        <v>10.11</v>
      </c>
    </row>
    <row r="4109" spans="1:2">
      <c r="A4109" s="216">
        <v>42944</v>
      </c>
      <c r="B4109" s="215">
        <v>10.29</v>
      </c>
    </row>
    <row r="4110" spans="1:2">
      <c r="A4110" s="216">
        <v>42947</v>
      </c>
      <c r="B4110" s="215">
        <v>10.26</v>
      </c>
    </row>
    <row r="4111" spans="1:2">
      <c r="A4111" s="216">
        <v>42948</v>
      </c>
      <c r="B4111" s="215">
        <v>10.09</v>
      </c>
    </row>
    <row r="4112" spans="1:2">
      <c r="A4112" s="216">
        <v>42949</v>
      </c>
      <c r="B4112" s="215">
        <v>10.28</v>
      </c>
    </row>
    <row r="4113" spans="1:2">
      <c r="A4113" s="216">
        <v>42950</v>
      </c>
      <c r="B4113" s="215">
        <v>10.44</v>
      </c>
    </row>
    <row r="4114" spans="1:2">
      <c r="A4114" s="216">
        <v>42951</v>
      </c>
      <c r="B4114" s="215">
        <v>10.029999999999999</v>
      </c>
    </row>
    <row r="4115" spans="1:2">
      <c r="A4115" s="216">
        <v>42954</v>
      </c>
      <c r="B4115" s="215">
        <v>9.93</v>
      </c>
    </row>
    <row r="4116" spans="1:2">
      <c r="A4116" s="216">
        <v>42955</v>
      </c>
      <c r="B4116" s="215">
        <v>10.96</v>
      </c>
    </row>
    <row r="4117" spans="1:2">
      <c r="A4117" s="216">
        <v>42956</v>
      </c>
      <c r="B4117" s="215">
        <v>11.11</v>
      </c>
    </row>
    <row r="4118" spans="1:2">
      <c r="A4118" s="216">
        <v>42957</v>
      </c>
      <c r="B4118" s="215">
        <v>16.04</v>
      </c>
    </row>
    <row r="4119" spans="1:2">
      <c r="A4119" s="216">
        <v>42958</v>
      </c>
      <c r="B4119" s="215">
        <v>15.51</v>
      </c>
    </row>
    <row r="4120" spans="1:2">
      <c r="A4120" s="216">
        <v>42961</v>
      </c>
      <c r="B4120" s="215">
        <v>12.33</v>
      </c>
    </row>
    <row r="4121" spans="1:2">
      <c r="A4121" s="216">
        <v>42962</v>
      </c>
      <c r="B4121" s="215">
        <v>12.04</v>
      </c>
    </row>
    <row r="4122" spans="1:2">
      <c r="A4122" s="216">
        <v>42963</v>
      </c>
      <c r="B4122" s="215">
        <v>11.74</v>
      </c>
    </row>
    <row r="4123" spans="1:2">
      <c r="A4123" s="216">
        <v>42964</v>
      </c>
      <c r="B4123" s="215">
        <v>15.55</v>
      </c>
    </row>
    <row r="4124" spans="1:2">
      <c r="A4124" s="216">
        <v>42965</v>
      </c>
      <c r="B4124" s="215">
        <v>14.26</v>
      </c>
    </row>
    <row r="4125" spans="1:2">
      <c r="A4125" s="216">
        <v>42968</v>
      </c>
      <c r="B4125" s="215">
        <v>13.19</v>
      </c>
    </row>
    <row r="4126" spans="1:2">
      <c r="A4126" s="216">
        <v>42969</v>
      </c>
      <c r="B4126" s="215">
        <v>11.35</v>
      </c>
    </row>
    <row r="4127" spans="1:2">
      <c r="A4127" s="216">
        <v>42970</v>
      </c>
      <c r="B4127" s="215">
        <v>12.25</v>
      </c>
    </row>
    <row r="4128" spans="1:2">
      <c r="A4128" s="216">
        <v>42971</v>
      </c>
      <c r="B4128" s="215">
        <v>12.23</v>
      </c>
    </row>
    <row r="4129" spans="1:2">
      <c r="A4129" s="216">
        <v>42972</v>
      </c>
      <c r="B4129" s="215">
        <v>11.28</v>
      </c>
    </row>
    <row r="4130" spans="1:2">
      <c r="A4130" s="216">
        <v>42975</v>
      </c>
      <c r="B4130" s="215">
        <v>11.32</v>
      </c>
    </row>
    <row r="4131" spans="1:2">
      <c r="A4131" s="216">
        <v>42976</v>
      </c>
      <c r="B4131" s="215">
        <v>11.7</v>
      </c>
    </row>
    <row r="4132" spans="1:2">
      <c r="A4132" s="216">
        <v>42977</v>
      </c>
      <c r="B4132" s="215">
        <v>11.22</v>
      </c>
    </row>
    <row r="4133" spans="1:2">
      <c r="A4133" s="216">
        <v>42978</v>
      </c>
      <c r="B4133" s="215">
        <v>10.59</v>
      </c>
    </row>
    <row r="4134" spans="1:2">
      <c r="A4134" s="216">
        <v>42979</v>
      </c>
      <c r="B4134" s="215">
        <v>10.130000000000001</v>
      </c>
    </row>
    <row r="4135" spans="1:2">
      <c r="A4135" s="216">
        <v>42982</v>
      </c>
      <c r="B4135" s="217" t="e">
        <f>NA()</f>
        <v>#N/A</v>
      </c>
    </row>
    <row r="4136" spans="1:2">
      <c r="A4136" s="216">
        <v>42983</v>
      </c>
      <c r="B4136" s="215">
        <v>12.23</v>
      </c>
    </row>
    <row r="4137" spans="1:2">
      <c r="A4137" s="216">
        <v>42984</v>
      </c>
      <c r="B4137" s="215">
        <v>11.63</v>
      </c>
    </row>
    <row r="4138" spans="1:2">
      <c r="A4138" s="216">
        <v>42985</v>
      </c>
      <c r="B4138" s="215">
        <v>11.55</v>
      </c>
    </row>
    <row r="4139" spans="1:2">
      <c r="A4139" s="216">
        <v>42986</v>
      </c>
      <c r="B4139" s="215">
        <v>12.12</v>
      </c>
    </row>
    <row r="4140" spans="1:2">
      <c r="A4140" s="216">
        <v>42989</v>
      </c>
      <c r="B4140" s="215">
        <v>10.73</v>
      </c>
    </row>
    <row r="4141" spans="1:2">
      <c r="A4141" s="216">
        <v>42990</v>
      </c>
      <c r="B4141" s="215">
        <v>10.58</v>
      </c>
    </row>
    <row r="4142" spans="1:2">
      <c r="A4142" s="216">
        <v>42991</v>
      </c>
      <c r="B4142" s="215">
        <v>10.5</v>
      </c>
    </row>
    <row r="4143" spans="1:2">
      <c r="A4143" s="216">
        <v>42992</v>
      </c>
      <c r="B4143" s="215">
        <v>10.44</v>
      </c>
    </row>
    <row r="4144" spans="1:2">
      <c r="A4144" s="216">
        <v>42993</v>
      </c>
      <c r="B4144" s="215">
        <v>10.17</v>
      </c>
    </row>
    <row r="4145" spans="1:2">
      <c r="A4145" s="216">
        <v>42996</v>
      </c>
      <c r="B4145" s="215">
        <v>10.15</v>
      </c>
    </row>
    <row r="4146" spans="1:2">
      <c r="A4146" s="216">
        <v>42997</v>
      </c>
      <c r="B4146" s="215">
        <v>10.18</v>
      </c>
    </row>
    <row r="4147" spans="1:2">
      <c r="A4147" s="216">
        <v>42998</v>
      </c>
      <c r="B4147" s="215">
        <v>9.7799999999999994</v>
      </c>
    </row>
    <row r="4148" spans="1:2">
      <c r="A4148" s="216">
        <v>42999</v>
      </c>
      <c r="B4148" s="215">
        <v>9.67</v>
      </c>
    </row>
    <row r="4149" spans="1:2">
      <c r="A4149" s="216">
        <v>43000</v>
      </c>
      <c r="B4149" s="215">
        <v>9.59</v>
      </c>
    </row>
    <row r="4150" spans="1:2">
      <c r="A4150" s="216">
        <v>43003</v>
      </c>
      <c r="B4150" s="215">
        <v>10.210000000000001</v>
      </c>
    </row>
    <row r="4151" spans="1:2">
      <c r="A4151" s="216">
        <v>43004</v>
      </c>
      <c r="B4151" s="215">
        <v>10.17</v>
      </c>
    </row>
    <row r="4152" spans="1:2">
      <c r="A4152" s="216">
        <v>43005</v>
      </c>
      <c r="B4152" s="215">
        <v>9.8699999999999992</v>
      </c>
    </row>
    <row r="4153" spans="1:2">
      <c r="A4153" s="216">
        <v>43006</v>
      </c>
      <c r="B4153" s="215">
        <v>9.5500000000000007</v>
      </c>
    </row>
    <row r="4154" spans="1:2">
      <c r="A4154" s="216">
        <v>43007</v>
      </c>
      <c r="B4154" s="215">
        <v>9.51</v>
      </c>
    </row>
    <row r="4155" spans="1:2">
      <c r="A4155" s="216">
        <v>43010</v>
      </c>
      <c r="B4155" s="215">
        <v>9.4499999999999993</v>
      </c>
    </row>
    <row r="4156" spans="1:2">
      <c r="A4156" s="216">
        <v>43011</v>
      </c>
      <c r="B4156" s="215">
        <v>9.51</v>
      </c>
    </row>
    <row r="4157" spans="1:2">
      <c r="A4157" s="216">
        <v>43012</v>
      </c>
      <c r="B4157" s="215">
        <v>9.6300000000000008</v>
      </c>
    </row>
    <row r="4158" spans="1:2">
      <c r="A4158" s="216">
        <v>43013</v>
      </c>
      <c r="B4158" s="215">
        <v>9.19</v>
      </c>
    </row>
    <row r="4159" spans="1:2">
      <c r="A4159" s="216">
        <v>43014</v>
      </c>
      <c r="B4159" s="215">
        <v>9.65</v>
      </c>
    </row>
    <row r="4160" spans="1:2">
      <c r="A4160" s="216">
        <v>43017</v>
      </c>
      <c r="B4160" s="215">
        <v>10.33</v>
      </c>
    </row>
    <row r="4161" spans="1:2">
      <c r="A4161" s="216">
        <v>43018</v>
      </c>
      <c r="B4161" s="215">
        <v>10.08</v>
      </c>
    </row>
    <row r="4162" spans="1:2">
      <c r="A4162" s="216">
        <v>43019</v>
      </c>
      <c r="B4162" s="215">
        <v>9.85</v>
      </c>
    </row>
    <row r="4163" spans="1:2">
      <c r="A4163" s="216">
        <v>43020</v>
      </c>
      <c r="B4163" s="215">
        <v>9.91</v>
      </c>
    </row>
    <row r="4164" spans="1:2">
      <c r="A4164" s="216">
        <v>43021</v>
      </c>
      <c r="B4164" s="215">
        <v>9.61</v>
      </c>
    </row>
    <row r="4165" spans="1:2">
      <c r="A4165" s="216">
        <v>43024</v>
      </c>
      <c r="B4165" s="215">
        <v>9.91</v>
      </c>
    </row>
    <row r="4166" spans="1:2">
      <c r="A4166" s="216">
        <v>43025</v>
      </c>
      <c r="B4166" s="215">
        <v>10.31</v>
      </c>
    </row>
    <row r="4167" spans="1:2">
      <c r="A4167" s="216">
        <v>43026</v>
      </c>
      <c r="B4167" s="215">
        <v>10.07</v>
      </c>
    </row>
    <row r="4168" spans="1:2">
      <c r="A4168" s="216">
        <v>43027</v>
      </c>
      <c r="B4168" s="215">
        <v>10.050000000000001</v>
      </c>
    </row>
    <row r="4169" spans="1:2">
      <c r="A4169" s="216">
        <v>43028</v>
      </c>
      <c r="B4169" s="215">
        <v>9.9700000000000006</v>
      </c>
    </row>
    <row r="4170" spans="1:2">
      <c r="A4170" s="216">
        <v>43031</v>
      </c>
      <c r="B4170" s="215">
        <v>11.07</v>
      </c>
    </row>
    <row r="4171" spans="1:2">
      <c r="A4171" s="216">
        <v>43032</v>
      </c>
      <c r="B4171" s="215">
        <v>11.16</v>
      </c>
    </row>
    <row r="4172" spans="1:2">
      <c r="A4172" s="216">
        <v>43033</v>
      </c>
      <c r="B4172" s="215">
        <v>11.23</v>
      </c>
    </row>
    <row r="4173" spans="1:2">
      <c r="A4173" s="216">
        <v>43034</v>
      </c>
      <c r="B4173" s="215">
        <v>11.3</v>
      </c>
    </row>
    <row r="4174" spans="1:2">
      <c r="A4174" s="216">
        <v>43035</v>
      </c>
      <c r="B4174" s="215">
        <v>9.8000000000000007</v>
      </c>
    </row>
    <row r="4175" spans="1:2">
      <c r="A4175" s="216">
        <v>43038</v>
      </c>
      <c r="B4175" s="215">
        <v>10.5</v>
      </c>
    </row>
    <row r="4176" spans="1:2">
      <c r="A4176" s="216">
        <v>43039</v>
      </c>
      <c r="B4176" s="215">
        <v>10.18</v>
      </c>
    </row>
    <row r="4177" spans="1:2">
      <c r="A4177" s="216">
        <v>43040</v>
      </c>
      <c r="B4177" s="215">
        <v>10.199999999999999</v>
      </c>
    </row>
    <row r="4178" spans="1:2">
      <c r="A4178" s="216">
        <v>43041</v>
      </c>
      <c r="B4178" s="215">
        <v>9.93</v>
      </c>
    </row>
    <row r="4179" spans="1:2">
      <c r="A4179" s="216">
        <v>43042</v>
      </c>
      <c r="B4179" s="215">
        <v>9.14</v>
      </c>
    </row>
    <row r="4180" spans="1:2">
      <c r="A4180" s="216">
        <v>43045</v>
      </c>
      <c r="B4180" s="215">
        <v>9.4</v>
      </c>
    </row>
    <row r="4181" spans="1:2">
      <c r="A4181" s="216">
        <v>43046</v>
      </c>
      <c r="B4181" s="215">
        <v>9.89</v>
      </c>
    </row>
    <row r="4182" spans="1:2">
      <c r="A4182" s="216">
        <v>43047</v>
      </c>
      <c r="B4182" s="215">
        <v>9.7799999999999994</v>
      </c>
    </row>
    <row r="4183" spans="1:2">
      <c r="A4183" s="216">
        <v>43048</v>
      </c>
      <c r="B4183" s="215">
        <v>10.5</v>
      </c>
    </row>
    <row r="4184" spans="1:2">
      <c r="A4184" s="216">
        <v>43049</v>
      </c>
      <c r="B4184" s="215">
        <v>11.29</v>
      </c>
    </row>
    <row r="4185" spans="1:2">
      <c r="A4185" s="216">
        <v>43052</v>
      </c>
      <c r="B4185" s="215">
        <v>11.5</v>
      </c>
    </row>
    <row r="4186" spans="1:2">
      <c r="A4186" s="216">
        <v>43053</v>
      </c>
      <c r="B4186" s="215">
        <v>11.59</v>
      </c>
    </row>
    <row r="4187" spans="1:2">
      <c r="A4187" s="216">
        <v>43054</v>
      </c>
      <c r="B4187" s="215">
        <v>13.13</v>
      </c>
    </row>
    <row r="4188" spans="1:2">
      <c r="A4188" s="216">
        <v>43055</v>
      </c>
      <c r="B4188" s="215">
        <v>11.76</v>
      </c>
    </row>
    <row r="4189" spans="1:2">
      <c r="A4189" s="216">
        <v>43056</v>
      </c>
      <c r="B4189" s="215">
        <v>11.43</v>
      </c>
    </row>
    <row r="4190" spans="1:2">
      <c r="A4190" s="216">
        <v>43059</v>
      </c>
      <c r="B4190" s="215">
        <v>10.65</v>
      </c>
    </row>
    <row r="4191" spans="1:2">
      <c r="A4191" s="216">
        <v>43060</v>
      </c>
      <c r="B4191" s="215">
        <v>9.73</v>
      </c>
    </row>
    <row r="4192" spans="1:2">
      <c r="A4192" s="216">
        <v>43061</v>
      </c>
      <c r="B4192" s="215">
        <v>9.8800000000000008</v>
      </c>
    </row>
    <row r="4193" spans="1:2">
      <c r="A4193" s="216">
        <v>43062</v>
      </c>
      <c r="B4193" s="217" t="e">
        <f>NA()</f>
        <v>#N/A</v>
      </c>
    </row>
    <row r="4194" spans="1:2">
      <c r="A4194" s="216">
        <v>43063</v>
      </c>
      <c r="B4194" s="215">
        <v>9.67</v>
      </c>
    </row>
    <row r="4195" spans="1:2">
      <c r="A4195" s="216">
        <v>43066</v>
      </c>
      <c r="B4195" s="215">
        <v>9.8699999999999992</v>
      </c>
    </row>
    <row r="4196" spans="1:2">
      <c r="A4196" s="216">
        <v>43067</v>
      </c>
      <c r="B4196" s="215">
        <v>10.029999999999999</v>
      </c>
    </row>
    <row r="4197" spans="1:2">
      <c r="A4197" s="216">
        <v>43068</v>
      </c>
      <c r="B4197" s="215">
        <v>10.7</v>
      </c>
    </row>
    <row r="4198" spans="1:2">
      <c r="A4198" s="216">
        <v>43069</v>
      </c>
      <c r="B4198" s="215">
        <v>11.28</v>
      </c>
    </row>
    <row r="4199" spans="1:2">
      <c r="A4199" s="216">
        <v>43070</v>
      </c>
      <c r="B4199" s="215">
        <v>11.43</v>
      </c>
    </row>
    <row r="4200" spans="1:2">
      <c r="A4200" s="216">
        <v>43073</v>
      </c>
      <c r="B4200" s="215">
        <v>11.68</v>
      </c>
    </row>
    <row r="4201" spans="1:2">
      <c r="A4201" s="216">
        <v>43074</v>
      </c>
      <c r="B4201" s="215">
        <v>11.33</v>
      </c>
    </row>
    <row r="4202" spans="1:2">
      <c r="A4202" s="216">
        <v>43075</v>
      </c>
      <c r="B4202" s="215">
        <v>11.02</v>
      </c>
    </row>
    <row r="4203" spans="1:2">
      <c r="A4203" s="216">
        <v>43076</v>
      </c>
      <c r="B4203" s="215">
        <v>10.16</v>
      </c>
    </row>
    <row r="4204" spans="1:2">
      <c r="A4204" s="216">
        <v>43077</v>
      </c>
      <c r="B4204" s="215">
        <v>9.58</v>
      </c>
    </row>
    <row r="4205" spans="1:2">
      <c r="A4205" s="216">
        <v>43080</v>
      </c>
      <c r="B4205" s="215">
        <v>9.34</v>
      </c>
    </row>
    <row r="4206" spans="1:2">
      <c r="A4206" s="216">
        <v>43081</v>
      </c>
      <c r="B4206" s="215">
        <v>9.92</v>
      </c>
    </row>
    <row r="4207" spans="1:2">
      <c r="A4207" s="216">
        <v>43082</v>
      </c>
      <c r="B4207" s="215">
        <v>10.18</v>
      </c>
    </row>
    <row r="4208" spans="1:2">
      <c r="A4208" s="216">
        <v>43083</v>
      </c>
      <c r="B4208" s="215">
        <v>10.49</v>
      </c>
    </row>
    <row r="4209" spans="1:2">
      <c r="A4209" s="216">
        <v>43084</v>
      </c>
      <c r="B4209" s="215">
        <v>9.42</v>
      </c>
    </row>
    <row r="4210" spans="1:2">
      <c r="A4210" s="216">
        <v>43087</v>
      </c>
      <c r="B4210" s="215">
        <v>9.5299999999999994</v>
      </c>
    </row>
    <row r="4211" spans="1:2">
      <c r="A4211" s="216">
        <v>43088</v>
      </c>
      <c r="B4211" s="215">
        <v>10.029999999999999</v>
      </c>
    </row>
    <row r="4212" spans="1:2">
      <c r="A4212" s="216">
        <v>43089</v>
      </c>
      <c r="B4212" s="215">
        <v>9.7200000000000006</v>
      </c>
    </row>
    <row r="4213" spans="1:2">
      <c r="A4213" s="216">
        <v>43090</v>
      </c>
      <c r="B4213" s="215">
        <v>9.6199999999999992</v>
      </c>
    </row>
    <row r="4214" spans="1:2">
      <c r="A4214" s="216">
        <v>43091</v>
      </c>
      <c r="B4214" s="215">
        <v>9.9</v>
      </c>
    </row>
    <row r="4215" spans="1:2">
      <c r="A4215" s="216">
        <v>43094</v>
      </c>
      <c r="B4215" s="217" t="e">
        <f>NA()</f>
        <v>#N/A</v>
      </c>
    </row>
    <row r="4216" spans="1:2">
      <c r="A4216" s="216">
        <v>43095</v>
      </c>
      <c r="B4216" s="215">
        <v>10.25</v>
      </c>
    </row>
    <row r="4217" spans="1:2">
      <c r="A4217" s="216">
        <v>43096</v>
      </c>
      <c r="B4217" s="215">
        <v>10.47</v>
      </c>
    </row>
    <row r="4218" spans="1:2">
      <c r="A4218" s="216">
        <v>43097</v>
      </c>
      <c r="B4218" s="215">
        <v>10.18</v>
      </c>
    </row>
    <row r="4219" spans="1:2">
      <c r="A4219" s="216">
        <v>43098</v>
      </c>
      <c r="B4219" s="215">
        <v>11.04</v>
      </c>
    </row>
    <row r="4220" spans="1:2">
      <c r="A4220" s="216">
        <v>43101</v>
      </c>
      <c r="B4220" s="217" t="e">
        <f>NA()</f>
        <v>#N/A</v>
      </c>
    </row>
    <row r="4221" spans="1:2">
      <c r="A4221" s="216">
        <v>43102</v>
      </c>
      <c r="B4221" s="215">
        <v>9.77</v>
      </c>
    </row>
    <row r="4222" spans="1:2">
      <c r="A4222" s="216">
        <v>43103</v>
      </c>
      <c r="B4222" s="215">
        <v>9.15</v>
      </c>
    </row>
    <row r="4223" spans="1:2">
      <c r="A4223" s="216">
        <v>43104</v>
      </c>
      <c r="B4223" s="215">
        <v>9.2200000000000006</v>
      </c>
    </row>
    <row r="4224" spans="1:2">
      <c r="A4224" s="216">
        <v>43105</v>
      </c>
      <c r="B4224" s="215">
        <v>9.2200000000000006</v>
      </c>
    </row>
    <row r="4225" spans="1:2">
      <c r="A4225" s="216">
        <v>43108</v>
      </c>
      <c r="B4225" s="215">
        <v>9.52</v>
      </c>
    </row>
    <row r="4226" spans="1:2">
      <c r="A4226" s="216">
        <v>43109</v>
      </c>
      <c r="B4226" s="215">
        <v>10.08</v>
      </c>
    </row>
    <row r="4227" spans="1:2">
      <c r="A4227" s="216">
        <v>43110</v>
      </c>
      <c r="B4227" s="215">
        <v>9.82</v>
      </c>
    </row>
    <row r="4228" spans="1:2">
      <c r="A4228" s="216">
        <v>43111</v>
      </c>
      <c r="B4228" s="215">
        <v>9.8800000000000008</v>
      </c>
    </row>
    <row r="4229" spans="1:2">
      <c r="A4229" s="216">
        <v>43112</v>
      </c>
      <c r="B4229" s="215">
        <v>10.16</v>
      </c>
    </row>
    <row r="4230" spans="1:2">
      <c r="A4230" s="216">
        <v>43115</v>
      </c>
      <c r="B4230" s="217" t="e">
        <f>NA()</f>
        <v>#N/A</v>
      </c>
    </row>
    <row r="4231" spans="1:2">
      <c r="A4231" s="216">
        <v>43116</v>
      </c>
      <c r="B4231" s="215">
        <v>11.66</v>
      </c>
    </row>
    <row r="4232" spans="1:2">
      <c r="A4232" s="216">
        <v>43117</v>
      </c>
      <c r="B4232" s="215">
        <v>11.91</v>
      </c>
    </row>
    <row r="4233" spans="1:2">
      <c r="A4233" s="216">
        <v>43118</v>
      </c>
      <c r="B4233" s="215">
        <v>12.22</v>
      </c>
    </row>
    <row r="4234" spans="1:2">
      <c r="A4234" s="216">
        <v>43119</v>
      </c>
      <c r="B4234" s="215">
        <v>11.27</v>
      </c>
    </row>
    <row r="4235" spans="1:2">
      <c r="A4235" s="216">
        <v>43122</v>
      </c>
      <c r="B4235" s="215">
        <v>11.03</v>
      </c>
    </row>
    <row r="4236" spans="1:2">
      <c r="A4236" s="216">
        <v>43123</v>
      </c>
      <c r="B4236" s="215">
        <v>11.1</v>
      </c>
    </row>
    <row r="4237" spans="1:2">
      <c r="A4237" s="216">
        <v>43124</v>
      </c>
      <c r="B4237" s="215">
        <v>11.47</v>
      </c>
    </row>
    <row r="4238" spans="1:2">
      <c r="A4238" s="216">
        <v>43125</v>
      </c>
      <c r="B4238" s="215">
        <v>11.58</v>
      </c>
    </row>
    <row r="4239" spans="1:2">
      <c r="A4239" s="216">
        <v>43126</v>
      </c>
      <c r="B4239" s="215">
        <v>11.08</v>
      </c>
    </row>
    <row r="4240" spans="1:2">
      <c r="A4240" s="216">
        <v>43129</v>
      </c>
      <c r="B4240" s="215">
        <v>13.84</v>
      </c>
    </row>
    <row r="4241" spans="1:2">
      <c r="A4241" s="216">
        <v>43130</v>
      </c>
      <c r="B4241" s="215">
        <v>14.79</v>
      </c>
    </row>
    <row r="4242" spans="1:2">
      <c r="A4242" s="216">
        <v>43131</v>
      </c>
      <c r="B4242" s="215">
        <v>13.54</v>
      </c>
    </row>
    <row r="4243" spans="1:2">
      <c r="A4243" s="216">
        <v>43132</v>
      </c>
      <c r="B4243" s="215">
        <v>13.47</v>
      </c>
    </row>
    <row r="4244" spans="1:2">
      <c r="A4244" s="216">
        <v>43133</v>
      </c>
      <c r="B4244" s="215">
        <v>17.309999999999999</v>
      </c>
    </row>
    <row r="4245" spans="1:2">
      <c r="A4245" s="216">
        <v>43136</v>
      </c>
      <c r="B4245" s="215">
        <v>37.32</v>
      </c>
    </row>
    <row r="4246" spans="1:2">
      <c r="A4246" s="216">
        <v>43137</v>
      </c>
      <c r="B4246" s="215">
        <v>29.98</v>
      </c>
    </row>
    <row r="4247" spans="1:2">
      <c r="A4247" s="216">
        <v>43138</v>
      </c>
      <c r="B4247" s="215">
        <v>27.73</v>
      </c>
    </row>
    <row r="4248" spans="1:2">
      <c r="A4248" s="216">
        <v>43139</v>
      </c>
      <c r="B4248" s="215">
        <v>33.46</v>
      </c>
    </row>
    <row r="4249" spans="1:2">
      <c r="A4249" s="216">
        <v>43140</v>
      </c>
      <c r="B4249" s="215">
        <v>29.06</v>
      </c>
    </row>
    <row r="4250" spans="1:2">
      <c r="A4250" s="216">
        <v>43143</v>
      </c>
      <c r="B4250" s="215">
        <v>25.61</v>
      </c>
    </row>
    <row r="4251" spans="1:2">
      <c r="A4251" s="216">
        <v>43144</v>
      </c>
      <c r="B4251" s="215">
        <v>24.97</v>
      </c>
    </row>
    <row r="4252" spans="1:2">
      <c r="A4252" s="216">
        <v>43145</v>
      </c>
      <c r="B4252" s="215">
        <v>19.260000000000002</v>
      </c>
    </row>
    <row r="4253" spans="1:2">
      <c r="A4253" s="216">
        <v>43146</v>
      </c>
      <c r="B4253" s="215">
        <v>19.13</v>
      </c>
    </row>
    <row r="4254" spans="1:2">
      <c r="A4254" s="216">
        <v>43147</v>
      </c>
      <c r="B4254" s="215">
        <v>19.46</v>
      </c>
    </row>
    <row r="4255" spans="1:2">
      <c r="A4255" s="216">
        <v>43150</v>
      </c>
      <c r="B4255" s="217" t="e">
        <f>NA()</f>
        <v>#N/A</v>
      </c>
    </row>
    <row r="4256" spans="1:2">
      <c r="A4256" s="216">
        <v>43151</v>
      </c>
      <c r="B4256" s="215">
        <v>20.6</v>
      </c>
    </row>
    <row r="4257" spans="1:2">
      <c r="A4257" s="216">
        <v>43152</v>
      </c>
      <c r="B4257" s="215">
        <v>20.02</v>
      </c>
    </row>
    <row r="4258" spans="1:2">
      <c r="A4258" s="216">
        <v>43153</v>
      </c>
      <c r="B4258" s="215">
        <v>18.72</v>
      </c>
    </row>
    <row r="4259" spans="1:2">
      <c r="A4259" s="216">
        <v>43154</v>
      </c>
      <c r="B4259" s="215">
        <v>16.489999999999998</v>
      </c>
    </row>
    <row r="4260" spans="1:2">
      <c r="A4260" s="216">
        <v>43157</v>
      </c>
      <c r="B4260" s="215">
        <v>15.8</v>
      </c>
    </row>
    <row r="4261" spans="1:2">
      <c r="A4261" s="216">
        <v>43158</v>
      </c>
      <c r="B4261" s="215">
        <v>18.59</v>
      </c>
    </row>
    <row r="4262" spans="1:2">
      <c r="A4262" s="216">
        <v>43159</v>
      </c>
      <c r="B4262" s="215">
        <v>19.850000000000001</v>
      </c>
    </row>
    <row r="4263" spans="1:2">
      <c r="A4263" s="216">
        <v>43160</v>
      </c>
      <c r="B4263" s="215">
        <v>22.47</v>
      </c>
    </row>
    <row r="4264" spans="1:2">
      <c r="A4264" s="216">
        <v>43161</v>
      </c>
      <c r="B4264" s="215">
        <v>19.59</v>
      </c>
    </row>
    <row r="4265" spans="1:2">
      <c r="A4265" s="216">
        <v>43164</v>
      </c>
      <c r="B4265" s="215">
        <v>18.73</v>
      </c>
    </row>
    <row r="4266" spans="1:2">
      <c r="A4266" s="216">
        <v>43165</v>
      </c>
      <c r="B4266" s="215">
        <v>18.36</v>
      </c>
    </row>
    <row r="4267" spans="1:2">
      <c r="A4267" s="216">
        <v>43166</v>
      </c>
      <c r="B4267" s="215">
        <v>17.760000000000002</v>
      </c>
    </row>
    <row r="4268" spans="1:2">
      <c r="A4268" s="216">
        <v>43167</v>
      </c>
      <c r="B4268" s="215">
        <v>16.54</v>
      </c>
    </row>
    <row r="4269" spans="1:2">
      <c r="A4269" s="216">
        <v>43168</v>
      </c>
      <c r="B4269" s="215">
        <v>14.64</v>
      </c>
    </row>
    <row r="4270" spans="1:2">
      <c r="A4270" s="216">
        <v>43171</v>
      </c>
      <c r="B4270" s="215">
        <v>15.78</v>
      </c>
    </row>
    <row r="4271" spans="1:2">
      <c r="A4271" s="216">
        <v>43172</v>
      </c>
      <c r="B4271" s="215">
        <v>16.350000000000001</v>
      </c>
    </row>
    <row r="4272" spans="1:2">
      <c r="A4272" s="216">
        <v>43173</v>
      </c>
      <c r="B4272" s="215">
        <v>17.23</v>
      </c>
    </row>
    <row r="4273" spans="1:2">
      <c r="A4273" s="216">
        <v>43174</v>
      </c>
      <c r="B4273" s="215">
        <v>16.59</v>
      </c>
    </row>
    <row r="4274" spans="1:2">
      <c r="A4274" s="216">
        <v>43175</v>
      </c>
      <c r="B4274" s="215">
        <v>15.8</v>
      </c>
    </row>
    <row r="4275" spans="1:2">
      <c r="A4275" s="216">
        <v>43178</v>
      </c>
      <c r="B4275" s="215">
        <v>19.02</v>
      </c>
    </row>
    <row r="4276" spans="1:2">
      <c r="A4276" s="216">
        <v>43179</v>
      </c>
      <c r="B4276" s="215">
        <v>18.2</v>
      </c>
    </row>
    <row r="4277" spans="1:2">
      <c r="A4277" s="216">
        <v>43180</v>
      </c>
      <c r="B4277" s="215">
        <v>17.86</v>
      </c>
    </row>
    <row r="4278" spans="1:2">
      <c r="A4278" s="216">
        <v>43181</v>
      </c>
      <c r="B4278" s="215">
        <v>23.34</v>
      </c>
    </row>
    <row r="4279" spans="1:2">
      <c r="A4279" s="216">
        <v>43182</v>
      </c>
      <c r="B4279" s="215">
        <v>24.87</v>
      </c>
    </row>
    <row r="4280" spans="1:2">
      <c r="A4280" s="216">
        <v>43185</v>
      </c>
      <c r="B4280" s="215">
        <v>21.03</v>
      </c>
    </row>
    <row r="4281" spans="1:2">
      <c r="A4281" s="216">
        <v>43186</v>
      </c>
      <c r="B4281" s="215">
        <v>22.5</v>
      </c>
    </row>
    <row r="4282" spans="1:2">
      <c r="A4282" s="216">
        <v>43187</v>
      </c>
      <c r="B4282" s="215">
        <v>22.87</v>
      </c>
    </row>
    <row r="4283" spans="1:2">
      <c r="A4283" s="216">
        <v>43188</v>
      </c>
      <c r="B4283" s="215">
        <v>19.97</v>
      </c>
    </row>
    <row r="4284" spans="1:2">
      <c r="A4284" s="216">
        <v>43189</v>
      </c>
      <c r="B4284" s="217" t="e">
        <f>NA()</f>
        <v>#N/A</v>
      </c>
    </row>
    <row r="4285" spans="1:2">
      <c r="A4285" s="216">
        <v>43192</v>
      </c>
      <c r="B4285" s="215">
        <v>23.62</v>
      </c>
    </row>
    <row r="4286" spans="1:2">
      <c r="A4286" s="216">
        <v>43193</v>
      </c>
      <c r="B4286" s="215">
        <v>21.1</v>
      </c>
    </row>
    <row r="4287" spans="1:2">
      <c r="A4287" s="216">
        <v>43194</v>
      </c>
      <c r="B4287" s="215">
        <v>20.059999999999999</v>
      </c>
    </row>
    <row r="4288" spans="1:2">
      <c r="A4288" s="216">
        <v>43195</v>
      </c>
      <c r="B4288" s="215">
        <v>18.940000000000001</v>
      </c>
    </row>
    <row r="4289" spans="1:2">
      <c r="A4289" s="216">
        <v>43196</v>
      </c>
      <c r="B4289" s="215">
        <v>21.49</v>
      </c>
    </row>
    <row r="4290" spans="1:2">
      <c r="A4290" s="216">
        <v>43199</v>
      </c>
      <c r="B4290" s="215">
        <v>21.77</v>
      </c>
    </row>
    <row r="4291" spans="1:2">
      <c r="A4291" s="216">
        <v>43200</v>
      </c>
      <c r="B4291" s="215">
        <v>20.47</v>
      </c>
    </row>
    <row r="4292" spans="1:2">
      <c r="A4292" s="216">
        <v>43201</v>
      </c>
      <c r="B4292" s="215">
        <v>20.239999999999998</v>
      </c>
    </row>
    <row r="4293" spans="1:2">
      <c r="A4293" s="216">
        <v>43202</v>
      </c>
      <c r="B4293" s="215">
        <v>18.489999999999998</v>
      </c>
    </row>
    <row r="4294" spans="1:2">
      <c r="A4294" s="216">
        <v>43203</v>
      </c>
      <c r="B4294" s="215">
        <v>17.41</v>
      </c>
    </row>
    <row r="4295" spans="1:2">
      <c r="A4295" s="216">
        <v>43206</v>
      </c>
      <c r="B4295" s="215">
        <v>16.559999999999999</v>
      </c>
    </row>
    <row r="4296" spans="1:2">
      <c r="A4296" s="216">
        <v>43207</v>
      </c>
      <c r="B4296" s="215">
        <v>15.25</v>
      </c>
    </row>
    <row r="4297" spans="1:2">
      <c r="A4297" s="216">
        <v>43208</v>
      </c>
      <c r="B4297" s="215">
        <v>15.6</v>
      </c>
    </row>
    <row r="4298" spans="1:2">
      <c r="A4298" s="216">
        <v>43209</v>
      </c>
      <c r="B4298" s="215">
        <v>15.96</v>
      </c>
    </row>
    <row r="4299" spans="1:2">
      <c r="A4299" s="216">
        <v>43210</v>
      </c>
      <c r="B4299" s="215">
        <v>16.88</v>
      </c>
    </row>
    <row r="4300" spans="1:2">
      <c r="A4300" s="216">
        <v>43213</v>
      </c>
      <c r="B4300" s="215">
        <v>16.34</v>
      </c>
    </row>
    <row r="4301" spans="1:2">
      <c r="A4301" s="216">
        <v>43214</v>
      </c>
      <c r="B4301" s="215">
        <v>18.02</v>
      </c>
    </row>
    <row r="4302" spans="1:2">
      <c r="A4302" s="216">
        <v>43215</v>
      </c>
      <c r="B4302" s="215">
        <v>17.84</v>
      </c>
    </row>
    <row r="4303" spans="1:2">
      <c r="A4303" s="216">
        <v>43216</v>
      </c>
      <c r="B4303" s="215">
        <v>16.239999999999998</v>
      </c>
    </row>
    <row r="4304" spans="1:2">
      <c r="A4304" s="216">
        <v>43217</v>
      </c>
      <c r="B4304" s="215">
        <v>15.41</v>
      </c>
    </row>
    <row r="4305" spans="1:2">
      <c r="A4305" s="216">
        <v>43220</v>
      </c>
      <c r="B4305" s="215">
        <v>15.93</v>
      </c>
    </row>
    <row r="4306" spans="1:2">
      <c r="A4306" s="216">
        <v>43221</v>
      </c>
      <c r="B4306" s="215">
        <v>15.49</v>
      </c>
    </row>
    <row r="4307" spans="1:2">
      <c r="A4307" s="216">
        <v>43222</v>
      </c>
      <c r="B4307" s="215">
        <v>15.97</v>
      </c>
    </row>
    <row r="4308" spans="1:2">
      <c r="A4308" s="216">
        <v>43223</v>
      </c>
      <c r="B4308" s="215">
        <v>15.9</v>
      </c>
    </row>
    <row r="4309" spans="1:2">
      <c r="A4309" s="216">
        <v>43224</v>
      </c>
      <c r="B4309" s="215">
        <v>14.77</v>
      </c>
    </row>
    <row r="4310" spans="1:2">
      <c r="A4310" s="216">
        <v>43227</v>
      </c>
      <c r="B4310" s="215">
        <v>14.75</v>
      </c>
    </row>
    <row r="4311" spans="1:2">
      <c r="A4311" s="216">
        <v>43228</v>
      </c>
      <c r="B4311" s="215">
        <v>14.71</v>
      </c>
    </row>
    <row r="4312" spans="1:2">
      <c r="A4312" s="216">
        <v>43229</v>
      </c>
      <c r="B4312" s="215">
        <v>13.42</v>
      </c>
    </row>
    <row r="4313" spans="1:2">
      <c r="A4313" s="216">
        <v>43230</v>
      </c>
      <c r="B4313" s="215">
        <v>13.23</v>
      </c>
    </row>
    <row r="4314" spans="1:2">
      <c r="A4314" s="216">
        <v>43231</v>
      </c>
      <c r="B4314" s="215">
        <v>12.65</v>
      </c>
    </row>
    <row r="4315" spans="1:2">
      <c r="A4315" s="216">
        <v>43234</v>
      </c>
      <c r="B4315" s="215">
        <v>12.93</v>
      </c>
    </row>
    <row r="4316" spans="1:2">
      <c r="A4316" s="216">
        <v>43235</v>
      </c>
      <c r="B4316" s="215">
        <v>14.63</v>
      </c>
    </row>
    <row r="4317" spans="1:2">
      <c r="A4317" s="216">
        <v>43236</v>
      </c>
      <c r="B4317" s="215">
        <v>13.42</v>
      </c>
    </row>
    <row r="4318" spans="1:2">
      <c r="A4318" s="216">
        <v>43237</v>
      </c>
      <c r="B4318" s="215">
        <v>13.43</v>
      </c>
    </row>
    <row r="4319" spans="1:2">
      <c r="A4319" s="216">
        <v>43238</v>
      </c>
      <c r="B4319" s="215">
        <v>13.42</v>
      </c>
    </row>
    <row r="4320" spans="1:2">
      <c r="A4320" s="216">
        <v>43241</v>
      </c>
      <c r="B4320" s="215">
        <v>13.08</v>
      </c>
    </row>
    <row r="4321" spans="1:2">
      <c r="A4321" s="216">
        <v>43242</v>
      </c>
      <c r="B4321" s="215">
        <v>13.22</v>
      </c>
    </row>
    <row r="4322" spans="1:2">
      <c r="A4322" s="216">
        <v>43243</v>
      </c>
      <c r="B4322" s="215">
        <v>12.58</v>
      </c>
    </row>
    <row r="4323" spans="1:2">
      <c r="A4323" s="216">
        <v>43244</v>
      </c>
      <c r="B4323" s="215">
        <v>12.53</v>
      </c>
    </row>
    <row r="4324" spans="1:2">
      <c r="A4324" s="216">
        <v>43245</v>
      </c>
      <c r="B4324" s="215">
        <v>13.22</v>
      </c>
    </row>
    <row r="4325" spans="1:2">
      <c r="A4325" s="216">
        <v>43248</v>
      </c>
      <c r="B4325" s="217" t="e">
        <f>NA()</f>
        <v>#N/A</v>
      </c>
    </row>
    <row r="4326" spans="1:2">
      <c r="A4326" s="216">
        <v>43249</v>
      </c>
      <c r="B4326" s="215">
        <v>17.02</v>
      </c>
    </row>
    <row r="4327" spans="1:2">
      <c r="A4327" s="216">
        <v>43250</v>
      </c>
      <c r="B4327" s="215">
        <v>14.94</v>
      </c>
    </row>
    <row r="4328" spans="1:2">
      <c r="A4328" s="216">
        <v>43251</v>
      </c>
      <c r="B4328" s="215">
        <v>15.43</v>
      </c>
    </row>
    <row r="4329" spans="1:2">
      <c r="A4329" s="216">
        <v>43252</v>
      </c>
      <c r="B4329" s="215">
        <v>13.46</v>
      </c>
    </row>
    <row r="4330" spans="1:2">
      <c r="A4330" s="216">
        <v>43255</v>
      </c>
      <c r="B4330" s="215">
        <v>12.74</v>
      </c>
    </row>
    <row r="4331" spans="1:2">
      <c r="A4331" s="216">
        <v>43256</v>
      </c>
      <c r="B4331" s="215">
        <v>12.4</v>
      </c>
    </row>
    <row r="4332" spans="1:2">
      <c r="A4332" s="216">
        <v>43257</v>
      </c>
      <c r="B4332" s="215">
        <v>11.64</v>
      </c>
    </row>
    <row r="4333" spans="1:2">
      <c r="A4333" s="216">
        <v>43258</v>
      </c>
      <c r="B4333" s="215">
        <v>12.13</v>
      </c>
    </row>
    <row r="4334" spans="1:2">
      <c r="A4334" s="216">
        <v>43259</v>
      </c>
      <c r="B4334" s="215">
        <v>12.18</v>
      </c>
    </row>
    <row r="4335" spans="1:2">
      <c r="A4335" s="216">
        <v>43262</v>
      </c>
      <c r="B4335" s="215">
        <v>12.35</v>
      </c>
    </row>
    <row r="4336" spans="1:2">
      <c r="A4336" s="216">
        <v>43263</v>
      </c>
      <c r="B4336" s="215">
        <v>12.34</v>
      </c>
    </row>
    <row r="4337" spans="1:2">
      <c r="A4337" s="216">
        <v>43264</v>
      </c>
      <c r="B4337" s="215">
        <v>12.94</v>
      </c>
    </row>
    <row r="4338" spans="1:2">
      <c r="A4338" s="216">
        <v>43265</v>
      </c>
      <c r="B4338" s="215">
        <v>12.12</v>
      </c>
    </row>
    <row r="4339" spans="1:2">
      <c r="A4339" s="216">
        <v>43266</v>
      </c>
      <c r="B4339" s="215">
        <v>11.98</v>
      </c>
    </row>
    <row r="4340" spans="1:2">
      <c r="A4340" s="216">
        <v>43269</v>
      </c>
      <c r="B4340" s="215">
        <v>12.31</v>
      </c>
    </row>
    <row r="4341" spans="1:2">
      <c r="A4341" s="216">
        <v>43270</v>
      </c>
      <c r="B4341" s="215">
        <v>13.35</v>
      </c>
    </row>
    <row r="4342" spans="1:2">
      <c r="A4342" s="216">
        <v>43271</v>
      </c>
      <c r="B4342" s="215">
        <v>12.79</v>
      </c>
    </row>
    <row r="4343" spans="1:2">
      <c r="A4343" s="216">
        <v>43272</v>
      </c>
      <c r="B4343" s="215">
        <v>14.64</v>
      </c>
    </row>
    <row r="4344" spans="1:2">
      <c r="A4344" s="216">
        <v>43273</v>
      </c>
      <c r="B4344" s="215">
        <v>13.77</v>
      </c>
    </row>
    <row r="4345" spans="1:2">
      <c r="A4345" s="216">
        <v>43276</v>
      </c>
      <c r="B4345" s="215">
        <v>17.329999999999998</v>
      </c>
    </row>
    <row r="4346" spans="1:2">
      <c r="A4346" s="216">
        <v>43277</v>
      </c>
      <c r="B4346" s="215">
        <v>15.92</v>
      </c>
    </row>
    <row r="4347" spans="1:2">
      <c r="A4347" s="216">
        <v>43278</v>
      </c>
      <c r="B4347" s="215">
        <v>17.91</v>
      </c>
    </row>
    <row r="4348" spans="1:2">
      <c r="A4348" s="216">
        <v>43279</v>
      </c>
      <c r="B4348" s="215">
        <v>16.850000000000001</v>
      </c>
    </row>
    <row r="4349" spans="1:2">
      <c r="A4349" s="216">
        <v>43280</v>
      </c>
      <c r="B4349" s="215">
        <v>16.09</v>
      </c>
    </row>
    <row r="4350" spans="1:2">
      <c r="A4350" s="216">
        <v>43283</v>
      </c>
      <c r="B4350" s="215">
        <v>15.6</v>
      </c>
    </row>
    <row r="4351" spans="1:2">
      <c r="A4351" s="216">
        <v>43284</v>
      </c>
      <c r="B4351" s="215">
        <v>16.14</v>
      </c>
    </row>
    <row r="4352" spans="1:2">
      <c r="A4352" s="216">
        <v>43285</v>
      </c>
      <c r="B4352" s="217" t="e">
        <f>NA()</f>
        <v>#N/A</v>
      </c>
    </row>
    <row r="4353" spans="1:2">
      <c r="A4353" s="216">
        <v>43286</v>
      </c>
      <c r="B4353" s="215">
        <v>14.97</v>
      </c>
    </row>
    <row r="4354" spans="1:2">
      <c r="A4354" s="216">
        <v>43287</v>
      </c>
      <c r="B4354" s="215">
        <v>13.37</v>
      </c>
    </row>
    <row r="4355" spans="1:2">
      <c r="A4355" s="216">
        <v>43290</v>
      </c>
      <c r="B4355" s="215">
        <v>12.69</v>
      </c>
    </row>
    <row r="4356" spans="1:2">
      <c r="A4356" s="216">
        <v>43291</v>
      </c>
      <c r="B4356" s="215">
        <v>12.64</v>
      </c>
    </row>
    <row r="4357" spans="1:2">
      <c r="A4357" s="216">
        <v>43292</v>
      </c>
      <c r="B4357" s="215">
        <v>13.63</v>
      </c>
    </row>
    <row r="4358" spans="1:2">
      <c r="A4358" s="216">
        <v>43293</v>
      </c>
      <c r="B4358" s="215">
        <v>12.58</v>
      </c>
    </row>
    <row r="4359" spans="1:2">
      <c r="A4359" s="216">
        <v>43294</v>
      </c>
      <c r="B4359" s="215">
        <v>12.18</v>
      </c>
    </row>
    <row r="4360" spans="1:2">
      <c r="A4360" s="216">
        <v>43297</v>
      </c>
      <c r="B4360" s="215">
        <v>12.83</v>
      </c>
    </row>
    <row r="4361" spans="1:2">
      <c r="A4361" s="216">
        <v>43298</v>
      </c>
      <c r="B4361" s="215">
        <v>12.06</v>
      </c>
    </row>
    <row r="4362" spans="1:2">
      <c r="A4362" s="216">
        <v>43299</v>
      </c>
      <c r="B4362" s="215">
        <v>12.1</v>
      </c>
    </row>
    <row r="4363" spans="1:2">
      <c r="A4363" s="216">
        <v>43300</v>
      </c>
      <c r="B4363" s="215">
        <v>12.87</v>
      </c>
    </row>
    <row r="4364" spans="1:2">
      <c r="A4364" s="216">
        <v>43301</v>
      </c>
      <c r="B4364" s="215">
        <v>12.86</v>
      </c>
    </row>
    <row r="4365" spans="1:2">
      <c r="A4365" s="216">
        <v>43304</v>
      </c>
      <c r="B4365" s="215">
        <v>12.62</v>
      </c>
    </row>
    <row r="4366" spans="1:2">
      <c r="A4366" s="216">
        <v>43305</v>
      </c>
      <c r="B4366" s="215">
        <v>12.41</v>
      </c>
    </row>
    <row r="4367" spans="1:2">
      <c r="A4367" s="216">
        <v>43306</v>
      </c>
      <c r="B4367" s="215">
        <v>12.29</v>
      </c>
    </row>
    <row r="4368" spans="1:2">
      <c r="A4368" s="216">
        <v>43307</v>
      </c>
      <c r="B4368" s="215">
        <v>12.14</v>
      </c>
    </row>
    <row r="4369" spans="1:2">
      <c r="A4369" s="216">
        <v>43308</v>
      </c>
      <c r="B4369" s="215">
        <v>13.03</v>
      </c>
    </row>
    <row r="4370" spans="1:2">
      <c r="A4370" s="216">
        <v>43311</v>
      </c>
      <c r="B4370" s="215">
        <v>14.26</v>
      </c>
    </row>
    <row r="4371" spans="1:2">
      <c r="A4371" s="216">
        <v>43312</v>
      </c>
      <c r="B4371" s="215">
        <v>12.83</v>
      </c>
    </row>
    <row r="4372" spans="1:2">
      <c r="A4372" s="216">
        <v>43313</v>
      </c>
      <c r="B4372" s="215">
        <v>13.15</v>
      </c>
    </row>
    <row r="4373" spans="1:2">
      <c r="A4373" s="216">
        <v>43314</v>
      </c>
      <c r="B4373" s="215">
        <v>12.19</v>
      </c>
    </row>
    <row r="4374" spans="1:2">
      <c r="A4374" s="216">
        <v>43315</v>
      </c>
      <c r="B4374" s="215">
        <v>11.64</v>
      </c>
    </row>
    <row r="4375" spans="1:2">
      <c r="A4375" s="216">
        <v>43318</v>
      </c>
      <c r="B4375" s="215">
        <v>11.27</v>
      </c>
    </row>
    <row r="4376" spans="1:2">
      <c r="A4376" s="216">
        <v>43319</v>
      </c>
      <c r="B4376" s="215">
        <v>10.93</v>
      </c>
    </row>
    <row r="4377" spans="1:2">
      <c r="A4377" s="216">
        <v>43320</v>
      </c>
      <c r="B4377" s="215">
        <v>10.85</v>
      </c>
    </row>
    <row r="4378" spans="1:2">
      <c r="A4378" s="216">
        <v>43321</v>
      </c>
      <c r="B4378" s="215">
        <v>11.27</v>
      </c>
    </row>
    <row r="4379" spans="1:2">
      <c r="A4379" s="216">
        <v>43322</v>
      </c>
      <c r="B4379" s="215">
        <v>13.16</v>
      </c>
    </row>
    <row r="4380" spans="1:2">
      <c r="A4380" s="216">
        <v>43325</v>
      </c>
      <c r="B4380" s="215">
        <v>14.78</v>
      </c>
    </row>
    <row r="4381" spans="1:2">
      <c r="A4381" s="216">
        <v>43326</v>
      </c>
      <c r="B4381" s="215">
        <v>13.31</v>
      </c>
    </row>
    <row r="4382" spans="1:2">
      <c r="A4382" s="216">
        <v>43327</v>
      </c>
      <c r="B4382" s="215">
        <v>14.64</v>
      </c>
    </row>
    <row r="4383" spans="1:2">
      <c r="A4383" s="216">
        <v>43328</v>
      </c>
      <c r="B4383" s="215">
        <v>13.45</v>
      </c>
    </row>
    <row r="4384" spans="1:2">
      <c r="A4384" s="216">
        <v>43329</v>
      </c>
      <c r="B4384" s="215">
        <v>12.64</v>
      </c>
    </row>
    <row r="4385" spans="1:2">
      <c r="A4385" s="216">
        <v>43332</v>
      </c>
      <c r="B4385" s="215">
        <v>12.49</v>
      </c>
    </row>
    <row r="4386" spans="1:2">
      <c r="A4386" s="216">
        <v>43333</v>
      </c>
      <c r="B4386" s="215">
        <v>12.86</v>
      </c>
    </row>
    <row r="4387" spans="1:2">
      <c r="A4387" s="216">
        <v>43334</v>
      </c>
      <c r="B4387" s="215">
        <v>12.25</v>
      </c>
    </row>
    <row r="4388" spans="1:2">
      <c r="A4388" s="216">
        <v>43335</v>
      </c>
      <c r="B4388" s="215">
        <v>12.41</v>
      </c>
    </row>
    <row r="4389" spans="1:2">
      <c r="A4389" s="216">
        <v>43336</v>
      </c>
      <c r="B4389" s="215">
        <v>11.99</v>
      </c>
    </row>
    <row r="4390" spans="1:2">
      <c r="A4390" s="216">
        <v>43339</v>
      </c>
      <c r="B4390" s="215">
        <v>12.16</v>
      </c>
    </row>
    <row r="4391" spans="1:2">
      <c r="A4391" s="216">
        <v>43340</v>
      </c>
      <c r="B4391" s="215">
        <v>12.5</v>
      </c>
    </row>
    <row r="4392" spans="1:2">
      <c r="A4392" s="216">
        <v>43341</v>
      </c>
      <c r="B4392" s="215">
        <v>12.25</v>
      </c>
    </row>
    <row r="4393" spans="1:2">
      <c r="A4393" s="216">
        <v>43342</v>
      </c>
      <c r="B4393" s="215">
        <v>13.53</v>
      </c>
    </row>
    <row r="4394" spans="1:2">
      <c r="A4394" s="216">
        <v>43343</v>
      </c>
      <c r="B4394" s="215">
        <v>12.86</v>
      </c>
    </row>
    <row r="4395" spans="1:2">
      <c r="A4395" s="216">
        <v>43346</v>
      </c>
      <c r="B4395" s="217" t="e">
        <f>NA()</f>
        <v>#N/A</v>
      </c>
    </row>
    <row r="4396" spans="1:2">
      <c r="A4396" s="216">
        <v>43347</v>
      </c>
      <c r="B4396" s="215">
        <v>13.16</v>
      </c>
    </row>
    <row r="4397" spans="1:2">
      <c r="A4397" s="216">
        <v>43348</v>
      </c>
      <c r="B4397" s="215">
        <v>13.91</v>
      </c>
    </row>
    <row r="4398" spans="1:2">
      <c r="A4398" s="216">
        <v>43349</v>
      </c>
      <c r="B4398" s="215">
        <v>14.65</v>
      </c>
    </row>
    <row r="4399" spans="1:2">
      <c r="A4399" s="216">
        <v>43350</v>
      </c>
      <c r="B4399" s="215">
        <v>14.88</v>
      </c>
    </row>
    <row r="4400" spans="1:2">
      <c r="A4400" s="216">
        <v>43353</v>
      </c>
      <c r="B4400" s="215">
        <v>14.16</v>
      </c>
    </row>
    <row r="4401" spans="1:2">
      <c r="A4401" s="216">
        <v>43354</v>
      </c>
      <c r="B4401" s="215">
        <v>13.22</v>
      </c>
    </row>
    <row r="4402" spans="1:2">
      <c r="A4402" s="216">
        <v>43355</v>
      </c>
      <c r="B4402" s="215">
        <v>13.14</v>
      </c>
    </row>
    <row r="4403" spans="1:2">
      <c r="A4403" s="216">
        <v>43356</v>
      </c>
      <c r="B4403" s="215">
        <v>12.37</v>
      </c>
    </row>
    <row r="4404" spans="1:2">
      <c r="A4404" s="216">
        <v>43357</v>
      </c>
      <c r="B4404" s="215">
        <v>12.07</v>
      </c>
    </row>
    <row r="4405" spans="1:2">
      <c r="A4405" s="216">
        <v>43360</v>
      </c>
      <c r="B4405" s="215">
        <v>13.68</v>
      </c>
    </row>
    <row r="4406" spans="1:2">
      <c r="A4406" s="216">
        <v>43361</v>
      </c>
      <c r="B4406" s="215">
        <v>12.79</v>
      </c>
    </row>
    <row r="4407" spans="1:2">
      <c r="A4407" s="216">
        <v>43362</v>
      </c>
      <c r="B4407" s="215">
        <v>11.75</v>
      </c>
    </row>
    <row r="4408" spans="1:2">
      <c r="A4408" s="216">
        <v>43363</v>
      </c>
      <c r="B4408" s="215">
        <v>11.8</v>
      </c>
    </row>
    <row r="4409" spans="1:2">
      <c r="A4409" s="216">
        <v>43364</v>
      </c>
      <c r="B4409" s="215">
        <v>11.68</v>
      </c>
    </row>
    <row r="4410" spans="1:2">
      <c r="A4410" s="216">
        <v>43367</v>
      </c>
      <c r="B4410" s="215">
        <v>12.2</v>
      </c>
    </row>
    <row r="4411" spans="1:2">
      <c r="A4411" s="216">
        <v>43368</v>
      </c>
      <c r="B4411" s="215">
        <v>12.42</v>
      </c>
    </row>
    <row r="4412" spans="1:2">
      <c r="A4412" s="216">
        <v>43369</v>
      </c>
      <c r="B4412" s="215">
        <v>12.89</v>
      </c>
    </row>
    <row r="4413" spans="1:2">
      <c r="A4413" s="216">
        <v>43370</v>
      </c>
      <c r="B4413" s="215">
        <v>12.41</v>
      </c>
    </row>
    <row r="4414" spans="1:2">
      <c r="A4414" s="216">
        <v>43371</v>
      </c>
      <c r="B4414" s="215">
        <v>12.12</v>
      </c>
    </row>
    <row r="4415" spans="1:2">
      <c r="A4415" s="216">
        <v>43374</v>
      </c>
      <c r="B4415" s="215">
        <v>12</v>
      </c>
    </row>
    <row r="4416" spans="1:2">
      <c r="A4416" s="216">
        <v>43375</v>
      </c>
      <c r="B4416" s="215">
        <v>12.05</v>
      </c>
    </row>
    <row r="4417" spans="1:2">
      <c r="A4417" s="216">
        <v>43376</v>
      </c>
      <c r="B4417" s="215">
        <v>11.61</v>
      </c>
    </row>
    <row r="4418" spans="1:2">
      <c r="A4418" s="216">
        <v>43377</v>
      </c>
      <c r="B4418" s="215">
        <v>14.22</v>
      </c>
    </row>
    <row r="4419" spans="1:2">
      <c r="A4419" s="216">
        <v>43378</v>
      </c>
      <c r="B4419" s="215">
        <v>14.82</v>
      </c>
    </row>
    <row r="4420" spans="1:2">
      <c r="A4420" s="216">
        <v>43381</v>
      </c>
      <c r="B4420" s="215">
        <v>15.69</v>
      </c>
    </row>
    <row r="4421" spans="1:2">
      <c r="A4421" s="216">
        <v>43382</v>
      </c>
      <c r="B4421" s="215">
        <v>15.95</v>
      </c>
    </row>
    <row r="4422" spans="1:2">
      <c r="A4422" s="216">
        <v>43383</v>
      </c>
      <c r="B4422" s="215">
        <v>22.96</v>
      </c>
    </row>
    <row r="4423" spans="1:2">
      <c r="A4423" s="216">
        <v>43384</v>
      </c>
      <c r="B4423" s="215">
        <v>24.98</v>
      </c>
    </row>
    <row r="4424" spans="1:2">
      <c r="A4424" s="216">
        <v>43385</v>
      </c>
      <c r="B4424" s="215">
        <v>21.31</v>
      </c>
    </row>
    <row r="4425" spans="1:2">
      <c r="A4425" s="216">
        <v>43388</v>
      </c>
      <c r="B4425" s="215">
        <v>21.3</v>
      </c>
    </row>
    <row r="4426" spans="1:2">
      <c r="A4426" s="216">
        <v>43389</v>
      </c>
      <c r="B4426" s="215">
        <v>17.62</v>
      </c>
    </row>
    <row r="4427" spans="1:2">
      <c r="A4427" s="216">
        <v>43390</v>
      </c>
      <c r="B4427" s="215">
        <v>17.399999999999999</v>
      </c>
    </row>
    <row r="4428" spans="1:2">
      <c r="A4428" s="216">
        <v>43391</v>
      </c>
      <c r="B4428" s="215">
        <v>20.059999999999999</v>
      </c>
    </row>
    <row r="4429" spans="1:2">
      <c r="A4429" s="216">
        <v>43392</v>
      </c>
      <c r="B4429" s="215">
        <v>19.89</v>
      </c>
    </row>
    <row r="4430" spans="1:2">
      <c r="A4430" s="216">
        <v>43395</v>
      </c>
      <c r="B4430" s="215">
        <v>19.64</v>
      </c>
    </row>
    <row r="4431" spans="1:2">
      <c r="A4431" s="216">
        <v>43396</v>
      </c>
      <c r="B4431" s="215">
        <v>20.71</v>
      </c>
    </row>
    <row r="4432" spans="1:2">
      <c r="A4432" s="216">
        <v>43397</v>
      </c>
      <c r="B4432" s="215">
        <v>25.23</v>
      </c>
    </row>
    <row r="4433" spans="1:2">
      <c r="A4433" s="216">
        <v>43398</v>
      </c>
      <c r="B4433" s="215">
        <v>24.22</v>
      </c>
    </row>
    <row r="4434" spans="1:2">
      <c r="A4434" s="216">
        <v>43399</v>
      </c>
      <c r="B4434" s="215">
        <v>24.16</v>
      </c>
    </row>
    <row r="4435" spans="1:2">
      <c r="A4435" s="216">
        <v>43402</v>
      </c>
      <c r="B4435" s="215">
        <v>24.7</v>
      </c>
    </row>
    <row r="4436" spans="1:2">
      <c r="A4436" s="216">
        <v>43403</v>
      </c>
      <c r="B4436" s="215">
        <v>23.35</v>
      </c>
    </row>
    <row r="4437" spans="1:2">
      <c r="A4437" s="216">
        <v>43404</v>
      </c>
      <c r="B4437" s="215">
        <v>21.23</v>
      </c>
    </row>
    <row r="4438" spans="1:2">
      <c r="A4438" s="216">
        <v>43405</v>
      </c>
      <c r="B4438" s="215">
        <v>19.34</v>
      </c>
    </row>
    <row r="4439" spans="1:2">
      <c r="A4439" s="216">
        <v>43406</v>
      </c>
      <c r="B4439" s="215">
        <v>19.510000000000002</v>
      </c>
    </row>
    <row r="4440" spans="1:2">
      <c r="A4440" s="216">
        <v>43409</v>
      </c>
      <c r="B4440" s="215">
        <v>19.96</v>
      </c>
    </row>
    <row r="4441" spans="1:2">
      <c r="A4441" s="216">
        <v>43410</v>
      </c>
      <c r="B4441" s="215">
        <v>19.91</v>
      </c>
    </row>
    <row r="4442" spans="1:2">
      <c r="A4442" s="216">
        <v>43411</v>
      </c>
      <c r="B4442" s="215">
        <v>16.36</v>
      </c>
    </row>
    <row r="4443" spans="1:2">
      <c r="A4443" s="216">
        <v>43412</v>
      </c>
      <c r="B4443" s="215">
        <v>16.72</v>
      </c>
    </row>
    <row r="4444" spans="1:2">
      <c r="A4444" s="216">
        <v>43413</v>
      </c>
      <c r="B4444" s="215">
        <v>17.36</v>
      </c>
    </row>
    <row r="4445" spans="1:2">
      <c r="A4445" s="216">
        <v>43416</v>
      </c>
      <c r="B4445" s="215">
        <v>20.45</v>
      </c>
    </row>
    <row r="4446" spans="1:2">
      <c r="A4446" s="216">
        <v>43417</v>
      </c>
      <c r="B4446" s="215">
        <v>20.02</v>
      </c>
    </row>
    <row r="4447" spans="1:2">
      <c r="A4447" s="216">
        <v>43418</v>
      </c>
      <c r="B4447" s="215">
        <v>21.25</v>
      </c>
    </row>
    <row r="4448" spans="1:2">
      <c r="A4448" s="216">
        <v>43419</v>
      </c>
      <c r="B4448" s="215">
        <v>19.98</v>
      </c>
    </row>
    <row r="4449" spans="1:2">
      <c r="A4449" s="216">
        <v>43420</v>
      </c>
      <c r="B4449" s="215">
        <v>18.14</v>
      </c>
    </row>
    <row r="4450" spans="1:2">
      <c r="A4450" s="216">
        <v>43423</v>
      </c>
      <c r="B4450" s="215">
        <v>20.100000000000001</v>
      </c>
    </row>
    <row r="4451" spans="1:2">
      <c r="A4451" s="216">
        <v>43424</v>
      </c>
      <c r="B4451" s="215">
        <v>22.48</v>
      </c>
    </row>
    <row r="4452" spans="1:2">
      <c r="A4452" s="216">
        <v>43425</v>
      </c>
      <c r="B4452" s="215">
        <v>20.8</v>
      </c>
    </row>
    <row r="4453" spans="1:2">
      <c r="A4453" s="216">
        <v>43426</v>
      </c>
      <c r="B4453" s="217" t="e">
        <f>NA()</f>
        <v>#N/A</v>
      </c>
    </row>
    <row r="4454" spans="1:2">
      <c r="A4454" s="216">
        <v>43427</v>
      </c>
      <c r="B4454" s="215">
        <v>21.52</v>
      </c>
    </row>
    <row r="4455" spans="1:2">
      <c r="A4455" s="216">
        <v>43430</v>
      </c>
      <c r="B4455" s="215">
        <v>18.899999999999999</v>
      </c>
    </row>
    <row r="4456" spans="1:2">
      <c r="A4456" s="216">
        <v>43431</v>
      </c>
      <c r="B4456" s="215">
        <v>19.02</v>
      </c>
    </row>
    <row r="4457" spans="1:2">
      <c r="A4457" s="216">
        <v>43432</v>
      </c>
      <c r="B4457" s="215">
        <v>18.489999999999998</v>
      </c>
    </row>
    <row r="4458" spans="1:2">
      <c r="A4458" s="216">
        <v>43433</v>
      </c>
      <c r="B4458" s="215">
        <v>18.79</v>
      </c>
    </row>
    <row r="4459" spans="1:2">
      <c r="A4459" s="216">
        <v>43434</v>
      </c>
      <c r="B4459" s="215">
        <v>18.07</v>
      </c>
    </row>
    <row r="4460" spans="1:2">
      <c r="A4460" s="216">
        <v>43437</v>
      </c>
      <c r="B4460" s="215">
        <v>16.440000000000001</v>
      </c>
    </row>
    <row r="4461" spans="1:2">
      <c r="A4461" s="216">
        <v>43438</v>
      </c>
      <c r="B4461" s="215">
        <v>20.74</v>
      </c>
    </row>
    <row r="4462" spans="1:2">
      <c r="A4462" s="216">
        <v>43439</v>
      </c>
      <c r="B4462" s="217" t="e">
        <f>NA()</f>
        <v>#N/A</v>
      </c>
    </row>
    <row r="4463" spans="1:2">
      <c r="A4463" s="216">
        <v>43440</v>
      </c>
      <c r="B4463" s="215">
        <v>21.19</v>
      </c>
    </row>
    <row r="4464" spans="1:2">
      <c r="A4464" s="216">
        <v>43441</v>
      </c>
      <c r="B4464" s="215">
        <v>23.23</v>
      </c>
    </row>
    <row r="4465" spans="1:2">
      <c r="A4465" s="216">
        <v>43444</v>
      </c>
      <c r="B4465" s="215">
        <v>22.64</v>
      </c>
    </row>
    <row r="4466" spans="1:2">
      <c r="A4466" s="216">
        <v>43445</v>
      </c>
      <c r="B4466" s="215">
        <v>21.76</v>
      </c>
    </row>
    <row r="4467" spans="1:2">
      <c r="A4467" s="216">
        <v>43446</v>
      </c>
      <c r="B4467" s="215">
        <v>21.46</v>
      </c>
    </row>
    <row r="4468" spans="1:2">
      <c r="A4468" s="216">
        <v>43447</v>
      </c>
      <c r="B4468" s="215">
        <v>20.65</v>
      </c>
    </row>
    <row r="4469" spans="1:2">
      <c r="A4469" s="216">
        <v>43448</v>
      </c>
      <c r="B4469" s="215">
        <v>21.63</v>
      </c>
    </row>
    <row r="4470" spans="1:2">
      <c r="A4470" s="216">
        <v>43451</v>
      </c>
      <c r="B4470" s="215">
        <v>24.52</v>
      </c>
    </row>
    <row r="4471" spans="1:2">
      <c r="A4471" s="216">
        <v>43452</v>
      </c>
      <c r="B4471" s="215">
        <v>25.58</v>
      </c>
    </row>
    <row r="4472" spans="1:2">
      <c r="A4472" s="216">
        <v>43453</v>
      </c>
      <c r="B4472" s="215">
        <v>25.58</v>
      </c>
    </row>
    <row r="4473" spans="1:2">
      <c r="A4473" s="216">
        <v>43454</v>
      </c>
      <c r="B4473" s="215">
        <v>28.38</v>
      </c>
    </row>
    <row r="4474" spans="1:2">
      <c r="A4474" s="216">
        <v>43455</v>
      </c>
      <c r="B4474" s="215">
        <v>30.11</v>
      </c>
    </row>
    <row r="4475" spans="1:2">
      <c r="A4475" s="216">
        <v>43458</v>
      </c>
      <c r="B4475" s="215">
        <v>36.07</v>
      </c>
    </row>
    <row r="4476" spans="1:2">
      <c r="A4476" s="216">
        <v>43459</v>
      </c>
      <c r="B4476" s="217" t="e">
        <f>NA()</f>
        <v>#N/A</v>
      </c>
    </row>
    <row r="4477" spans="1:2">
      <c r="A4477" s="216">
        <v>43460</v>
      </c>
      <c r="B4477" s="215">
        <v>30.41</v>
      </c>
    </row>
    <row r="4478" spans="1:2">
      <c r="A4478" s="216">
        <v>43461</v>
      </c>
      <c r="B4478" s="215">
        <v>29.96</v>
      </c>
    </row>
    <row r="4479" spans="1:2">
      <c r="A4479" s="216">
        <v>43462</v>
      </c>
      <c r="B4479" s="215">
        <v>28.34</v>
      </c>
    </row>
    <row r="4480" spans="1:2">
      <c r="A4480" s="216">
        <v>43465</v>
      </c>
      <c r="B4480" s="215">
        <v>25.42</v>
      </c>
    </row>
    <row r="4481" spans="1:2">
      <c r="A4481" s="216">
        <v>43466</v>
      </c>
      <c r="B4481" s="217" t="e">
        <f>NA()</f>
        <v>#N/A</v>
      </c>
    </row>
    <row r="4482" spans="1:2">
      <c r="A4482" s="216">
        <v>43467</v>
      </c>
      <c r="B4482" s="215">
        <v>23.22</v>
      </c>
    </row>
    <row r="4483" spans="1:2">
      <c r="A4483" s="216">
        <v>43468</v>
      </c>
      <c r="B4483" s="215">
        <v>25.45</v>
      </c>
    </row>
    <row r="4484" spans="1:2">
      <c r="A4484" s="216">
        <v>43469</v>
      </c>
      <c r="B4484" s="215">
        <v>21.38</v>
      </c>
    </row>
    <row r="4485" spans="1:2">
      <c r="A4485" s="216">
        <v>43472</v>
      </c>
      <c r="B4485" s="215">
        <v>21.4</v>
      </c>
    </row>
    <row r="4486" spans="1:2">
      <c r="A4486" s="216">
        <v>43473</v>
      </c>
      <c r="B4486" s="215">
        <v>20.47</v>
      </c>
    </row>
    <row r="4487" spans="1:2">
      <c r="A4487" s="216">
        <v>43474</v>
      </c>
      <c r="B4487" s="215">
        <v>19.98</v>
      </c>
    </row>
    <row r="4488" spans="1:2">
      <c r="A4488" s="216">
        <v>43475</v>
      </c>
      <c r="B4488" s="215">
        <v>19.5</v>
      </c>
    </row>
    <row r="4489" spans="1:2">
      <c r="A4489" s="216">
        <v>43476</v>
      </c>
      <c r="B4489" s="215">
        <v>18.190000000000001</v>
      </c>
    </row>
    <row r="4490" spans="1:2">
      <c r="A4490" s="216">
        <v>43479</v>
      </c>
      <c r="B4490" s="215">
        <v>19.07</v>
      </c>
    </row>
    <row r="4491" spans="1:2">
      <c r="A4491" s="216">
        <v>43480</v>
      </c>
      <c r="B4491" s="215">
        <v>18.600000000000001</v>
      </c>
    </row>
    <row r="4492" spans="1:2">
      <c r="A4492" s="216">
        <v>43481</v>
      </c>
      <c r="B4492" s="215">
        <v>19.04</v>
      </c>
    </row>
    <row r="4493" spans="1:2">
      <c r="A4493" s="216">
        <v>43482</v>
      </c>
      <c r="B4493" s="215">
        <v>18.059999999999999</v>
      </c>
    </row>
    <row r="4494" spans="1:2">
      <c r="A4494" s="216">
        <v>43483</v>
      </c>
      <c r="B4494" s="215">
        <v>17.8</v>
      </c>
    </row>
    <row r="4495" spans="1:2">
      <c r="A4495" s="216">
        <v>43486</v>
      </c>
      <c r="B4495" s="217" t="e">
        <f>NA()</f>
        <v>#N/A</v>
      </c>
    </row>
    <row r="4496" spans="1:2">
      <c r="A4496" s="216">
        <v>43487</v>
      </c>
      <c r="B4496" s="215">
        <v>20.8</v>
      </c>
    </row>
    <row r="4497" spans="1:2">
      <c r="A4497" s="216">
        <v>43488</v>
      </c>
      <c r="B4497" s="215">
        <v>19.52</v>
      </c>
    </row>
    <row r="4498" spans="1:2">
      <c r="A4498" s="216">
        <v>43489</v>
      </c>
      <c r="B4498" s="215">
        <v>18.89</v>
      </c>
    </row>
    <row r="4499" spans="1:2">
      <c r="A4499" s="216">
        <v>43490</v>
      </c>
      <c r="B4499" s="215">
        <v>17.420000000000002</v>
      </c>
    </row>
    <row r="4500" spans="1:2">
      <c r="A4500" s="216">
        <v>43493</v>
      </c>
      <c r="B4500" s="215">
        <v>18.87</v>
      </c>
    </row>
    <row r="4501" spans="1:2">
      <c r="A4501" s="216">
        <v>43494</v>
      </c>
      <c r="B4501" s="215">
        <v>19.13</v>
      </c>
    </row>
    <row r="4502" spans="1:2">
      <c r="A4502" s="216">
        <v>43495</v>
      </c>
      <c r="B4502" s="215">
        <v>17.66</v>
      </c>
    </row>
    <row r="4503" spans="1:2">
      <c r="A4503" s="216">
        <v>43496</v>
      </c>
      <c r="B4503" s="215">
        <v>16.57</v>
      </c>
    </row>
    <row r="4504" spans="1:2">
      <c r="A4504" s="216">
        <v>43497</v>
      </c>
      <c r="B4504" s="215">
        <v>16.14</v>
      </c>
    </row>
    <row r="4505" spans="1:2">
      <c r="A4505" s="216">
        <v>43500</v>
      </c>
      <c r="B4505" s="215">
        <v>15.73</v>
      </c>
    </row>
    <row r="4506" spans="1:2">
      <c r="A4506" s="216">
        <v>43501</v>
      </c>
      <c r="B4506" s="215">
        <v>15.57</v>
      </c>
    </row>
    <row r="4507" spans="1:2">
      <c r="A4507" s="216">
        <v>43502</v>
      </c>
      <c r="B4507" s="215">
        <v>15.38</v>
      </c>
    </row>
    <row r="4508" spans="1:2">
      <c r="A4508" s="216">
        <v>43503</v>
      </c>
      <c r="B4508" s="215">
        <v>16.37</v>
      </c>
    </row>
    <row r="4509" spans="1:2">
      <c r="A4509" s="216">
        <v>43504</v>
      </c>
      <c r="B4509" s="215">
        <v>15.72</v>
      </c>
    </row>
    <row r="4510" spans="1:2">
      <c r="A4510" s="216">
        <v>43507</v>
      </c>
      <c r="B4510" s="215">
        <v>15.97</v>
      </c>
    </row>
    <row r="4511" spans="1:2">
      <c r="A4511" s="216">
        <v>43508</v>
      </c>
      <c r="B4511" s="215">
        <v>15.43</v>
      </c>
    </row>
    <row r="4512" spans="1:2">
      <c r="A4512" s="216">
        <v>43509</v>
      </c>
      <c r="B4512" s="215">
        <v>15.65</v>
      </c>
    </row>
    <row r="4513" spans="1:2">
      <c r="A4513" s="216">
        <v>43510</v>
      </c>
      <c r="B4513" s="215">
        <v>16.22</v>
      </c>
    </row>
    <row r="4514" spans="1:2">
      <c r="A4514" s="216">
        <v>43511</v>
      </c>
      <c r="B4514" s="215">
        <v>14.91</v>
      </c>
    </row>
    <row r="4515" spans="1:2">
      <c r="A4515" s="216">
        <v>43514</v>
      </c>
      <c r="B4515" s="217" t="e">
        <f>NA()</f>
        <v>#N/A</v>
      </c>
    </row>
    <row r="4516" spans="1:2">
      <c r="A4516" s="216">
        <v>43515</v>
      </c>
      <c r="B4516" s="215">
        <v>14.88</v>
      </c>
    </row>
    <row r="4517" spans="1:2">
      <c r="A4517" s="216">
        <v>43516</v>
      </c>
      <c r="B4517" s="215">
        <v>14.02</v>
      </c>
    </row>
    <row r="4518" spans="1:2">
      <c r="A4518" s="216">
        <v>43517</v>
      </c>
      <c r="B4518" s="215">
        <v>14.46</v>
      </c>
    </row>
    <row r="4519" spans="1:2">
      <c r="A4519" s="216">
        <v>43518</v>
      </c>
      <c r="B4519" s="215">
        <v>13.51</v>
      </c>
    </row>
    <row r="4520" spans="1:2">
      <c r="A4520" s="216">
        <v>43521</v>
      </c>
      <c r="B4520" s="215">
        <v>14.85</v>
      </c>
    </row>
    <row r="4521" spans="1:2">
      <c r="A4521" s="216">
        <v>43522</v>
      </c>
      <c r="B4521" s="215">
        <v>15.17</v>
      </c>
    </row>
    <row r="4522" spans="1:2">
      <c r="A4522" s="216">
        <v>43523</v>
      </c>
      <c r="B4522" s="215">
        <v>14.7</v>
      </c>
    </row>
    <row r="4523" spans="1:2">
      <c r="A4523" s="216">
        <v>43524</v>
      </c>
      <c r="B4523" s="215">
        <v>14.78</v>
      </c>
    </row>
    <row r="4524" spans="1:2">
      <c r="A4524" s="216">
        <v>43525</v>
      </c>
      <c r="B4524" s="215">
        <v>13.57</v>
      </c>
    </row>
    <row r="4525" spans="1:2">
      <c r="A4525" s="216">
        <v>43528</v>
      </c>
      <c r="B4525" s="215">
        <v>14.63</v>
      </c>
    </row>
    <row r="4526" spans="1:2">
      <c r="A4526" s="216">
        <v>43529</v>
      </c>
      <c r="B4526" s="215">
        <v>14.74</v>
      </c>
    </row>
    <row r="4527" spans="1:2">
      <c r="A4527" s="216">
        <v>43530</v>
      </c>
      <c r="B4527" s="215">
        <v>15.74</v>
      </c>
    </row>
    <row r="4528" spans="1:2">
      <c r="A4528" s="216">
        <v>43531</v>
      </c>
      <c r="B4528" s="215">
        <v>16.59</v>
      </c>
    </row>
    <row r="4529" spans="1:2">
      <c r="A4529" s="216">
        <v>43532</v>
      </c>
      <c r="B4529" s="215">
        <v>16.05</v>
      </c>
    </row>
    <row r="4530" spans="1:2">
      <c r="A4530" s="216">
        <v>43535</v>
      </c>
      <c r="B4530" s="215">
        <v>14.33</v>
      </c>
    </row>
    <row r="4531" spans="1:2">
      <c r="A4531" s="216">
        <v>43536</v>
      </c>
      <c r="B4531" s="215">
        <v>13.77</v>
      </c>
    </row>
    <row r="4532" spans="1:2">
      <c r="A4532" s="216">
        <v>43537</v>
      </c>
      <c r="B4532" s="215">
        <v>13.41</v>
      </c>
    </row>
    <row r="4533" spans="1:2">
      <c r="A4533" s="216">
        <v>43538</v>
      </c>
      <c r="B4533" s="215">
        <v>13.5</v>
      </c>
    </row>
    <row r="4534" spans="1:2">
      <c r="A4534" s="216">
        <v>43539</v>
      </c>
      <c r="B4534" s="215">
        <v>12.88</v>
      </c>
    </row>
    <row r="4535" spans="1:2">
      <c r="A4535" s="216">
        <v>43542</v>
      </c>
      <c r="B4535" s="215">
        <v>13.1</v>
      </c>
    </row>
    <row r="4536" spans="1:2">
      <c r="A4536" s="216">
        <v>43543</v>
      </c>
      <c r="B4536" s="215">
        <v>13.56</v>
      </c>
    </row>
    <row r="4537" spans="1:2">
      <c r="A4537" s="216">
        <v>43544</v>
      </c>
      <c r="B4537" s="215">
        <v>13.91</v>
      </c>
    </row>
    <row r="4538" spans="1:2">
      <c r="A4538" s="216">
        <v>43545</v>
      </c>
      <c r="B4538" s="215">
        <v>13.63</v>
      </c>
    </row>
    <row r="4539" spans="1:2">
      <c r="A4539" s="216">
        <v>43546</v>
      </c>
      <c r="B4539" s="215">
        <v>16.48</v>
      </c>
    </row>
    <row r="4540" spans="1:2">
      <c r="A4540" s="216">
        <v>43549</v>
      </c>
      <c r="B4540" s="215">
        <v>16.329999999999998</v>
      </c>
    </row>
    <row r="4541" spans="1:2">
      <c r="A4541" s="216">
        <v>43550</v>
      </c>
      <c r="B4541" s="215">
        <v>14.68</v>
      </c>
    </row>
    <row r="4542" spans="1:2">
      <c r="A4542" s="216">
        <v>43551</v>
      </c>
      <c r="B4542" s="215">
        <v>15.15</v>
      </c>
    </row>
    <row r="4543" spans="1:2">
      <c r="A4543" s="216">
        <v>43552</v>
      </c>
      <c r="B4543" s="215">
        <v>14.43</v>
      </c>
    </row>
    <row r="4544" spans="1:2">
      <c r="A4544" s="216">
        <v>43553</v>
      </c>
      <c r="B4544" s="215">
        <v>13.71</v>
      </c>
    </row>
    <row r="4545" spans="1:2">
      <c r="A4545" s="216">
        <v>43556</v>
      </c>
      <c r="B4545" s="215">
        <v>13.4</v>
      </c>
    </row>
    <row r="4546" spans="1:2">
      <c r="A4546" s="216">
        <v>43557</v>
      </c>
      <c r="B4546" s="215">
        <v>13.36</v>
      </c>
    </row>
    <row r="4547" spans="1:2">
      <c r="A4547" s="216">
        <v>43558</v>
      </c>
      <c r="B4547" s="215">
        <v>13.74</v>
      </c>
    </row>
    <row r="4548" spans="1:2">
      <c r="A4548" s="216">
        <v>43559</v>
      </c>
      <c r="B4548" s="215">
        <v>13.58</v>
      </c>
    </row>
    <row r="4549" spans="1:2">
      <c r="A4549" s="216">
        <v>43560</v>
      </c>
      <c r="B4549" s="215">
        <v>12.82</v>
      </c>
    </row>
    <row r="4550" spans="1:2">
      <c r="A4550" s="216">
        <v>43563</v>
      </c>
      <c r="B4550" s="215">
        <v>13.18</v>
      </c>
    </row>
    <row r="4551" spans="1:2">
      <c r="A4551" s="216">
        <v>43564</v>
      </c>
      <c r="B4551" s="215">
        <v>14.28</v>
      </c>
    </row>
    <row r="4552" spans="1:2">
      <c r="A4552" s="216">
        <v>43565</v>
      </c>
      <c r="B4552" s="215">
        <v>13.3</v>
      </c>
    </row>
    <row r="4553" spans="1:2">
      <c r="A4553" s="216">
        <v>43566</v>
      </c>
      <c r="B4553" s="215">
        <v>13.02</v>
      </c>
    </row>
    <row r="4554" spans="1:2">
      <c r="A4554" s="216">
        <v>43567</v>
      </c>
      <c r="B4554" s="215">
        <v>12.01</v>
      </c>
    </row>
    <row r="4555" spans="1:2">
      <c r="A4555" s="216">
        <v>43570</v>
      </c>
      <c r="B4555" s="215">
        <v>12.32</v>
      </c>
    </row>
    <row r="4556" spans="1:2">
      <c r="A4556" s="216">
        <v>43571</v>
      </c>
      <c r="B4556" s="215">
        <v>12.18</v>
      </c>
    </row>
    <row r="4557" spans="1:2">
      <c r="A4557" s="216">
        <v>43572</v>
      </c>
      <c r="B4557" s="215">
        <v>12.6</v>
      </c>
    </row>
    <row r="4558" spans="1:2">
      <c r="A4558" s="216">
        <v>43573</v>
      </c>
      <c r="B4558" s="215">
        <v>12.09</v>
      </c>
    </row>
    <row r="4559" spans="1:2">
      <c r="A4559" s="216">
        <v>43574</v>
      </c>
      <c r="B4559" s="217" t="e">
        <f>NA()</f>
        <v>#N/A</v>
      </c>
    </row>
    <row r="4560" spans="1:2">
      <c r="A4560" s="216">
        <v>43577</v>
      </c>
      <c r="B4560" s="215">
        <v>12.42</v>
      </c>
    </row>
    <row r="4561" spans="1:2">
      <c r="A4561" s="216">
        <v>43578</v>
      </c>
      <c r="B4561" s="215">
        <v>12.28</v>
      </c>
    </row>
    <row r="4562" spans="1:2">
      <c r="A4562" s="216">
        <v>43579</v>
      </c>
      <c r="B4562" s="215">
        <v>13.14</v>
      </c>
    </row>
    <row r="4563" spans="1:2">
      <c r="A4563" s="216">
        <v>43580</v>
      </c>
      <c r="B4563" s="215">
        <v>13.25</v>
      </c>
    </row>
    <row r="4564" spans="1:2">
      <c r="A4564" s="216">
        <v>43581</v>
      </c>
      <c r="B4564" s="215">
        <v>12.73</v>
      </c>
    </row>
    <row r="4565" spans="1:2">
      <c r="A4565" s="216">
        <v>43584</v>
      </c>
      <c r="B4565" s="215">
        <v>13.11</v>
      </c>
    </row>
    <row r="4566" spans="1:2">
      <c r="A4566" s="216">
        <v>43585</v>
      </c>
      <c r="B4566" s="215">
        <v>13.12</v>
      </c>
    </row>
    <row r="4567" spans="1:2">
      <c r="A4567" s="216">
        <v>43586</v>
      </c>
      <c r="B4567" s="215">
        <v>14.8</v>
      </c>
    </row>
    <row r="4568" spans="1:2">
      <c r="A4568" s="216">
        <v>43587</v>
      </c>
      <c r="B4568" s="215">
        <v>14.42</v>
      </c>
    </row>
    <row r="4569" spans="1:2">
      <c r="A4569" s="216">
        <v>43588</v>
      </c>
      <c r="B4569" s="215">
        <v>12.87</v>
      </c>
    </row>
    <row r="4570" spans="1:2">
      <c r="A4570" s="216">
        <v>43591</v>
      </c>
      <c r="B4570" s="215">
        <v>15.44</v>
      </c>
    </row>
    <row r="4571" spans="1:2">
      <c r="A4571" s="216">
        <v>43592</v>
      </c>
      <c r="B4571" s="215">
        <v>19.32</v>
      </c>
    </row>
    <row r="4572" spans="1:2">
      <c r="A4572" s="216">
        <v>43593</v>
      </c>
      <c r="B4572" s="215">
        <v>19.399999999999999</v>
      </c>
    </row>
    <row r="4573" spans="1:2">
      <c r="A4573" s="216">
        <v>43594</v>
      </c>
      <c r="B4573" s="215">
        <v>19.100000000000001</v>
      </c>
    </row>
    <row r="4574" spans="1:2">
      <c r="A4574" s="216">
        <v>43595</v>
      </c>
      <c r="B4574" s="215">
        <v>16.04</v>
      </c>
    </row>
    <row r="4575" spans="1:2">
      <c r="A4575" s="216">
        <v>43598</v>
      </c>
      <c r="B4575" s="215">
        <v>20.55</v>
      </c>
    </row>
    <row r="4576" spans="1:2">
      <c r="A4576" s="216">
        <v>43599</v>
      </c>
      <c r="B4576" s="215">
        <v>18.059999999999999</v>
      </c>
    </row>
    <row r="4577" spans="1:2">
      <c r="A4577" s="216">
        <v>43600</v>
      </c>
      <c r="B4577" s="215">
        <v>16.440000000000001</v>
      </c>
    </row>
    <row r="4578" spans="1:2">
      <c r="A4578" s="216">
        <v>43601</v>
      </c>
      <c r="B4578" s="215">
        <v>15.29</v>
      </c>
    </row>
    <row r="4579" spans="1:2">
      <c r="A4579" s="216">
        <v>43602</v>
      </c>
      <c r="B4579" s="215">
        <v>15.96</v>
      </c>
    </row>
    <row r="4580" spans="1:2">
      <c r="A4580" s="216">
        <v>43605</v>
      </c>
      <c r="B4580" s="215">
        <v>16.309999999999999</v>
      </c>
    </row>
    <row r="4581" spans="1:2">
      <c r="A4581" s="216">
        <v>43606</v>
      </c>
      <c r="B4581" s="215">
        <v>14.95</v>
      </c>
    </row>
    <row r="4582" spans="1:2">
      <c r="A4582" s="216">
        <v>43607</v>
      </c>
      <c r="B4582" s="215">
        <v>14.75</v>
      </c>
    </row>
    <row r="4583" spans="1:2">
      <c r="A4583" s="216">
        <v>43608</v>
      </c>
      <c r="B4583" s="215">
        <v>16.920000000000002</v>
      </c>
    </row>
    <row r="4584" spans="1:2">
      <c r="A4584" s="216">
        <v>43609</v>
      </c>
      <c r="B4584" s="215">
        <v>15.85</v>
      </c>
    </row>
    <row r="4585" spans="1:2">
      <c r="A4585" s="216">
        <v>43612</v>
      </c>
      <c r="B4585" s="217" t="e">
        <f>NA()</f>
        <v>#N/A</v>
      </c>
    </row>
    <row r="4586" spans="1:2">
      <c r="A4586" s="216">
        <v>43613</v>
      </c>
      <c r="B4586" s="215">
        <v>17.5</v>
      </c>
    </row>
    <row r="4587" spans="1:2">
      <c r="A4587" s="216">
        <v>43614</v>
      </c>
      <c r="B4587" s="215">
        <v>17.899999999999999</v>
      </c>
    </row>
    <row r="4588" spans="1:2">
      <c r="A4588" s="216">
        <v>43615</v>
      </c>
      <c r="B4588" s="215">
        <v>17.3</v>
      </c>
    </row>
    <row r="4589" spans="1:2">
      <c r="A4589" s="216">
        <v>43616</v>
      </c>
      <c r="B4589" s="215">
        <v>18.71</v>
      </c>
    </row>
    <row r="4590" spans="1:2">
      <c r="A4590" s="216">
        <v>43619</v>
      </c>
      <c r="B4590" s="215">
        <v>18.86</v>
      </c>
    </row>
    <row r="4591" spans="1:2">
      <c r="A4591" s="216">
        <v>43620</v>
      </c>
      <c r="B4591" s="215">
        <v>16.97</v>
      </c>
    </row>
    <row r="4592" spans="1:2">
      <c r="A4592" s="216">
        <v>43621</v>
      </c>
      <c r="B4592" s="215">
        <v>16.09</v>
      </c>
    </row>
    <row r="4593" spans="1:2">
      <c r="A4593" s="216">
        <v>43622</v>
      </c>
      <c r="B4593" s="215">
        <v>15.93</v>
      </c>
    </row>
    <row r="4594" spans="1:2">
      <c r="A4594" s="216">
        <v>43623</v>
      </c>
      <c r="B4594" s="215">
        <v>16.3</v>
      </c>
    </row>
    <row r="4595" spans="1:2">
      <c r="A4595" s="216">
        <v>43626</v>
      </c>
      <c r="B4595" s="215">
        <v>15.94</v>
      </c>
    </row>
    <row r="4596" spans="1:2">
      <c r="A4596" s="216">
        <v>43627</v>
      </c>
      <c r="B4596" s="215">
        <v>15.99</v>
      </c>
    </row>
    <row r="4597" spans="1:2">
      <c r="A4597" s="216">
        <v>43628</v>
      </c>
      <c r="B4597" s="215">
        <v>15.91</v>
      </c>
    </row>
    <row r="4598" spans="1:2">
      <c r="A4598" s="216">
        <v>43629</v>
      </c>
      <c r="B4598" s="215">
        <v>15.82</v>
      </c>
    </row>
    <row r="4599" spans="1:2">
      <c r="A4599" s="216">
        <v>43630</v>
      </c>
      <c r="B4599" s="215">
        <v>15.28</v>
      </c>
    </row>
    <row r="4600" spans="1:2">
      <c r="A4600" s="216">
        <v>43633</v>
      </c>
      <c r="B4600" s="215">
        <v>15.35</v>
      </c>
    </row>
    <row r="4601" spans="1:2">
      <c r="A4601" s="216">
        <v>43634</v>
      </c>
      <c r="B4601" s="215">
        <v>15.15</v>
      </c>
    </row>
    <row r="4602" spans="1:2">
      <c r="A4602" s="216">
        <v>43635</v>
      </c>
      <c r="B4602" s="215">
        <v>14.33</v>
      </c>
    </row>
    <row r="4603" spans="1:2">
      <c r="A4603" s="216">
        <v>43636</v>
      </c>
      <c r="B4603" s="215">
        <v>14.75</v>
      </c>
    </row>
    <row r="4604" spans="1:2">
      <c r="A4604" s="216">
        <v>43637</v>
      </c>
      <c r="B4604" s="215">
        <v>15.4</v>
      </c>
    </row>
    <row r="4605" spans="1:2">
      <c r="A4605" s="216">
        <v>43640</v>
      </c>
      <c r="B4605" s="215">
        <v>15.26</v>
      </c>
    </row>
    <row r="4606" spans="1:2">
      <c r="A4606" s="216">
        <v>43641</v>
      </c>
      <c r="B4606" s="215">
        <v>16.28</v>
      </c>
    </row>
    <row r="4607" spans="1:2">
      <c r="A4607" s="216">
        <v>43642</v>
      </c>
      <c r="B4607" s="215">
        <v>16.21</v>
      </c>
    </row>
    <row r="4608" spans="1:2">
      <c r="A4608" s="216">
        <v>43643</v>
      </c>
      <c r="B4608" s="215">
        <v>15.82</v>
      </c>
    </row>
    <row r="4609" spans="1:2">
      <c r="A4609" s="216">
        <v>43644</v>
      </c>
      <c r="B4609" s="215">
        <v>15.08</v>
      </c>
    </row>
    <row r="4610" spans="1:2">
      <c r="A4610" s="216">
        <v>43647</v>
      </c>
      <c r="B4610" s="215">
        <v>14.06</v>
      </c>
    </row>
    <row r="4611" spans="1:2">
      <c r="A4611" s="216">
        <v>43648</v>
      </c>
      <c r="B4611" s="215">
        <v>12.93</v>
      </c>
    </row>
    <row r="4612" spans="1:2">
      <c r="A4612" s="216">
        <v>43649</v>
      </c>
      <c r="B4612" s="215">
        <v>12.57</v>
      </c>
    </row>
    <row r="4613" spans="1:2">
      <c r="A4613" s="216">
        <v>43650</v>
      </c>
      <c r="B4613" s="217" t="e">
        <f>NA()</f>
        <v>#N/A</v>
      </c>
    </row>
    <row r="4614" spans="1:2">
      <c r="A4614" s="216">
        <v>43651</v>
      </c>
      <c r="B4614" s="215">
        <v>13.28</v>
      </c>
    </row>
    <row r="4615" spans="1:2">
      <c r="A4615" s="216">
        <v>43654</v>
      </c>
      <c r="B4615" s="215">
        <v>13.96</v>
      </c>
    </row>
    <row r="4616" spans="1:2">
      <c r="A4616" s="216">
        <v>43655</v>
      </c>
      <c r="B4616" s="215">
        <v>14.09</v>
      </c>
    </row>
    <row r="4617" spans="1:2">
      <c r="A4617" s="216">
        <v>43656</v>
      </c>
      <c r="B4617" s="215">
        <v>13.03</v>
      </c>
    </row>
    <row r="4618" spans="1:2">
      <c r="A4618" s="216">
        <v>43657</v>
      </c>
      <c r="B4618" s="215">
        <v>12.93</v>
      </c>
    </row>
    <row r="4619" spans="1:2">
      <c r="A4619" s="216">
        <v>43658</v>
      </c>
      <c r="B4619" s="215">
        <v>12.39</v>
      </c>
    </row>
    <row r="4620" spans="1:2">
      <c r="A4620" s="216">
        <v>43661</v>
      </c>
      <c r="B4620" s="215">
        <v>12.68</v>
      </c>
    </row>
    <row r="4621" spans="1:2">
      <c r="A4621" s="216">
        <v>43662</v>
      </c>
      <c r="B4621" s="215">
        <v>12.86</v>
      </c>
    </row>
    <row r="4622" spans="1:2">
      <c r="A4622" s="216">
        <v>43663</v>
      </c>
      <c r="B4622" s="215">
        <v>13.97</v>
      </c>
    </row>
    <row r="4623" spans="1:2">
      <c r="A4623" s="216">
        <v>43664</v>
      </c>
      <c r="B4623" s="215">
        <v>13.53</v>
      </c>
    </row>
    <row r="4624" spans="1:2">
      <c r="A4624" s="216">
        <v>43665</v>
      </c>
      <c r="B4624" s="215">
        <v>14.45</v>
      </c>
    </row>
    <row r="4625" spans="1:2">
      <c r="A4625" s="216">
        <v>43668</v>
      </c>
      <c r="B4625" s="215">
        <v>13.53</v>
      </c>
    </row>
    <row r="4626" spans="1:2">
      <c r="A4626" s="216">
        <v>43669</v>
      </c>
      <c r="B4626" s="215">
        <v>12.61</v>
      </c>
    </row>
    <row r="4627" spans="1:2">
      <c r="A4627" s="216">
        <v>43670</v>
      </c>
      <c r="B4627" s="215">
        <v>12.07</v>
      </c>
    </row>
    <row r="4628" spans="1:2">
      <c r="A4628" s="216">
        <v>43671</v>
      </c>
      <c r="B4628" s="215">
        <v>12.74</v>
      </c>
    </row>
    <row r="4629" spans="1:2">
      <c r="A4629" s="216">
        <v>43672</v>
      </c>
      <c r="B4629" s="215">
        <v>12.16</v>
      </c>
    </row>
    <row r="4630" spans="1:2">
      <c r="A4630" s="216">
        <v>43675</v>
      </c>
      <c r="B4630" s="215">
        <v>12.83</v>
      </c>
    </row>
    <row r="4631" spans="1:2">
      <c r="A4631" s="216">
        <v>43676</v>
      </c>
      <c r="B4631" s="215">
        <v>13.94</v>
      </c>
    </row>
    <row r="4632" spans="1:2">
      <c r="A4632" s="216">
        <v>43677</v>
      </c>
      <c r="B4632" s="215">
        <v>16.12</v>
      </c>
    </row>
    <row r="4633" spans="1:2">
      <c r="A4633" s="216">
        <v>43678</v>
      </c>
      <c r="B4633" s="215">
        <v>17.87</v>
      </c>
    </row>
    <row r="4634" spans="1:2">
      <c r="A4634" s="216">
        <v>43679</v>
      </c>
      <c r="B4634" s="215">
        <v>17.61</v>
      </c>
    </row>
    <row r="4635" spans="1:2">
      <c r="A4635" s="216">
        <v>43682</v>
      </c>
      <c r="B4635" s="215">
        <v>24.59</v>
      </c>
    </row>
    <row r="4636" spans="1:2">
      <c r="A4636" s="216">
        <v>43683</v>
      </c>
      <c r="B4636" s="215">
        <v>20.170000000000002</v>
      </c>
    </row>
    <row r="4637" spans="1:2">
      <c r="A4637" s="216">
        <v>43684</v>
      </c>
      <c r="B4637" s="215">
        <v>19.489999999999998</v>
      </c>
    </row>
    <row r="4638" spans="1:2">
      <c r="A4638" s="216">
        <v>43685</v>
      </c>
      <c r="B4638" s="215">
        <v>16.91</v>
      </c>
    </row>
    <row r="4639" spans="1:2">
      <c r="A4639" s="216">
        <v>43686</v>
      </c>
      <c r="B4639" s="215">
        <v>17.97</v>
      </c>
    </row>
    <row r="4640" spans="1:2">
      <c r="A4640" s="216">
        <v>43689</v>
      </c>
      <c r="B4640" s="215">
        <v>21.09</v>
      </c>
    </row>
    <row r="4641" spans="1:2">
      <c r="A4641" s="216">
        <v>43690</v>
      </c>
      <c r="B4641" s="215">
        <v>17.52</v>
      </c>
    </row>
    <row r="4642" spans="1:2">
      <c r="A4642" s="216">
        <v>43691</v>
      </c>
      <c r="B4642" s="215">
        <v>22.1</v>
      </c>
    </row>
    <row r="4643" spans="1:2">
      <c r="A4643" s="216">
        <v>43692</v>
      </c>
      <c r="B4643" s="215">
        <v>21.18</v>
      </c>
    </row>
    <row r="4644" spans="1:2">
      <c r="A4644" s="216">
        <v>43693</v>
      </c>
      <c r="B4644" s="215">
        <v>18.47</v>
      </c>
    </row>
    <row r="4645" spans="1:2">
      <c r="A4645" s="216">
        <v>43696</v>
      </c>
      <c r="B4645" s="215">
        <v>16.88</v>
      </c>
    </row>
    <row r="4646" spans="1:2">
      <c r="A4646" s="216">
        <v>43697</v>
      </c>
      <c r="B4646" s="215">
        <v>17.5</v>
      </c>
    </row>
    <row r="4647" spans="1:2">
      <c r="A4647" s="216">
        <v>43698</v>
      </c>
      <c r="B4647" s="215">
        <v>15.8</v>
      </c>
    </row>
    <row r="4648" spans="1:2">
      <c r="A4648" s="216">
        <v>43699</v>
      </c>
      <c r="B4648" s="215">
        <v>16.68</v>
      </c>
    </row>
    <row r="4649" spans="1:2">
      <c r="A4649" s="216">
        <v>43700</v>
      </c>
      <c r="B4649" s="215">
        <v>19.87</v>
      </c>
    </row>
    <row r="4650" spans="1:2">
      <c r="A4650" s="216">
        <v>43703</v>
      </c>
      <c r="B4650" s="215">
        <v>19.32</v>
      </c>
    </row>
    <row r="4651" spans="1:2">
      <c r="A4651" s="216">
        <v>43704</v>
      </c>
      <c r="B4651" s="215">
        <v>20.309999999999999</v>
      </c>
    </row>
    <row r="4652" spans="1:2">
      <c r="A4652" s="216">
        <v>43705</v>
      </c>
      <c r="B4652" s="215">
        <v>19.350000000000001</v>
      </c>
    </row>
    <row r="4653" spans="1:2">
      <c r="A4653" s="216">
        <v>43706</v>
      </c>
      <c r="B4653" s="215">
        <v>17.88</v>
      </c>
    </row>
    <row r="4654" spans="1:2">
      <c r="A4654" s="216">
        <v>43707</v>
      </c>
      <c r="B4654" s="215">
        <v>18.98</v>
      </c>
    </row>
    <row r="4655" spans="1:2">
      <c r="A4655" s="216">
        <v>43710</v>
      </c>
      <c r="B4655" s="217" t="e">
        <f>NA()</f>
        <v>#N/A</v>
      </c>
    </row>
    <row r="4656" spans="1:2">
      <c r="A4656" s="216">
        <v>43711</v>
      </c>
      <c r="B4656" s="215">
        <v>19.66</v>
      </c>
    </row>
    <row r="4657" spans="1:2">
      <c r="A4657" s="216">
        <v>43712</v>
      </c>
      <c r="B4657" s="215">
        <v>17.329999999999998</v>
      </c>
    </row>
    <row r="4658" spans="1:2">
      <c r="A4658" s="216">
        <v>43713</v>
      </c>
      <c r="B4658" s="215">
        <v>16.27</v>
      </c>
    </row>
    <row r="4659" spans="1:2">
      <c r="A4659" s="216">
        <v>43714</v>
      </c>
      <c r="B4659" s="215">
        <v>15</v>
      </c>
    </row>
    <row r="4660" spans="1:2">
      <c r="A4660" s="216">
        <v>43717</v>
      </c>
      <c r="B4660" s="215">
        <v>15.27</v>
      </c>
    </row>
    <row r="4661" spans="1:2">
      <c r="A4661" s="216">
        <v>43718</v>
      </c>
      <c r="B4661" s="215">
        <v>15.2</v>
      </c>
    </row>
    <row r="4662" spans="1:2">
      <c r="A4662" s="216">
        <v>43719</v>
      </c>
      <c r="B4662" s="215">
        <v>14.61</v>
      </c>
    </row>
    <row r="4663" spans="1:2">
      <c r="A4663" s="216">
        <v>43720</v>
      </c>
      <c r="B4663" s="215">
        <v>14.22</v>
      </c>
    </row>
    <row r="4664" spans="1:2">
      <c r="A4664" s="216">
        <v>43721</v>
      </c>
      <c r="B4664" s="215">
        <v>13.74</v>
      </c>
    </row>
    <row r="4665" spans="1:2">
      <c r="A4665" s="216">
        <v>43724</v>
      </c>
      <c r="B4665" s="215">
        <v>14.67</v>
      </c>
    </row>
    <row r="4666" spans="1:2">
      <c r="A4666" s="216">
        <v>43725</v>
      </c>
      <c r="B4666" s="215">
        <v>14.44</v>
      </c>
    </row>
    <row r="4667" spans="1:2">
      <c r="A4667" s="216">
        <v>43726</v>
      </c>
      <c r="B4667" s="215">
        <v>13.95</v>
      </c>
    </row>
    <row r="4668" spans="1:2">
      <c r="A4668" s="216">
        <v>43727</v>
      </c>
      <c r="B4668" s="215">
        <v>14.05</v>
      </c>
    </row>
    <row r="4669" spans="1:2">
      <c r="A4669" s="216">
        <v>43728</v>
      </c>
      <c r="B4669" s="215">
        <v>15.32</v>
      </c>
    </row>
    <row r="4670" spans="1:2">
      <c r="A4670" s="216">
        <v>43731</v>
      </c>
      <c r="B4670" s="215">
        <v>14.91</v>
      </c>
    </row>
    <row r="4671" spans="1:2">
      <c r="A4671" s="216">
        <v>43732</v>
      </c>
      <c r="B4671" s="215">
        <v>17.05</v>
      </c>
    </row>
    <row r="4672" spans="1:2">
      <c r="A4672" s="216">
        <v>43733</v>
      </c>
      <c r="B4672" s="215">
        <v>15.96</v>
      </c>
    </row>
    <row r="4673" spans="1:2">
      <c r="A4673" s="216">
        <v>43734</v>
      </c>
      <c r="B4673" s="215">
        <v>16.07</v>
      </c>
    </row>
    <row r="4674" spans="1:2">
      <c r="A4674" s="216">
        <v>43735</v>
      </c>
      <c r="B4674" s="215">
        <v>17.22</v>
      </c>
    </row>
    <row r="4675" spans="1:2">
      <c r="A4675" s="216">
        <v>43738</v>
      </c>
      <c r="B4675" s="215">
        <v>16.239999999999998</v>
      </c>
    </row>
    <row r="4676" spans="1:2">
      <c r="A4676" s="216">
        <v>43739</v>
      </c>
      <c r="B4676" s="215">
        <v>18.559999999999999</v>
      </c>
    </row>
    <row r="4677" spans="1:2">
      <c r="A4677" s="216">
        <v>43740</v>
      </c>
      <c r="B4677" s="215">
        <v>20.56</v>
      </c>
    </row>
    <row r="4678" spans="1:2">
      <c r="A4678" s="216">
        <v>43741</v>
      </c>
      <c r="B4678" s="215">
        <v>19.12</v>
      </c>
    </row>
    <row r="4679" spans="1:2">
      <c r="A4679" s="216">
        <v>43742</v>
      </c>
      <c r="B4679" s="215">
        <v>17.04</v>
      </c>
    </row>
    <row r="4680" spans="1:2">
      <c r="A4680" s="216">
        <v>43745</v>
      </c>
      <c r="B4680" s="215">
        <v>17.86</v>
      </c>
    </row>
    <row r="4681" spans="1:2">
      <c r="A4681" s="216">
        <v>43746</v>
      </c>
      <c r="B4681" s="215">
        <v>20.28</v>
      </c>
    </row>
    <row r="4682" spans="1:2">
      <c r="A4682" s="216">
        <v>43747</v>
      </c>
      <c r="B4682" s="215">
        <v>18.64</v>
      </c>
    </row>
    <row r="4683" spans="1:2">
      <c r="A4683" s="216">
        <v>43748</v>
      </c>
      <c r="B4683" s="215">
        <v>17.57</v>
      </c>
    </row>
    <row r="4684" spans="1:2">
      <c r="A4684" s="216">
        <v>43749</v>
      </c>
      <c r="B4684" s="215">
        <v>15.58</v>
      </c>
    </row>
    <row r="4685" spans="1:2">
      <c r="A4685" s="216">
        <v>43752</v>
      </c>
      <c r="B4685" s="215">
        <v>14.57</v>
      </c>
    </row>
    <row r="4686" spans="1:2">
      <c r="A4686" s="216">
        <v>43753</v>
      </c>
      <c r="B4686" s="215">
        <v>13.54</v>
      </c>
    </row>
    <row r="4687" spans="1:2">
      <c r="A4687" s="216">
        <v>43754</v>
      </c>
      <c r="B4687" s="215">
        <v>13.68</v>
      </c>
    </row>
    <row r="4688" spans="1:2">
      <c r="A4688" s="216">
        <v>43755</v>
      </c>
      <c r="B4688" s="215">
        <v>13.79</v>
      </c>
    </row>
    <row r="4689" spans="1:2">
      <c r="A4689" s="216">
        <v>43756</v>
      </c>
      <c r="B4689" s="215">
        <v>14.25</v>
      </c>
    </row>
    <row r="4690" spans="1:2">
      <c r="A4690" s="216">
        <v>43759</v>
      </c>
      <c r="B4690" s="215">
        <v>14</v>
      </c>
    </row>
    <row r="4691" spans="1:2">
      <c r="A4691" s="216">
        <v>43760</v>
      </c>
      <c r="B4691" s="215">
        <v>14.46</v>
      </c>
    </row>
    <row r="4692" spans="1:2">
      <c r="A4692" s="216">
        <v>43761</v>
      </c>
      <c r="B4692" s="215">
        <v>14.01</v>
      </c>
    </row>
    <row r="4693" spans="1:2">
      <c r="A4693" s="216">
        <v>43762</v>
      </c>
      <c r="B4693" s="215">
        <v>13.71</v>
      </c>
    </row>
    <row r="4694" spans="1:2">
      <c r="A4694" s="216">
        <v>43763</v>
      </c>
      <c r="B4694" s="215">
        <v>12.65</v>
      </c>
    </row>
    <row r="4695" spans="1:2">
      <c r="A4695" s="216">
        <v>43766</v>
      </c>
      <c r="B4695" s="215">
        <v>13.11</v>
      </c>
    </row>
    <row r="4696" spans="1:2">
      <c r="A4696" s="216">
        <v>43767</v>
      </c>
      <c r="B4696" s="215">
        <v>13.2</v>
      </c>
    </row>
    <row r="4697" spans="1:2">
      <c r="A4697" s="216">
        <v>43768</v>
      </c>
      <c r="B4697" s="215">
        <v>12.33</v>
      </c>
    </row>
    <row r="4698" spans="1:2">
      <c r="A4698" s="216">
        <v>43769</v>
      </c>
      <c r="B4698" s="215">
        <v>13.22</v>
      </c>
    </row>
    <row r="4699" spans="1:2">
      <c r="A4699" s="216">
        <v>43770</v>
      </c>
      <c r="B4699" s="215">
        <v>12.3</v>
      </c>
    </row>
    <row r="4700" spans="1:2">
      <c r="A4700" s="216">
        <v>43773</v>
      </c>
      <c r="B4700" s="215">
        <v>12.83</v>
      </c>
    </row>
    <row r="4701" spans="1:2">
      <c r="A4701" s="216">
        <v>43774</v>
      </c>
      <c r="B4701" s="215">
        <v>13.1</v>
      </c>
    </row>
    <row r="4702" spans="1:2">
      <c r="A4702" s="216">
        <v>43775</v>
      </c>
      <c r="B4702" s="215">
        <v>12.62</v>
      </c>
    </row>
    <row r="4703" spans="1:2">
      <c r="A4703" s="216">
        <v>43776</v>
      </c>
      <c r="B4703" s="215">
        <v>12.73</v>
      </c>
    </row>
    <row r="4704" spans="1:2">
      <c r="A4704" s="216">
        <v>43777</v>
      </c>
      <c r="B4704" s="215">
        <v>12.07</v>
      </c>
    </row>
    <row r="4705" spans="1:2">
      <c r="A4705" s="216">
        <v>43780</v>
      </c>
      <c r="B4705" s="215">
        <v>12.69</v>
      </c>
    </row>
    <row r="4706" spans="1:2">
      <c r="A4706" s="216">
        <v>43781</v>
      </c>
      <c r="B4706" s="215">
        <v>12.68</v>
      </c>
    </row>
    <row r="4707" spans="1:2">
      <c r="A4707" s="216">
        <v>43782</v>
      </c>
      <c r="B4707" s="215">
        <v>13</v>
      </c>
    </row>
    <row r="4708" spans="1:2">
      <c r="A4708" s="216">
        <v>43783</v>
      </c>
      <c r="B4708" s="215">
        <v>13.05</v>
      </c>
    </row>
    <row r="4709" spans="1:2">
      <c r="A4709" s="216">
        <v>43784</v>
      </c>
      <c r="B4709" s="215">
        <v>12.05</v>
      </c>
    </row>
    <row r="4710" spans="1:2">
      <c r="A4710" s="216">
        <v>43787</v>
      </c>
      <c r="B4710" s="215">
        <v>12.46</v>
      </c>
    </row>
    <row r="4711" spans="1:2">
      <c r="A4711" s="216">
        <v>43788</v>
      </c>
      <c r="B4711" s="215">
        <v>12.86</v>
      </c>
    </row>
    <row r="4712" spans="1:2">
      <c r="A4712" s="216">
        <v>43789</v>
      </c>
      <c r="B4712" s="215">
        <v>12.78</v>
      </c>
    </row>
    <row r="4713" spans="1:2">
      <c r="A4713" s="216">
        <v>43790</v>
      </c>
      <c r="B4713" s="215">
        <v>13.13</v>
      </c>
    </row>
    <row r="4714" spans="1:2">
      <c r="A4714" s="216">
        <v>43791</v>
      </c>
      <c r="B4714" s="215">
        <v>12.34</v>
      </c>
    </row>
    <row r="4715" spans="1:2">
      <c r="A4715" s="216">
        <v>43794</v>
      </c>
      <c r="B4715" s="215">
        <v>11.87</v>
      </c>
    </row>
    <row r="4716" spans="1:2">
      <c r="A4716" s="216">
        <v>43795</v>
      </c>
      <c r="B4716" s="215">
        <v>11.54</v>
      </c>
    </row>
    <row r="4717" spans="1:2">
      <c r="A4717" s="216">
        <v>43796</v>
      </c>
      <c r="B4717" s="215">
        <v>11.75</v>
      </c>
    </row>
    <row r="4718" spans="1:2">
      <c r="A4718" s="216">
        <v>43797</v>
      </c>
      <c r="B4718" s="217" t="e">
        <f>NA()</f>
        <v>#N/A</v>
      </c>
    </row>
    <row r="4719" spans="1:2">
      <c r="A4719" s="216">
        <v>43798</v>
      </c>
      <c r="B4719" s="215">
        <v>12.62</v>
      </c>
    </row>
    <row r="4720" spans="1:2">
      <c r="A4720" s="216">
        <v>43801</v>
      </c>
      <c r="B4720" s="215">
        <v>14.91</v>
      </c>
    </row>
    <row r="4721" spans="1:2">
      <c r="A4721" s="216">
        <v>43802</v>
      </c>
      <c r="B4721" s="215">
        <v>15.96</v>
      </c>
    </row>
    <row r="4722" spans="1:2">
      <c r="A4722" s="216">
        <v>43803</v>
      </c>
      <c r="B4722" s="215">
        <v>14.8</v>
      </c>
    </row>
    <row r="4723" spans="1:2">
      <c r="A4723" s="216">
        <v>43804</v>
      </c>
      <c r="B4723" s="215">
        <v>14.52</v>
      </c>
    </row>
    <row r="4724" spans="1:2">
      <c r="A4724" s="216">
        <v>43805</v>
      </c>
      <c r="B4724" s="215">
        <v>13.62</v>
      </c>
    </row>
    <row r="4725" spans="1:2">
      <c r="A4725" s="216">
        <v>43808</v>
      </c>
      <c r="B4725" s="215">
        <v>15.86</v>
      </c>
    </row>
    <row r="4726" spans="1:2">
      <c r="A4726" s="216">
        <v>43809</v>
      </c>
      <c r="B4726" s="215">
        <v>15.68</v>
      </c>
    </row>
    <row r="4727" spans="1:2">
      <c r="A4727" s="216">
        <v>43810</v>
      </c>
      <c r="B4727" s="215">
        <v>14.99</v>
      </c>
    </row>
    <row r="4728" spans="1:2">
      <c r="A4728" s="216">
        <v>43811</v>
      </c>
      <c r="B4728" s="215">
        <v>13.94</v>
      </c>
    </row>
    <row r="4729" spans="1:2">
      <c r="A4729" s="216">
        <v>43812</v>
      </c>
      <c r="B4729" s="215">
        <v>12.63</v>
      </c>
    </row>
    <row r="4730" spans="1:2">
      <c r="A4730" s="216">
        <v>43815</v>
      </c>
      <c r="B4730" s="215">
        <v>12.14</v>
      </c>
    </row>
    <row r="4731" spans="1:2">
      <c r="A4731" s="216">
        <v>43816</v>
      </c>
      <c r="B4731" s="215">
        <v>12.29</v>
      </c>
    </row>
    <row r="4732" spans="1:2">
      <c r="A4732" s="216">
        <v>43817</v>
      </c>
      <c r="B4732" s="215">
        <v>12.58</v>
      </c>
    </row>
    <row r="4733" spans="1:2">
      <c r="A4733" s="216">
        <v>43818</v>
      </c>
      <c r="B4733" s="215">
        <v>12.5</v>
      </c>
    </row>
    <row r="4734" spans="1:2">
      <c r="A4734" s="216">
        <v>43819</v>
      </c>
      <c r="B4734" s="215">
        <v>12.51</v>
      </c>
    </row>
    <row r="4735" spans="1:2">
      <c r="A4735" s="216">
        <v>43822</v>
      </c>
      <c r="B4735" s="215">
        <v>12.61</v>
      </c>
    </row>
    <row r="4736" spans="1:2">
      <c r="A4736" s="216">
        <v>43823</v>
      </c>
      <c r="B4736" s="215">
        <v>12.67</v>
      </c>
    </row>
    <row r="4737" spans="1:2">
      <c r="A4737" s="216">
        <v>43824</v>
      </c>
      <c r="B4737" s="217" t="e">
        <f>NA()</f>
        <v>#N/A</v>
      </c>
    </row>
    <row r="4738" spans="1:2">
      <c r="A4738" s="216">
        <v>43825</v>
      </c>
      <c r="B4738" s="215">
        <v>12.65</v>
      </c>
    </row>
    <row r="4739" spans="1:2">
      <c r="A4739" s="216">
        <v>43826</v>
      </c>
      <c r="B4739" s="215">
        <v>13.43</v>
      </c>
    </row>
    <row r="4740" spans="1:2">
      <c r="A4740" s="216">
        <v>43829</v>
      </c>
      <c r="B4740" s="215">
        <v>14.82</v>
      </c>
    </row>
    <row r="4741" spans="1:2">
      <c r="A4741" s="216">
        <v>43830</v>
      </c>
      <c r="B4741" s="215">
        <v>13.78</v>
      </c>
    </row>
    <row r="4742" spans="1:2">
      <c r="A4742" s="216">
        <v>43831</v>
      </c>
      <c r="B4742" s="217" t="e">
        <f>NA()</f>
        <v>#N/A</v>
      </c>
    </row>
    <row r="4743" spans="1:2">
      <c r="A4743" s="216">
        <v>43832</v>
      </c>
      <c r="B4743" s="215">
        <v>12.47</v>
      </c>
    </row>
    <row r="4744" spans="1:2">
      <c r="A4744" s="216">
        <v>43833</v>
      </c>
      <c r="B4744" s="215">
        <v>14.02</v>
      </c>
    </row>
    <row r="4745" spans="1:2">
      <c r="A4745" s="216">
        <v>43836</v>
      </c>
      <c r="B4745" s="215">
        <v>13.85</v>
      </c>
    </row>
    <row r="4746" spans="1:2">
      <c r="A4746" s="216">
        <v>43837</v>
      </c>
      <c r="B4746" s="215">
        <v>13.79</v>
      </c>
    </row>
    <row r="4747" spans="1:2">
      <c r="A4747" s="216">
        <v>43838</v>
      </c>
      <c r="B4747" s="215">
        <v>13.45</v>
      </c>
    </row>
    <row r="4748" spans="1:2">
      <c r="A4748" s="216">
        <v>43839</v>
      </c>
      <c r="B4748" s="215">
        <v>12.54</v>
      </c>
    </row>
    <row r="4749" spans="1:2">
      <c r="A4749" s="216">
        <v>43840</v>
      </c>
      <c r="B4749" s="215">
        <v>12.56</v>
      </c>
    </row>
    <row r="4750" spans="1:2">
      <c r="A4750" s="216">
        <v>43843</v>
      </c>
      <c r="B4750" s="215">
        <v>12.32</v>
      </c>
    </row>
    <row r="4751" spans="1:2">
      <c r="A4751" s="216">
        <v>43844</v>
      </c>
      <c r="B4751" s="215">
        <v>12.39</v>
      </c>
    </row>
    <row r="4752" spans="1:2">
      <c r="A4752" s="216">
        <v>43845</v>
      </c>
      <c r="B4752" s="215">
        <v>12.42</v>
      </c>
    </row>
    <row r="4753" spans="1:2">
      <c r="A4753" s="216">
        <v>43846</v>
      </c>
      <c r="B4753" s="215">
        <v>12.32</v>
      </c>
    </row>
    <row r="4754" spans="1:2">
      <c r="A4754" s="216">
        <v>43847</v>
      </c>
      <c r="B4754" s="215">
        <v>12.1</v>
      </c>
    </row>
    <row r="4755" spans="1:2">
      <c r="A4755" s="216">
        <v>43850</v>
      </c>
      <c r="B4755" s="217" t="e">
        <f>NA()</f>
        <v>#N/A</v>
      </c>
    </row>
    <row r="4756" spans="1:2">
      <c r="A4756" s="216">
        <v>43851</v>
      </c>
      <c r="B4756" s="215">
        <v>12.85</v>
      </c>
    </row>
    <row r="4757" spans="1:2">
      <c r="A4757" s="216">
        <v>43852</v>
      </c>
      <c r="B4757" s="215">
        <v>12.91</v>
      </c>
    </row>
    <row r="4758" spans="1:2">
      <c r="A4758" s="216">
        <v>43853</v>
      </c>
      <c r="B4758" s="215">
        <v>12.98</v>
      </c>
    </row>
    <row r="4759" spans="1:2">
      <c r="A4759" s="216">
        <v>43854</v>
      </c>
      <c r="B4759" s="215">
        <v>14.56</v>
      </c>
    </row>
    <row r="4760" spans="1:2">
      <c r="A4760" s="216">
        <v>43857</v>
      </c>
      <c r="B4760" s="215">
        <v>18.23</v>
      </c>
    </row>
    <row r="4761" spans="1:2">
      <c r="A4761" s="216">
        <v>43858</v>
      </c>
      <c r="B4761" s="215">
        <v>16.28</v>
      </c>
    </row>
    <row r="4762" spans="1:2">
      <c r="A4762" s="216">
        <v>43859</v>
      </c>
      <c r="B4762" s="215">
        <v>16.39</v>
      </c>
    </row>
    <row r="4763" spans="1:2">
      <c r="A4763" s="216">
        <v>43860</v>
      </c>
      <c r="B4763" s="215">
        <v>15.49</v>
      </c>
    </row>
    <row r="4764" spans="1:2">
      <c r="A4764" s="216">
        <v>43861</v>
      </c>
      <c r="B4764" s="215">
        <v>18.84</v>
      </c>
    </row>
    <row r="4765" spans="1:2">
      <c r="A4765" s="216">
        <v>43864</v>
      </c>
      <c r="B4765" s="215">
        <v>17.97</v>
      </c>
    </row>
    <row r="4766" spans="1:2">
      <c r="A4766" s="216">
        <v>43865</v>
      </c>
      <c r="B4766" s="215">
        <v>16.05</v>
      </c>
    </row>
    <row r="4767" spans="1:2">
      <c r="A4767" s="216">
        <v>43866</v>
      </c>
      <c r="B4767" s="215">
        <v>15.15</v>
      </c>
    </row>
    <row r="4768" spans="1:2">
      <c r="A4768" s="216">
        <v>43867</v>
      </c>
      <c r="B4768" s="215">
        <v>14.96</v>
      </c>
    </row>
    <row r="4769" spans="1:2">
      <c r="A4769" s="216">
        <v>43868</v>
      </c>
      <c r="B4769" s="215">
        <v>15.47</v>
      </c>
    </row>
    <row r="4770" spans="1:2">
      <c r="A4770" s="216">
        <v>43871</v>
      </c>
      <c r="B4770" s="215">
        <v>15.04</v>
      </c>
    </row>
    <row r="4771" spans="1:2">
      <c r="A4771" s="216">
        <v>43872</v>
      </c>
      <c r="B4771" s="215">
        <v>15.18</v>
      </c>
    </row>
    <row r="4772" spans="1:2">
      <c r="A4772" s="216">
        <v>43873</v>
      </c>
      <c r="B4772" s="215">
        <v>13.74</v>
      </c>
    </row>
    <row r="4773" spans="1:2">
      <c r="A4773" s="216">
        <v>43874</v>
      </c>
      <c r="B4773" s="215">
        <v>14.15</v>
      </c>
    </row>
    <row r="4774" spans="1:2">
      <c r="A4774" s="216">
        <v>43875</v>
      </c>
      <c r="B4774" s="215">
        <v>13.68</v>
      </c>
    </row>
    <row r="4775" spans="1:2">
      <c r="A4775" s="216">
        <v>43878</v>
      </c>
      <c r="B4775" s="217" t="e">
        <f>NA()</f>
        <v>#N/A</v>
      </c>
    </row>
    <row r="4776" spans="1:2">
      <c r="A4776" s="216">
        <v>43879</v>
      </c>
      <c r="B4776" s="215">
        <v>14.83</v>
      </c>
    </row>
    <row r="4777" spans="1:2">
      <c r="A4777" s="216">
        <v>43880</v>
      </c>
      <c r="B4777" s="215">
        <v>14.38</v>
      </c>
    </row>
    <row r="4778" spans="1:2">
      <c r="A4778" s="216">
        <v>43881</v>
      </c>
      <c r="B4778" s="215">
        <v>15.56</v>
      </c>
    </row>
    <row r="4779" spans="1:2">
      <c r="A4779" s="216">
        <v>43882</v>
      </c>
      <c r="B4779" s="215">
        <v>17.079999999999998</v>
      </c>
    </row>
    <row r="4780" spans="1:2">
      <c r="A4780" s="216">
        <v>43885</v>
      </c>
      <c r="B4780" s="215">
        <v>25.03</v>
      </c>
    </row>
    <row r="4781" spans="1:2">
      <c r="A4781" s="216">
        <v>43886</v>
      </c>
      <c r="B4781" s="215">
        <v>27.85</v>
      </c>
    </row>
    <row r="4782" spans="1:2">
      <c r="A4782" s="216">
        <v>43887</v>
      </c>
      <c r="B4782" s="215">
        <v>27.56</v>
      </c>
    </row>
    <row r="4783" spans="1:2">
      <c r="A4783" s="216">
        <v>43888</v>
      </c>
      <c r="B4783" s="215">
        <v>39.159999999999997</v>
      </c>
    </row>
    <row r="4784" spans="1:2">
      <c r="A4784" s="216">
        <v>43889</v>
      </c>
      <c r="B4784" s="215">
        <v>40.11</v>
      </c>
    </row>
    <row r="4785" spans="1:2">
      <c r="A4785" s="216">
        <v>43892</v>
      </c>
      <c r="B4785" s="215">
        <v>33.42</v>
      </c>
    </row>
    <row r="4786" spans="1:2">
      <c r="A4786" s="216">
        <v>43893</v>
      </c>
      <c r="B4786" s="215">
        <v>36.82</v>
      </c>
    </row>
    <row r="4787" spans="1:2">
      <c r="A4787" s="216">
        <v>43894</v>
      </c>
      <c r="B4787" s="215">
        <v>31.99</v>
      </c>
    </row>
    <row r="4788" spans="1:2">
      <c r="A4788" s="216">
        <v>43895</v>
      </c>
      <c r="B4788" s="215">
        <v>39.619999999999997</v>
      </c>
    </row>
    <row r="4789" spans="1:2">
      <c r="A4789" s="216">
        <v>43896</v>
      </c>
      <c r="B4789" s="215">
        <v>41.94</v>
      </c>
    </row>
    <row r="4790" spans="1:2">
      <c r="A4790" s="216">
        <v>43899</v>
      </c>
      <c r="B4790" s="215">
        <v>54.46</v>
      </c>
    </row>
    <row r="4791" spans="1:2">
      <c r="A4791" s="216">
        <v>43900</v>
      </c>
      <c r="B4791" s="215">
        <v>47.3</v>
      </c>
    </row>
    <row r="4792" spans="1:2">
      <c r="A4792" s="216">
        <v>43901</v>
      </c>
      <c r="B4792" s="215">
        <v>53.9</v>
      </c>
    </row>
    <row r="4793" spans="1:2">
      <c r="A4793" s="216">
        <v>43902</v>
      </c>
      <c r="B4793" s="215">
        <v>75.47</v>
      </c>
    </row>
    <row r="4794" spans="1:2">
      <c r="A4794" s="216">
        <v>43903</v>
      </c>
      <c r="B4794" s="215">
        <v>57.83</v>
      </c>
    </row>
    <row r="4795" spans="1:2">
      <c r="A4795" s="216">
        <v>43906</v>
      </c>
      <c r="B4795" s="215">
        <v>82.69</v>
      </c>
    </row>
    <row r="4796" spans="1:2">
      <c r="A4796" s="216">
        <v>43907</v>
      </c>
      <c r="B4796" s="215">
        <v>75.91</v>
      </c>
    </row>
    <row r="4797" spans="1:2">
      <c r="A4797" s="216">
        <v>43908</v>
      </c>
      <c r="B4797" s="215">
        <v>76.45</v>
      </c>
    </row>
    <row r="4798" spans="1:2">
      <c r="A4798" s="216">
        <v>43909</v>
      </c>
      <c r="B4798" s="215">
        <v>72</v>
      </c>
    </row>
    <row r="4799" spans="1:2">
      <c r="A4799" s="216">
        <v>43910</v>
      </c>
      <c r="B4799" s="215">
        <v>66.040000000000006</v>
      </c>
    </row>
    <row r="4800" spans="1:2">
      <c r="A4800" s="216">
        <v>43913</v>
      </c>
      <c r="B4800" s="215">
        <v>61.59</v>
      </c>
    </row>
    <row r="4801" spans="1:2">
      <c r="A4801" s="216">
        <v>43914</v>
      </c>
      <c r="B4801" s="215">
        <v>61.67</v>
      </c>
    </row>
    <row r="4802" spans="1:2">
      <c r="A4802" s="216">
        <v>43915</v>
      </c>
      <c r="B4802" s="215">
        <v>63.95</v>
      </c>
    </row>
    <row r="4803" spans="1:2">
      <c r="A4803" s="216">
        <v>43916</v>
      </c>
      <c r="B4803" s="215">
        <v>61</v>
      </c>
    </row>
    <row r="4804" spans="1:2">
      <c r="A4804" s="216">
        <v>43917</v>
      </c>
      <c r="B4804" s="215">
        <v>65.540000000000006</v>
      </c>
    </row>
    <row r="4805" spans="1:2">
      <c r="A4805" s="216">
        <v>43920</v>
      </c>
      <c r="B4805" s="215">
        <v>57.08</v>
      </c>
    </row>
    <row r="4806" spans="1:2">
      <c r="A4806" s="216">
        <v>43921</v>
      </c>
      <c r="B4806" s="215">
        <v>53.54</v>
      </c>
    </row>
    <row r="4807" spans="1:2">
      <c r="A4807" s="216">
        <v>43922</v>
      </c>
      <c r="B4807" s="215">
        <v>57.06</v>
      </c>
    </row>
    <row r="4808" spans="1:2">
      <c r="A4808" s="216">
        <v>43923</v>
      </c>
      <c r="B4808" s="215">
        <v>50.91</v>
      </c>
    </row>
    <row r="4809" spans="1:2">
      <c r="A4809" s="216">
        <v>43924</v>
      </c>
      <c r="B4809" s="215">
        <v>46.8</v>
      </c>
    </row>
    <row r="4810" spans="1:2">
      <c r="A4810" s="216">
        <v>43927</v>
      </c>
      <c r="B4810" s="215">
        <v>45.24</v>
      </c>
    </row>
    <row r="4811" spans="1:2">
      <c r="A4811" s="216">
        <v>43928</v>
      </c>
      <c r="B4811" s="215">
        <v>46.7</v>
      </c>
    </row>
    <row r="4812" spans="1:2">
      <c r="A4812" s="216">
        <v>43929</v>
      </c>
      <c r="B4812" s="215">
        <v>43.35</v>
      </c>
    </row>
    <row r="4813" spans="1:2">
      <c r="A4813" s="216">
        <v>43930</v>
      </c>
      <c r="B4813" s="215">
        <v>41.67</v>
      </c>
    </row>
    <row r="4814" spans="1:2">
      <c r="A4814" s="216">
        <v>43931</v>
      </c>
      <c r="B4814" s="217" t="e">
        <f>NA()</f>
        <v>#N/A</v>
      </c>
    </row>
    <row r="4815" spans="1:2">
      <c r="A4815" s="216">
        <v>43934</v>
      </c>
      <c r="B4815" s="215">
        <v>41.17</v>
      </c>
    </row>
    <row r="4816" spans="1:2">
      <c r="A4816" s="216">
        <v>43935</v>
      </c>
      <c r="B4816" s="215">
        <v>37.76</v>
      </c>
    </row>
    <row r="4817" spans="1:2">
      <c r="A4817" s="216">
        <v>43936</v>
      </c>
      <c r="B4817" s="215">
        <v>40.840000000000003</v>
      </c>
    </row>
    <row r="4818" spans="1:2">
      <c r="A4818" s="216">
        <v>43937</v>
      </c>
      <c r="B4818" s="215">
        <v>40.11</v>
      </c>
    </row>
    <row r="4819" spans="1:2">
      <c r="A4819" s="216">
        <v>43938</v>
      </c>
      <c r="B4819" s="215">
        <v>38.15</v>
      </c>
    </row>
    <row r="4820" spans="1:2">
      <c r="A4820" s="216">
        <v>43941</v>
      </c>
      <c r="B4820" s="215">
        <v>43.83</v>
      </c>
    </row>
    <row r="4821" spans="1:2">
      <c r="A4821" s="216">
        <v>43942</v>
      </c>
      <c r="B4821" s="215">
        <v>45.41</v>
      </c>
    </row>
    <row r="4822" spans="1:2">
      <c r="A4822" s="216">
        <v>43943</v>
      </c>
      <c r="B4822" s="215">
        <v>41.98</v>
      </c>
    </row>
    <row r="4823" spans="1:2">
      <c r="A4823" s="216">
        <v>43944</v>
      </c>
      <c r="B4823" s="215">
        <v>41.38</v>
      </c>
    </row>
    <row r="4824" spans="1:2">
      <c r="A4824" s="216">
        <v>43945</v>
      </c>
      <c r="B4824" s="215">
        <v>35.93</v>
      </c>
    </row>
    <row r="4825" spans="1:2">
      <c r="A4825" s="216">
        <v>43948</v>
      </c>
      <c r="B4825" s="215">
        <v>33.29</v>
      </c>
    </row>
    <row r="4826" spans="1:2">
      <c r="A4826" s="216">
        <v>43949</v>
      </c>
      <c r="B4826" s="215">
        <v>33.57</v>
      </c>
    </row>
    <row r="4827" spans="1:2">
      <c r="A4827" s="216">
        <v>43950</v>
      </c>
      <c r="B4827" s="215">
        <v>31.23</v>
      </c>
    </row>
    <row r="4828" spans="1:2">
      <c r="A4828" s="216">
        <v>43951</v>
      </c>
      <c r="B4828" s="215">
        <v>34.15</v>
      </c>
    </row>
    <row r="4829" spans="1:2">
      <c r="A4829" s="216">
        <v>43952</v>
      </c>
      <c r="B4829" s="215">
        <v>37.19</v>
      </c>
    </row>
    <row r="4830" spans="1:2">
      <c r="A4830" s="216">
        <v>43955</v>
      </c>
      <c r="B4830" s="215">
        <v>35.97</v>
      </c>
    </row>
    <row r="4831" spans="1:2">
      <c r="A4831" s="216">
        <v>43956</v>
      </c>
      <c r="B4831" s="215">
        <v>33.61</v>
      </c>
    </row>
    <row r="4832" spans="1:2">
      <c r="A4832" s="216">
        <v>43957</v>
      </c>
      <c r="B4832" s="215">
        <v>34.119999999999997</v>
      </c>
    </row>
    <row r="4833" spans="1:2">
      <c r="A4833" s="216">
        <v>43958</v>
      </c>
      <c r="B4833" s="215">
        <v>31.44</v>
      </c>
    </row>
    <row r="4834" spans="1:2">
      <c r="A4834" s="216">
        <v>43959</v>
      </c>
      <c r="B4834" s="215">
        <v>27.98</v>
      </c>
    </row>
    <row r="4835" spans="1:2">
      <c r="A4835" s="216">
        <v>43962</v>
      </c>
      <c r="B4835" s="215">
        <v>27.57</v>
      </c>
    </row>
    <row r="4836" spans="1:2">
      <c r="A4836" s="216">
        <v>43963</v>
      </c>
      <c r="B4836" s="215">
        <v>33.04</v>
      </c>
    </row>
    <row r="4837" spans="1:2">
      <c r="A4837" s="216">
        <v>43964</v>
      </c>
      <c r="B4837" s="215">
        <v>35.28</v>
      </c>
    </row>
    <row r="4838" spans="1:2">
      <c r="A4838" s="216">
        <v>43965</v>
      </c>
      <c r="B4838" s="215">
        <v>32.61</v>
      </c>
    </row>
    <row r="4839" spans="1:2">
      <c r="A4839" s="216">
        <v>43966</v>
      </c>
      <c r="B4839" s="215">
        <v>31.89</v>
      </c>
    </row>
    <row r="4840" spans="1:2">
      <c r="A4840" s="216">
        <v>43969</v>
      </c>
      <c r="B4840" s="215">
        <v>29.3</v>
      </c>
    </row>
    <row r="4841" spans="1:2">
      <c r="A4841" s="216">
        <v>43970</v>
      </c>
      <c r="B4841" s="215">
        <v>30.53</v>
      </c>
    </row>
    <row r="4842" spans="1:2">
      <c r="A4842" s="216">
        <v>43971</v>
      </c>
      <c r="B4842" s="215">
        <v>27.99</v>
      </c>
    </row>
    <row r="4843" spans="1:2">
      <c r="A4843" s="216">
        <v>43972</v>
      </c>
      <c r="B4843" s="215">
        <v>29.53</v>
      </c>
    </row>
    <row r="4844" spans="1:2">
      <c r="A4844" s="216">
        <v>43973</v>
      </c>
      <c r="B4844" s="215">
        <v>28.16</v>
      </c>
    </row>
    <row r="4845" spans="1:2">
      <c r="A4845" s="216">
        <v>43976</v>
      </c>
      <c r="B4845" s="217" t="e">
        <f>NA()</f>
        <v>#N/A</v>
      </c>
    </row>
    <row r="4846" spans="1:2">
      <c r="A4846" s="216">
        <v>43977</v>
      </c>
      <c r="B4846" s="215">
        <v>28.01</v>
      </c>
    </row>
    <row r="4847" spans="1:2">
      <c r="A4847" s="216">
        <v>43978</v>
      </c>
      <c r="B4847" s="215">
        <v>27.62</v>
      </c>
    </row>
    <row r="4848" spans="1:2">
      <c r="A4848" s="216">
        <v>43979</v>
      </c>
      <c r="B4848" s="215">
        <v>28.59</v>
      </c>
    </row>
    <row r="4849" spans="1:2">
      <c r="A4849" s="216">
        <v>43980</v>
      </c>
      <c r="B4849" s="215">
        <v>27.51</v>
      </c>
    </row>
    <row r="4850" spans="1:2">
      <c r="A4850" s="216">
        <v>43983</v>
      </c>
      <c r="B4850" s="215">
        <v>28.23</v>
      </c>
    </row>
    <row r="4851" spans="1:2">
      <c r="A4851" s="216">
        <v>43984</v>
      </c>
      <c r="B4851" s="215">
        <v>26.84</v>
      </c>
    </row>
    <row r="4852" spans="1:2">
      <c r="A4852" s="216">
        <v>43985</v>
      </c>
      <c r="B4852" s="215">
        <v>25.66</v>
      </c>
    </row>
    <row r="4853" spans="1:2">
      <c r="A4853" s="216">
        <v>43986</v>
      </c>
      <c r="B4853" s="215">
        <v>25.81</v>
      </c>
    </row>
    <row r="4854" spans="1:2">
      <c r="A4854" s="216">
        <v>43987</v>
      </c>
      <c r="B4854" s="215">
        <v>24.52</v>
      </c>
    </row>
    <row r="4855" spans="1:2">
      <c r="A4855" s="216">
        <v>43990</v>
      </c>
      <c r="B4855" s="215">
        <v>25.81</v>
      </c>
    </row>
    <row r="4856" spans="1:2">
      <c r="A4856" s="216">
        <v>43991</v>
      </c>
      <c r="B4856" s="215">
        <v>27.57</v>
      </c>
    </row>
    <row r="4857" spans="1:2">
      <c r="A4857" s="216">
        <v>43992</v>
      </c>
      <c r="B4857" s="215">
        <v>27.57</v>
      </c>
    </row>
    <row r="4858" spans="1:2">
      <c r="A4858" s="216">
        <v>43993</v>
      </c>
      <c r="B4858" s="215">
        <v>40.79</v>
      </c>
    </row>
    <row r="4859" spans="1:2">
      <c r="A4859" s="216">
        <v>43994</v>
      </c>
      <c r="B4859" s="215">
        <v>36.090000000000003</v>
      </c>
    </row>
    <row r="4860" spans="1:2">
      <c r="A4860" s="216">
        <v>43997</v>
      </c>
      <c r="B4860" s="215">
        <v>34.4</v>
      </c>
    </row>
    <row r="4861" spans="1:2">
      <c r="A4861" s="216">
        <v>43998</v>
      </c>
      <c r="B4861" s="215">
        <v>33.67</v>
      </c>
    </row>
    <row r="4862" spans="1:2">
      <c r="A4862" s="216">
        <v>43999</v>
      </c>
      <c r="B4862" s="215">
        <v>33.47</v>
      </c>
    </row>
    <row r="4863" spans="1:2">
      <c r="A4863" s="216">
        <v>44000</v>
      </c>
      <c r="B4863" s="215">
        <v>32.94</v>
      </c>
    </row>
    <row r="4864" spans="1:2">
      <c r="A4864" s="216">
        <v>44001</v>
      </c>
      <c r="B4864" s="215">
        <v>35.119999999999997</v>
      </c>
    </row>
    <row r="4865" spans="1:2">
      <c r="A4865" s="216">
        <v>44004</v>
      </c>
      <c r="B4865" s="215">
        <v>31.77</v>
      </c>
    </row>
    <row r="4866" spans="1:2">
      <c r="A4866" s="216">
        <v>44005</v>
      </c>
      <c r="B4866" s="215">
        <v>31.37</v>
      </c>
    </row>
    <row r="4867" spans="1:2">
      <c r="A4867" s="216">
        <v>44006</v>
      </c>
      <c r="B4867" s="215">
        <v>33.840000000000003</v>
      </c>
    </row>
    <row r="4868" spans="1:2">
      <c r="A4868" s="216">
        <v>44007</v>
      </c>
      <c r="B4868" s="215">
        <v>32.22</v>
      </c>
    </row>
    <row r="4869" spans="1:2">
      <c r="A4869" s="216">
        <v>44008</v>
      </c>
      <c r="B4869" s="215">
        <v>34.729999999999997</v>
      </c>
    </row>
    <row r="4870" spans="1:2">
      <c r="A4870" s="216">
        <v>44011</v>
      </c>
      <c r="B4870" s="215">
        <v>31.78</v>
      </c>
    </row>
    <row r="4871" spans="1:2">
      <c r="A4871" s="216">
        <v>44012</v>
      </c>
      <c r="B4871" s="215">
        <v>30.43</v>
      </c>
    </row>
    <row r="4872" spans="1:2">
      <c r="A4872" s="216">
        <v>44013</v>
      </c>
      <c r="B4872" s="215">
        <v>28.62</v>
      </c>
    </row>
    <row r="4873" spans="1:2">
      <c r="A4873" s="216">
        <v>44014</v>
      </c>
      <c r="B4873" s="215">
        <v>27.68</v>
      </c>
    </row>
    <row r="4874" spans="1:2">
      <c r="A4874" s="216">
        <v>44015</v>
      </c>
      <c r="B4874" s="217" t="e">
        <f>NA()</f>
        <v>#N/A</v>
      </c>
    </row>
    <row r="4875" spans="1:2">
      <c r="A4875" s="216">
        <v>44018</v>
      </c>
      <c r="B4875" s="215">
        <v>27.94</v>
      </c>
    </row>
    <row r="4876" spans="1:2">
      <c r="A4876" s="216">
        <v>44019</v>
      </c>
      <c r="B4876" s="215">
        <v>29.43</v>
      </c>
    </row>
    <row r="4877" spans="1:2">
      <c r="A4877" s="216">
        <v>44020</v>
      </c>
      <c r="B4877" s="215">
        <v>28.08</v>
      </c>
    </row>
    <row r="4878" spans="1:2">
      <c r="A4878" s="216">
        <v>44021</v>
      </c>
      <c r="B4878" s="215">
        <v>29.26</v>
      </c>
    </row>
    <row r="4879" spans="1:2">
      <c r="A4879" s="216">
        <v>44022</v>
      </c>
      <c r="B4879" s="215">
        <v>27.29</v>
      </c>
    </row>
    <row r="4880" spans="1:2">
      <c r="A4880" s="216">
        <v>44025</v>
      </c>
      <c r="B4880" s="215">
        <v>32.19</v>
      </c>
    </row>
    <row r="4881" spans="1:2">
      <c r="A4881" s="216">
        <v>44026</v>
      </c>
      <c r="B4881" s="215">
        <v>29.52</v>
      </c>
    </row>
    <row r="4882" spans="1:2">
      <c r="A4882" s="216">
        <v>44027</v>
      </c>
      <c r="B4882" s="215">
        <v>27.76</v>
      </c>
    </row>
    <row r="4883" spans="1:2">
      <c r="A4883" s="216">
        <v>44028</v>
      </c>
      <c r="B4883" s="215">
        <v>28</v>
      </c>
    </row>
    <row r="4884" spans="1:2">
      <c r="A4884" s="216">
        <v>44029</v>
      </c>
      <c r="B4884" s="215">
        <v>25.68</v>
      </c>
    </row>
    <row r="4885" spans="1:2">
      <c r="A4885" s="216">
        <v>44032</v>
      </c>
      <c r="B4885" s="215">
        <v>24.46</v>
      </c>
    </row>
    <row r="4886" spans="1:2">
      <c r="A4886" s="216">
        <v>44033</v>
      </c>
      <c r="B4886" s="215">
        <v>24.84</v>
      </c>
    </row>
    <row r="4887" spans="1:2">
      <c r="A4887" s="216">
        <v>44034</v>
      </c>
      <c r="B4887" s="215">
        <v>24.32</v>
      </c>
    </row>
    <row r="4888" spans="1:2">
      <c r="A4888" s="216">
        <v>44035</v>
      </c>
      <c r="B4888" s="215">
        <v>26.08</v>
      </c>
    </row>
    <row r="4889" spans="1:2">
      <c r="A4889" s="216">
        <v>44036</v>
      </c>
      <c r="B4889" s="215">
        <v>25.84</v>
      </c>
    </row>
    <row r="4890" spans="1:2">
      <c r="A4890" s="216">
        <v>44039</v>
      </c>
      <c r="B4890" s="215">
        <v>24.74</v>
      </c>
    </row>
    <row r="4891" spans="1:2">
      <c r="A4891" s="216">
        <v>44040</v>
      </c>
      <c r="B4891" s="215">
        <v>25.44</v>
      </c>
    </row>
    <row r="4892" spans="1:2">
      <c r="A4892" s="216">
        <v>44041</v>
      </c>
      <c r="B4892" s="215">
        <v>24.1</v>
      </c>
    </row>
    <row r="4893" spans="1:2">
      <c r="A4893" s="216">
        <v>44042</v>
      </c>
      <c r="B4893" s="215">
        <v>24.76</v>
      </c>
    </row>
    <row r="4894" spans="1:2">
      <c r="A4894" s="216">
        <v>44043</v>
      </c>
      <c r="B4894" s="215">
        <v>24.46</v>
      </c>
    </row>
    <row r="4895" spans="1:2">
      <c r="A4895" s="216">
        <v>44046</v>
      </c>
      <c r="B4895" s="215">
        <v>24.28</v>
      </c>
    </row>
    <row r="4896" spans="1:2">
      <c r="A4896" s="216">
        <v>44047</v>
      </c>
      <c r="B4896" s="215">
        <v>23.76</v>
      </c>
    </row>
    <row r="4897" spans="1:2">
      <c r="A4897" s="216">
        <v>44048</v>
      </c>
      <c r="B4897" s="215">
        <v>22.99</v>
      </c>
    </row>
    <row r="4898" spans="1:2">
      <c r="A4898" s="216">
        <v>44049</v>
      </c>
      <c r="B4898" s="215">
        <v>22.65</v>
      </c>
    </row>
    <row r="4899" spans="1:2">
      <c r="A4899" s="216">
        <v>44050</v>
      </c>
      <c r="B4899" s="215">
        <v>22.21</v>
      </c>
    </row>
    <row r="4900" spans="1:2">
      <c r="A4900" s="216">
        <v>44053</v>
      </c>
      <c r="B4900" s="215">
        <v>22.13</v>
      </c>
    </row>
    <row r="4901" spans="1:2">
      <c r="A4901" s="216">
        <v>44054</v>
      </c>
      <c r="B4901" s="215">
        <v>24.03</v>
      </c>
    </row>
    <row r="4902" spans="1:2">
      <c r="A4902" s="216">
        <v>44055</v>
      </c>
      <c r="B4902" s="215">
        <v>22.28</v>
      </c>
    </row>
    <row r="4903" spans="1:2">
      <c r="A4903" s="216">
        <v>44056</v>
      </c>
      <c r="B4903" s="215">
        <v>22.13</v>
      </c>
    </row>
    <row r="4904" spans="1:2">
      <c r="A4904" s="216">
        <v>44057</v>
      </c>
      <c r="B4904" s="215">
        <v>22.05</v>
      </c>
    </row>
    <row r="4905" spans="1:2">
      <c r="A4905" s="216">
        <v>44060</v>
      </c>
      <c r="B4905" s="215">
        <v>21.35</v>
      </c>
    </row>
    <row r="4906" spans="1:2">
      <c r="A4906" s="216">
        <v>44061</v>
      </c>
      <c r="B4906" s="215">
        <v>21.51</v>
      </c>
    </row>
    <row r="4907" spans="1:2">
      <c r="A4907" s="216">
        <v>44062</v>
      </c>
      <c r="B4907" s="215">
        <v>22.54</v>
      </c>
    </row>
    <row r="4908" spans="1:2">
      <c r="A4908" s="216">
        <v>44063</v>
      </c>
      <c r="B4908" s="215">
        <v>22.72</v>
      </c>
    </row>
    <row r="4909" spans="1:2">
      <c r="A4909" s="216">
        <v>44064</v>
      </c>
      <c r="B4909" s="215">
        <v>22.54</v>
      </c>
    </row>
    <row r="4910" spans="1:2">
      <c r="A4910" s="216">
        <v>44067</v>
      </c>
      <c r="B4910" s="215">
        <v>22.37</v>
      </c>
    </row>
    <row r="4911" spans="1:2">
      <c r="A4911" s="216">
        <v>44068</v>
      </c>
      <c r="B4911" s="215">
        <v>22.03</v>
      </c>
    </row>
    <row r="4912" spans="1:2">
      <c r="A4912" s="216">
        <v>44069</v>
      </c>
      <c r="B4912" s="215">
        <v>23.27</v>
      </c>
    </row>
    <row r="4913" spans="1:2">
      <c r="A4913" s="216">
        <v>44070</v>
      </c>
      <c r="B4913" s="215">
        <v>24.47</v>
      </c>
    </row>
    <row r="4914" spans="1:2">
      <c r="A4914" s="216">
        <v>44071</v>
      </c>
      <c r="B4914" s="215">
        <v>22.96</v>
      </c>
    </row>
    <row r="4915" spans="1:2">
      <c r="A4915" s="216">
        <v>44074</v>
      </c>
      <c r="B4915" s="215">
        <v>26.41</v>
      </c>
    </row>
    <row r="4916" spans="1:2">
      <c r="A4916" s="216">
        <v>44075</v>
      </c>
      <c r="B4916" s="215">
        <v>26.12</v>
      </c>
    </row>
    <row r="4917" spans="1:2">
      <c r="A4917" s="216">
        <v>44076</v>
      </c>
      <c r="B4917" s="215">
        <v>26.57</v>
      </c>
    </row>
    <row r="4918" spans="1:2">
      <c r="A4918" s="216">
        <v>44077</v>
      </c>
      <c r="B4918" s="215">
        <v>33.6</v>
      </c>
    </row>
    <row r="4919" spans="1:2">
      <c r="A4919" s="216">
        <v>44078</v>
      </c>
      <c r="B4919" s="215">
        <v>30.75</v>
      </c>
    </row>
    <row r="4920" spans="1:2">
      <c r="A4920" s="216">
        <v>44081</v>
      </c>
      <c r="B4920" s="217" t="e">
        <f>NA()</f>
        <v>#N/A</v>
      </c>
    </row>
    <row r="4921" spans="1:2">
      <c r="A4921" s="216">
        <v>44082</v>
      </c>
      <c r="B4921" s="215">
        <v>31.46</v>
      </c>
    </row>
    <row r="4922" spans="1:2">
      <c r="A4922" s="216">
        <v>44083</v>
      </c>
      <c r="B4922" s="215">
        <v>28.81</v>
      </c>
    </row>
    <row r="4923" spans="1:2">
      <c r="A4923" s="216">
        <v>44084</v>
      </c>
      <c r="B4923" s="215">
        <v>29.71</v>
      </c>
    </row>
    <row r="4924" spans="1:2">
      <c r="A4924" s="216">
        <v>44085</v>
      </c>
      <c r="B4924" s="215">
        <v>26.87</v>
      </c>
    </row>
    <row r="4925" spans="1:2">
      <c r="A4925" s="216">
        <v>44088</v>
      </c>
      <c r="B4925" s="215">
        <v>25.85</v>
      </c>
    </row>
    <row r="4926" spans="1:2">
      <c r="A4926" s="216">
        <v>44089</v>
      </c>
      <c r="B4926" s="215">
        <v>25.59</v>
      </c>
    </row>
    <row r="4927" spans="1:2">
      <c r="A4927" s="216">
        <v>44090</v>
      </c>
      <c r="B4927" s="215">
        <v>26.04</v>
      </c>
    </row>
    <row r="4928" spans="1:2">
      <c r="A4928" s="216">
        <v>44091</v>
      </c>
      <c r="B4928" s="215">
        <v>26.46</v>
      </c>
    </row>
    <row r="4929" spans="1:2">
      <c r="A4929" s="216">
        <v>44092</v>
      </c>
      <c r="B4929" s="215">
        <v>25.83</v>
      </c>
    </row>
    <row r="4930" spans="1:2">
      <c r="A4930" s="216">
        <v>44095</v>
      </c>
      <c r="B4930" s="215">
        <v>27.78</v>
      </c>
    </row>
    <row r="4931" spans="1:2">
      <c r="A4931" s="216">
        <v>44096</v>
      </c>
      <c r="B4931" s="215">
        <v>26.86</v>
      </c>
    </row>
    <row r="4932" spans="1:2">
      <c r="A4932" s="216">
        <v>44097</v>
      </c>
      <c r="B4932" s="215">
        <v>28.58</v>
      </c>
    </row>
    <row r="4933" spans="1:2">
      <c r="A4933" s="216">
        <v>44098</v>
      </c>
      <c r="B4933" s="215">
        <v>28.51</v>
      </c>
    </row>
    <row r="4934" spans="1:2">
      <c r="A4934" s="216">
        <v>44099</v>
      </c>
      <c r="B4934" s="215">
        <v>26.38</v>
      </c>
    </row>
    <row r="4935" spans="1:2">
      <c r="A4935" s="216">
        <v>44102</v>
      </c>
      <c r="B4935" s="215">
        <v>26.19</v>
      </c>
    </row>
    <row r="4936" spans="1:2">
      <c r="A4936" s="216">
        <v>44103</v>
      </c>
      <c r="B4936" s="215">
        <v>26.27</v>
      </c>
    </row>
    <row r="4937" spans="1:2">
      <c r="A4937" s="216">
        <v>44104</v>
      </c>
      <c r="B4937" s="215">
        <v>26.37</v>
      </c>
    </row>
    <row r="4938" spans="1:2">
      <c r="A4938" s="216">
        <v>44105</v>
      </c>
      <c r="B4938" s="215">
        <v>26.7</v>
      </c>
    </row>
    <row r="4939" spans="1:2">
      <c r="A4939" s="216">
        <v>44106</v>
      </c>
      <c r="B4939" s="215">
        <v>27.63</v>
      </c>
    </row>
    <row r="4940" spans="1:2">
      <c r="A4940" s="216">
        <v>44109</v>
      </c>
      <c r="B4940" s="215">
        <v>27.96</v>
      </c>
    </row>
    <row r="4941" spans="1:2">
      <c r="A4941" s="216">
        <v>44110</v>
      </c>
      <c r="B4941" s="215">
        <v>29.48</v>
      </c>
    </row>
    <row r="4942" spans="1:2">
      <c r="A4942" s="216">
        <v>44111</v>
      </c>
      <c r="B4942" s="215">
        <v>28.06</v>
      </c>
    </row>
    <row r="4943" spans="1:2">
      <c r="A4943" s="216">
        <v>44112</v>
      </c>
      <c r="B4943" s="215">
        <v>26.36</v>
      </c>
    </row>
    <row r="4944" spans="1:2">
      <c r="A4944" s="216">
        <v>44113</v>
      </c>
      <c r="B4944" s="215">
        <v>25</v>
      </c>
    </row>
    <row r="4945" spans="1:2">
      <c r="A4945" s="216">
        <v>44116</v>
      </c>
      <c r="B4945" s="215">
        <v>25.07</v>
      </c>
    </row>
    <row r="4946" spans="1:2">
      <c r="A4946" s="216">
        <v>44117</v>
      </c>
      <c r="B4946" s="215">
        <v>26.07</v>
      </c>
    </row>
    <row r="4947" spans="1:2">
      <c r="A4947" s="216">
        <v>44118</v>
      </c>
      <c r="B4947" s="215">
        <v>26.4</v>
      </c>
    </row>
    <row r="4948" spans="1:2">
      <c r="A4948" s="216">
        <v>44119</v>
      </c>
      <c r="B4948" s="215">
        <v>26.97</v>
      </c>
    </row>
    <row r="4949" spans="1:2">
      <c r="A4949" s="216">
        <v>44120</v>
      </c>
      <c r="B4949" s="215">
        <v>27.41</v>
      </c>
    </row>
    <row r="4950" spans="1:2">
      <c r="A4950" s="216">
        <v>44123</v>
      </c>
      <c r="B4950" s="215">
        <v>29.18</v>
      </c>
    </row>
    <row r="4951" spans="1:2">
      <c r="A4951" s="216">
        <v>44124</v>
      </c>
      <c r="B4951" s="215">
        <v>29.35</v>
      </c>
    </row>
    <row r="4952" spans="1:2">
      <c r="A4952" s="216">
        <v>44125</v>
      </c>
      <c r="B4952" s="215">
        <v>28.65</v>
      </c>
    </row>
    <row r="4953" spans="1:2">
      <c r="A4953" s="216">
        <v>44126</v>
      </c>
      <c r="B4953" s="215">
        <v>28.11</v>
      </c>
    </row>
    <row r="4954" spans="1:2">
      <c r="A4954" s="216">
        <v>44127</v>
      </c>
      <c r="B4954" s="215">
        <v>27.55</v>
      </c>
    </row>
    <row r="4955" spans="1:2">
      <c r="A4955" s="216">
        <v>44130</v>
      </c>
      <c r="B4955" s="215">
        <v>32.46</v>
      </c>
    </row>
    <row r="4956" spans="1:2">
      <c r="A4956" s="216">
        <v>44131</v>
      </c>
      <c r="B4956" s="215">
        <v>33.35</v>
      </c>
    </row>
    <row r="4957" spans="1:2">
      <c r="A4957" s="216">
        <v>44132</v>
      </c>
      <c r="B4957" s="215">
        <v>40.28</v>
      </c>
    </row>
    <row r="4958" spans="1:2">
      <c r="A4958" s="216">
        <v>44133</v>
      </c>
      <c r="B4958" s="215">
        <v>37.590000000000003</v>
      </c>
    </row>
    <row r="4959" spans="1:2">
      <c r="A4959" s="216">
        <v>44134</v>
      </c>
      <c r="B4959" s="215">
        <v>38.020000000000003</v>
      </c>
    </row>
    <row r="4960" spans="1:2">
      <c r="A4960" s="216">
        <v>44137</v>
      </c>
      <c r="B4960" s="215">
        <v>37.130000000000003</v>
      </c>
    </row>
    <row r="4961" spans="1:2">
      <c r="A4961" s="216">
        <v>44138</v>
      </c>
      <c r="B4961" s="215">
        <v>35.549999999999997</v>
      </c>
    </row>
    <row r="4962" spans="1:2">
      <c r="A4962" s="216">
        <v>44139</v>
      </c>
      <c r="B4962" s="215">
        <v>29.57</v>
      </c>
    </row>
    <row r="4963" spans="1:2">
      <c r="A4963" s="216">
        <v>44140</v>
      </c>
      <c r="B4963" s="215">
        <v>27.58</v>
      </c>
    </row>
    <row r="4964" spans="1:2">
      <c r="A4964" s="216">
        <v>44141</v>
      </c>
      <c r="B4964" s="215">
        <v>24.86</v>
      </c>
    </row>
    <row r="4965" spans="1:2">
      <c r="A4965" s="216">
        <v>44144</v>
      </c>
      <c r="B4965" s="215">
        <v>25.75</v>
      </c>
    </row>
    <row r="4966" spans="1:2">
      <c r="A4966" s="216">
        <v>44145</v>
      </c>
      <c r="B4966" s="215">
        <v>24.8</v>
      </c>
    </row>
    <row r="4967" spans="1:2">
      <c r="A4967" s="216">
        <v>44146</v>
      </c>
      <c r="B4967" s="215">
        <v>23.45</v>
      </c>
    </row>
    <row r="4968" spans="1:2">
      <c r="A4968" s="216">
        <v>44147</v>
      </c>
      <c r="B4968" s="215">
        <v>25.35</v>
      </c>
    </row>
    <row r="4969" spans="1:2">
      <c r="A4969" s="216">
        <v>44148</v>
      </c>
      <c r="B4969" s="215">
        <v>23.1</v>
      </c>
    </row>
    <row r="4970" spans="1:2">
      <c r="A4970" s="216">
        <v>44151</v>
      </c>
      <c r="B4970" s="215">
        <v>22.45</v>
      </c>
    </row>
    <row r="4971" spans="1:2">
      <c r="A4971" s="216">
        <v>44152</v>
      </c>
      <c r="B4971" s="215">
        <v>22.71</v>
      </c>
    </row>
    <row r="4972" spans="1:2">
      <c r="A4972" s="216">
        <v>44153</v>
      </c>
      <c r="B4972" s="215">
        <v>23.84</v>
      </c>
    </row>
    <row r="4973" spans="1:2">
      <c r="A4973" s="216">
        <v>44154</v>
      </c>
      <c r="B4973" s="215">
        <v>23.11</v>
      </c>
    </row>
    <row r="4974" spans="1:2">
      <c r="A4974" s="216">
        <v>44155</v>
      </c>
      <c r="B4974" s="215">
        <v>23.7</v>
      </c>
    </row>
    <row r="4975" spans="1:2">
      <c r="A4975" s="216">
        <v>44158</v>
      </c>
      <c r="B4975" s="215">
        <v>22.66</v>
      </c>
    </row>
    <row r="4976" spans="1:2">
      <c r="A4976" s="216">
        <v>44159</v>
      </c>
      <c r="B4976" s="215">
        <v>21.64</v>
      </c>
    </row>
    <row r="4977" spans="1:2">
      <c r="A4977" s="216">
        <v>44160</v>
      </c>
      <c r="B4977" s="215">
        <v>21.25</v>
      </c>
    </row>
    <row r="4978" spans="1:2">
      <c r="A4978" s="216">
        <v>44161</v>
      </c>
      <c r="B4978" s="217" t="e">
        <f>NA()</f>
        <v>#N/A</v>
      </c>
    </row>
    <row r="4979" spans="1:2">
      <c r="A4979" s="216">
        <v>44162</v>
      </c>
      <c r="B4979" s="215">
        <v>20.84</v>
      </c>
    </row>
    <row r="4980" spans="1:2">
      <c r="A4980" s="216">
        <v>44165</v>
      </c>
      <c r="B4980" s="215">
        <v>20.57</v>
      </c>
    </row>
    <row r="4981" spans="1:2">
      <c r="A4981" s="216">
        <v>44166</v>
      </c>
      <c r="B4981" s="215">
        <v>20.77</v>
      </c>
    </row>
    <row r="4982" spans="1:2">
      <c r="A4982" s="216">
        <v>44167</v>
      </c>
      <c r="B4982" s="215">
        <v>21.17</v>
      </c>
    </row>
    <row r="4983" spans="1:2">
      <c r="A4983" s="216">
        <v>44168</v>
      </c>
      <c r="B4983" s="215">
        <v>21.28</v>
      </c>
    </row>
    <row r="4984" spans="1:2">
      <c r="A4984" s="216">
        <v>44169</v>
      </c>
      <c r="B4984" s="215">
        <v>20.79</v>
      </c>
    </row>
    <row r="4985" spans="1:2">
      <c r="A4985" s="216">
        <v>44172</v>
      </c>
      <c r="B4985" s="215">
        <v>21.3</v>
      </c>
    </row>
    <row r="4986" spans="1:2">
      <c r="A4986" s="216">
        <v>44173</v>
      </c>
      <c r="B4986" s="215">
        <v>20.68</v>
      </c>
    </row>
    <row r="4987" spans="1:2">
      <c r="A4987" s="216">
        <v>44174</v>
      </c>
      <c r="B4987" s="215">
        <v>22.27</v>
      </c>
    </row>
    <row r="4988" spans="1:2">
      <c r="A4988" s="216">
        <v>44175</v>
      </c>
      <c r="B4988" s="215">
        <v>22.52</v>
      </c>
    </row>
    <row r="4989" spans="1:2">
      <c r="A4989" s="216">
        <v>44176</v>
      </c>
      <c r="B4989" s="215">
        <v>23.31</v>
      </c>
    </row>
    <row r="4990" spans="1:2">
      <c r="A4990" s="216">
        <v>44179</v>
      </c>
      <c r="B4990" s="215">
        <v>24.72</v>
      </c>
    </row>
    <row r="4991" spans="1:2">
      <c r="A4991" s="216">
        <v>44180</v>
      </c>
      <c r="B4991" s="215">
        <v>22.89</v>
      </c>
    </row>
    <row r="4992" spans="1:2">
      <c r="A4992" s="216">
        <v>44181</v>
      </c>
      <c r="B4992" s="215">
        <v>22.5</v>
      </c>
    </row>
    <row r="4993" spans="1:2">
      <c r="A4993" s="216">
        <v>44182</v>
      </c>
      <c r="B4993" s="215">
        <v>21.93</v>
      </c>
    </row>
    <row r="4994" spans="1:2">
      <c r="A4994" s="216">
        <v>44183</v>
      </c>
      <c r="B4994" s="215">
        <v>21.57</v>
      </c>
    </row>
    <row r="4995" spans="1:2">
      <c r="A4995" s="216">
        <v>44186</v>
      </c>
      <c r="B4995" s="215">
        <v>25.16</v>
      </c>
    </row>
    <row r="4996" spans="1:2">
      <c r="A4996" s="216">
        <v>44187</v>
      </c>
      <c r="B4996" s="215">
        <v>24.23</v>
      </c>
    </row>
    <row r="4997" spans="1:2">
      <c r="A4997" s="216">
        <v>44188</v>
      </c>
      <c r="B4997" s="215">
        <v>23.31</v>
      </c>
    </row>
    <row r="4998" spans="1:2">
      <c r="A4998" s="216">
        <v>44189</v>
      </c>
      <c r="B4998" s="215">
        <v>21.53</v>
      </c>
    </row>
    <row r="4999" spans="1:2">
      <c r="A4999" s="216">
        <v>44190</v>
      </c>
      <c r="B4999" s="217" t="e">
        <f>NA()</f>
        <v>#N/A</v>
      </c>
    </row>
    <row r="5000" spans="1:2">
      <c r="A5000" s="216">
        <v>44193</v>
      </c>
      <c r="B5000" s="215">
        <v>21.7</v>
      </c>
    </row>
    <row r="5001" spans="1:2">
      <c r="A5001" s="216">
        <v>44194</v>
      </c>
      <c r="B5001" s="215">
        <v>23.08</v>
      </c>
    </row>
    <row r="5002" spans="1:2">
      <c r="A5002" s="216">
        <v>44195</v>
      </c>
      <c r="B5002" s="215">
        <v>22.77</v>
      </c>
    </row>
    <row r="5003" spans="1:2">
      <c r="A5003" s="216">
        <v>44196</v>
      </c>
      <c r="B5003" s="215">
        <v>22.75</v>
      </c>
    </row>
    <row r="5004" spans="1:2">
      <c r="A5004" s="216">
        <v>44197</v>
      </c>
      <c r="B5004" s="217" t="e">
        <f>NA()</f>
        <v>#N/A</v>
      </c>
    </row>
    <row r="5005" spans="1:2">
      <c r="A5005" s="216">
        <v>44200</v>
      </c>
      <c r="B5005" s="215">
        <v>26.97</v>
      </c>
    </row>
    <row r="5006" spans="1:2">
      <c r="A5006" s="216">
        <v>44201</v>
      </c>
      <c r="B5006" s="215">
        <v>25.34</v>
      </c>
    </row>
    <row r="5007" spans="1:2">
      <c r="A5007" s="216">
        <v>44202</v>
      </c>
      <c r="B5007" s="215">
        <v>25.07</v>
      </c>
    </row>
    <row r="5008" spans="1:2">
      <c r="A5008" s="216">
        <v>44203</v>
      </c>
      <c r="B5008" s="215">
        <v>22.37</v>
      </c>
    </row>
    <row r="5009" spans="1:2">
      <c r="A5009" s="216">
        <v>44204</v>
      </c>
      <c r="B5009" s="215">
        <v>21.56</v>
      </c>
    </row>
    <row r="5010" spans="1:2">
      <c r="A5010" s="216">
        <v>44207</v>
      </c>
      <c r="B5010" s="215">
        <v>24.08</v>
      </c>
    </row>
    <row r="5011" spans="1:2">
      <c r="A5011" s="216">
        <v>44208</v>
      </c>
      <c r="B5011" s="215">
        <v>23.33</v>
      </c>
    </row>
    <row r="5012" spans="1:2">
      <c r="A5012" s="216">
        <v>44209</v>
      </c>
      <c r="B5012" s="215">
        <v>22.21</v>
      </c>
    </row>
    <row r="5013" spans="1:2">
      <c r="A5013" s="216">
        <v>44210</v>
      </c>
      <c r="B5013" s="215">
        <v>23.25</v>
      </c>
    </row>
    <row r="5014" spans="1:2">
      <c r="A5014" s="216">
        <v>44211</v>
      </c>
      <c r="B5014" s="215">
        <v>24.34</v>
      </c>
    </row>
    <row r="5015" spans="1:2">
      <c r="A5015" s="216">
        <v>44214</v>
      </c>
      <c r="B5015" s="217" t="e">
        <f>NA()</f>
        <v>#N/A</v>
      </c>
    </row>
    <row r="5016" spans="1:2">
      <c r="A5016" s="216">
        <v>44215</v>
      </c>
      <c r="B5016" s="215">
        <v>23.24</v>
      </c>
    </row>
    <row r="5017" spans="1:2">
      <c r="A5017" s="216">
        <v>44216</v>
      </c>
      <c r="B5017" s="215">
        <v>21.58</v>
      </c>
    </row>
    <row r="5018" spans="1:2">
      <c r="A5018" s="216">
        <v>44217</v>
      </c>
      <c r="B5018" s="215">
        <v>21.32</v>
      </c>
    </row>
    <row r="5019" spans="1:2">
      <c r="A5019" s="216">
        <v>44218</v>
      </c>
      <c r="B5019" s="215">
        <v>21.91</v>
      </c>
    </row>
    <row r="5020" spans="1:2">
      <c r="A5020" s="216">
        <v>44221</v>
      </c>
      <c r="B5020" s="215">
        <v>23.19</v>
      </c>
    </row>
    <row r="5021" spans="1:2">
      <c r="A5021" s="216">
        <v>44222</v>
      </c>
      <c r="B5021" s="215">
        <v>23.02</v>
      </c>
    </row>
    <row r="5022" spans="1:2">
      <c r="A5022" s="216">
        <v>44223</v>
      </c>
      <c r="B5022" s="215">
        <v>37.21</v>
      </c>
    </row>
    <row r="5023" spans="1:2">
      <c r="A5023" s="216">
        <v>44224</v>
      </c>
      <c r="B5023" s="215">
        <v>30.21</v>
      </c>
    </row>
    <row r="5024" spans="1:2">
      <c r="A5024" s="216">
        <v>44225</v>
      </c>
      <c r="B5024" s="215">
        <v>33.090000000000003</v>
      </c>
    </row>
    <row r="5025" spans="1:2">
      <c r="A5025" s="216">
        <v>44228</v>
      </c>
      <c r="B5025" s="215">
        <v>30.24</v>
      </c>
    </row>
    <row r="5026" spans="1:2">
      <c r="A5026" s="216">
        <v>44229</v>
      </c>
      <c r="B5026" s="215">
        <v>25.56</v>
      </c>
    </row>
    <row r="5027" spans="1:2">
      <c r="A5027" s="216">
        <v>44230</v>
      </c>
      <c r="B5027" s="215">
        <v>22.91</v>
      </c>
    </row>
    <row r="5028" spans="1:2">
      <c r="A5028" s="216">
        <v>44231</v>
      </c>
      <c r="B5028" s="215">
        <v>21.77</v>
      </c>
    </row>
    <row r="5029" spans="1:2">
      <c r="A5029" s="216">
        <v>44232</v>
      </c>
      <c r="B5029" s="215">
        <v>20.87</v>
      </c>
    </row>
    <row r="5030" spans="1:2">
      <c r="A5030" s="216">
        <v>44235</v>
      </c>
      <c r="B5030" s="215">
        <v>21.24</v>
      </c>
    </row>
    <row r="5031" spans="1:2">
      <c r="A5031" s="216">
        <v>44236</v>
      </c>
      <c r="B5031" s="215">
        <v>21.63</v>
      </c>
    </row>
    <row r="5032" spans="1:2">
      <c r="A5032" s="216">
        <v>44237</v>
      </c>
      <c r="B5032" s="215">
        <v>21.99</v>
      </c>
    </row>
    <row r="5033" spans="1:2">
      <c r="A5033" s="216">
        <v>44238</v>
      </c>
      <c r="B5033" s="215">
        <v>21.25</v>
      </c>
    </row>
    <row r="5034" spans="1:2">
      <c r="A5034" s="216">
        <v>44239</v>
      </c>
      <c r="B5034" s="215">
        <v>19.97</v>
      </c>
    </row>
    <row r="5035" spans="1:2">
      <c r="A5035" s="216">
        <v>44242</v>
      </c>
      <c r="B5035" s="217" t="e">
        <f>NA()</f>
        <v>#N/A</v>
      </c>
    </row>
    <row r="5036" spans="1:2">
      <c r="A5036" s="216">
        <v>44243</v>
      </c>
      <c r="B5036" s="215">
        <v>21.46</v>
      </c>
    </row>
    <row r="5037" spans="1:2">
      <c r="A5037" s="216">
        <v>44244</v>
      </c>
      <c r="B5037" s="215">
        <v>21.5</v>
      </c>
    </row>
    <row r="5038" spans="1:2">
      <c r="A5038" s="216">
        <v>44245</v>
      </c>
      <c r="B5038" s="215">
        <v>22.49</v>
      </c>
    </row>
    <row r="5039" spans="1:2">
      <c r="A5039" s="216">
        <v>44246</v>
      </c>
      <c r="B5039" s="215">
        <v>22.05</v>
      </c>
    </row>
    <row r="5040" spans="1:2">
      <c r="A5040" s="216">
        <v>44249</v>
      </c>
      <c r="B5040" s="215">
        <v>23.45</v>
      </c>
    </row>
    <row r="5041" spans="1:2">
      <c r="A5041" s="216">
        <v>44250</v>
      </c>
      <c r="B5041" s="215">
        <v>23.11</v>
      </c>
    </row>
    <row r="5042" spans="1:2">
      <c r="A5042" s="216">
        <v>44251</v>
      </c>
      <c r="B5042" s="215">
        <v>21.34</v>
      </c>
    </row>
    <row r="5043" spans="1:2">
      <c r="A5043" s="216">
        <v>44252</v>
      </c>
      <c r="B5043" s="215">
        <v>28.89</v>
      </c>
    </row>
    <row r="5044" spans="1:2">
      <c r="A5044" s="216">
        <v>44253</v>
      </c>
      <c r="B5044" s="215">
        <v>27.95</v>
      </c>
    </row>
    <row r="5045" spans="1:2">
      <c r="A5045" s="216">
        <v>44256</v>
      </c>
      <c r="B5045" s="215">
        <v>23.35</v>
      </c>
    </row>
    <row r="5046" spans="1:2">
      <c r="A5046" s="216">
        <v>44257</v>
      </c>
      <c r="B5046" s="215">
        <v>24.1</v>
      </c>
    </row>
    <row r="5047" spans="1:2">
      <c r="A5047" s="216">
        <v>44258</v>
      </c>
      <c r="B5047" s="215">
        <v>26.67</v>
      </c>
    </row>
    <row r="5048" spans="1:2">
      <c r="A5048" s="216">
        <v>44259</v>
      </c>
      <c r="B5048" s="215">
        <v>28.57</v>
      </c>
    </row>
    <row r="5049" spans="1:2">
      <c r="A5049" s="216">
        <v>44260</v>
      </c>
      <c r="B5049" s="215">
        <v>24.66</v>
      </c>
    </row>
    <row r="5050" spans="1:2">
      <c r="A5050" s="216">
        <v>44263</v>
      </c>
      <c r="B5050" s="215">
        <v>25.47</v>
      </c>
    </row>
    <row r="5051" spans="1:2">
      <c r="A5051" s="216">
        <v>44264</v>
      </c>
      <c r="B5051" s="215">
        <v>24.03</v>
      </c>
    </row>
    <row r="5052" spans="1:2">
      <c r="A5052" s="216">
        <v>44265</v>
      </c>
      <c r="B5052" s="215">
        <v>22.56</v>
      </c>
    </row>
    <row r="5053" spans="1:2">
      <c r="A5053" s="216">
        <v>44266</v>
      </c>
      <c r="B5053" s="215">
        <v>21.91</v>
      </c>
    </row>
    <row r="5054" spans="1:2">
      <c r="A5054" s="216">
        <v>44267</v>
      </c>
      <c r="B5054" s="215">
        <v>20.69</v>
      </c>
    </row>
    <row r="5055" spans="1:2">
      <c r="A5055" s="216">
        <v>44270</v>
      </c>
      <c r="B5055" s="215">
        <v>20.03</v>
      </c>
    </row>
    <row r="5056" spans="1:2">
      <c r="A5056" s="216">
        <v>44271</v>
      </c>
      <c r="B5056" s="215">
        <v>19.79</v>
      </c>
    </row>
    <row r="5057" spans="1:2">
      <c r="A5057" s="216">
        <v>44272</v>
      </c>
      <c r="B5057" s="215">
        <v>19.23</v>
      </c>
    </row>
    <row r="5058" spans="1:2">
      <c r="A5058" s="216">
        <v>44273</v>
      </c>
      <c r="B5058" s="215">
        <v>21.58</v>
      </c>
    </row>
    <row r="5059" spans="1:2">
      <c r="A5059" s="216">
        <v>44274</v>
      </c>
      <c r="B5059" s="215">
        <v>20.95</v>
      </c>
    </row>
    <row r="5060" spans="1:2">
      <c r="A5060" s="216">
        <v>44277</v>
      </c>
      <c r="B5060" s="215">
        <v>18.88</v>
      </c>
    </row>
    <row r="5061" spans="1:2">
      <c r="A5061" s="216">
        <v>44278</v>
      </c>
      <c r="B5061" s="215">
        <v>20.3</v>
      </c>
    </row>
    <row r="5062" spans="1:2">
      <c r="A5062" s="216">
        <v>44279</v>
      </c>
      <c r="B5062" s="215">
        <v>21.2</v>
      </c>
    </row>
    <row r="5063" spans="1:2">
      <c r="A5063" s="216">
        <v>44280</v>
      </c>
      <c r="B5063" s="215">
        <v>19.809999999999999</v>
      </c>
    </row>
    <row r="5064" spans="1:2">
      <c r="A5064" s="216">
        <v>44281</v>
      </c>
      <c r="B5064" s="215">
        <v>18.86</v>
      </c>
    </row>
    <row r="5065" spans="1:2">
      <c r="A5065" s="216">
        <v>44284</v>
      </c>
      <c r="B5065" s="215">
        <v>20.74</v>
      </c>
    </row>
    <row r="5066" spans="1:2">
      <c r="A5066" s="216">
        <v>44285</v>
      </c>
      <c r="B5066" s="215">
        <v>19.61</v>
      </c>
    </row>
    <row r="5067" spans="1:2">
      <c r="A5067" s="216">
        <v>44286</v>
      </c>
      <c r="B5067" s="215">
        <v>19.399999999999999</v>
      </c>
    </row>
    <row r="5068" spans="1:2">
      <c r="A5068" s="216">
        <v>44287</v>
      </c>
      <c r="B5068" s="215">
        <v>17.329999999999998</v>
      </c>
    </row>
    <row r="5069" spans="1:2">
      <c r="A5069" s="216">
        <v>44288</v>
      </c>
      <c r="B5069" s="217" t="e">
        <f>NA()</f>
        <v>#N/A</v>
      </c>
    </row>
    <row r="5070" spans="1:2">
      <c r="A5070" s="216">
        <v>44291</v>
      </c>
      <c r="B5070" s="215">
        <v>17.91</v>
      </c>
    </row>
    <row r="5071" spans="1:2">
      <c r="A5071" s="216">
        <v>44292</v>
      </c>
      <c r="B5071" s="215">
        <v>18.12</v>
      </c>
    </row>
    <row r="5072" spans="1:2">
      <c r="A5072" s="216">
        <v>44293</v>
      </c>
      <c r="B5072" s="215">
        <v>17.16</v>
      </c>
    </row>
    <row r="5073" spans="1:2">
      <c r="A5073" s="216">
        <v>44294</v>
      </c>
      <c r="B5073" s="215">
        <v>16.95</v>
      </c>
    </row>
    <row r="5074" spans="1:2">
      <c r="A5074" s="216">
        <v>44295</v>
      </c>
      <c r="B5074" s="215">
        <v>16.690000000000001</v>
      </c>
    </row>
    <row r="5075" spans="1:2">
      <c r="A5075" s="216">
        <v>44298</v>
      </c>
      <c r="B5075" s="215">
        <v>16.91</v>
      </c>
    </row>
    <row r="5076" spans="1:2">
      <c r="A5076" s="216">
        <v>44299</v>
      </c>
      <c r="B5076" s="215">
        <v>16.649999999999999</v>
      </c>
    </row>
    <row r="5077" spans="1:2">
      <c r="A5077" s="216">
        <v>44300</v>
      </c>
      <c r="B5077" s="215">
        <v>16.989999999999998</v>
      </c>
    </row>
    <row r="5078" spans="1:2">
      <c r="A5078" s="216">
        <v>44301</v>
      </c>
      <c r="B5078" s="215">
        <v>16.57</v>
      </c>
    </row>
    <row r="5079" spans="1:2">
      <c r="A5079" s="216">
        <v>44302</v>
      </c>
      <c r="B5079" s="215">
        <v>16.25</v>
      </c>
    </row>
    <row r="5080" spans="1:2">
      <c r="A5080" s="216">
        <v>44305</v>
      </c>
      <c r="B5080" s="215">
        <v>17.29</v>
      </c>
    </row>
    <row r="5081" spans="1:2">
      <c r="A5081" s="216">
        <v>44306</v>
      </c>
      <c r="B5081" s="215">
        <v>18.68</v>
      </c>
    </row>
    <row r="5082" spans="1:2">
      <c r="A5082" s="216">
        <v>44307</v>
      </c>
      <c r="B5082" s="215">
        <v>17.5</v>
      </c>
    </row>
    <row r="5083" spans="1:2">
      <c r="A5083" s="216">
        <v>44308</v>
      </c>
      <c r="B5083" s="215">
        <v>18.71</v>
      </c>
    </row>
    <row r="5084" spans="1:2">
      <c r="A5084" s="216">
        <v>44309</v>
      </c>
      <c r="B5084" s="215">
        <v>17.329999999999998</v>
      </c>
    </row>
    <row r="5085" spans="1:2">
      <c r="A5085" s="216">
        <v>44312</v>
      </c>
      <c r="B5085" s="215">
        <v>17.64</v>
      </c>
    </row>
    <row r="5086" spans="1:2">
      <c r="A5086" s="216">
        <v>44313</v>
      </c>
      <c r="B5086" s="215">
        <v>17.559999999999999</v>
      </c>
    </row>
    <row r="5087" spans="1:2">
      <c r="A5087" s="216">
        <v>44314</v>
      </c>
      <c r="B5087" s="215">
        <v>17.28</v>
      </c>
    </row>
    <row r="5088" spans="1:2">
      <c r="A5088" s="216">
        <v>44315</v>
      </c>
      <c r="B5088" s="215">
        <v>17.61</v>
      </c>
    </row>
    <row r="5089" spans="1:2">
      <c r="A5089" s="216">
        <v>44316</v>
      </c>
      <c r="B5089" s="215">
        <v>18.61</v>
      </c>
    </row>
    <row r="5090" spans="1:2">
      <c r="A5090" s="216">
        <v>44319</v>
      </c>
      <c r="B5090" s="215">
        <v>18.309999999999999</v>
      </c>
    </row>
    <row r="5091" spans="1:2">
      <c r="A5091" s="216">
        <v>44320</v>
      </c>
      <c r="B5091" s="215">
        <v>19.48</v>
      </c>
    </row>
    <row r="5092" spans="1:2">
      <c r="A5092" s="216">
        <v>44321</v>
      </c>
      <c r="B5092" s="215">
        <v>19.149999999999999</v>
      </c>
    </row>
    <row r="5093" spans="1:2">
      <c r="A5093" s="216">
        <v>44322</v>
      </c>
      <c r="B5093" s="215">
        <v>18.39</v>
      </c>
    </row>
    <row r="5094" spans="1:2">
      <c r="A5094" s="216">
        <v>44323</v>
      </c>
      <c r="B5094" s="215">
        <v>16.690000000000001</v>
      </c>
    </row>
    <row r="5095" spans="1:2">
      <c r="A5095" s="216">
        <v>44326</v>
      </c>
      <c r="B5095" s="215">
        <v>19.66</v>
      </c>
    </row>
    <row r="5096" spans="1:2">
      <c r="A5096" s="216">
        <v>44327</v>
      </c>
      <c r="B5096" s="215">
        <v>21.84</v>
      </c>
    </row>
    <row r="5097" spans="1:2">
      <c r="A5097" s="216">
        <v>44328</v>
      </c>
      <c r="B5097" s="215">
        <v>27.59</v>
      </c>
    </row>
    <row r="5098" spans="1:2">
      <c r="A5098" s="216">
        <v>44329</v>
      </c>
      <c r="B5098" s="215">
        <v>23.13</v>
      </c>
    </row>
    <row r="5099" spans="1:2">
      <c r="A5099" s="216">
        <v>44330</v>
      </c>
      <c r="B5099" s="215">
        <v>18.809999999999999</v>
      </c>
    </row>
    <row r="5100" spans="1:2">
      <c r="A5100" s="216">
        <v>44333</v>
      </c>
      <c r="B5100" s="215">
        <v>19.72</v>
      </c>
    </row>
    <row r="5101" spans="1:2">
      <c r="A5101" s="216">
        <v>44334</v>
      </c>
      <c r="B5101" s="215">
        <v>21.34</v>
      </c>
    </row>
    <row r="5102" spans="1:2">
      <c r="A5102" s="216">
        <v>44335</v>
      </c>
      <c r="B5102" s="215">
        <v>22.18</v>
      </c>
    </row>
    <row r="5103" spans="1:2">
      <c r="A5103" s="216">
        <v>44336</v>
      </c>
      <c r="B5103" s="215">
        <v>20.67</v>
      </c>
    </row>
    <row r="5104" spans="1:2">
      <c r="A5104" s="216">
        <v>44337</v>
      </c>
      <c r="B5104" s="215">
        <v>20.149999999999999</v>
      </c>
    </row>
    <row r="5105" spans="1:2">
      <c r="A5105" s="216">
        <v>44340</v>
      </c>
      <c r="B5105" s="215">
        <v>18.399999999999999</v>
      </c>
    </row>
    <row r="5106" spans="1:2">
      <c r="A5106" s="216">
        <v>44341</v>
      </c>
      <c r="B5106" s="215">
        <v>18.84</v>
      </c>
    </row>
    <row r="5107" spans="1:2">
      <c r="A5107" s="216">
        <v>44342</v>
      </c>
      <c r="B5107" s="215">
        <v>17.36</v>
      </c>
    </row>
    <row r="5108" spans="1:2">
      <c r="A5108" s="216">
        <v>44343</v>
      </c>
      <c r="B5108" s="215">
        <v>16.739999999999998</v>
      </c>
    </row>
    <row r="5109" spans="1:2">
      <c r="A5109" s="216">
        <v>44344</v>
      </c>
      <c r="B5109" s="215">
        <v>16.760000000000002</v>
      </c>
    </row>
    <row r="5110" spans="1:2">
      <c r="A5110" s="216">
        <v>44347</v>
      </c>
      <c r="B5110" s="217" t="e">
        <f>NA()</f>
        <v>#N/A</v>
      </c>
    </row>
    <row r="5111" spans="1:2">
      <c r="A5111" s="216">
        <v>44348</v>
      </c>
      <c r="B5111" s="215">
        <v>17.899999999999999</v>
      </c>
    </row>
    <row r="5112" spans="1:2">
      <c r="A5112" s="216">
        <v>44349</v>
      </c>
      <c r="B5112" s="215">
        <v>17.48</v>
      </c>
    </row>
    <row r="5113" spans="1:2">
      <c r="A5113" s="216">
        <v>44350</v>
      </c>
      <c r="B5113" s="215">
        <v>18.04</v>
      </c>
    </row>
    <row r="5114" spans="1:2">
      <c r="A5114" s="216">
        <v>44351</v>
      </c>
      <c r="B5114" s="215">
        <v>16.420000000000002</v>
      </c>
    </row>
    <row r="5115" spans="1:2">
      <c r="A5115" s="216">
        <v>44354</v>
      </c>
      <c r="B5115" s="215">
        <v>16.420000000000002</v>
      </c>
    </row>
    <row r="5116" spans="1:2">
      <c r="A5116" s="216">
        <v>44355</v>
      </c>
      <c r="B5116" s="215">
        <v>17.07</v>
      </c>
    </row>
    <row r="5117" spans="1:2">
      <c r="A5117" s="216">
        <v>44356</v>
      </c>
      <c r="B5117" s="215">
        <v>17.89</v>
      </c>
    </row>
    <row r="5118" spans="1:2">
      <c r="A5118" s="216">
        <v>44357</v>
      </c>
      <c r="B5118" s="215">
        <v>16.100000000000001</v>
      </c>
    </row>
    <row r="5119" spans="1:2">
      <c r="A5119" s="216">
        <v>44358</v>
      </c>
      <c r="B5119" s="215">
        <v>15.65</v>
      </c>
    </row>
    <row r="5120" spans="1:2">
      <c r="A5120" s="216">
        <v>44361</v>
      </c>
      <c r="B5120" s="215">
        <v>16.39</v>
      </c>
    </row>
    <row r="5121" spans="1:2">
      <c r="A5121" s="216">
        <v>44362</v>
      </c>
      <c r="B5121" s="215">
        <v>17.02</v>
      </c>
    </row>
    <row r="5122" spans="1:2">
      <c r="A5122" s="216">
        <v>44363</v>
      </c>
      <c r="B5122" s="215">
        <v>18.149999999999999</v>
      </c>
    </row>
    <row r="5123" spans="1:2">
      <c r="A5123" s="216">
        <v>44364</v>
      </c>
      <c r="B5123" s="215">
        <v>17.75</v>
      </c>
    </row>
    <row r="5124" spans="1:2">
      <c r="A5124" s="216">
        <v>44365</v>
      </c>
      <c r="B5124" s="215">
        <v>20.7</v>
      </c>
    </row>
    <row r="5125" spans="1:2">
      <c r="A5125" s="216">
        <v>44368</v>
      </c>
      <c r="B5125" s="215">
        <v>17.89</v>
      </c>
    </row>
    <row r="5126" spans="1:2">
      <c r="A5126" s="216">
        <v>44369</v>
      </c>
      <c r="B5126" s="215">
        <v>16.66</v>
      </c>
    </row>
    <row r="5127" spans="1:2">
      <c r="A5127" s="216">
        <v>44370</v>
      </c>
      <c r="B5127" s="215">
        <v>16.32</v>
      </c>
    </row>
    <row r="5128" spans="1:2">
      <c r="A5128" s="216">
        <v>44371</v>
      </c>
      <c r="B5128" s="215">
        <v>15.97</v>
      </c>
    </row>
    <row r="5129" spans="1:2">
      <c r="A5129" s="216">
        <v>44372</v>
      </c>
      <c r="B5129" s="215">
        <v>15.62</v>
      </c>
    </row>
    <row r="5130" spans="1:2">
      <c r="A5130" s="216">
        <v>44375</v>
      </c>
      <c r="B5130" s="215">
        <v>15.76</v>
      </c>
    </row>
    <row r="5131" spans="1:2">
      <c r="A5131" s="216">
        <v>44376</v>
      </c>
      <c r="B5131" s="215">
        <v>16.02</v>
      </c>
    </row>
    <row r="5132" spans="1:2">
      <c r="A5132" s="216">
        <v>44377</v>
      </c>
      <c r="B5132" s="215">
        <v>15.83</v>
      </c>
    </row>
    <row r="5133" spans="1:2">
      <c r="A5133" s="216">
        <v>44378</v>
      </c>
      <c r="B5133" s="215">
        <v>15.48</v>
      </c>
    </row>
    <row r="5134" spans="1:2">
      <c r="A5134" s="216">
        <v>44379</v>
      </c>
      <c r="B5134" s="215">
        <v>15.07</v>
      </c>
    </row>
    <row r="5135" spans="1:2">
      <c r="A5135" s="216">
        <v>44382</v>
      </c>
      <c r="B5135" s="217" t="e">
        <f>NA()</f>
        <v>#N/A</v>
      </c>
    </row>
    <row r="5136" spans="1:2">
      <c r="A5136" s="216">
        <v>44383</v>
      </c>
      <c r="B5136" s="215">
        <v>16.440000000000001</v>
      </c>
    </row>
    <row r="5137" spans="1:2">
      <c r="A5137" s="216">
        <v>44384</v>
      </c>
      <c r="B5137" s="215">
        <v>16.2</v>
      </c>
    </row>
    <row r="5138" spans="1:2">
      <c r="A5138" s="216">
        <v>44385</v>
      </c>
      <c r="B5138" s="215">
        <v>19</v>
      </c>
    </row>
    <row r="5139" spans="1:2">
      <c r="A5139" s="216">
        <v>44386</v>
      </c>
      <c r="B5139" s="215">
        <v>16.18</v>
      </c>
    </row>
    <row r="5140" spans="1:2">
      <c r="A5140" s="216">
        <v>44389</v>
      </c>
      <c r="B5140" s="215">
        <v>16.170000000000002</v>
      </c>
    </row>
    <row r="5141" spans="1:2">
      <c r="A5141" s="216">
        <v>44390</v>
      </c>
      <c r="B5141" s="215">
        <v>17.12</v>
      </c>
    </row>
    <row r="5142" spans="1:2">
      <c r="A5142" s="216">
        <v>44391</v>
      </c>
      <c r="B5142" s="215">
        <v>16.329999999999998</v>
      </c>
    </row>
    <row r="5143" spans="1:2">
      <c r="A5143" s="216">
        <v>44392</v>
      </c>
      <c r="B5143" s="215">
        <v>17.010000000000002</v>
      </c>
    </row>
    <row r="5144" spans="1:2">
      <c r="A5144" s="216">
        <v>44393</v>
      </c>
      <c r="B5144" s="215">
        <v>18.45</v>
      </c>
    </row>
    <row r="5145" spans="1:2">
      <c r="A5145" s="216">
        <v>44396</v>
      </c>
      <c r="B5145" s="215">
        <v>22.5</v>
      </c>
    </row>
    <row r="5146" spans="1:2">
      <c r="A5146" s="216">
        <v>44397</v>
      </c>
      <c r="B5146" s="215">
        <v>19.73</v>
      </c>
    </row>
    <row r="5147" spans="1:2">
      <c r="A5147" s="216">
        <v>44398</v>
      </c>
      <c r="B5147" s="215">
        <v>17.91</v>
      </c>
    </row>
    <row r="5148" spans="1:2">
      <c r="A5148" s="216">
        <v>44399</v>
      </c>
      <c r="B5148" s="215">
        <v>17.690000000000001</v>
      </c>
    </row>
    <row r="5149" spans="1:2">
      <c r="A5149" s="216">
        <v>44400</v>
      </c>
      <c r="B5149" s="215">
        <v>17.2</v>
      </c>
    </row>
    <row r="5150" spans="1:2">
      <c r="A5150" s="216">
        <v>44403</v>
      </c>
      <c r="B5150" s="215">
        <v>17.579999999999998</v>
      </c>
    </row>
    <row r="5151" spans="1:2">
      <c r="A5151" s="216">
        <v>44404</v>
      </c>
      <c r="B5151" s="215">
        <v>19.36</v>
      </c>
    </row>
    <row r="5152" spans="1:2">
      <c r="A5152" s="216">
        <v>44405</v>
      </c>
      <c r="B5152" s="215">
        <v>18.309999999999999</v>
      </c>
    </row>
    <row r="5153" spans="1:2">
      <c r="A5153" s="216">
        <v>44406</v>
      </c>
      <c r="B5153" s="215">
        <v>17.7</v>
      </c>
    </row>
    <row r="5154" spans="1:2">
      <c r="A5154" s="216">
        <v>44407</v>
      </c>
      <c r="B5154" s="215">
        <v>18.239999999999998</v>
      </c>
    </row>
    <row r="5155" spans="1:2">
      <c r="A5155" s="216">
        <v>44410</v>
      </c>
      <c r="B5155" s="215">
        <v>19.46</v>
      </c>
    </row>
    <row r="5156" spans="1:2">
      <c r="A5156" s="216">
        <v>44411</v>
      </c>
      <c r="B5156" s="215">
        <v>18.04</v>
      </c>
    </row>
    <row r="5157" spans="1:2">
      <c r="A5157" s="216">
        <v>44412</v>
      </c>
      <c r="B5157" s="215">
        <v>17.97</v>
      </c>
    </row>
    <row r="5158" spans="1:2">
      <c r="A5158" s="216">
        <v>44413</v>
      </c>
      <c r="B5158" s="215">
        <v>17.28</v>
      </c>
    </row>
    <row r="5159" spans="1:2">
      <c r="A5159" s="216">
        <v>44414</v>
      </c>
      <c r="B5159" s="215">
        <v>16.149999999999999</v>
      </c>
    </row>
    <row r="5160" spans="1:2">
      <c r="A5160" s="216">
        <v>44417</v>
      </c>
      <c r="B5160" s="215">
        <v>16.72</v>
      </c>
    </row>
    <row r="5161" spans="1:2">
      <c r="A5161" s="216">
        <v>44418</v>
      </c>
      <c r="B5161" s="215">
        <v>16.79</v>
      </c>
    </row>
    <row r="5162" spans="1:2">
      <c r="A5162" s="216">
        <v>44419</v>
      </c>
      <c r="B5162" s="215">
        <v>16.059999999999999</v>
      </c>
    </row>
    <row r="5163" spans="1:2">
      <c r="A5163" s="216">
        <v>44420</v>
      </c>
      <c r="B5163" s="215">
        <v>15.59</v>
      </c>
    </row>
    <row r="5164" spans="1:2">
      <c r="A5164" s="216">
        <v>44421</v>
      </c>
      <c r="B5164" s="215">
        <v>15.45</v>
      </c>
    </row>
    <row r="5165" spans="1:2">
      <c r="A5165" s="216">
        <v>44424</v>
      </c>
      <c r="B5165" s="215">
        <v>16.12</v>
      </c>
    </row>
    <row r="5166" spans="1:2">
      <c r="A5166" s="216">
        <v>44425</v>
      </c>
      <c r="B5166" s="215">
        <v>17.91</v>
      </c>
    </row>
    <row r="5167" spans="1:2">
      <c r="A5167" s="216">
        <v>44426</v>
      </c>
      <c r="B5167" s="215">
        <v>21.57</v>
      </c>
    </row>
    <row r="5168" spans="1:2">
      <c r="A5168" s="216">
        <v>44427</v>
      </c>
      <c r="B5168" s="215">
        <v>21.67</v>
      </c>
    </row>
    <row r="5169" spans="1:2">
      <c r="A5169" s="216">
        <v>44428</v>
      </c>
      <c r="B5169" s="215">
        <v>18.559999999999999</v>
      </c>
    </row>
    <row r="5170" spans="1:2">
      <c r="A5170" s="216">
        <v>44431</v>
      </c>
      <c r="B5170" s="215">
        <v>17.149999999999999</v>
      </c>
    </row>
    <row r="5171" spans="1:2">
      <c r="A5171" s="216">
        <v>44432</v>
      </c>
      <c r="B5171" s="215">
        <v>17.22</v>
      </c>
    </row>
    <row r="5172" spans="1:2">
      <c r="A5172" s="216">
        <v>44433</v>
      </c>
      <c r="B5172" s="215">
        <v>16.79</v>
      </c>
    </row>
    <row r="5173" spans="1:2">
      <c r="A5173" s="216">
        <v>44434</v>
      </c>
      <c r="B5173" s="215">
        <v>18.84</v>
      </c>
    </row>
    <row r="5174" spans="1:2">
      <c r="A5174" s="216">
        <v>44435</v>
      </c>
      <c r="B5174" s="215">
        <v>16.39</v>
      </c>
    </row>
    <row r="5175" spans="1:2">
      <c r="A5175" s="216">
        <v>44438</v>
      </c>
      <c r="B5175" s="215">
        <v>16.190000000000001</v>
      </c>
    </row>
    <row r="5176" spans="1:2">
      <c r="A5176" s="216">
        <v>44439</v>
      </c>
      <c r="B5176" s="215">
        <v>16.48</v>
      </c>
    </row>
    <row r="5177" spans="1:2">
      <c r="A5177" s="216">
        <v>44440</v>
      </c>
      <c r="B5177" s="215">
        <v>16.11</v>
      </c>
    </row>
    <row r="5178" spans="1:2">
      <c r="A5178" s="216">
        <v>44441</v>
      </c>
      <c r="B5178" s="215">
        <v>16.41</v>
      </c>
    </row>
    <row r="5179" spans="1:2">
      <c r="A5179" s="216">
        <v>44442</v>
      </c>
      <c r="B5179" s="215">
        <v>16.41</v>
      </c>
    </row>
    <row r="5180" spans="1:2">
      <c r="A5180" s="216">
        <v>44445</v>
      </c>
      <c r="B5180" s="217" t="e">
        <f>NA()</f>
        <v>#N/A</v>
      </c>
    </row>
    <row r="5181" spans="1:2">
      <c r="A5181" s="216">
        <v>44446</v>
      </c>
      <c r="B5181" s="215">
        <v>18.14</v>
      </c>
    </row>
    <row r="5182" spans="1:2">
      <c r="A5182" s="216">
        <v>44447</v>
      </c>
      <c r="B5182" s="215">
        <v>17.96</v>
      </c>
    </row>
    <row r="5183" spans="1:2">
      <c r="A5183" s="216">
        <v>44448</v>
      </c>
      <c r="B5183" s="215">
        <v>18.8</v>
      </c>
    </row>
    <row r="5184" spans="1:2">
      <c r="A5184" s="216">
        <v>44449</v>
      </c>
      <c r="B5184" s="215">
        <v>20.95</v>
      </c>
    </row>
    <row r="5185" spans="1:2">
      <c r="A5185" s="216">
        <v>44452</v>
      </c>
      <c r="B5185" s="215">
        <v>19.37</v>
      </c>
    </row>
    <row r="5186" spans="1:2">
      <c r="A5186" s="216">
        <v>44453</v>
      </c>
      <c r="B5186" s="215">
        <v>19.46</v>
      </c>
    </row>
    <row r="5187" spans="1:2">
      <c r="A5187" s="216">
        <v>44454</v>
      </c>
      <c r="B5187" s="215">
        <v>18.18</v>
      </c>
    </row>
    <row r="5188" spans="1:2">
      <c r="A5188" s="216">
        <v>44455</v>
      </c>
      <c r="B5188" s="215">
        <v>18.690000000000001</v>
      </c>
    </row>
    <row r="5189" spans="1:2">
      <c r="A5189" s="216">
        <v>44456</v>
      </c>
      <c r="B5189" s="215">
        <v>20.81</v>
      </c>
    </row>
    <row r="5190" spans="1:2">
      <c r="A5190" s="216">
        <v>44459</v>
      </c>
      <c r="B5190" s="215">
        <v>25.71</v>
      </c>
    </row>
    <row r="5191" spans="1:2">
      <c r="A5191" s="216">
        <v>44460</v>
      </c>
      <c r="B5191" s="215">
        <v>24.36</v>
      </c>
    </row>
    <row r="5192" spans="1:2">
      <c r="A5192" s="216">
        <v>44461</v>
      </c>
      <c r="B5192" s="215">
        <v>20.87</v>
      </c>
    </row>
    <row r="5193" spans="1:2">
      <c r="A5193" s="216">
        <v>44462</v>
      </c>
      <c r="B5193" s="215">
        <v>18.63</v>
      </c>
    </row>
    <row r="5194" spans="1:2">
      <c r="A5194" s="216">
        <v>44463</v>
      </c>
      <c r="B5194" s="215">
        <v>17.75</v>
      </c>
    </row>
    <row r="5195" spans="1:2">
      <c r="A5195" s="216">
        <v>44466</v>
      </c>
      <c r="B5195" s="215">
        <v>18.760000000000002</v>
      </c>
    </row>
    <row r="5196" spans="1:2">
      <c r="A5196" s="216">
        <v>44467</v>
      </c>
      <c r="B5196" s="215">
        <v>23.25</v>
      </c>
    </row>
    <row r="5197" spans="1:2">
      <c r="A5197" s="216">
        <v>44468</v>
      </c>
      <c r="B5197" s="215">
        <v>22.56</v>
      </c>
    </row>
    <row r="5198" spans="1:2">
      <c r="A5198" s="216">
        <v>44469</v>
      </c>
      <c r="B5198" s="215">
        <v>23.14</v>
      </c>
    </row>
    <row r="5199" spans="1:2">
      <c r="A5199" s="216">
        <v>44470</v>
      </c>
      <c r="B5199" s="215">
        <v>21.15</v>
      </c>
    </row>
    <row r="5200" spans="1:2">
      <c r="A5200" s="216">
        <v>44473</v>
      </c>
      <c r="B5200" s="215">
        <v>22.96</v>
      </c>
    </row>
    <row r="5201" spans="1:2">
      <c r="A5201" s="216">
        <v>44474</v>
      </c>
      <c r="B5201" s="215">
        <v>21.3</v>
      </c>
    </row>
    <row r="5202" spans="1:2">
      <c r="A5202" s="216">
        <v>44475</v>
      </c>
      <c r="B5202" s="215">
        <v>21</v>
      </c>
    </row>
    <row r="5203" spans="1:2">
      <c r="A5203" s="216">
        <v>44476</v>
      </c>
      <c r="B5203" s="215">
        <v>19.54</v>
      </c>
    </row>
    <row r="5204" spans="1:2">
      <c r="A5204" s="216">
        <v>44477</v>
      </c>
      <c r="B5204" s="215">
        <v>18.77</v>
      </c>
    </row>
    <row r="5205" spans="1:2">
      <c r="A5205" s="216">
        <v>44480</v>
      </c>
      <c r="B5205" s="215">
        <v>20</v>
      </c>
    </row>
    <row r="5206" spans="1:2">
      <c r="A5206" s="216">
        <v>44481</v>
      </c>
      <c r="B5206" s="215">
        <v>19.850000000000001</v>
      </c>
    </row>
    <row r="5207" spans="1:2">
      <c r="A5207" s="216">
        <v>44482</v>
      </c>
      <c r="B5207" s="215">
        <v>18.64</v>
      </c>
    </row>
    <row r="5208" spans="1:2">
      <c r="A5208" s="216">
        <v>44483</v>
      </c>
      <c r="B5208" s="215">
        <v>16.86</v>
      </c>
    </row>
    <row r="5209" spans="1:2">
      <c r="A5209" s="216">
        <v>44484</v>
      </c>
      <c r="B5209" s="215">
        <v>16.3</v>
      </c>
    </row>
    <row r="5210" spans="1:2">
      <c r="A5210" s="216">
        <v>44487</v>
      </c>
      <c r="B5210" s="215">
        <v>16.309999999999999</v>
      </c>
    </row>
    <row r="5211" spans="1:2">
      <c r="A5211" s="216">
        <v>44488</v>
      </c>
      <c r="B5211" s="215">
        <v>15.7</v>
      </c>
    </row>
    <row r="5212" spans="1:2">
      <c r="A5212" s="216">
        <v>44489</v>
      </c>
      <c r="B5212" s="215">
        <v>15.49</v>
      </c>
    </row>
    <row r="5213" spans="1:2">
      <c r="A5213" s="216">
        <v>44490</v>
      </c>
      <c r="B5213" s="215">
        <v>15.01</v>
      </c>
    </row>
    <row r="5214" spans="1:2">
      <c r="A5214" s="216">
        <v>44491</v>
      </c>
      <c r="B5214" s="215">
        <v>15.43</v>
      </c>
    </row>
    <row r="5215" spans="1:2">
      <c r="A5215" s="216">
        <v>44494</v>
      </c>
      <c r="B5215" s="215">
        <v>15.24</v>
      </c>
    </row>
    <row r="5216" spans="1:2">
      <c r="A5216" s="216">
        <v>44495</v>
      </c>
      <c r="B5216" s="215">
        <v>15.98</v>
      </c>
    </row>
    <row r="5217" spans="1:2">
      <c r="A5217" s="216">
        <v>44496</v>
      </c>
      <c r="B5217" s="215">
        <v>16.98</v>
      </c>
    </row>
    <row r="5218" spans="1:2">
      <c r="A5218" s="216">
        <v>44497</v>
      </c>
      <c r="B5218" s="215">
        <v>16.53</v>
      </c>
    </row>
    <row r="5219" spans="1:2">
      <c r="A5219" s="216">
        <v>44498</v>
      </c>
      <c r="B5219" s="215">
        <v>16.260000000000002</v>
      </c>
    </row>
    <row r="5220" spans="1:2">
      <c r="A5220" s="216">
        <v>44501</v>
      </c>
      <c r="B5220" s="215">
        <v>16.41</v>
      </c>
    </row>
    <row r="5221" spans="1:2">
      <c r="A5221" s="216">
        <v>44502</v>
      </c>
      <c r="B5221" s="215">
        <v>16.03</v>
      </c>
    </row>
    <row r="5222" spans="1:2">
      <c r="A5222" s="216">
        <v>44503</v>
      </c>
      <c r="B5222" s="215">
        <v>15.1</v>
      </c>
    </row>
    <row r="5223" spans="1:2">
      <c r="A5223" s="216">
        <v>44504</v>
      </c>
      <c r="B5223" s="215">
        <v>15.44</v>
      </c>
    </row>
    <row r="5224" spans="1:2">
      <c r="A5224" s="216">
        <v>44505</v>
      </c>
      <c r="B5224" s="215">
        <v>16.48</v>
      </c>
    </row>
    <row r="5225" spans="1:2">
      <c r="A5225" s="216">
        <v>44508</v>
      </c>
      <c r="B5225" s="215">
        <v>17.22</v>
      </c>
    </row>
    <row r="5226" spans="1:2">
      <c r="A5226" s="216">
        <v>44509</v>
      </c>
      <c r="B5226" s="215">
        <v>17.78</v>
      </c>
    </row>
    <row r="5227" spans="1:2">
      <c r="A5227" s="216">
        <v>44510</v>
      </c>
      <c r="B5227" s="215">
        <v>18.73</v>
      </c>
    </row>
    <row r="5228" spans="1:2">
      <c r="A5228" s="216">
        <v>44511</v>
      </c>
      <c r="B5228" s="215">
        <v>17.66</v>
      </c>
    </row>
    <row r="5229" spans="1:2">
      <c r="A5229" s="216">
        <v>44512</v>
      </c>
      <c r="B5229" s="215">
        <v>16.29</v>
      </c>
    </row>
    <row r="5230" spans="1:2">
      <c r="A5230" s="216">
        <v>44515</v>
      </c>
      <c r="B5230" s="215">
        <v>16.489999999999998</v>
      </c>
    </row>
    <row r="5231" spans="1:2">
      <c r="A5231" s="216">
        <v>44516</v>
      </c>
      <c r="B5231" s="215">
        <v>16.37</v>
      </c>
    </row>
    <row r="5232" spans="1:2">
      <c r="A5232" s="216">
        <v>44517</v>
      </c>
      <c r="B5232" s="215">
        <v>17.11</v>
      </c>
    </row>
    <row r="5233" spans="1:2">
      <c r="A5233" s="216">
        <v>44518</v>
      </c>
      <c r="B5233" s="215">
        <v>17.59</v>
      </c>
    </row>
    <row r="5234" spans="1:2">
      <c r="A5234" s="216">
        <v>44519</v>
      </c>
      <c r="B5234" s="215">
        <v>17.91</v>
      </c>
    </row>
    <row r="5235" spans="1:2">
      <c r="A5235" s="216">
        <v>44522</v>
      </c>
      <c r="B5235" s="215">
        <v>19.170000000000002</v>
      </c>
    </row>
    <row r="5236" spans="1:2">
      <c r="A5236" s="216">
        <v>44523</v>
      </c>
      <c r="B5236" s="215">
        <v>19.38</v>
      </c>
    </row>
    <row r="5237" spans="1:2">
      <c r="A5237" s="216">
        <v>44524</v>
      </c>
      <c r="B5237" s="215">
        <v>18.579999999999998</v>
      </c>
    </row>
    <row r="5238" spans="1:2">
      <c r="A5238" s="216">
        <v>44525</v>
      </c>
      <c r="B5238" s="217" t="e">
        <f>NA()</f>
        <v>#N/A</v>
      </c>
    </row>
    <row r="5239" spans="1:2">
      <c r="A5239" s="216">
        <v>44526</v>
      </c>
      <c r="B5239" s="215">
        <v>28.62</v>
      </c>
    </row>
    <row r="5240" spans="1:2">
      <c r="A5240" s="216">
        <v>44529</v>
      </c>
      <c r="B5240" s="215">
        <v>22.96</v>
      </c>
    </row>
    <row r="5241" spans="1:2">
      <c r="A5241" s="216">
        <v>44530</v>
      </c>
      <c r="B5241" s="215">
        <v>27.19</v>
      </c>
    </row>
    <row r="5242" spans="1:2">
      <c r="A5242" s="216">
        <v>44531</v>
      </c>
      <c r="B5242" s="215">
        <v>31.12</v>
      </c>
    </row>
    <row r="5243" spans="1:2">
      <c r="A5243" s="216">
        <v>44532</v>
      </c>
      <c r="B5243" s="215">
        <v>27.95</v>
      </c>
    </row>
    <row r="5244" spans="1:2">
      <c r="A5244" s="216">
        <v>44533</v>
      </c>
      <c r="B5244" s="215">
        <v>30.67</v>
      </c>
    </row>
    <row r="5245" spans="1:2">
      <c r="A5245" s="216">
        <v>44536</v>
      </c>
      <c r="B5245" s="215">
        <v>27.18</v>
      </c>
    </row>
    <row r="5246" spans="1:2">
      <c r="A5246" s="216">
        <v>44537</v>
      </c>
      <c r="B5246" s="215">
        <v>21.89</v>
      </c>
    </row>
    <row r="5247" spans="1:2">
      <c r="A5247" s="216">
        <v>44538</v>
      </c>
      <c r="B5247" s="215">
        <v>19.899999999999999</v>
      </c>
    </row>
    <row r="5248" spans="1:2">
      <c r="A5248" s="216">
        <v>44539</v>
      </c>
      <c r="B5248" s="215">
        <v>21.58</v>
      </c>
    </row>
    <row r="5249" spans="1:2">
      <c r="A5249" s="216">
        <v>44540</v>
      </c>
      <c r="B5249" s="215">
        <v>18.690000000000001</v>
      </c>
    </row>
    <row r="5250" spans="1:2">
      <c r="A5250" s="216">
        <v>44543</v>
      </c>
      <c r="B5250" s="215">
        <v>20.309999999999999</v>
      </c>
    </row>
    <row r="5251" spans="1:2">
      <c r="A5251" s="216">
        <v>44544</v>
      </c>
      <c r="B5251" s="215">
        <v>21.89</v>
      </c>
    </row>
    <row r="5252" spans="1:2">
      <c r="A5252" s="216">
        <v>44545</v>
      </c>
      <c r="B5252" s="215">
        <v>19.29</v>
      </c>
    </row>
    <row r="5253" spans="1:2">
      <c r="A5253" s="216">
        <v>44546</v>
      </c>
      <c r="B5253" s="215">
        <v>20.57</v>
      </c>
    </row>
    <row r="5254" spans="1:2">
      <c r="A5254" s="216">
        <v>44547</v>
      </c>
      <c r="B5254" s="215">
        <v>21.57</v>
      </c>
    </row>
    <row r="5255" spans="1:2">
      <c r="A5255" s="216">
        <v>44550</v>
      </c>
      <c r="B5255" s="215">
        <v>22.87</v>
      </c>
    </row>
    <row r="5256" spans="1:2">
      <c r="A5256" s="216">
        <v>44551</v>
      </c>
      <c r="B5256" s="215">
        <v>21.01</v>
      </c>
    </row>
    <row r="5257" spans="1:2">
      <c r="A5257" s="216">
        <v>44552</v>
      </c>
      <c r="B5257" s="215">
        <v>18.63</v>
      </c>
    </row>
    <row r="5258" spans="1:2">
      <c r="A5258" s="216">
        <v>44553</v>
      </c>
      <c r="B5258" s="215">
        <v>17.96</v>
      </c>
    </row>
    <row r="5259" spans="1:2">
      <c r="A5259" s="216">
        <v>44554</v>
      </c>
      <c r="B5259" s="217" t="e">
        <f>NA()</f>
        <v>#N/A</v>
      </c>
    </row>
    <row r="5260" spans="1:2">
      <c r="A5260" s="216">
        <v>44557</v>
      </c>
      <c r="B5260" s="215">
        <v>17.68</v>
      </c>
    </row>
    <row r="5261" spans="1:2">
      <c r="A5261" s="216">
        <v>44558</v>
      </c>
      <c r="B5261" s="215">
        <v>17.54</v>
      </c>
    </row>
    <row r="5262" spans="1:2">
      <c r="A5262" s="216">
        <v>44559</v>
      </c>
      <c r="B5262" s="215">
        <v>16.95</v>
      </c>
    </row>
    <row r="5263" spans="1:2">
      <c r="A5263" s="216">
        <v>44560</v>
      </c>
      <c r="B5263" s="215">
        <v>17.329999999999998</v>
      </c>
    </row>
    <row r="5264" spans="1:2">
      <c r="A5264" s="216">
        <v>44561</v>
      </c>
      <c r="B5264" s="215">
        <v>17.22</v>
      </c>
    </row>
    <row r="5265" spans="1:2">
      <c r="A5265" s="216">
        <v>44564</v>
      </c>
      <c r="B5265" s="215">
        <v>16.600000000000001</v>
      </c>
    </row>
    <row r="5266" spans="1:2">
      <c r="A5266" s="216">
        <v>44565</v>
      </c>
      <c r="B5266" s="215">
        <v>16.91</v>
      </c>
    </row>
    <row r="5267" spans="1:2">
      <c r="A5267" s="216">
        <v>44566</v>
      </c>
      <c r="B5267" s="215">
        <v>19.73</v>
      </c>
    </row>
    <row r="5268" spans="1:2">
      <c r="A5268" s="216">
        <v>44567</v>
      </c>
      <c r="B5268" s="215">
        <v>19.61</v>
      </c>
    </row>
    <row r="5269" spans="1:2">
      <c r="A5269" s="216">
        <v>44568</v>
      </c>
      <c r="B5269" s="215">
        <v>18.760000000000002</v>
      </c>
    </row>
    <row r="5270" spans="1:2">
      <c r="A5270" s="216">
        <v>44571</v>
      </c>
      <c r="B5270" s="215">
        <v>19.399999999999999</v>
      </c>
    </row>
    <row r="5271" spans="1:2">
      <c r="A5271" s="216">
        <v>44572</v>
      </c>
      <c r="B5271" s="215">
        <v>18.41</v>
      </c>
    </row>
    <row r="5272" spans="1:2">
      <c r="A5272" s="216">
        <v>44573</v>
      </c>
      <c r="B5272" s="215">
        <v>17.62</v>
      </c>
    </row>
    <row r="5273" spans="1:2">
      <c r="A5273" s="216">
        <v>44574</v>
      </c>
      <c r="B5273" s="215">
        <v>20.309999999999999</v>
      </c>
    </row>
    <row r="5274" spans="1:2">
      <c r="A5274" s="216">
        <v>44575</v>
      </c>
      <c r="B5274" s="215">
        <v>19.190000000000001</v>
      </c>
    </row>
    <row r="5275" spans="1:2">
      <c r="A5275" s="216">
        <v>44578</v>
      </c>
      <c r="B5275" s="217" t="e">
        <f>NA()</f>
        <v>#N/A</v>
      </c>
    </row>
    <row r="5276" spans="1:2">
      <c r="A5276" s="216">
        <v>44579</v>
      </c>
      <c r="B5276" s="215">
        <v>22.79</v>
      </c>
    </row>
    <row r="5277" spans="1:2">
      <c r="A5277" s="216">
        <v>44580</v>
      </c>
      <c r="B5277" s="215">
        <v>23.85</v>
      </c>
    </row>
    <row r="5278" spans="1:2">
      <c r="A5278" s="216">
        <v>44581</v>
      </c>
      <c r="B5278" s="215">
        <v>25.59</v>
      </c>
    </row>
    <row r="5279" spans="1:2">
      <c r="A5279" s="216">
        <v>44582</v>
      </c>
      <c r="B5279" s="215">
        <v>28.85</v>
      </c>
    </row>
    <row r="5280" spans="1:2">
      <c r="A5280" s="216">
        <v>44585</v>
      </c>
      <c r="B5280" s="215">
        <v>29.9</v>
      </c>
    </row>
    <row r="5281" spans="1:2">
      <c r="A5281" s="216">
        <v>44586</v>
      </c>
      <c r="B5281" s="215">
        <v>31.16</v>
      </c>
    </row>
    <row r="5282" spans="1:2">
      <c r="A5282" s="216">
        <v>44587</v>
      </c>
      <c r="B5282" s="215">
        <v>31.96</v>
      </c>
    </row>
    <row r="5283" spans="1:2">
      <c r="A5283" s="216">
        <v>44588</v>
      </c>
      <c r="B5283" s="215">
        <v>30.49</v>
      </c>
    </row>
    <row r="5284" spans="1:2">
      <c r="A5284" s="216">
        <v>44589</v>
      </c>
      <c r="B5284" s="215">
        <v>27.66</v>
      </c>
    </row>
    <row r="5285" spans="1:2">
      <c r="A5285" s="216">
        <v>44592</v>
      </c>
      <c r="B5285" s="215">
        <v>24.83</v>
      </c>
    </row>
    <row r="5286" spans="1:2">
      <c r="A5286" s="216">
        <v>44593</v>
      </c>
      <c r="B5286" s="215">
        <v>21.96</v>
      </c>
    </row>
    <row r="5287" spans="1:2">
      <c r="A5287" s="216">
        <v>44594</v>
      </c>
      <c r="B5287" s="215">
        <v>22.09</v>
      </c>
    </row>
    <row r="5288" spans="1:2">
      <c r="A5288" s="216">
        <v>44595</v>
      </c>
      <c r="B5288" s="215">
        <v>24.35</v>
      </c>
    </row>
    <row r="5289" spans="1:2">
      <c r="A5289" s="216">
        <v>44596</v>
      </c>
      <c r="B5289" s="215">
        <v>23.22</v>
      </c>
    </row>
    <row r="5290" spans="1:2">
      <c r="A5290" s="216">
        <v>44599</v>
      </c>
      <c r="B5290" s="215">
        <v>22.86</v>
      </c>
    </row>
    <row r="5291" spans="1:2">
      <c r="A5291" s="216">
        <v>44600</v>
      </c>
      <c r="B5291" s="215">
        <v>21.44</v>
      </c>
    </row>
    <row r="5292" spans="1:2">
      <c r="A5292" s="216">
        <v>44601</v>
      </c>
      <c r="B5292" s="215">
        <v>19.96</v>
      </c>
    </row>
    <row r="5293" spans="1:2">
      <c r="A5293" s="216">
        <v>44602</v>
      </c>
      <c r="B5293" s="215">
        <v>23.91</v>
      </c>
    </row>
    <row r="5294" spans="1:2">
      <c r="A5294" s="216">
        <v>44603</v>
      </c>
      <c r="B5294" s="215">
        <v>27.36</v>
      </c>
    </row>
    <row r="5295" spans="1:2">
      <c r="A5295" s="216">
        <v>44606</v>
      </c>
      <c r="B5295" s="215">
        <v>28.33</v>
      </c>
    </row>
    <row r="5296" spans="1:2">
      <c r="A5296" s="216">
        <v>44607</v>
      </c>
      <c r="B5296" s="215">
        <v>25.7</v>
      </c>
    </row>
    <row r="5297" spans="1:2">
      <c r="A5297" s="216">
        <v>44608</v>
      </c>
      <c r="B5297" s="215">
        <v>24.29</v>
      </c>
    </row>
    <row r="5298" spans="1:2">
      <c r="A5298" s="216">
        <v>44609</v>
      </c>
      <c r="B5298" s="215">
        <v>28.11</v>
      </c>
    </row>
    <row r="5299" spans="1:2">
      <c r="A5299" s="216">
        <v>44610</v>
      </c>
      <c r="B5299" s="215">
        <v>27.75</v>
      </c>
    </row>
    <row r="5300" spans="1:2">
      <c r="A5300" s="216">
        <v>44613</v>
      </c>
      <c r="B5300" s="217" t="e">
        <f>NA()</f>
        <v>#N/A</v>
      </c>
    </row>
    <row r="5301" spans="1:2">
      <c r="A5301" s="216">
        <v>44614</v>
      </c>
      <c r="B5301" s="215">
        <v>28.81</v>
      </c>
    </row>
    <row r="5302" spans="1:2">
      <c r="A5302" s="216">
        <v>44615</v>
      </c>
      <c r="B5302" s="215">
        <v>31.02</v>
      </c>
    </row>
    <row r="5303" spans="1:2">
      <c r="A5303" s="216">
        <v>44616</v>
      </c>
      <c r="B5303" s="215">
        <v>30.32</v>
      </c>
    </row>
    <row r="5304" spans="1:2">
      <c r="A5304" s="216">
        <v>44617</v>
      </c>
      <c r="B5304" s="215">
        <v>27.59</v>
      </c>
    </row>
    <row r="5305" spans="1:2">
      <c r="A5305" s="216">
        <v>44620</v>
      </c>
      <c r="B5305" s="215">
        <v>30.15</v>
      </c>
    </row>
    <row r="5306" spans="1:2">
      <c r="A5306" s="216">
        <v>44621</v>
      </c>
      <c r="B5306" s="215">
        <v>33.32</v>
      </c>
    </row>
    <row r="5307" spans="1:2">
      <c r="A5307" s="216">
        <v>44622</v>
      </c>
      <c r="B5307" s="215">
        <v>30.74</v>
      </c>
    </row>
    <row r="5308" spans="1:2">
      <c r="A5308" s="216">
        <v>44623</v>
      </c>
      <c r="B5308" s="215">
        <v>30.48</v>
      </c>
    </row>
    <row r="5309" spans="1:2">
      <c r="A5309" s="216">
        <v>44624</v>
      </c>
      <c r="B5309" s="215">
        <v>31.98</v>
      </c>
    </row>
    <row r="5310" spans="1:2">
      <c r="A5310" s="216">
        <v>44627</v>
      </c>
      <c r="B5310" s="215">
        <v>36.450000000000003</v>
      </c>
    </row>
    <row r="5311" spans="1:2">
      <c r="A5311" s="216">
        <v>44628</v>
      </c>
      <c r="B5311" s="215">
        <v>35.130000000000003</v>
      </c>
    </row>
    <row r="5312" spans="1:2">
      <c r="A5312" s="216">
        <v>44629</v>
      </c>
      <c r="B5312" s="215">
        <v>32.450000000000003</v>
      </c>
    </row>
    <row r="5313" spans="1:2">
      <c r="A5313" s="216">
        <v>44630</v>
      </c>
      <c r="B5313" s="215">
        <v>30.23</v>
      </c>
    </row>
    <row r="5314" spans="1:2">
      <c r="A5314" s="216">
        <v>44631</v>
      </c>
      <c r="B5314" s="215">
        <v>30.75</v>
      </c>
    </row>
    <row r="5315" spans="1:2">
      <c r="A5315" s="216">
        <v>44634</v>
      </c>
      <c r="B5315" s="215">
        <v>31.77</v>
      </c>
    </row>
    <row r="5316" spans="1:2">
      <c r="A5316" s="216">
        <v>44635</v>
      </c>
      <c r="B5316" s="215">
        <v>29.83</v>
      </c>
    </row>
    <row r="5317" spans="1:2">
      <c r="A5317" s="216">
        <v>44636</v>
      </c>
      <c r="B5317" s="215">
        <v>26.67</v>
      </c>
    </row>
    <row r="5318" spans="1:2">
      <c r="A5318" s="216">
        <v>44637</v>
      </c>
      <c r="B5318" s="215">
        <v>25.67</v>
      </c>
    </row>
    <row r="5319" spans="1:2">
      <c r="A5319" s="216">
        <v>44638</v>
      </c>
      <c r="B5319" s="215">
        <v>23.87</v>
      </c>
    </row>
    <row r="5320" spans="1:2">
      <c r="A5320" s="216">
        <v>44641</v>
      </c>
      <c r="B5320" s="215">
        <v>23.53</v>
      </c>
    </row>
    <row r="5321" spans="1:2">
      <c r="A5321" s="216">
        <v>44642</v>
      </c>
      <c r="B5321" s="215">
        <v>22.94</v>
      </c>
    </row>
    <row r="5322" spans="1:2">
      <c r="A5322" s="216">
        <v>44643</v>
      </c>
      <c r="B5322" s="215">
        <v>23.57</v>
      </c>
    </row>
    <row r="5323" spans="1:2">
      <c r="A5323" s="216">
        <v>44644</v>
      </c>
      <c r="B5323" s="215">
        <v>21.67</v>
      </c>
    </row>
    <row r="5324" spans="1:2">
      <c r="A5324" s="216">
        <v>44645</v>
      </c>
      <c r="B5324" s="215">
        <v>20.81</v>
      </c>
    </row>
    <row r="5325" spans="1:2">
      <c r="A5325" s="216">
        <v>44648</v>
      </c>
      <c r="B5325" s="215">
        <v>19.63</v>
      </c>
    </row>
    <row r="5326" spans="1:2">
      <c r="A5326" s="216">
        <v>44649</v>
      </c>
      <c r="B5326" s="215">
        <v>18.899999999999999</v>
      </c>
    </row>
    <row r="5327" spans="1:2">
      <c r="A5327" s="216">
        <v>44650</v>
      </c>
      <c r="B5327" s="215">
        <v>19.329999999999998</v>
      </c>
    </row>
    <row r="5328" spans="1:2">
      <c r="A5328" s="216">
        <v>44651</v>
      </c>
      <c r="B5328" s="215">
        <v>20.56</v>
      </c>
    </row>
    <row r="5329" spans="1:2">
      <c r="A5329" s="216">
        <v>44652</v>
      </c>
      <c r="B5329" s="215">
        <v>19.63</v>
      </c>
    </row>
    <row r="5330" spans="1:2">
      <c r="A5330" s="216">
        <v>44655</v>
      </c>
      <c r="B5330" s="215">
        <v>18.57</v>
      </c>
    </row>
    <row r="5331" spans="1:2">
      <c r="A5331" s="216">
        <v>44656</v>
      </c>
      <c r="B5331" s="215">
        <v>21.03</v>
      </c>
    </row>
    <row r="5332" spans="1:2">
      <c r="A5332" s="216">
        <v>44657</v>
      </c>
      <c r="B5332" s="215">
        <v>22.1</v>
      </c>
    </row>
    <row r="5333" spans="1:2">
      <c r="A5333" s="216">
        <v>44658</v>
      </c>
      <c r="B5333" s="215">
        <v>21.55</v>
      </c>
    </row>
    <row r="5334" spans="1:2">
      <c r="A5334" s="216">
        <v>44659</v>
      </c>
      <c r="B5334" s="215">
        <v>21.16</v>
      </c>
    </row>
    <row r="5335" spans="1:2">
      <c r="A5335" s="216">
        <v>44662</v>
      </c>
      <c r="B5335" s="215">
        <v>24.37</v>
      </c>
    </row>
    <row r="5336" spans="1:2">
      <c r="A5336" s="216">
        <v>44663</v>
      </c>
      <c r="B5336" s="215">
        <v>24.26</v>
      </c>
    </row>
    <row r="5337" spans="1:2">
      <c r="A5337" s="216">
        <v>44664</v>
      </c>
      <c r="B5337" s="215">
        <v>21.82</v>
      </c>
    </row>
    <row r="5338" spans="1:2">
      <c r="A5338" s="216">
        <v>44665</v>
      </c>
      <c r="B5338" s="215">
        <v>22.7</v>
      </c>
    </row>
    <row r="5339" spans="1:2">
      <c r="A5339" s="216">
        <v>44666</v>
      </c>
      <c r="B5339" s="217" t="e">
        <f>NA()</f>
        <v>#N/A</v>
      </c>
    </row>
    <row r="5340" spans="1:2">
      <c r="A5340" s="216">
        <v>44669</v>
      </c>
      <c r="B5340" s="215">
        <v>22.17</v>
      </c>
    </row>
    <row r="5341" spans="1:2">
      <c r="A5341" s="216">
        <v>44670</v>
      </c>
      <c r="B5341" s="215">
        <v>21.37</v>
      </c>
    </row>
    <row r="5342" spans="1:2">
      <c r="A5342" s="216">
        <v>44671</v>
      </c>
      <c r="B5342" s="215">
        <v>20.32</v>
      </c>
    </row>
    <row r="5343" spans="1:2">
      <c r="A5343" s="216">
        <v>44672</v>
      </c>
      <c r="B5343" s="215">
        <v>22.68</v>
      </c>
    </row>
    <row r="5344" spans="1:2">
      <c r="A5344" s="216">
        <v>44673</v>
      </c>
      <c r="B5344" s="215">
        <v>28.21</v>
      </c>
    </row>
    <row r="5345" spans="1:2">
      <c r="A5345" s="216">
        <v>44676</v>
      </c>
      <c r="B5345" s="215">
        <v>27.02</v>
      </c>
    </row>
    <row r="5346" spans="1:2">
      <c r="A5346" s="216">
        <v>44677</v>
      </c>
      <c r="B5346" s="215">
        <v>33.520000000000003</v>
      </c>
    </row>
    <row r="5347" spans="1:2">
      <c r="A5347" s="216">
        <v>44678</v>
      </c>
      <c r="B5347" s="215">
        <v>31.6</v>
      </c>
    </row>
    <row r="5348" spans="1:2">
      <c r="A5348" s="216">
        <v>44679</v>
      </c>
      <c r="B5348" s="215">
        <v>29.99</v>
      </c>
    </row>
    <row r="5349" spans="1:2">
      <c r="A5349" s="216">
        <v>44680</v>
      </c>
      <c r="B5349" s="215">
        <v>33.4</v>
      </c>
    </row>
    <row r="5350" spans="1:2">
      <c r="A5350" s="216">
        <v>44683</v>
      </c>
      <c r="B5350" s="215">
        <v>32.340000000000003</v>
      </c>
    </row>
    <row r="5351" spans="1:2">
      <c r="A5351" s="216">
        <v>44684</v>
      </c>
      <c r="B5351" s="215">
        <v>29.25</v>
      </c>
    </row>
    <row r="5352" spans="1:2">
      <c r="A5352" s="216">
        <v>44685</v>
      </c>
      <c r="B5352" s="215">
        <v>25.42</v>
      </c>
    </row>
    <row r="5353" spans="1:2">
      <c r="A5353" s="216">
        <v>44686</v>
      </c>
      <c r="B5353" s="215">
        <v>31.2</v>
      </c>
    </row>
    <row r="5354" spans="1:2">
      <c r="A5354" s="216">
        <v>44687</v>
      </c>
      <c r="B5354" s="215">
        <v>30.19</v>
      </c>
    </row>
    <row r="5355" spans="1:2">
      <c r="A5355" s="216">
        <v>44690</v>
      </c>
      <c r="B5355" s="215">
        <v>34.75</v>
      </c>
    </row>
    <row r="5356" spans="1:2">
      <c r="A5356" s="216">
        <v>44691</v>
      </c>
      <c r="B5356" s="215">
        <v>32.99</v>
      </c>
    </row>
    <row r="5357" spans="1:2">
      <c r="A5357" s="216">
        <v>44692</v>
      </c>
      <c r="B5357" s="215">
        <v>32.56</v>
      </c>
    </row>
    <row r="5358" spans="1:2">
      <c r="A5358" s="216">
        <v>44693</v>
      </c>
      <c r="B5358" s="215">
        <v>31.77</v>
      </c>
    </row>
    <row r="5359" spans="1:2">
      <c r="A5359" s="216">
        <v>44694</v>
      </c>
      <c r="B5359" s="215">
        <v>28.87</v>
      </c>
    </row>
    <row r="5360" spans="1:2">
      <c r="A5360" s="216">
        <v>44697</v>
      </c>
      <c r="B5360" s="215">
        <v>27.47</v>
      </c>
    </row>
    <row r="5361" spans="1:2">
      <c r="A5361" s="216">
        <v>44698</v>
      </c>
      <c r="B5361" s="215">
        <v>26.1</v>
      </c>
    </row>
    <row r="5362" spans="1:2">
      <c r="A5362" s="216">
        <v>44699</v>
      </c>
      <c r="B5362" s="215">
        <v>30.96</v>
      </c>
    </row>
    <row r="5363" spans="1:2">
      <c r="A5363" s="216">
        <v>44700</v>
      </c>
      <c r="B5363" s="215">
        <v>29.35</v>
      </c>
    </row>
    <row r="5364" spans="1:2">
      <c r="A5364" s="216">
        <v>44701</v>
      </c>
      <c r="B5364" s="215">
        <v>29.43</v>
      </c>
    </row>
    <row r="5365" spans="1:2">
      <c r="A5365" s="216">
        <v>44704</v>
      </c>
      <c r="B5365" s="215">
        <v>28.48</v>
      </c>
    </row>
    <row r="5366" spans="1:2">
      <c r="A5366" s="216">
        <v>44705</v>
      </c>
      <c r="B5366" s="215">
        <v>29.45</v>
      </c>
    </row>
    <row r="5367" spans="1:2">
      <c r="A5367" s="216">
        <v>44706</v>
      </c>
      <c r="B5367" s="215">
        <v>28.37</v>
      </c>
    </row>
    <row r="5368" spans="1:2">
      <c r="A5368" s="216">
        <v>44707</v>
      </c>
      <c r="B5368" s="215">
        <v>27.5</v>
      </c>
    </row>
    <row r="5369" spans="1:2">
      <c r="A5369" s="216">
        <v>44708</v>
      </c>
      <c r="B5369" s="215">
        <v>25.72</v>
      </c>
    </row>
    <row r="5370" spans="1:2">
      <c r="A5370" s="216">
        <v>44711</v>
      </c>
      <c r="B5370" s="215">
        <v>26.54</v>
      </c>
    </row>
    <row r="5371" spans="1:2">
      <c r="A5371" s="216">
        <v>44712</v>
      </c>
      <c r="B5371" s="215">
        <v>26.19</v>
      </c>
    </row>
    <row r="5372" spans="1:2">
      <c r="A5372" s="216">
        <v>44713</v>
      </c>
      <c r="B5372" s="215">
        <v>25.69</v>
      </c>
    </row>
    <row r="5373" spans="1:2">
      <c r="A5373" s="216">
        <v>44714</v>
      </c>
      <c r="B5373" s="215">
        <v>24.72</v>
      </c>
    </row>
    <row r="5374" spans="1:2">
      <c r="A5374" s="216">
        <v>44715</v>
      </c>
      <c r="B5374" s="215">
        <v>24.79</v>
      </c>
    </row>
    <row r="5375" spans="1:2">
      <c r="A5375" s="216">
        <v>44718</v>
      </c>
      <c r="B5375" s="215">
        <v>25.07</v>
      </c>
    </row>
    <row r="5376" spans="1:2">
      <c r="A5376" s="216">
        <v>44719</v>
      </c>
      <c r="B5376" s="215">
        <v>24.02</v>
      </c>
    </row>
    <row r="5377" spans="1:2">
      <c r="A5377" s="216">
        <v>44720</v>
      </c>
      <c r="B5377" s="215">
        <v>23.96</v>
      </c>
    </row>
    <row r="5378" spans="1:2">
      <c r="A5378" s="216">
        <v>44721</v>
      </c>
      <c r="B5378" s="215">
        <v>26.09</v>
      </c>
    </row>
    <row r="5379" spans="1:2">
      <c r="A5379" s="216">
        <v>44722</v>
      </c>
      <c r="B5379" s="215">
        <v>27.75</v>
      </c>
    </row>
    <row r="5380" spans="1:2">
      <c r="A5380" s="216">
        <v>44725</v>
      </c>
      <c r="B5380" s="215">
        <v>34.020000000000003</v>
      </c>
    </row>
    <row r="5381" spans="1:2">
      <c r="A5381" s="216">
        <v>44726</v>
      </c>
      <c r="B5381" s="215">
        <v>32.69</v>
      </c>
    </row>
    <row r="5382" spans="1:2">
      <c r="A5382" s="216">
        <v>44727</v>
      </c>
      <c r="B5382" s="215">
        <v>29.62</v>
      </c>
    </row>
    <row r="5383" spans="1:2">
      <c r="A5383" s="216">
        <v>44728</v>
      </c>
      <c r="B5383" s="215">
        <v>32.950000000000003</v>
      </c>
    </row>
    <row r="5384" spans="1:2">
      <c r="A5384" s="216">
        <v>44729</v>
      </c>
      <c r="B5384" s="215">
        <v>31.13</v>
      </c>
    </row>
    <row r="5385" spans="1:2">
      <c r="A5385" s="216">
        <v>44732</v>
      </c>
      <c r="B5385" s="215">
        <v>31.03</v>
      </c>
    </row>
    <row r="5386" spans="1:2">
      <c r="A5386" s="216">
        <v>44733</v>
      </c>
      <c r="B5386" s="215">
        <v>30.19</v>
      </c>
    </row>
    <row r="5387" spans="1:2">
      <c r="A5387" s="216">
        <v>44734</v>
      </c>
      <c r="B5387" s="215">
        <v>28.95</v>
      </c>
    </row>
    <row r="5388" spans="1:2">
      <c r="A5388" s="216">
        <v>44735</v>
      </c>
      <c r="B5388" s="215">
        <v>29.05</v>
      </c>
    </row>
    <row r="5389" spans="1:2">
      <c r="A5389" s="216">
        <v>44736</v>
      </c>
      <c r="B5389" s="215">
        <v>27.23</v>
      </c>
    </row>
    <row r="5390" spans="1:2">
      <c r="A5390" s="216">
        <v>44739</v>
      </c>
      <c r="B5390" s="215">
        <v>26.95</v>
      </c>
    </row>
    <row r="5391" spans="1:2">
      <c r="A5391" s="216">
        <v>44740</v>
      </c>
      <c r="B5391" s="215">
        <v>28.36</v>
      </c>
    </row>
    <row r="5392" spans="1:2">
      <c r="A5392" s="216">
        <v>44741</v>
      </c>
      <c r="B5392" s="215">
        <v>28.16</v>
      </c>
    </row>
    <row r="5393" spans="1:2">
      <c r="A5393" s="216">
        <v>44742</v>
      </c>
      <c r="B5393" s="215">
        <v>28.71</v>
      </c>
    </row>
    <row r="5394" spans="1:2">
      <c r="A5394" s="216">
        <v>44743</v>
      </c>
      <c r="B5394" s="215">
        <v>26.7</v>
      </c>
    </row>
    <row r="5395" spans="1:2">
      <c r="A5395" s="216">
        <v>44746</v>
      </c>
      <c r="B5395" s="215">
        <v>27.53</v>
      </c>
    </row>
    <row r="5396" spans="1:2">
      <c r="A5396" s="216">
        <v>44747</v>
      </c>
      <c r="B5396" s="215">
        <v>27.54</v>
      </c>
    </row>
    <row r="5397" spans="1:2">
      <c r="A5397" s="216">
        <v>44748</v>
      </c>
      <c r="B5397" s="215">
        <v>26.73</v>
      </c>
    </row>
    <row r="5398" spans="1:2">
      <c r="A5398" s="216">
        <v>44749</v>
      </c>
      <c r="B5398" s="215">
        <v>26.08</v>
      </c>
    </row>
    <row r="5399" spans="1:2">
      <c r="A5399" s="216">
        <v>44750</v>
      </c>
      <c r="B5399" s="215">
        <v>24.64</v>
      </c>
    </row>
    <row r="5400" spans="1:2">
      <c r="A5400" s="216">
        <v>44753</v>
      </c>
      <c r="B5400" s="215">
        <v>26.17</v>
      </c>
    </row>
    <row r="5401" spans="1:2">
      <c r="A5401" s="216">
        <v>44754</v>
      </c>
      <c r="B5401" s="215">
        <v>27.29</v>
      </c>
    </row>
    <row r="5402" spans="1:2">
      <c r="A5402" s="216">
        <v>44755</v>
      </c>
      <c r="B5402" s="215">
        <v>26.82</v>
      </c>
    </row>
    <row r="5403" spans="1:2">
      <c r="A5403" s="216">
        <v>44756</v>
      </c>
      <c r="B5403" s="215">
        <v>26.4</v>
      </c>
    </row>
    <row r="5404" spans="1:2">
      <c r="A5404" s="216">
        <v>44757</v>
      </c>
      <c r="B5404" s="215">
        <v>24.23</v>
      </c>
    </row>
    <row r="5405" spans="1:2">
      <c r="A5405" s="216">
        <v>44760</v>
      </c>
      <c r="B5405" s="215">
        <v>25.3</v>
      </c>
    </row>
    <row r="5406" spans="1:2">
      <c r="A5406" s="216">
        <v>44761</v>
      </c>
      <c r="B5406" s="215">
        <v>24.5</v>
      </c>
    </row>
    <row r="5407" spans="1:2">
      <c r="A5407" s="216">
        <v>44762</v>
      </c>
      <c r="B5407" s="215">
        <v>23.88</v>
      </c>
    </row>
    <row r="5408" spans="1:2">
      <c r="A5408" s="216">
        <v>44763</v>
      </c>
      <c r="B5408" s="215">
        <v>23.11</v>
      </c>
    </row>
    <row r="5409" spans="1:2">
      <c r="A5409" s="216">
        <v>44764</v>
      </c>
      <c r="B5409" s="215">
        <v>23.03</v>
      </c>
    </row>
    <row r="5410" spans="1:2">
      <c r="A5410" s="216">
        <v>44767</v>
      </c>
      <c r="B5410" s="215">
        <v>23.36</v>
      </c>
    </row>
    <row r="5411" spans="1:2">
      <c r="A5411" s="216">
        <v>44768</v>
      </c>
      <c r="B5411" s="215">
        <v>24.69</v>
      </c>
    </row>
    <row r="5412" spans="1:2">
      <c r="A5412" s="216">
        <v>44769</v>
      </c>
      <c r="B5412" s="215">
        <v>23.24</v>
      </c>
    </row>
    <row r="5413" spans="1:2">
      <c r="A5413" s="216">
        <v>44770</v>
      </c>
      <c r="B5413" s="215">
        <v>22.33</v>
      </c>
    </row>
    <row r="5414" spans="1:2">
      <c r="A5414" s="216">
        <v>44771</v>
      </c>
      <c r="B5414" s="215">
        <v>21.33</v>
      </c>
    </row>
    <row r="5415" spans="1:2">
      <c r="A5415" s="216">
        <v>44774</v>
      </c>
      <c r="B5415" s="215">
        <v>22.84</v>
      </c>
    </row>
    <row r="5416" spans="1:2">
      <c r="A5416" s="216">
        <v>44775</v>
      </c>
      <c r="B5416" s="215">
        <v>23.93</v>
      </c>
    </row>
    <row r="5417" spans="1:2">
      <c r="A5417" s="216">
        <v>44776</v>
      </c>
      <c r="B5417" s="215">
        <v>21.95</v>
      </c>
    </row>
    <row r="5418" spans="1:2">
      <c r="A5418" s="216">
        <v>44777</v>
      </c>
      <c r="B5418" s="215">
        <v>21.44</v>
      </c>
    </row>
    <row r="5419" spans="1:2">
      <c r="A5419" s="216">
        <v>44778</v>
      </c>
      <c r="B5419" s="215">
        <v>21.15</v>
      </c>
    </row>
    <row r="5420" spans="1:2">
      <c r="A5420" s="216">
        <v>44781</v>
      </c>
      <c r="B5420" s="215">
        <v>21.29</v>
      </c>
    </row>
    <row r="5421" spans="1:2">
      <c r="A5421" s="216">
        <v>44782</v>
      </c>
      <c r="B5421" s="215">
        <v>21.77</v>
      </c>
    </row>
    <row r="5422" spans="1:2">
      <c r="A5422" s="216">
        <v>44783</v>
      </c>
      <c r="B5422" s="215">
        <v>19.739999999999998</v>
      </c>
    </row>
    <row r="5423" spans="1:2">
      <c r="A5423" s="216">
        <v>44784</v>
      </c>
      <c r="B5423" s="215">
        <v>20.2</v>
      </c>
    </row>
    <row r="5424" spans="1:2">
      <c r="A5424" s="216">
        <v>44785</v>
      </c>
      <c r="B5424" s="215">
        <v>19.53</v>
      </c>
    </row>
    <row r="5425" spans="1:2">
      <c r="A5425" s="216">
        <v>44788</v>
      </c>
      <c r="B5425" s="215">
        <v>19.95</v>
      </c>
    </row>
    <row r="5426" spans="1:2">
      <c r="A5426" s="216">
        <v>44789</v>
      </c>
      <c r="B5426" s="215">
        <v>19.690000000000001</v>
      </c>
    </row>
    <row r="5427" spans="1:2">
      <c r="A5427" s="216">
        <v>44790</v>
      </c>
      <c r="B5427" s="215">
        <v>19.899999999999999</v>
      </c>
    </row>
    <row r="5428" spans="1:2">
      <c r="A5428" s="216">
        <v>44791</v>
      </c>
      <c r="B5428" s="215">
        <v>19.559999999999999</v>
      </c>
    </row>
    <row r="5429" spans="1:2">
      <c r="A5429" s="216">
        <v>44792</v>
      </c>
      <c r="B5429" s="215">
        <v>20.6</v>
      </c>
    </row>
    <row r="5430" spans="1:2">
      <c r="A5430" s="216">
        <v>44795</v>
      </c>
      <c r="B5430" s="215">
        <v>23.8</v>
      </c>
    </row>
    <row r="5431" spans="1:2">
      <c r="A5431" s="216">
        <v>44796</v>
      </c>
      <c r="B5431" s="215">
        <v>24.11</v>
      </c>
    </row>
    <row r="5432" spans="1:2">
      <c r="A5432" s="216">
        <v>44797</v>
      </c>
      <c r="B5432" s="215">
        <v>22.82</v>
      </c>
    </row>
    <row r="5433" spans="1:2">
      <c r="A5433" s="216">
        <v>44798</v>
      </c>
      <c r="B5433" s="215">
        <v>21.78</v>
      </c>
    </row>
    <row r="5434" spans="1:2">
      <c r="A5434" s="216">
        <v>44799</v>
      </c>
      <c r="B5434" s="215">
        <v>25.56</v>
      </c>
    </row>
    <row r="5435" spans="1:2">
      <c r="A5435" s="216">
        <v>44802</v>
      </c>
      <c r="B5435" s="215">
        <v>26.21</v>
      </c>
    </row>
    <row r="5436" spans="1:2">
      <c r="A5436" s="216">
        <v>44803</v>
      </c>
      <c r="B5436" s="215">
        <v>26.21</v>
      </c>
    </row>
    <row r="5437" spans="1:2">
      <c r="A5437" s="216">
        <v>44804</v>
      </c>
      <c r="B5437" s="215">
        <v>25.87</v>
      </c>
    </row>
    <row r="5438" spans="1:2">
      <c r="A5438" s="216">
        <v>44805</v>
      </c>
      <c r="B5438" s="215">
        <v>25.56</v>
      </c>
    </row>
    <row r="5439" spans="1:2">
      <c r="A5439" s="216">
        <v>44806</v>
      </c>
      <c r="B5439" s="215">
        <v>25.47</v>
      </c>
    </row>
    <row r="5440" spans="1:2">
      <c r="A5440" s="216">
        <v>44809</v>
      </c>
      <c r="B5440" s="215">
        <v>25.99</v>
      </c>
    </row>
    <row r="5441" spans="1:2">
      <c r="A5441" s="216">
        <v>44810</v>
      </c>
      <c r="B5441" s="215">
        <v>26.91</v>
      </c>
    </row>
    <row r="5442" spans="1:2">
      <c r="A5442" s="216">
        <v>44811</v>
      </c>
      <c r="B5442" s="215">
        <v>24.64</v>
      </c>
    </row>
    <row r="5443" spans="1:2">
      <c r="A5443" s="216">
        <v>44812</v>
      </c>
      <c r="B5443" s="215">
        <v>23.61</v>
      </c>
    </row>
    <row r="5444" spans="1:2">
      <c r="A5444" s="216">
        <v>44813</v>
      </c>
      <c r="B5444" s="215">
        <v>22.79</v>
      </c>
    </row>
    <row r="5445" spans="1:2">
      <c r="A5445" s="216">
        <v>44816</v>
      </c>
      <c r="B5445" s="215">
        <v>23.87</v>
      </c>
    </row>
    <row r="5446" spans="1:2">
      <c r="A5446" s="216">
        <v>44817</v>
      </c>
      <c r="B5446" s="215">
        <v>27.27</v>
      </c>
    </row>
    <row r="5447" spans="1:2">
      <c r="A5447" s="216">
        <v>44818</v>
      </c>
      <c r="B5447" s="215">
        <v>26.16</v>
      </c>
    </row>
    <row r="5448" spans="1:2">
      <c r="A5448" s="216">
        <v>44819</v>
      </c>
      <c r="B5448" s="215">
        <v>26.27</v>
      </c>
    </row>
    <row r="5449" spans="1:2">
      <c r="A5449" s="216">
        <v>44820</v>
      </c>
      <c r="B5449" s="215">
        <v>26.3</v>
      </c>
    </row>
    <row r="5450" spans="1:2">
      <c r="A5450" s="216">
        <v>44823</v>
      </c>
      <c r="B5450" s="215">
        <v>25.76</v>
      </c>
    </row>
    <row r="5451" spans="1:2">
      <c r="A5451" s="216">
        <v>44824</v>
      </c>
      <c r="B5451" s="215">
        <v>27.16</v>
      </c>
    </row>
    <row r="5452" spans="1:2">
      <c r="A5452" s="216">
        <v>44825</v>
      </c>
      <c r="B5452" s="215">
        <v>27.99</v>
      </c>
    </row>
    <row r="5453" spans="1:2">
      <c r="A5453" s="216">
        <v>44826</v>
      </c>
      <c r="B5453" s="215">
        <v>27.35</v>
      </c>
    </row>
    <row r="5454" spans="1:2">
      <c r="A5454" s="216">
        <v>44827</v>
      </c>
      <c r="B5454" s="215">
        <v>29.92</v>
      </c>
    </row>
    <row r="5455" spans="1:2">
      <c r="A5455" s="216">
        <v>44830</v>
      </c>
      <c r="B5455" s="215">
        <v>32.26</v>
      </c>
    </row>
    <row r="5456" spans="1:2">
      <c r="A5456" s="216">
        <v>44831</v>
      </c>
      <c r="B5456" s="215">
        <v>32.6</v>
      </c>
    </row>
    <row r="5457" spans="1:2">
      <c r="A5457" s="216">
        <v>44832</v>
      </c>
      <c r="B5457" s="215">
        <v>30.18</v>
      </c>
    </row>
    <row r="5458" spans="1:2">
      <c r="A5458" s="216">
        <v>44833</v>
      </c>
      <c r="B5458" s="215">
        <v>31.84</v>
      </c>
    </row>
    <row r="5459" spans="1:2">
      <c r="A5459" s="216">
        <v>44834</v>
      </c>
      <c r="B5459" s="215">
        <v>31.62</v>
      </c>
    </row>
    <row r="5460" spans="1:2">
      <c r="A5460" s="216">
        <v>44837</v>
      </c>
      <c r="B5460" s="215">
        <v>30.1</v>
      </c>
    </row>
    <row r="5461" spans="1:2">
      <c r="A5461" s="216">
        <v>44838</v>
      </c>
      <c r="B5461" s="215">
        <v>29.07</v>
      </c>
    </row>
    <row r="5462" spans="1:2">
      <c r="A5462" s="216">
        <v>44839</v>
      </c>
      <c r="B5462" s="215">
        <v>28.55</v>
      </c>
    </row>
    <row r="5463" spans="1:2">
      <c r="A5463" s="216">
        <v>44840</v>
      </c>
      <c r="B5463" s="215">
        <v>30.52</v>
      </c>
    </row>
    <row r="5464" spans="1:2">
      <c r="A5464" s="216">
        <v>44841</v>
      </c>
      <c r="B5464" s="215">
        <v>31.36</v>
      </c>
    </row>
    <row r="5465" spans="1:2">
      <c r="A5465" s="216">
        <v>44844</v>
      </c>
      <c r="B5465" s="215">
        <v>32.450000000000003</v>
      </c>
    </row>
    <row r="5466" spans="1:2">
      <c r="A5466" s="216">
        <v>44845</v>
      </c>
      <c r="B5466" s="215">
        <v>33.630000000000003</v>
      </c>
    </row>
    <row r="5467" spans="1:2">
      <c r="A5467" s="216">
        <v>44846</v>
      </c>
      <c r="B5467" s="215">
        <v>33.57</v>
      </c>
    </row>
    <row r="5468" spans="1:2">
      <c r="A5468" s="216">
        <v>44847</v>
      </c>
      <c r="B5468" s="215">
        <v>31.94</v>
      </c>
    </row>
    <row r="5469" spans="1:2">
      <c r="A5469" s="216">
        <v>44848</v>
      </c>
      <c r="B5469" s="215">
        <v>32.020000000000003</v>
      </c>
    </row>
    <row r="5470" spans="1:2">
      <c r="A5470" s="216">
        <v>44851</v>
      </c>
      <c r="B5470" s="215">
        <v>31.37</v>
      </c>
    </row>
    <row r="5471" spans="1:2">
      <c r="A5471" s="216">
        <v>44852</v>
      </c>
      <c r="B5471" s="215">
        <v>30.5</v>
      </c>
    </row>
    <row r="5472" spans="1:2">
      <c r="A5472" s="216">
        <v>44853</v>
      </c>
      <c r="B5472" s="215">
        <v>30.76</v>
      </c>
    </row>
    <row r="5473" spans="1:2">
      <c r="A5473" s="216">
        <v>44854</v>
      </c>
      <c r="B5473" s="215">
        <v>29.98</v>
      </c>
    </row>
    <row r="5474" spans="1:2">
      <c r="A5474" s="216">
        <v>44855</v>
      </c>
      <c r="B5474" s="215">
        <v>29.69</v>
      </c>
    </row>
    <row r="5475" spans="1:2">
      <c r="A5475" s="216">
        <v>44858</v>
      </c>
      <c r="B5475" s="215">
        <v>29.85</v>
      </c>
    </row>
    <row r="5476" spans="1:2">
      <c r="A5476" s="216">
        <v>44859</v>
      </c>
      <c r="B5476" s="215">
        <v>28.46</v>
      </c>
    </row>
    <row r="5477" spans="1:2">
      <c r="A5477" s="216">
        <v>44860</v>
      </c>
      <c r="B5477" s="215">
        <v>27.28</v>
      </c>
    </row>
    <row r="5478" spans="1:2">
      <c r="A5478" s="216">
        <v>44861</v>
      </c>
      <c r="B5478" s="215">
        <v>27.39</v>
      </c>
    </row>
    <row r="5479" spans="1:2">
      <c r="A5479" s="216">
        <v>44862</v>
      </c>
      <c r="B5479" s="215">
        <v>25.75</v>
      </c>
    </row>
    <row r="5480" spans="1:2">
      <c r="A5480" s="216">
        <v>44865</v>
      </c>
      <c r="B5480" s="215">
        <v>25.88</v>
      </c>
    </row>
    <row r="5481" spans="1:2">
      <c r="A5481" s="216">
        <v>44866</v>
      </c>
      <c r="B5481" s="215">
        <v>25.81</v>
      </c>
    </row>
    <row r="5482" spans="1:2">
      <c r="A5482" s="216">
        <v>44867</v>
      </c>
      <c r="B5482" s="215">
        <v>25.86</v>
      </c>
    </row>
    <row r="5483" spans="1:2">
      <c r="A5483" s="216">
        <v>44868</v>
      </c>
      <c r="B5483" s="215">
        <v>25.3</v>
      </c>
    </row>
    <row r="5484" spans="1:2">
      <c r="A5484" s="216">
        <v>44869</v>
      </c>
      <c r="B5484" s="215">
        <v>24.55</v>
      </c>
    </row>
    <row r="5485" spans="1:2">
      <c r="A5485" s="216">
        <v>44872</v>
      </c>
      <c r="B5485" s="215">
        <v>24.35</v>
      </c>
    </row>
    <row r="5486" spans="1:2">
      <c r="A5486" s="216">
        <v>44873</v>
      </c>
      <c r="B5486" s="215">
        <v>25.54</v>
      </c>
    </row>
    <row r="5487" spans="1:2">
      <c r="A5487" s="216">
        <v>44874</v>
      </c>
      <c r="B5487" s="215">
        <v>26.09</v>
      </c>
    </row>
    <row r="5488" spans="1:2">
      <c r="A5488" s="216">
        <v>44875</v>
      </c>
      <c r="B5488" s="215">
        <v>23.53</v>
      </c>
    </row>
    <row r="5489" spans="1:2">
      <c r="A5489" s="216">
        <v>44876</v>
      </c>
      <c r="B5489" s="215">
        <v>22.52</v>
      </c>
    </row>
    <row r="5490" spans="1:2">
      <c r="A5490" s="216">
        <v>44879</v>
      </c>
      <c r="B5490" s="215">
        <v>23.73</v>
      </c>
    </row>
    <row r="5491" spans="1:2">
      <c r="A5491" s="216">
        <v>44880</v>
      </c>
      <c r="B5491" s="215">
        <v>24.54</v>
      </c>
    </row>
    <row r="5492" spans="1:2">
      <c r="A5492" s="216">
        <v>44881</v>
      </c>
      <c r="B5492" s="215">
        <v>24.11</v>
      </c>
    </row>
    <row r="5493" spans="1:2">
      <c r="A5493" s="216">
        <v>44882</v>
      </c>
      <c r="B5493" s="215">
        <v>23.93</v>
      </c>
    </row>
    <row r="5494" spans="1:2">
      <c r="A5494" s="216">
        <v>44883</v>
      </c>
      <c r="B5494" s="215">
        <v>23.12</v>
      </c>
    </row>
    <row r="5495" spans="1:2">
      <c r="A5495" s="216">
        <v>44886</v>
      </c>
      <c r="B5495" s="215">
        <v>22.36</v>
      </c>
    </row>
    <row r="5496" spans="1:2">
      <c r="A5496" s="216">
        <v>44887</v>
      </c>
      <c r="B5496" s="215">
        <v>21.29</v>
      </c>
    </row>
    <row r="5497" spans="1:2">
      <c r="A5497" s="216">
        <v>44888</v>
      </c>
      <c r="B5497" s="215">
        <v>20.350000000000001</v>
      </c>
    </row>
    <row r="5498" spans="1:2">
      <c r="A5498" s="216">
        <v>44889</v>
      </c>
      <c r="B5498" s="215">
        <v>20.420000000000002</v>
      </c>
    </row>
    <row r="5499" spans="1:2">
      <c r="A5499" s="216">
        <v>44890</v>
      </c>
      <c r="B5499" s="215">
        <v>20.5</v>
      </c>
    </row>
    <row r="5500" spans="1:2">
      <c r="A5500" s="216">
        <v>44893</v>
      </c>
      <c r="B5500" s="215">
        <v>22.21</v>
      </c>
    </row>
    <row r="5501" spans="1:2">
      <c r="A5501" s="216">
        <v>44894</v>
      </c>
      <c r="B5501" s="215">
        <v>21.89</v>
      </c>
    </row>
    <row r="5502" spans="1:2">
      <c r="A5502" s="216">
        <v>44895</v>
      </c>
      <c r="B5502" s="215">
        <v>20.58</v>
      </c>
    </row>
    <row r="5503" spans="1:2">
      <c r="A5503" s="216">
        <v>44896</v>
      </c>
      <c r="B5503" s="215">
        <v>19.84</v>
      </c>
    </row>
    <row r="5504" spans="1:2">
      <c r="A5504" s="216">
        <v>44897</v>
      </c>
      <c r="B5504" s="215">
        <v>19.059999999999999</v>
      </c>
    </row>
    <row r="5505" spans="1:2">
      <c r="A5505" s="216">
        <v>44900</v>
      </c>
      <c r="B5505" s="215">
        <v>20.75</v>
      </c>
    </row>
    <row r="5506" spans="1:2">
      <c r="A5506" s="216">
        <v>44901</v>
      </c>
      <c r="B5506" s="215">
        <v>22.17</v>
      </c>
    </row>
    <row r="5507" spans="1:2">
      <c r="A5507" s="216">
        <v>44902</v>
      </c>
      <c r="B5507" s="215">
        <v>22.68</v>
      </c>
    </row>
    <row r="5508" spans="1:2">
      <c r="A5508" s="216">
        <v>44903</v>
      </c>
      <c r="B5508" s="215">
        <v>22.29</v>
      </c>
    </row>
    <row r="5509" spans="1:2">
      <c r="A5509" s="216">
        <v>44904</v>
      </c>
      <c r="B5509" s="215">
        <v>22.83</v>
      </c>
    </row>
    <row r="5510" spans="1:2">
      <c r="A5510" s="216">
        <v>44907</v>
      </c>
      <c r="B5510" s="215">
        <v>25</v>
      </c>
    </row>
    <row r="5511" spans="1:2">
      <c r="A5511" s="216">
        <v>44908</v>
      </c>
      <c r="B5511" s="215">
        <v>22.55</v>
      </c>
    </row>
    <row r="5512" spans="1:2">
      <c r="A5512" s="216">
        <v>44909</v>
      </c>
      <c r="B5512" s="215">
        <v>21.14</v>
      </c>
    </row>
    <row r="5513" spans="1:2">
      <c r="A5513" s="216">
        <v>44910</v>
      </c>
      <c r="B5513" s="215">
        <v>22.83</v>
      </c>
    </row>
    <row r="5514" spans="1:2">
      <c r="A5514" s="216">
        <v>44911</v>
      </c>
      <c r="B5514" s="215">
        <v>22.62</v>
      </c>
    </row>
    <row r="5515" spans="1:2">
      <c r="A5515" s="216">
        <v>44914</v>
      </c>
      <c r="B5515" s="215">
        <v>22.42</v>
      </c>
    </row>
    <row r="5516" spans="1:2">
      <c r="A5516" s="216">
        <v>44915</v>
      </c>
      <c r="B5516" s="215">
        <v>21.48</v>
      </c>
    </row>
    <row r="5517" spans="1:2">
      <c r="A5517" s="216">
        <v>44916</v>
      </c>
      <c r="B5517" s="215">
        <v>20.07</v>
      </c>
    </row>
    <row r="5518" spans="1:2">
      <c r="A5518" s="216">
        <v>44917</v>
      </c>
      <c r="B5518" s="215">
        <v>21.97</v>
      </c>
    </row>
    <row r="5519" spans="1:2">
      <c r="A5519" s="216">
        <v>44918</v>
      </c>
      <c r="B5519" s="215">
        <v>20.87</v>
      </c>
    </row>
    <row r="5520" spans="1:2">
      <c r="A5520" s="216">
        <v>44921</v>
      </c>
      <c r="B5520" s="217" t="e">
        <f>NA()</f>
        <v>#N/A</v>
      </c>
    </row>
    <row r="5521" spans="1:2">
      <c r="A5521" s="216">
        <v>44922</v>
      </c>
      <c r="B5521" s="215">
        <v>21.65</v>
      </c>
    </row>
    <row r="5522" spans="1:2">
      <c r="A5522" s="216">
        <v>44923</v>
      </c>
      <c r="B5522" s="215">
        <v>22.14</v>
      </c>
    </row>
    <row r="5523" spans="1:2">
      <c r="A5523" s="216">
        <v>44924</v>
      </c>
      <c r="B5523" s="215">
        <v>21.44</v>
      </c>
    </row>
    <row r="5524" spans="1:2">
      <c r="A5524" s="216">
        <v>44925</v>
      </c>
      <c r="B5524" s="215">
        <v>21.67</v>
      </c>
    </row>
    <row r="5525" spans="1:2">
      <c r="A5525" s="216">
        <v>44928</v>
      </c>
      <c r="B5525" s="217" t="e">
        <f>NA()</f>
        <v>#N/A</v>
      </c>
    </row>
    <row r="5526" spans="1:2">
      <c r="A5526" s="216">
        <v>44929</v>
      </c>
      <c r="B5526" s="215">
        <v>22.9</v>
      </c>
    </row>
    <row r="5527" spans="1:2">
      <c r="A5527" s="216">
        <v>44930</v>
      </c>
      <c r="B5527" s="215">
        <v>22.01</v>
      </c>
    </row>
    <row r="5528" spans="1:2">
      <c r="A5528" s="216">
        <v>44931</v>
      </c>
      <c r="B5528" s="215">
        <v>22.46</v>
      </c>
    </row>
    <row r="5529" spans="1:2">
      <c r="A5529" s="216">
        <v>44932</v>
      </c>
      <c r="B5529" s="215">
        <v>21.13</v>
      </c>
    </row>
    <row r="5530" spans="1:2">
      <c r="A5530" s="216">
        <v>44935</v>
      </c>
      <c r="B5530" s="215">
        <v>21.97</v>
      </c>
    </row>
    <row r="5531" spans="1:2">
      <c r="A5531" s="216">
        <v>44936</v>
      </c>
      <c r="B5531" s="215">
        <v>20.58</v>
      </c>
    </row>
    <row r="5532" spans="1:2">
      <c r="A5532" s="216">
        <v>44937</v>
      </c>
      <c r="B5532" s="215">
        <v>21.09</v>
      </c>
    </row>
    <row r="5533" spans="1:2">
      <c r="A5533" s="216">
        <v>44938</v>
      </c>
      <c r="B5533" s="215">
        <v>18.829999999999998</v>
      </c>
    </row>
    <row r="5534" spans="1:2">
      <c r="A5534" s="216">
        <v>44939</v>
      </c>
      <c r="B5534" s="215">
        <v>18.350000000000001</v>
      </c>
    </row>
    <row r="5535" spans="1:2">
      <c r="A5535" s="216">
        <v>44942</v>
      </c>
      <c r="B5535" s="215">
        <v>19.489999999999998</v>
      </c>
    </row>
    <row r="5536" spans="1:2">
      <c r="A5536" s="216">
        <v>44943</v>
      </c>
      <c r="B5536" s="215">
        <v>19.36</v>
      </c>
    </row>
    <row r="5537" spans="1:2">
      <c r="A5537" s="216">
        <v>44944</v>
      </c>
      <c r="B5537" s="215">
        <v>20.34</v>
      </c>
    </row>
    <row r="5538" spans="1:2">
      <c r="A5538" s="216">
        <v>44945</v>
      </c>
      <c r="B5538" s="215">
        <v>20.52</v>
      </c>
    </row>
    <row r="5539" spans="1:2">
      <c r="A5539" s="216">
        <v>44946</v>
      </c>
      <c r="B5539" s="215">
        <v>19.850000000000001</v>
      </c>
    </row>
    <row r="5540" spans="1:2">
      <c r="A5540" s="216">
        <v>44949</v>
      </c>
      <c r="B5540" s="215">
        <v>19.809999999999999</v>
      </c>
    </row>
    <row r="5541" spans="1:2">
      <c r="A5541" s="216">
        <v>44950</v>
      </c>
      <c r="B5541" s="215">
        <v>19.2</v>
      </c>
    </row>
    <row r="5542" spans="1:2">
      <c r="A5542" s="216">
        <v>44951</v>
      </c>
      <c r="B5542" s="215">
        <v>19.079999999999998</v>
      </c>
    </row>
    <row r="5543" spans="1:2">
      <c r="A5543" s="216">
        <v>44952</v>
      </c>
      <c r="B5543" s="215">
        <v>18.73</v>
      </c>
    </row>
    <row r="5544" spans="1:2">
      <c r="A5544" s="216">
        <v>44953</v>
      </c>
      <c r="B5544" s="215">
        <v>18.510000000000002</v>
      </c>
    </row>
    <row r="5545" spans="1:2">
      <c r="A5545" s="216">
        <v>44956</v>
      </c>
      <c r="B5545" s="215">
        <v>19.940000000000001</v>
      </c>
    </row>
    <row r="5546" spans="1:2">
      <c r="A5546" s="216">
        <v>44957</v>
      </c>
      <c r="B5546" s="215">
        <v>19.399999999999999</v>
      </c>
    </row>
    <row r="5547" spans="1:2">
      <c r="A5547" s="216">
        <v>44958</v>
      </c>
      <c r="B5547" s="215">
        <v>17.87</v>
      </c>
    </row>
    <row r="5548" spans="1:2">
      <c r="A5548" s="216">
        <v>44959</v>
      </c>
      <c r="B5548" s="215">
        <v>18.73</v>
      </c>
    </row>
    <row r="5549" spans="1:2">
      <c r="A5549" s="216">
        <v>44960</v>
      </c>
      <c r="B5549" s="215">
        <v>18.329999999999998</v>
      </c>
    </row>
    <row r="5550" spans="1:2">
      <c r="A5550" s="216">
        <v>44963</v>
      </c>
      <c r="B5550" s="215">
        <v>19.43</v>
      </c>
    </row>
    <row r="5551" spans="1:2">
      <c r="A5551" s="216">
        <v>44964</v>
      </c>
      <c r="B5551" s="215">
        <v>18.66</v>
      </c>
    </row>
    <row r="5552" spans="1:2">
      <c r="A5552" s="216">
        <v>44965</v>
      </c>
      <c r="B5552" s="215">
        <v>19.63</v>
      </c>
    </row>
    <row r="5553" spans="1:2">
      <c r="A5553" s="216">
        <v>44966</v>
      </c>
      <c r="B5553" s="215">
        <v>20.71</v>
      </c>
    </row>
    <row r="5554" spans="1:2">
      <c r="A5554" s="216">
        <v>44967</v>
      </c>
      <c r="B5554" s="215">
        <v>20.53</v>
      </c>
    </row>
    <row r="5555" spans="1:2">
      <c r="A5555" s="216">
        <v>44970</v>
      </c>
      <c r="B5555" s="215">
        <v>20.34</v>
      </c>
    </row>
    <row r="5556" spans="1:2">
      <c r="A5556" s="216">
        <v>44971</v>
      </c>
      <c r="B5556" s="215">
        <v>18.91</v>
      </c>
    </row>
    <row r="5557" spans="1:2">
      <c r="A5557" s="216">
        <v>44972</v>
      </c>
      <c r="B5557" s="215">
        <v>18.23</v>
      </c>
    </row>
    <row r="5558" spans="1:2">
      <c r="A5558" s="216">
        <v>44973</v>
      </c>
      <c r="B5558" s="215">
        <v>20.170000000000002</v>
      </c>
    </row>
    <row r="5559" spans="1:2">
      <c r="A5559" s="216">
        <v>44974</v>
      </c>
      <c r="B5559" s="215">
        <v>20.02</v>
      </c>
    </row>
    <row r="5560" spans="1:2">
      <c r="A5560" s="216">
        <v>44977</v>
      </c>
      <c r="B5560" s="215">
        <v>21.23</v>
      </c>
    </row>
    <row r="5561" spans="1:2">
      <c r="A5561" s="216">
        <v>44978</v>
      </c>
      <c r="B5561" s="215">
        <v>22.87</v>
      </c>
    </row>
    <row r="5562" spans="1:2">
      <c r="A5562" s="216">
        <v>44979</v>
      </c>
      <c r="B5562" s="215">
        <v>22.29</v>
      </c>
    </row>
    <row r="5563" spans="1:2">
      <c r="A5563" s="216">
        <v>44980</v>
      </c>
      <c r="B5563" s="215">
        <v>21.14</v>
      </c>
    </row>
    <row r="5564" spans="1:2">
      <c r="A5564" s="216">
        <v>44981</v>
      </c>
      <c r="B5564" s="215">
        <v>21.67</v>
      </c>
    </row>
    <row r="5565" spans="1:2">
      <c r="A5565" s="216">
        <v>44984</v>
      </c>
      <c r="B5565" s="215">
        <v>20.95</v>
      </c>
    </row>
    <row r="5566" spans="1:2">
      <c r="A5566" s="216">
        <v>44985</v>
      </c>
      <c r="B5566" s="215">
        <v>20.7</v>
      </c>
    </row>
    <row r="5567" spans="1:2">
      <c r="A5567" s="216">
        <v>44986</v>
      </c>
      <c r="B5567" s="215">
        <v>20.58</v>
      </c>
    </row>
    <row r="5568" spans="1:2">
      <c r="A5568" s="216">
        <v>44987</v>
      </c>
      <c r="B5568" s="215">
        <v>19.59</v>
      </c>
    </row>
    <row r="5569" spans="1:2">
      <c r="A5569" s="216">
        <v>44988</v>
      </c>
      <c r="B5569" s="215">
        <v>18.489999999999998</v>
      </c>
    </row>
    <row r="5570" spans="1:2">
      <c r="A5570" s="216">
        <v>44991</v>
      </c>
      <c r="B5570" s="215">
        <v>18.61</v>
      </c>
    </row>
    <row r="5571" spans="1:2">
      <c r="A5571" s="216">
        <v>44992</v>
      </c>
      <c r="B5571" s="215">
        <v>19.59</v>
      </c>
    </row>
    <row r="5572" spans="1:2">
      <c r="A5572" s="216">
        <v>44993</v>
      </c>
      <c r="B5572" s="215">
        <v>19.11</v>
      </c>
    </row>
    <row r="5573" spans="1:2">
      <c r="A5573" s="216">
        <v>44994</v>
      </c>
      <c r="B5573" s="215">
        <v>22.61</v>
      </c>
    </row>
    <row r="5574" spans="1:2">
      <c r="A5574" s="216">
        <v>44995</v>
      </c>
      <c r="B5574" s="215">
        <v>24.8</v>
      </c>
    </row>
    <row r="5575" spans="1:2">
      <c r="A5575" s="216">
        <v>44998</v>
      </c>
      <c r="B5575" s="215">
        <v>26.52</v>
      </c>
    </row>
    <row r="5576" spans="1:2">
      <c r="A5576" s="216">
        <v>44999</v>
      </c>
      <c r="B5576" s="215">
        <v>23.73</v>
      </c>
    </row>
    <row r="5577" spans="1:2">
      <c r="A5577" s="216">
        <v>45000</v>
      </c>
      <c r="B5577" s="215">
        <v>26.14</v>
      </c>
    </row>
    <row r="5578" spans="1:2">
      <c r="A5578" s="216">
        <v>45001</v>
      </c>
      <c r="B5578" s="215">
        <v>22.99</v>
      </c>
    </row>
    <row r="5579" spans="1:2">
      <c r="A5579" s="216">
        <v>45002</v>
      </c>
      <c r="B5579" s="215">
        <v>25.51</v>
      </c>
    </row>
    <row r="5580" spans="1:2">
      <c r="A5580" s="216">
        <v>45005</v>
      </c>
      <c r="B5580" s="215">
        <v>24.15</v>
      </c>
    </row>
    <row r="5581" spans="1:2">
      <c r="A5581" s="216">
        <v>45006</v>
      </c>
      <c r="B5581" s="215">
        <v>21.38</v>
      </c>
    </row>
    <row r="5582" spans="1:2">
      <c r="A5582" s="216">
        <v>45007</v>
      </c>
      <c r="B5582" s="215">
        <v>22.26</v>
      </c>
    </row>
    <row r="5583" spans="1:2">
      <c r="A5583" s="216">
        <v>45008</v>
      </c>
      <c r="B5583" s="215">
        <v>22.61</v>
      </c>
    </row>
    <row r="5584" spans="1:2">
      <c r="A5584" s="216">
        <v>45009</v>
      </c>
      <c r="B5584" s="215">
        <v>21.74</v>
      </c>
    </row>
    <row r="5585" spans="1:2">
      <c r="A5585" s="216">
        <v>45012</v>
      </c>
      <c r="B5585" s="215">
        <v>20.6</v>
      </c>
    </row>
    <row r="5586" spans="1:2">
      <c r="A5586" s="216">
        <v>45013</v>
      </c>
      <c r="B5586" s="215">
        <v>19.97</v>
      </c>
    </row>
    <row r="5587" spans="1:2">
      <c r="A5587" s="216">
        <v>45014</v>
      </c>
      <c r="B5587" s="215">
        <v>19.12</v>
      </c>
    </row>
    <row r="5588" spans="1:2">
      <c r="A5588" s="216">
        <v>45015</v>
      </c>
      <c r="B5588" s="215">
        <v>19.02</v>
      </c>
    </row>
    <row r="5589" spans="1:2">
      <c r="A5589" s="216">
        <v>45016</v>
      </c>
      <c r="B5589" s="215">
        <v>18.7</v>
      </c>
    </row>
    <row r="5590" spans="1:2">
      <c r="A5590" s="216">
        <v>45019</v>
      </c>
      <c r="B5590" s="215">
        <v>18.55</v>
      </c>
    </row>
    <row r="5591" spans="1:2">
      <c r="A5591" s="216">
        <v>45020</v>
      </c>
      <c r="B5591" s="215">
        <v>19</v>
      </c>
    </row>
    <row r="5592" spans="1:2">
      <c r="A5592" s="216">
        <v>45021</v>
      </c>
      <c r="B5592" s="215">
        <v>19.079999999999998</v>
      </c>
    </row>
    <row r="5593" spans="1:2">
      <c r="A5593" s="216">
        <v>45022</v>
      </c>
      <c r="B5593" s="215">
        <v>18.399999999999999</v>
      </c>
    </row>
    <row r="5594" spans="1:2">
      <c r="A5594" s="216">
        <v>45023</v>
      </c>
      <c r="B5594" s="217" t="e">
        <f>NA()</f>
        <v>#N/A</v>
      </c>
    </row>
    <row r="5595" spans="1:2">
      <c r="A5595" s="216">
        <v>45026</v>
      </c>
      <c r="B5595" s="215">
        <v>18.97</v>
      </c>
    </row>
    <row r="5596" spans="1:2">
      <c r="A5596" s="216">
        <v>45027</v>
      </c>
      <c r="B5596" s="215">
        <v>19.100000000000001</v>
      </c>
    </row>
    <row r="5597" spans="1:2">
      <c r="A5597" s="216">
        <v>45028</v>
      </c>
      <c r="B5597" s="215">
        <v>19.09</v>
      </c>
    </row>
    <row r="5598" spans="1:2">
      <c r="A5598" s="216">
        <v>45029</v>
      </c>
      <c r="B5598" s="215">
        <v>17.8</v>
      </c>
    </row>
    <row r="5599" spans="1:2">
      <c r="A5599" s="216">
        <v>45030</v>
      </c>
      <c r="B5599" s="215">
        <v>17.07</v>
      </c>
    </row>
    <row r="5600" spans="1:2">
      <c r="A5600" s="216">
        <v>45033</v>
      </c>
      <c r="B5600" s="215">
        <v>16.95</v>
      </c>
    </row>
    <row r="5601" spans="1:2">
      <c r="A5601" s="216">
        <v>45034</v>
      </c>
      <c r="B5601" s="215">
        <v>16.829999999999998</v>
      </c>
    </row>
    <row r="5602" spans="1:2">
      <c r="A5602" s="216">
        <v>45035</v>
      </c>
      <c r="B5602" s="215">
        <v>16.46</v>
      </c>
    </row>
    <row r="5603" spans="1:2">
      <c r="A5603" s="216">
        <v>45036</v>
      </c>
      <c r="B5603" s="215">
        <v>17.170000000000002</v>
      </c>
    </row>
    <row r="5604" spans="1:2">
      <c r="A5604" s="216">
        <v>45037</v>
      </c>
      <c r="B5604" s="215">
        <v>16.77</v>
      </c>
    </row>
    <row r="5605" spans="1:2">
      <c r="A5605" s="216">
        <v>45040</v>
      </c>
      <c r="B5605" s="215">
        <v>16.89</v>
      </c>
    </row>
    <row r="5606" spans="1:2">
      <c r="A5606" s="216">
        <v>45041</v>
      </c>
      <c r="B5606" s="215">
        <v>18.760000000000002</v>
      </c>
    </row>
    <row r="5607" spans="1:2">
      <c r="A5607" s="216">
        <v>45042</v>
      </c>
      <c r="B5607" s="215">
        <v>18.84</v>
      </c>
    </row>
    <row r="5608" spans="1:2">
      <c r="A5608" s="216">
        <v>45043</v>
      </c>
      <c r="B5608" s="215">
        <v>17.03</v>
      </c>
    </row>
    <row r="5609" spans="1:2">
      <c r="A5609" s="216">
        <v>45044</v>
      </c>
      <c r="B5609" s="215">
        <v>15.78</v>
      </c>
    </row>
    <row r="5610" spans="1:2">
      <c r="A5610" s="216">
        <v>45047</v>
      </c>
      <c r="B5610" s="215">
        <v>16.079999999999998</v>
      </c>
    </row>
    <row r="5611" spans="1:2">
      <c r="A5611" s="216">
        <v>45048</v>
      </c>
      <c r="B5611" s="215">
        <v>17.78</v>
      </c>
    </row>
    <row r="5612" spans="1:2">
      <c r="A5612" s="216">
        <v>45049</v>
      </c>
      <c r="B5612" s="215">
        <v>18.34</v>
      </c>
    </row>
    <row r="5613" spans="1:2">
      <c r="A5613" s="216">
        <v>45050</v>
      </c>
      <c r="B5613" s="215">
        <v>20.09</v>
      </c>
    </row>
    <row r="5614" spans="1:2">
      <c r="A5614" s="216">
        <v>45051</v>
      </c>
      <c r="B5614" s="215">
        <v>17.190000000000001</v>
      </c>
    </row>
    <row r="5615" spans="1:2">
      <c r="A5615" s="216">
        <v>45054</v>
      </c>
      <c r="B5615" s="215">
        <v>16.98</v>
      </c>
    </row>
    <row r="5616" spans="1:2">
      <c r="A5616" s="216">
        <v>45055</v>
      </c>
      <c r="B5616" s="215">
        <v>17.71</v>
      </c>
    </row>
    <row r="5617" spans="1:2">
      <c r="A5617" s="216">
        <v>45056</v>
      </c>
      <c r="B5617" s="215">
        <v>16.940000000000001</v>
      </c>
    </row>
    <row r="5618" spans="1:2">
      <c r="A5618" s="216">
        <v>45057</v>
      </c>
      <c r="B5618" s="215">
        <v>16.93</v>
      </c>
    </row>
    <row r="5619" spans="1:2">
      <c r="A5619" s="216">
        <v>45058</v>
      </c>
      <c r="B5619" s="215">
        <v>17.03</v>
      </c>
    </row>
    <row r="5620" spans="1:2">
      <c r="A5620" s="216">
        <v>45061</v>
      </c>
      <c r="B5620" s="215">
        <v>17.12</v>
      </c>
    </row>
    <row r="5621" spans="1:2">
      <c r="A5621" s="216">
        <v>45062</v>
      </c>
      <c r="B5621" s="215">
        <v>17.989999999999998</v>
      </c>
    </row>
    <row r="5622" spans="1:2">
      <c r="A5622" s="216">
        <v>45063</v>
      </c>
      <c r="B5622" s="215">
        <v>16.87</v>
      </c>
    </row>
    <row r="5623" spans="1:2">
      <c r="A5623" s="216">
        <v>45064</v>
      </c>
      <c r="B5623" s="215">
        <v>16.05</v>
      </c>
    </row>
    <row r="5624" spans="1:2">
      <c r="A5624" s="216">
        <v>45065</v>
      </c>
      <c r="B5624" s="215">
        <v>16.809999999999999</v>
      </c>
    </row>
    <row r="5625" spans="1:2">
      <c r="A5625" s="216">
        <v>45068</v>
      </c>
      <c r="B5625" s="215">
        <v>17.21</v>
      </c>
    </row>
    <row r="5626" spans="1:2">
      <c r="A5626" s="216">
        <v>45069</v>
      </c>
      <c r="B5626" s="215">
        <v>18.53</v>
      </c>
    </row>
    <row r="5627" spans="1:2">
      <c r="A5627" s="216">
        <v>45070</v>
      </c>
      <c r="B5627" s="215">
        <v>20.03</v>
      </c>
    </row>
    <row r="5628" spans="1:2">
      <c r="A5628" s="216">
        <v>45071</v>
      </c>
      <c r="B5628" s="215">
        <v>19.14</v>
      </c>
    </row>
    <row r="5629" spans="1:2">
      <c r="A5629" s="216">
        <v>45072</v>
      </c>
      <c r="B5629" s="215">
        <v>17.95</v>
      </c>
    </row>
    <row r="5630" spans="1:2">
      <c r="A5630" s="216">
        <v>45075</v>
      </c>
      <c r="B5630" s="215">
        <v>17.46</v>
      </c>
    </row>
    <row r="5631" spans="1:2">
      <c r="A5631" s="216">
        <v>45076</v>
      </c>
      <c r="B5631" s="215">
        <v>17.46</v>
      </c>
    </row>
    <row r="5632" spans="1:2">
      <c r="A5632" s="216">
        <v>45077</v>
      </c>
      <c r="B5632" s="215">
        <v>17.940000000000001</v>
      </c>
    </row>
    <row r="5633" spans="1:2">
      <c r="A5633" s="216">
        <v>45078</v>
      </c>
      <c r="B5633" s="215">
        <v>15.65</v>
      </c>
    </row>
    <row r="5634" spans="1:2">
      <c r="A5634" s="216">
        <v>45079</v>
      </c>
      <c r="B5634" s="215">
        <v>14.6</v>
      </c>
    </row>
    <row r="5635" spans="1:2">
      <c r="A5635" s="216">
        <v>45082</v>
      </c>
      <c r="B5635" s="215">
        <v>14.73</v>
      </c>
    </row>
    <row r="5636" spans="1:2">
      <c r="A5636" s="216">
        <v>45083</v>
      </c>
      <c r="B5636" s="215">
        <v>13.96</v>
      </c>
    </row>
    <row r="5637" spans="1:2">
      <c r="A5637" s="216">
        <v>45084</v>
      </c>
      <c r="B5637" s="215">
        <v>13.94</v>
      </c>
    </row>
    <row r="5638" spans="1:2">
      <c r="A5638" s="216">
        <v>45085</v>
      </c>
      <c r="B5638" s="215">
        <v>13.65</v>
      </c>
    </row>
    <row r="5639" spans="1:2">
      <c r="A5639" s="216">
        <v>45086</v>
      </c>
      <c r="B5639" s="215">
        <v>13.83</v>
      </c>
    </row>
    <row r="5640" spans="1:2">
      <c r="A5640" s="216">
        <v>45089</v>
      </c>
      <c r="B5640" s="215">
        <v>15.01</v>
      </c>
    </row>
    <row r="5641" spans="1:2">
      <c r="A5641" s="216">
        <v>45090</v>
      </c>
      <c r="B5641" s="215">
        <v>14.61</v>
      </c>
    </row>
    <row r="5642" spans="1:2">
      <c r="A5642" s="216">
        <v>45091</v>
      </c>
      <c r="B5642" s="215">
        <v>13.88</v>
      </c>
    </row>
    <row r="5643" spans="1:2">
      <c r="A5643" s="216">
        <v>45092</v>
      </c>
      <c r="B5643" s="215">
        <v>14.5</v>
      </c>
    </row>
    <row r="5644" spans="1:2">
      <c r="A5644" s="216">
        <v>45093</v>
      </c>
      <c r="B5644" s="215">
        <v>13.54</v>
      </c>
    </row>
    <row r="5645" spans="1:2">
      <c r="A5645" s="216">
        <v>45096</v>
      </c>
      <c r="B5645" s="215">
        <v>14.19</v>
      </c>
    </row>
    <row r="5646" spans="1:2">
      <c r="A5646" s="216">
        <v>45097</v>
      </c>
      <c r="B5646" s="215">
        <v>13.88</v>
      </c>
    </row>
    <row r="5647" spans="1:2">
      <c r="A5647" s="216">
        <v>45098</v>
      </c>
      <c r="B5647" s="215">
        <v>13.2</v>
      </c>
    </row>
    <row r="5648" spans="1:2">
      <c r="A5648" s="216">
        <v>45099</v>
      </c>
      <c r="B5648" s="215">
        <v>12.91</v>
      </c>
    </row>
    <row r="5649" spans="1:2">
      <c r="A5649" s="216">
        <v>45100</v>
      </c>
      <c r="B5649" s="215">
        <v>13.44</v>
      </c>
    </row>
    <row r="5650" spans="1:2">
      <c r="A5650" s="216">
        <v>45103</v>
      </c>
      <c r="B5650" s="215">
        <v>14.25</v>
      </c>
    </row>
    <row r="5651" spans="1:2">
      <c r="A5651" s="216">
        <v>45104</v>
      </c>
      <c r="B5651" s="215">
        <v>13.74</v>
      </c>
    </row>
    <row r="5652" spans="1:2">
      <c r="A5652" s="216">
        <v>45105</v>
      </c>
      <c r="B5652" s="215">
        <v>13.43</v>
      </c>
    </row>
    <row r="5653" spans="1:2">
      <c r="A5653" s="216">
        <v>45106</v>
      </c>
      <c r="B5653" s="215">
        <v>13.54</v>
      </c>
    </row>
    <row r="5654" spans="1:2">
      <c r="A5654" s="216">
        <v>45107</v>
      </c>
      <c r="B5654" s="215">
        <v>13.59</v>
      </c>
    </row>
    <row r="5655" spans="1:2">
      <c r="A5655" s="216">
        <v>45110</v>
      </c>
      <c r="B5655" s="215">
        <v>13.57</v>
      </c>
    </row>
    <row r="5656" spans="1:2">
      <c r="A5656" s="216">
        <v>45111</v>
      </c>
      <c r="B5656" s="215">
        <v>13.7</v>
      </c>
    </row>
    <row r="5657" spans="1:2">
      <c r="A5657" s="216">
        <v>45112</v>
      </c>
      <c r="B5657" s="215">
        <v>14.18</v>
      </c>
    </row>
    <row r="5658" spans="1:2">
      <c r="A5658" s="216">
        <v>45113</v>
      </c>
      <c r="B5658" s="215">
        <v>15.44</v>
      </c>
    </row>
    <row r="5659" spans="1:2">
      <c r="A5659" s="216">
        <v>45114</v>
      </c>
      <c r="B5659" s="215">
        <v>14.83</v>
      </c>
    </row>
    <row r="5660" spans="1:2">
      <c r="A5660" s="216">
        <v>45117</v>
      </c>
      <c r="B5660" s="215">
        <v>15.07</v>
      </c>
    </row>
    <row r="5661" spans="1:2">
      <c r="A5661" s="216">
        <v>45118</v>
      </c>
      <c r="B5661" s="215">
        <v>14.84</v>
      </c>
    </row>
    <row r="5662" spans="1:2">
      <c r="A5662" s="216">
        <v>45119</v>
      </c>
      <c r="B5662" s="215">
        <v>13.54</v>
      </c>
    </row>
    <row r="5663" spans="1:2">
      <c r="A5663" s="216">
        <v>45120</v>
      </c>
      <c r="B5663" s="215">
        <v>13.61</v>
      </c>
    </row>
    <row r="5664" spans="1:2">
      <c r="A5664" s="216">
        <v>45121</v>
      </c>
      <c r="B5664" s="215">
        <v>13.34</v>
      </c>
    </row>
    <row r="5665" spans="1:2">
      <c r="A5665" s="216">
        <v>45124</v>
      </c>
      <c r="B5665" s="215">
        <v>13.48</v>
      </c>
    </row>
    <row r="5666" spans="1:2">
      <c r="A5666" s="216">
        <v>45125</v>
      </c>
      <c r="B5666" s="215">
        <v>13.3</v>
      </c>
    </row>
    <row r="5667" spans="1:2">
      <c r="A5667" s="216">
        <v>45126</v>
      </c>
      <c r="B5667" s="215">
        <v>13.76</v>
      </c>
    </row>
    <row r="5668" spans="1:2">
      <c r="A5668" s="216">
        <v>45127</v>
      </c>
      <c r="B5668" s="215">
        <v>13.99</v>
      </c>
    </row>
    <row r="5669" spans="1:2">
      <c r="A5669" s="216">
        <v>45128</v>
      </c>
      <c r="B5669" s="215">
        <v>13.6</v>
      </c>
    </row>
    <row r="5670" spans="1:2">
      <c r="A5670" s="216">
        <v>45131</v>
      </c>
      <c r="B5670" s="215">
        <v>13.91</v>
      </c>
    </row>
    <row r="5671" spans="1:2">
      <c r="A5671" s="216">
        <v>45132</v>
      </c>
      <c r="B5671" s="215">
        <v>13.86</v>
      </c>
    </row>
    <row r="5672" spans="1:2">
      <c r="A5672" s="216">
        <v>45133</v>
      </c>
      <c r="B5672" s="215">
        <v>13.19</v>
      </c>
    </row>
    <row r="5673" spans="1:2">
      <c r="A5673" s="216">
        <v>45134</v>
      </c>
      <c r="B5673" s="215">
        <v>14.41</v>
      </c>
    </row>
    <row r="5674" spans="1:2">
      <c r="A5674" s="216">
        <v>45135</v>
      </c>
      <c r="B5674" s="215">
        <v>13.33</v>
      </c>
    </row>
    <row r="5675" spans="1:2">
      <c r="A5675" s="216">
        <v>45138</v>
      </c>
      <c r="B5675" s="215">
        <v>13.63</v>
      </c>
    </row>
    <row r="5676" spans="1:2">
      <c r="A5676" s="216">
        <v>45139</v>
      </c>
      <c r="B5676" s="215">
        <v>13.93</v>
      </c>
    </row>
    <row r="5677" spans="1:2">
      <c r="A5677" s="216">
        <v>45140</v>
      </c>
      <c r="B5677" s="215">
        <v>16.09</v>
      </c>
    </row>
    <row r="5678" spans="1:2">
      <c r="A5678" s="216">
        <v>45141</v>
      </c>
      <c r="B5678" s="215">
        <v>15.92</v>
      </c>
    </row>
    <row r="5679" spans="1:2">
      <c r="A5679" s="216">
        <v>45142</v>
      </c>
      <c r="B5679" s="215">
        <v>17.100000000000001</v>
      </c>
    </row>
    <row r="5680" spans="1:2">
      <c r="A5680" s="216">
        <v>45145</v>
      </c>
      <c r="B5680" s="215">
        <v>15.77</v>
      </c>
    </row>
    <row r="5681" spans="1:2">
      <c r="A5681" s="216">
        <v>45146</v>
      </c>
      <c r="B5681" s="215">
        <v>15.99</v>
      </c>
    </row>
    <row r="5682" spans="1:2">
      <c r="A5682" s="216">
        <v>45147</v>
      </c>
      <c r="B5682" s="215">
        <v>15.96</v>
      </c>
    </row>
    <row r="5683" spans="1:2">
      <c r="A5683" s="216">
        <v>45148</v>
      </c>
      <c r="B5683" s="215">
        <v>15.85</v>
      </c>
    </row>
    <row r="5684" spans="1:2">
      <c r="A5684" s="216">
        <v>45149</v>
      </c>
      <c r="B5684" s="215">
        <v>14.84</v>
      </c>
    </row>
    <row r="5685" spans="1:2">
      <c r="A5685" s="216">
        <v>45152</v>
      </c>
      <c r="B5685" s="215">
        <v>14.82</v>
      </c>
    </row>
    <row r="5686" spans="1:2">
      <c r="A5686" s="216">
        <v>45153</v>
      </c>
      <c r="B5686" s="215">
        <v>16.46</v>
      </c>
    </row>
    <row r="5687" spans="1:2">
      <c r="A5687" s="216">
        <v>45154</v>
      </c>
      <c r="B5687" s="215">
        <v>16.78</v>
      </c>
    </row>
    <row r="5688" spans="1:2">
      <c r="A5688" s="216">
        <v>45155</v>
      </c>
      <c r="B5688" s="215">
        <v>17.89</v>
      </c>
    </row>
    <row r="5689" spans="1:2">
      <c r="A5689" s="216">
        <v>45156</v>
      </c>
      <c r="B5689" s="215">
        <v>17.3</v>
      </c>
    </row>
    <row r="5690" spans="1:2">
      <c r="A5690" s="216">
        <v>45159</v>
      </c>
      <c r="B5690" s="215">
        <v>17.13</v>
      </c>
    </row>
    <row r="5691" spans="1:2">
      <c r="A5691" s="216">
        <v>45160</v>
      </c>
      <c r="B5691" s="215">
        <v>16.97</v>
      </c>
    </row>
    <row r="5692" spans="1:2">
      <c r="A5692" s="216">
        <v>45161</v>
      </c>
      <c r="B5692" s="215">
        <v>15.98</v>
      </c>
    </row>
    <row r="5693" spans="1:2">
      <c r="A5693" s="216">
        <v>45162</v>
      </c>
      <c r="B5693" s="215">
        <v>17.2</v>
      </c>
    </row>
    <row r="5694" spans="1:2">
      <c r="A5694" s="216">
        <v>45163</v>
      </c>
      <c r="B5694" s="215">
        <v>15.68</v>
      </c>
    </row>
    <row r="5695" spans="1:2">
      <c r="A5695" s="216">
        <v>45166</v>
      </c>
      <c r="B5695" s="215">
        <v>15.08</v>
      </c>
    </row>
    <row r="5696" spans="1:2">
      <c r="A5696" s="216">
        <v>45167</v>
      </c>
      <c r="B5696" s="215">
        <v>14.45</v>
      </c>
    </row>
    <row r="5697" spans="1:2">
      <c r="A5697" s="216">
        <v>45168</v>
      </c>
      <c r="B5697" s="215">
        <v>13.88</v>
      </c>
    </row>
    <row r="5698" spans="1:2">
      <c r="A5698" s="216">
        <v>45169</v>
      </c>
      <c r="B5698" s="215">
        <v>13.57</v>
      </c>
    </row>
    <row r="5699" spans="1:2">
      <c r="A5699" s="216">
        <v>45170</v>
      </c>
      <c r="B5699" s="215">
        <v>13.09</v>
      </c>
    </row>
    <row r="5700" spans="1:2">
      <c r="A5700" s="216">
        <v>45173</v>
      </c>
      <c r="B5700" s="215">
        <v>13.82</v>
      </c>
    </row>
    <row r="5701" spans="1:2">
      <c r="A5701" s="216">
        <v>45174</v>
      </c>
      <c r="B5701" s="215">
        <v>14.01</v>
      </c>
    </row>
    <row r="5702" spans="1:2">
      <c r="A5702" s="216">
        <v>45175</v>
      </c>
      <c r="B5702" s="215">
        <v>14.45</v>
      </c>
    </row>
    <row r="5703" spans="1:2">
      <c r="A5703" s="216">
        <v>45176</v>
      </c>
      <c r="B5703" s="215">
        <v>14.4</v>
      </c>
    </row>
    <row r="5704" spans="1:2">
      <c r="A5704" s="216">
        <v>45177</v>
      </c>
      <c r="B5704" s="215">
        <v>13.84</v>
      </c>
    </row>
    <row r="5705" spans="1:2">
      <c r="A5705" s="216">
        <v>45180</v>
      </c>
      <c r="B5705" s="215">
        <v>13.8</v>
      </c>
    </row>
    <row r="5706" spans="1:2">
      <c r="A5706" s="216">
        <v>45181</v>
      </c>
      <c r="B5706" s="215">
        <v>14.23</v>
      </c>
    </row>
    <row r="5707" spans="1:2">
      <c r="A5707" s="216">
        <v>45182</v>
      </c>
      <c r="B5707" s="215">
        <v>13.48</v>
      </c>
    </row>
    <row r="5708" spans="1:2">
      <c r="A5708" s="216">
        <v>45183</v>
      </c>
      <c r="B5708" s="215">
        <v>12.82</v>
      </c>
    </row>
    <row r="5709" spans="1:2">
      <c r="A5709" s="216">
        <v>45184</v>
      </c>
      <c r="B5709" s="215">
        <v>13.79</v>
      </c>
    </row>
    <row r="5710" spans="1:2">
      <c r="A5710" s="216">
        <v>45187</v>
      </c>
      <c r="B5710" s="215">
        <v>14</v>
      </c>
    </row>
    <row r="5711" spans="1:2">
      <c r="A5711" s="216">
        <v>45188</v>
      </c>
      <c r="B5711" s="215">
        <v>14.11</v>
      </c>
    </row>
    <row r="5712" spans="1:2">
      <c r="A5712" s="216">
        <v>45189</v>
      </c>
      <c r="B5712" s="215">
        <v>15.14</v>
      </c>
    </row>
    <row r="5713" spans="1:2">
      <c r="A5713" s="216">
        <v>45190</v>
      </c>
      <c r="B5713" s="215">
        <v>17.54</v>
      </c>
    </row>
    <row r="5714" spans="1:2">
      <c r="A5714" s="216">
        <v>45191</v>
      </c>
      <c r="B5714" s="215">
        <v>17.2</v>
      </c>
    </row>
    <row r="5715" spans="1:2">
      <c r="A5715" s="216">
        <v>45194</v>
      </c>
      <c r="B5715" s="215">
        <v>16.899999999999999</v>
      </c>
    </row>
    <row r="5716" spans="1:2">
      <c r="A5716" s="216">
        <v>45195</v>
      </c>
      <c r="B5716" s="215">
        <v>18.940000000000001</v>
      </c>
    </row>
    <row r="5717" spans="1:2">
      <c r="A5717" s="216">
        <v>45196</v>
      </c>
      <c r="B5717" s="215">
        <v>18.22</v>
      </c>
    </row>
    <row r="5718" spans="1:2">
      <c r="A5718" s="216">
        <v>45197</v>
      </c>
      <c r="B5718" s="215">
        <v>17.34</v>
      </c>
    </row>
    <row r="5719" spans="1:2">
      <c r="A5719" s="216">
        <v>45198</v>
      </c>
      <c r="B5719" s="215">
        <v>17.52</v>
      </c>
    </row>
    <row r="5720" spans="1:2">
      <c r="A5720" s="216">
        <v>45201</v>
      </c>
      <c r="B5720" s="215">
        <v>17.61</v>
      </c>
    </row>
    <row r="5721" spans="1:2">
      <c r="A5721" s="216">
        <v>45202</v>
      </c>
      <c r="B5721" s="215">
        <v>19.78</v>
      </c>
    </row>
    <row r="5722" spans="1:2">
      <c r="A5722" s="216">
        <v>45203</v>
      </c>
      <c r="B5722" s="215">
        <v>18.579999999999998</v>
      </c>
    </row>
    <row r="5723" spans="1:2">
      <c r="A5723" s="216">
        <v>45204</v>
      </c>
      <c r="B5723" s="215">
        <v>18.489999999999998</v>
      </c>
    </row>
    <row r="5724" spans="1:2">
      <c r="A5724" s="216">
        <v>45205</v>
      </c>
      <c r="B5724" s="215">
        <v>17.45</v>
      </c>
    </row>
    <row r="5725" spans="1:2">
      <c r="A5725" s="216">
        <v>45208</v>
      </c>
      <c r="B5725" s="215">
        <v>17.7</v>
      </c>
    </row>
    <row r="5726" spans="1:2">
      <c r="A5726" s="216">
        <v>45209</v>
      </c>
      <c r="B5726" s="215">
        <v>17.03</v>
      </c>
    </row>
    <row r="5727" spans="1:2">
      <c r="A5727" s="216">
        <v>45210</v>
      </c>
      <c r="B5727" s="215">
        <v>16.09</v>
      </c>
    </row>
    <row r="5728" spans="1:2">
      <c r="A5728" s="216">
        <v>45211</v>
      </c>
      <c r="B5728" s="215">
        <v>16.690000000000001</v>
      </c>
    </row>
    <row r="5729" spans="1:2">
      <c r="A5729" s="216">
        <v>45212</v>
      </c>
      <c r="B5729" s="215">
        <v>19.32</v>
      </c>
    </row>
    <row r="5730" spans="1:2">
      <c r="A5730" s="216">
        <v>45215</v>
      </c>
      <c r="B5730" s="215">
        <v>17.21</v>
      </c>
    </row>
    <row r="5731" spans="1:2">
      <c r="A5731" s="216">
        <v>45216</v>
      </c>
      <c r="B5731" s="215">
        <v>17.88</v>
      </c>
    </row>
    <row r="5732" spans="1:2">
      <c r="A5732" s="216">
        <v>45217</v>
      </c>
      <c r="B5732" s="215">
        <v>19.22</v>
      </c>
    </row>
    <row r="5733" spans="1:2">
      <c r="A5733" s="216">
        <v>45218</v>
      </c>
      <c r="B5733" s="215">
        <v>21.4</v>
      </c>
    </row>
    <row r="5734" spans="1:2">
      <c r="A5734" s="216">
        <v>45219</v>
      </c>
      <c r="B5734" s="215">
        <v>21.71</v>
      </c>
    </row>
    <row r="5735" spans="1:2">
      <c r="A5735" s="216">
        <v>45222</v>
      </c>
      <c r="B5735" s="215">
        <v>20.37</v>
      </c>
    </row>
    <row r="5736" spans="1:2">
      <c r="A5736" s="216">
        <v>45223</v>
      </c>
      <c r="B5736" s="215">
        <v>18.97</v>
      </c>
    </row>
    <row r="5737" spans="1:2">
      <c r="A5737" s="216">
        <v>45224</v>
      </c>
      <c r="B5737" s="215">
        <v>20.190000000000001</v>
      </c>
    </row>
    <row r="5738" spans="1:2">
      <c r="A5738" s="216">
        <v>45225</v>
      </c>
      <c r="B5738" s="215">
        <v>20.68</v>
      </c>
    </row>
    <row r="5739" spans="1:2">
      <c r="A5739" s="216">
        <v>45226</v>
      </c>
      <c r="B5739" s="215">
        <v>21.27</v>
      </c>
    </row>
    <row r="5740" spans="1:2">
      <c r="A5740" s="216">
        <v>45229</v>
      </c>
      <c r="B5740" s="215">
        <v>19.75</v>
      </c>
    </row>
    <row r="5741" spans="1:2">
      <c r="A5741" s="216">
        <v>45230</v>
      </c>
      <c r="B5741" s="215">
        <v>18.14</v>
      </c>
    </row>
    <row r="5742" spans="1:2">
      <c r="A5742" s="216">
        <v>45231</v>
      </c>
      <c r="B5742" s="215">
        <v>16.87</v>
      </c>
    </row>
    <row r="5743" spans="1:2">
      <c r="A5743" s="216">
        <v>45232</v>
      </c>
      <c r="B5743" s="215">
        <v>15.66</v>
      </c>
    </row>
    <row r="5744" spans="1:2">
      <c r="A5744" s="216">
        <v>45233</v>
      </c>
      <c r="B5744" s="215">
        <v>14.91</v>
      </c>
    </row>
    <row r="5745" spans="1:2">
      <c r="A5745" s="216">
        <v>45236</v>
      </c>
      <c r="B5745" s="215">
        <v>14.89</v>
      </c>
    </row>
    <row r="5746" spans="1:2">
      <c r="A5746" s="216">
        <v>45237</v>
      </c>
      <c r="B5746" s="215">
        <v>14.81</v>
      </c>
    </row>
    <row r="5747" spans="1:2">
      <c r="A5747" s="216">
        <v>45238</v>
      </c>
      <c r="B5747" s="215">
        <v>14.45</v>
      </c>
    </row>
    <row r="5748" spans="1:2">
      <c r="A5748" s="216">
        <v>45239</v>
      </c>
      <c r="B5748" s="215">
        <v>15.29</v>
      </c>
    </row>
    <row r="5749" spans="1:2">
      <c r="A5749" s="216">
        <v>45240</v>
      </c>
      <c r="B5749" s="215">
        <v>14.17</v>
      </c>
    </row>
    <row r="5750" spans="1:2">
      <c r="A5750" s="216">
        <v>45243</v>
      </c>
      <c r="B5750" s="215">
        <v>14.76</v>
      </c>
    </row>
    <row r="5751" spans="1:2">
      <c r="A5751" s="216">
        <v>45244</v>
      </c>
      <c r="B5751" s="215">
        <v>14.16</v>
      </c>
    </row>
    <row r="5752" spans="1:2">
      <c r="A5752" s="216">
        <v>45245</v>
      </c>
      <c r="B5752" s="215">
        <v>14.18</v>
      </c>
    </row>
    <row r="5753" spans="1:2">
      <c r="A5753" s="216">
        <v>45246</v>
      </c>
      <c r="B5753" s="215">
        <v>14.32</v>
      </c>
    </row>
    <row r="5754" spans="1:2">
      <c r="A5754" s="216">
        <v>45247</v>
      </c>
      <c r="B5754" s="215">
        <v>13.8</v>
      </c>
    </row>
    <row r="5755" spans="1:2">
      <c r="A5755" s="216">
        <v>45250</v>
      </c>
      <c r="B5755" s="215">
        <v>13.41</v>
      </c>
    </row>
    <row r="5756" spans="1:2">
      <c r="A5756" s="216">
        <v>45251</v>
      </c>
      <c r="B5756" s="215">
        <v>13.35</v>
      </c>
    </row>
    <row r="5757" spans="1:2">
      <c r="A5757" s="216">
        <v>45252</v>
      </c>
      <c r="B5757" s="215">
        <v>12.85</v>
      </c>
    </row>
    <row r="5758" spans="1:2">
      <c r="A5758" s="216">
        <v>45253</v>
      </c>
      <c r="B5758" s="215">
        <v>12.8</v>
      </c>
    </row>
    <row r="5759" spans="1:2">
      <c r="A5759" s="216">
        <v>45254</v>
      </c>
      <c r="B5759" s="215">
        <v>12.46</v>
      </c>
    </row>
    <row r="5760" spans="1:2">
      <c r="A5760" s="216">
        <v>45257</v>
      </c>
      <c r="B5760" s="215">
        <v>12.69</v>
      </c>
    </row>
    <row r="5761" spans="1:2">
      <c r="A5761" s="216">
        <v>45258</v>
      </c>
      <c r="B5761" s="215">
        <v>12.69</v>
      </c>
    </row>
    <row r="5762" spans="1:2">
      <c r="A5762" s="216">
        <v>45259</v>
      </c>
      <c r="B5762" s="215">
        <v>12.98</v>
      </c>
    </row>
    <row r="5763" spans="1:2">
      <c r="A5763" s="216">
        <v>45260</v>
      </c>
      <c r="B5763" s="215">
        <v>12.92</v>
      </c>
    </row>
    <row r="5764" spans="1:2">
      <c r="A5764" s="216">
        <v>45261</v>
      </c>
      <c r="B5764" s="215">
        <v>12.63</v>
      </c>
    </row>
    <row r="5765" spans="1:2">
      <c r="A5765" s="216">
        <v>45264</v>
      </c>
      <c r="B5765" s="215">
        <v>13.08</v>
      </c>
    </row>
    <row r="5766" spans="1:2">
      <c r="A5766" s="216">
        <v>45265</v>
      </c>
      <c r="B5766" s="215">
        <v>12.85</v>
      </c>
    </row>
    <row r="5767" spans="1:2">
      <c r="A5767" s="216">
        <v>45266</v>
      </c>
      <c r="B5767" s="215">
        <v>12.97</v>
      </c>
    </row>
    <row r="5768" spans="1:2">
      <c r="A5768" s="216">
        <v>45267</v>
      </c>
      <c r="B5768" s="215">
        <v>13.06</v>
      </c>
    </row>
    <row r="5769" spans="1:2">
      <c r="A5769" s="216">
        <v>45268</v>
      </c>
      <c r="B5769" s="215">
        <v>12.35</v>
      </c>
    </row>
    <row r="5770" spans="1:2">
      <c r="A5770" s="216">
        <v>45271</v>
      </c>
      <c r="B5770" s="215">
        <v>12.63</v>
      </c>
    </row>
    <row r="5771" spans="1:2">
      <c r="A5771" s="216">
        <v>45272</v>
      </c>
      <c r="B5771" s="215">
        <v>12.07</v>
      </c>
    </row>
    <row r="5772" spans="1:2">
      <c r="A5772" s="216">
        <v>45273</v>
      </c>
      <c r="B5772" s="215">
        <v>12.19</v>
      </c>
    </row>
    <row r="5773" spans="1:2">
      <c r="A5773" s="216">
        <v>45274</v>
      </c>
      <c r="B5773" s="215">
        <v>12.48</v>
      </c>
    </row>
    <row r="5774" spans="1:2">
      <c r="A5774" s="216">
        <v>45275</v>
      </c>
      <c r="B5774" s="215">
        <v>12.28</v>
      </c>
    </row>
    <row r="5775" spans="1:2">
      <c r="A5775" s="216">
        <v>45278</v>
      </c>
      <c r="B5775" s="215">
        <v>12.56</v>
      </c>
    </row>
    <row r="5776" spans="1:2">
      <c r="A5776" s="216">
        <v>45279</v>
      </c>
      <c r="B5776" s="215">
        <v>12.53</v>
      </c>
    </row>
    <row r="5777" spans="1:2">
      <c r="A5777" s="216">
        <v>45280</v>
      </c>
      <c r="B5777" s="215">
        <v>13.67</v>
      </c>
    </row>
    <row r="5778" spans="1:2">
      <c r="A5778" s="216">
        <v>45281</v>
      </c>
      <c r="B5778" s="215">
        <v>13.65</v>
      </c>
    </row>
    <row r="5779" spans="1:2">
      <c r="A5779" s="216">
        <v>45282</v>
      </c>
      <c r="B5779" s="215">
        <v>13.03</v>
      </c>
    </row>
    <row r="5780" spans="1:2">
      <c r="A5780" s="216">
        <v>45285</v>
      </c>
      <c r="B5780" s="217" t="e">
        <f>NA()</f>
        <v>#N/A</v>
      </c>
    </row>
    <row r="5781" spans="1:2">
      <c r="A5781" s="216">
        <v>45286</v>
      </c>
      <c r="B5781" s="215">
        <v>12.99</v>
      </c>
    </row>
    <row r="5782" spans="1:2">
      <c r="A5782" s="216">
        <v>45287</v>
      </c>
      <c r="B5782" s="215">
        <v>12.43</v>
      </c>
    </row>
    <row r="5783" spans="1:2">
      <c r="A5783" s="216">
        <v>45288</v>
      </c>
      <c r="B5783" s="215">
        <v>12.47</v>
      </c>
    </row>
    <row r="5784" spans="1:2">
      <c r="A5784" s="216">
        <v>45289</v>
      </c>
      <c r="B5784" s="215">
        <v>12.45</v>
      </c>
    </row>
    <row r="5785" spans="1:2">
      <c r="A5785" s="216">
        <v>45292</v>
      </c>
      <c r="B5785" s="217" t="e">
        <f>NA()</f>
        <v>#N/A</v>
      </c>
    </row>
    <row r="5786" spans="1:2">
      <c r="A5786" s="216">
        <v>45293</v>
      </c>
      <c r="B5786" s="215">
        <v>13.2</v>
      </c>
    </row>
    <row r="5787" spans="1:2">
      <c r="A5787" s="216">
        <v>45294</v>
      </c>
      <c r="B5787" s="215">
        <v>14.04</v>
      </c>
    </row>
    <row r="5788" spans="1:2">
      <c r="A5788" s="216">
        <v>45295</v>
      </c>
      <c r="B5788" s="215">
        <v>14.13</v>
      </c>
    </row>
    <row r="5789" spans="1:2">
      <c r="A5789" s="216">
        <v>45296</v>
      </c>
      <c r="B5789" s="215">
        <v>13.35</v>
      </c>
    </row>
    <row r="5790" spans="1:2">
      <c r="A5790" s="216">
        <v>45299</v>
      </c>
      <c r="B5790" s="215">
        <v>13.08</v>
      </c>
    </row>
    <row r="5791" spans="1:2">
      <c r="A5791" s="216">
        <v>45300</v>
      </c>
      <c r="B5791" s="215">
        <v>12.76</v>
      </c>
    </row>
    <row r="5792" spans="1:2">
      <c r="A5792" s="216">
        <v>45301</v>
      </c>
      <c r="B5792" s="215">
        <v>12.69</v>
      </c>
    </row>
    <row r="5793" spans="1:2">
      <c r="A5793" s="216">
        <v>45302</v>
      </c>
      <c r="B5793" s="215">
        <v>12.44</v>
      </c>
    </row>
    <row r="5794" spans="1:2">
      <c r="A5794" s="216">
        <v>45303</v>
      </c>
      <c r="B5794" s="215">
        <v>12.7</v>
      </c>
    </row>
    <row r="5795" spans="1:2">
      <c r="A5795" s="216">
        <v>45306</v>
      </c>
      <c r="B5795" s="215">
        <v>13.25</v>
      </c>
    </row>
    <row r="5796" spans="1:2">
      <c r="A5796" s="216">
        <v>45307</v>
      </c>
      <c r="B5796" s="215">
        <v>13.84</v>
      </c>
    </row>
    <row r="5797" spans="1:2">
      <c r="A5797" s="216">
        <v>45308</v>
      </c>
      <c r="B5797" s="215">
        <v>14.79</v>
      </c>
    </row>
    <row r="5798" spans="1:2">
      <c r="A5798" s="216">
        <v>45309</v>
      </c>
      <c r="B5798" s="215">
        <v>14.13</v>
      </c>
    </row>
    <row r="5799" spans="1:2">
      <c r="A5799" s="216">
        <v>45310</v>
      </c>
      <c r="B5799" s="215">
        <v>13.3</v>
      </c>
    </row>
    <row r="5800" spans="1:2">
      <c r="A5800" s="216">
        <v>45313</v>
      </c>
      <c r="B5800" s="215">
        <v>13.19</v>
      </c>
    </row>
    <row r="5801" spans="1:2">
      <c r="A5801" s="216">
        <v>45314</v>
      </c>
      <c r="B5801" s="215">
        <v>12.55</v>
      </c>
    </row>
    <row r="5802" spans="1:2">
      <c r="A5802" s="216">
        <v>45315</v>
      </c>
      <c r="B5802" s="215">
        <v>13.14</v>
      </c>
    </row>
    <row r="5803" spans="1:2">
      <c r="A5803" s="216">
        <v>45316</v>
      </c>
      <c r="B5803" s="215">
        <v>13.45</v>
      </c>
    </row>
    <row r="5804" spans="1:2">
      <c r="A5804" s="216">
        <v>45317</v>
      </c>
      <c r="B5804" s="215">
        <v>13.26</v>
      </c>
    </row>
    <row r="5805" spans="1:2">
      <c r="A5805" s="216">
        <v>45320</v>
      </c>
      <c r="B5805" s="215">
        <v>13.6</v>
      </c>
    </row>
    <row r="5806" spans="1:2">
      <c r="A5806" s="216">
        <v>45321</v>
      </c>
      <c r="B5806" s="215">
        <v>13.31</v>
      </c>
    </row>
    <row r="5807" spans="1:2">
      <c r="A5807" s="216">
        <v>45322</v>
      </c>
      <c r="B5807" s="215">
        <v>14.35</v>
      </c>
    </row>
    <row r="5808" spans="1:2">
      <c r="A5808" s="216">
        <v>45323</v>
      </c>
      <c r="B5808" s="215">
        <v>13.88</v>
      </c>
    </row>
    <row r="5809" spans="1:2">
      <c r="A5809" s="216">
        <v>45324</v>
      </c>
      <c r="B5809" s="215">
        <v>13.85</v>
      </c>
    </row>
    <row r="5810" spans="1:2">
      <c r="A5810" s="216">
        <v>45327</v>
      </c>
      <c r="B5810" s="215">
        <v>13.67</v>
      </c>
    </row>
    <row r="5811" spans="1:2">
      <c r="A5811" s="216">
        <v>45328</v>
      </c>
      <c r="B5811" s="215">
        <v>13.06</v>
      </c>
    </row>
    <row r="5812" spans="1:2">
      <c r="A5812" s="216">
        <v>45329</v>
      </c>
      <c r="B5812" s="215">
        <v>12.83</v>
      </c>
    </row>
    <row r="5813" spans="1:2">
      <c r="A5813" s="216">
        <v>45330</v>
      </c>
      <c r="B5813" s="215">
        <v>12.79</v>
      </c>
    </row>
    <row r="5814" spans="1:2">
      <c r="A5814" s="216">
        <v>45331</v>
      </c>
      <c r="B5814" s="215">
        <v>12.93</v>
      </c>
    </row>
    <row r="5815" spans="1:2">
      <c r="A5815" s="216">
        <v>45334</v>
      </c>
      <c r="B5815" s="215">
        <v>13.93</v>
      </c>
    </row>
    <row r="5816" spans="1:2">
      <c r="A5816" s="216">
        <v>45335</v>
      </c>
      <c r="B5816" s="215">
        <v>15.85</v>
      </c>
    </row>
    <row r="5817" spans="1:2">
      <c r="A5817" s="216">
        <v>45336</v>
      </c>
      <c r="B5817" s="215">
        <v>14.38</v>
      </c>
    </row>
    <row r="5818" spans="1:2">
      <c r="A5818" s="216">
        <v>45337</v>
      </c>
      <c r="B5818" s="215">
        <v>14.01</v>
      </c>
    </row>
    <row r="5819" spans="1:2">
      <c r="A5819" s="216">
        <v>45338</v>
      </c>
      <c r="B5819" s="215">
        <v>14.24</v>
      </c>
    </row>
    <row r="5820" spans="1:2">
      <c r="A5820" s="216">
        <v>45341</v>
      </c>
      <c r="B5820" s="215">
        <v>14.71</v>
      </c>
    </row>
    <row r="5821" spans="1:2">
      <c r="A5821" s="216">
        <v>45342</v>
      </c>
      <c r="B5821" s="215">
        <v>15.42</v>
      </c>
    </row>
    <row r="5822" spans="1:2">
      <c r="A5822" s="216">
        <v>45343</v>
      </c>
      <c r="B5822" s="215">
        <v>15.34</v>
      </c>
    </row>
    <row r="5823" spans="1:2">
      <c r="A5823" s="216">
        <v>45344</v>
      </c>
      <c r="B5823" s="215">
        <v>14.54</v>
      </c>
    </row>
    <row r="5824" spans="1:2">
      <c r="A5824" s="216">
        <v>45345</v>
      </c>
      <c r="B5824" s="215">
        <v>13.75</v>
      </c>
    </row>
    <row r="5825" spans="1:2">
      <c r="A5825" s="216">
        <v>45348</v>
      </c>
      <c r="B5825" s="215">
        <v>13.74</v>
      </c>
    </row>
    <row r="5826" spans="1:2">
      <c r="A5826" s="216">
        <v>45349</v>
      </c>
      <c r="B5826" s="215">
        <v>13.43</v>
      </c>
    </row>
    <row r="5827" spans="1:2">
      <c r="A5827" s="216">
        <v>45350</v>
      </c>
      <c r="B5827" s="215">
        <v>13.84</v>
      </c>
    </row>
    <row r="5828" spans="1:2">
      <c r="A5828" s="216">
        <v>45351</v>
      </c>
      <c r="B5828" s="215">
        <v>13.4</v>
      </c>
    </row>
    <row r="5829" spans="1:2">
      <c r="A5829" s="216">
        <v>45352</v>
      </c>
      <c r="B5829" s="215">
        <v>13.11</v>
      </c>
    </row>
    <row r="5830" spans="1:2">
      <c r="A5830" s="216">
        <v>45355</v>
      </c>
      <c r="B5830" s="215">
        <v>13.49</v>
      </c>
    </row>
    <row r="5831" spans="1:2">
      <c r="A5831" s="216">
        <v>45356</v>
      </c>
      <c r="B5831" s="215">
        <v>14.46</v>
      </c>
    </row>
    <row r="5832" spans="1:2">
      <c r="A5832" s="216">
        <v>45357</v>
      </c>
      <c r="B5832" s="215">
        <v>14.5</v>
      </c>
    </row>
    <row r="5833" spans="1:2">
      <c r="A5833" s="216">
        <v>45358</v>
      </c>
      <c r="B5833" s="215">
        <v>14.44</v>
      </c>
    </row>
    <row r="5834" spans="1:2">
      <c r="A5834" s="216">
        <v>45359</v>
      </c>
      <c r="B5834" s="215">
        <v>14.74</v>
      </c>
    </row>
    <row r="5835" spans="1:2">
      <c r="A5835" s="216">
        <v>45362</v>
      </c>
      <c r="B5835" s="215">
        <v>15.22</v>
      </c>
    </row>
    <row r="5836" spans="1:2">
      <c r="A5836" s="216">
        <v>45363</v>
      </c>
      <c r="B5836" s="215">
        <v>13.84</v>
      </c>
    </row>
    <row r="5837" spans="1:2">
      <c r="A5837" s="216">
        <v>45364</v>
      </c>
      <c r="B5837" s="215">
        <v>13.75</v>
      </c>
    </row>
    <row r="5838" spans="1:2">
      <c r="A5838" s="216">
        <v>45365</v>
      </c>
      <c r="B5838" s="215">
        <v>14.4</v>
      </c>
    </row>
    <row r="5839" spans="1:2">
      <c r="A5839" s="216">
        <v>45366</v>
      </c>
      <c r="B5839" s="215">
        <v>14.41</v>
      </c>
    </row>
    <row r="5840" spans="1:2">
      <c r="A5840" s="216">
        <v>45369</v>
      </c>
      <c r="B5840" s="215">
        <v>14.33</v>
      </c>
    </row>
    <row r="5841" spans="1:2">
      <c r="A5841" s="216">
        <v>45370</v>
      </c>
      <c r="B5841" s="215">
        <v>13.82</v>
      </c>
    </row>
    <row r="5842" spans="1:2">
      <c r="A5842" s="216">
        <v>45371</v>
      </c>
      <c r="B5842" s="215">
        <v>13.04</v>
      </c>
    </row>
    <row r="5843" spans="1:2">
      <c r="A5843" s="216">
        <v>45372</v>
      </c>
      <c r="B5843" s="215">
        <v>12.92</v>
      </c>
    </row>
    <row r="5844" spans="1:2">
      <c r="A5844" s="216">
        <v>45373</v>
      </c>
      <c r="B5844" s="215">
        <v>13.06</v>
      </c>
    </row>
    <row r="5845" spans="1:2">
      <c r="A5845" s="216">
        <v>45376</v>
      </c>
      <c r="B5845" s="215">
        <v>13.19</v>
      </c>
    </row>
    <row r="5846" spans="1:2">
      <c r="A5846" s="216">
        <v>45377</v>
      </c>
      <c r="B5846" s="215">
        <v>13.24</v>
      </c>
    </row>
    <row r="5847" spans="1:2">
      <c r="A5847" s="216">
        <v>45378</v>
      </c>
      <c r="B5847" s="215">
        <v>12.78</v>
      </c>
    </row>
    <row r="5848" spans="1:2">
      <c r="A5848" s="216">
        <v>45379</v>
      </c>
      <c r="B5848" s="215">
        <v>13.01</v>
      </c>
    </row>
    <row r="5849" spans="1:2">
      <c r="A5849" s="216">
        <v>45380</v>
      </c>
      <c r="B5849" s="217" t="e">
        <f>NA()</f>
        <v>#N/A</v>
      </c>
    </row>
    <row r="5850" spans="1:2">
      <c r="A5850" s="216">
        <v>45383</v>
      </c>
      <c r="B5850" s="215">
        <v>13.65</v>
      </c>
    </row>
    <row r="5851" spans="1:2">
      <c r="A5851" s="216">
        <v>45384</v>
      </c>
      <c r="B5851" s="215">
        <v>14.61</v>
      </c>
    </row>
    <row r="5852" spans="1:2">
      <c r="A5852" s="216">
        <v>45385</v>
      </c>
      <c r="B5852" s="215">
        <v>14.33</v>
      </c>
    </row>
    <row r="5853" spans="1:2">
      <c r="A5853" s="216">
        <v>45386</v>
      </c>
      <c r="B5853" s="215">
        <v>16.350000000000001</v>
      </c>
    </row>
    <row r="5854" spans="1:2">
      <c r="A5854" s="216">
        <v>45387</v>
      </c>
      <c r="B5854" s="215">
        <v>16.03</v>
      </c>
    </row>
    <row r="5855" spans="1:2">
      <c r="A5855" s="216">
        <v>45390</v>
      </c>
      <c r="B5855" s="215">
        <v>15.19</v>
      </c>
    </row>
    <row r="5856" spans="1:2">
      <c r="A5856" s="216">
        <v>45391</v>
      </c>
      <c r="B5856" s="215">
        <v>14.98</v>
      </c>
    </row>
    <row r="5857" spans="1:2">
      <c r="A5857" s="216">
        <v>45392</v>
      </c>
      <c r="B5857" s="215">
        <v>15.8</v>
      </c>
    </row>
    <row r="5858" spans="1:2">
      <c r="A5858" s="216">
        <v>45393</v>
      </c>
      <c r="B5858" s="215">
        <v>14.91</v>
      </c>
    </row>
    <row r="5859" spans="1:2">
      <c r="A5859" s="216">
        <v>45394</v>
      </c>
      <c r="B5859" s="215">
        <v>17.309999999999999</v>
      </c>
    </row>
    <row r="5860" spans="1:2">
      <c r="A5860" s="216">
        <v>45397</v>
      </c>
      <c r="B5860" s="215">
        <v>19.23</v>
      </c>
    </row>
    <row r="5861" spans="1:2">
      <c r="A5861" s="216">
        <v>45398</v>
      </c>
      <c r="B5861" s="215">
        <v>18.399999999999999</v>
      </c>
    </row>
    <row r="5862" spans="1:2">
      <c r="A5862" s="216">
        <v>45399</v>
      </c>
      <c r="B5862" s="215">
        <v>18.21</v>
      </c>
    </row>
    <row r="5863" spans="1:2">
      <c r="A5863" s="216">
        <v>45400</v>
      </c>
      <c r="B5863" s="215">
        <v>18</v>
      </c>
    </row>
    <row r="5864" spans="1:2">
      <c r="A5864" s="216">
        <v>45401</v>
      </c>
      <c r="B5864" s="215">
        <v>18.71</v>
      </c>
    </row>
    <row r="5865" spans="1:2">
      <c r="A5865" s="216">
        <v>45404</v>
      </c>
      <c r="B5865" s="215">
        <v>16.940000000000001</v>
      </c>
    </row>
    <row r="5866" spans="1:2">
      <c r="A5866" s="216">
        <v>45405</v>
      </c>
      <c r="B5866" s="215">
        <v>15.69</v>
      </c>
    </row>
    <row r="5867" spans="1:2">
      <c r="A5867" s="216">
        <v>45406</v>
      </c>
      <c r="B5867" s="215">
        <v>15.97</v>
      </c>
    </row>
    <row r="5868" spans="1:2">
      <c r="A5868" s="216">
        <v>45407</v>
      </c>
      <c r="B5868" s="215">
        <v>15.37</v>
      </c>
    </row>
    <row r="5869" spans="1:2">
      <c r="A5869" s="216">
        <v>45408</v>
      </c>
      <c r="B5869" s="215">
        <v>15.03</v>
      </c>
    </row>
    <row r="5870" spans="1:2">
      <c r="A5870" s="216">
        <v>45411</v>
      </c>
      <c r="B5870" s="215">
        <v>14.67</v>
      </c>
    </row>
    <row r="5871" spans="1:2">
      <c r="A5871" s="216">
        <v>45412</v>
      </c>
      <c r="B5871" s="215">
        <v>15.65</v>
      </c>
    </row>
    <row r="5872" spans="1:2">
      <c r="A5872" s="216">
        <v>45413</v>
      </c>
      <c r="B5872" s="215">
        <v>15.39</v>
      </c>
    </row>
    <row r="5873" spans="1:2">
      <c r="A5873" s="216">
        <v>45414</v>
      </c>
      <c r="B5873" s="215">
        <v>14.68</v>
      </c>
    </row>
    <row r="5874" spans="1:2">
      <c r="A5874" s="216">
        <v>45415</v>
      </c>
      <c r="B5874" s="215">
        <v>13.49</v>
      </c>
    </row>
    <row r="5875" spans="1:2">
      <c r="A5875" s="216">
        <v>45418</v>
      </c>
      <c r="B5875" s="215">
        <v>13.49</v>
      </c>
    </row>
    <row r="5876" spans="1:2">
      <c r="A5876" s="216">
        <v>45419</v>
      </c>
      <c r="B5876" s="215">
        <v>13.23</v>
      </c>
    </row>
    <row r="5877" spans="1:2">
      <c r="A5877" s="216">
        <v>45420</v>
      </c>
      <c r="B5877" s="215">
        <v>13</v>
      </c>
    </row>
    <row r="5878" spans="1:2">
      <c r="A5878" s="216">
        <v>45421</v>
      </c>
      <c r="B5878" s="215">
        <v>12.69</v>
      </c>
    </row>
    <row r="5879" spans="1:2">
      <c r="A5879" s="216">
        <v>45422</v>
      </c>
      <c r="B5879" s="215">
        <v>12.55</v>
      </c>
    </row>
    <row r="5880" spans="1:2">
      <c r="A5880" s="216">
        <v>45425</v>
      </c>
      <c r="B5880" s="215">
        <v>13.6</v>
      </c>
    </row>
    <row r="5881" spans="1:2">
      <c r="A5881" s="216">
        <v>45426</v>
      </c>
      <c r="B5881" s="215">
        <v>13.42</v>
      </c>
    </row>
    <row r="5882" spans="1:2">
      <c r="A5882" s="216">
        <v>45427</v>
      </c>
      <c r="B5882" s="215">
        <v>12.45</v>
      </c>
    </row>
    <row r="5883" spans="1:2">
      <c r="A5883" s="216">
        <v>45428</v>
      </c>
      <c r="B5883" s="215">
        <v>12.42</v>
      </c>
    </row>
    <row r="5884" spans="1:2">
      <c r="A5884" s="216">
        <v>45429</v>
      </c>
      <c r="B5884" s="215">
        <v>11.99</v>
      </c>
    </row>
    <row r="5885" spans="1:2">
      <c r="A5885" s="216">
        <v>45432</v>
      </c>
      <c r="B5885" s="215">
        <v>12.15</v>
      </c>
    </row>
    <row r="5886" spans="1:2">
      <c r="A5886" s="216">
        <v>45433</v>
      </c>
      <c r="B5886" s="215">
        <v>11.86</v>
      </c>
    </row>
    <row r="5887" spans="1:2">
      <c r="A5887" s="216">
        <v>45434</v>
      </c>
      <c r="B5887" s="215">
        <v>12.29</v>
      </c>
    </row>
    <row r="5888" spans="1:2">
      <c r="A5888" s="216">
        <v>45435</v>
      </c>
      <c r="B5888" s="215">
        <v>12.77</v>
      </c>
    </row>
    <row r="5889" spans="1:2">
      <c r="A5889" s="216">
        <v>45436</v>
      </c>
      <c r="B5889" s="215">
        <v>11.93</v>
      </c>
    </row>
    <row r="5890" spans="1:2">
      <c r="A5890" s="216">
        <v>45439</v>
      </c>
      <c r="B5890" s="215">
        <v>12.36</v>
      </c>
    </row>
    <row r="5891" spans="1:2">
      <c r="A5891" s="216">
        <v>45440</v>
      </c>
      <c r="B5891" s="215">
        <v>12.92</v>
      </c>
    </row>
    <row r="5892" spans="1:2">
      <c r="A5892" s="216">
        <v>45441</v>
      </c>
      <c r="B5892" s="215">
        <v>14.28</v>
      </c>
    </row>
    <row r="5893" spans="1:2">
      <c r="A5893" s="216">
        <v>45442</v>
      </c>
      <c r="B5893" s="215">
        <v>14.47</v>
      </c>
    </row>
    <row r="5894" spans="1:2">
      <c r="A5894" s="216">
        <v>45443</v>
      </c>
      <c r="B5894" s="215">
        <v>12.92</v>
      </c>
    </row>
    <row r="5895" spans="1:2">
      <c r="A5895" s="216">
        <v>45446</v>
      </c>
      <c r="B5895" s="215">
        <v>13.11</v>
      </c>
    </row>
    <row r="5896" spans="1:2">
      <c r="A5896" s="216">
        <v>45447</v>
      </c>
      <c r="B5896" s="215">
        <v>13.16</v>
      </c>
    </row>
    <row r="5897" spans="1:2">
      <c r="A5897" s="216">
        <v>45448</v>
      </c>
      <c r="B5897" s="215">
        <v>12.63</v>
      </c>
    </row>
    <row r="5898" spans="1:2">
      <c r="A5898" s="216">
        <v>45449</v>
      </c>
      <c r="B5898" s="215">
        <v>12.58</v>
      </c>
    </row>
    <row r="5899" spans="1:2">
      <c r="A5899" s="216">
        <v>45450</v>
      </c>
      <c r="B5899" s="215">
        <v>12.22</v>
      </c>
    </row>
    <row r="5900" spans="1:2">
      <c r="A5900" s="216">
        <v>45453</v>
      </c>
      <c r="B5900" s="215">
        <v>12.74</v>
      </c>
    </row>
    <row r="5901" spans="1:2">
      <c r="A5901" s="216">
        <v>45454</v>
      </c>
      <c r="B5901" s="215">
        <v>12.85</v>
      </c>
    </row>
    <row r="5902" spans="1:2">
      <c r="A5902" s="216">
        <v>45455</v>
      </c>
      <c r="B5902" s="215">
        <v>12.04</v>
      </c>
    </row>
    <row r="5903" spans="1:2">
      <c r="A5903" s="216">
        <v>45456</v>
      </c>
      <c r="B5903" s="215">
        <v>11.94</v>
      </c>
    </row>
    <row r="5904" spans="1:2">
      <c r="A5904" s="216">
        <v>45457</v>
      </c>
      <c r="B5904" s="215">
        <v>12.66</v>
      </c>
    </row>
    <row r="5905" spans="1:2">
      <c r="A5905" s="216">
        <v>45460</v>
      </c>
      <c r="B5905" s="215">
        <v>12.75</v>
      </c>
    </row>
    <row r="5906" spans="1:2">
      <c r="A5906" s="216">
        <v>45461</v>
      </c>
      <c r="B5906" s="215">
        <v>12.3</v>
      </c>
    </row>
    <row r="5907" spans="1:2">
      <c r="A5907" s="216">
        <v>45462</v>
      </c>
      <c r="B5907" s="215">
        <v>12.48</v>
      </c>
    </row>
    <row r="5908" spans="1:2">
      <c r="A5908" s="216">
        <v>45463</v>
      </c>
      <c r="B5908" s="215">
        <v>13.28</v>
      </c>
    </row>
    <row r="5909" spans="1:2">
      <c r="A5909" s="216">
        <v>45464</v>
      </c>
      <c r="B5909" s="215">
        <v>13.2</v>
      </c>
    </row>
    <row r="5910" spans="1:2">
      <c r="A5910" s="216">
        <v>45467</v>
      </c>
      <c r="B5910" s="215">
        <v>13.33</v>
      </c>
    </row>
    <row r="5911" spans="1:2">
      <c r="A5911" s="216">
        <v>45468</v>
      </c>
      <c r="B5911" s="215">
        <v>12.84</v>
      </c>
    </row>
    <row r="5912" spans="1:2">
      <c r="A5912" s="216">
        <v>45469</v>
      </c>
      <c r="B5912" s="215">
        <v>12.55</v>
      </c>
    </row>
    <row r="5913" spans="1:2">
      <c r="A5913" s="216">
        <v>45470</v>
      </c>
      <c r="B5913" s="215">
        <v>12.24</v>
      </c>
    </row>
    <row r="5914" spans="1:2">
      <c r="A5914" s="216">
        <v>45471</v>
      </c>
      <c r="B5914" s="215">
        <v>12.44</v>
      </c>
    </row>
    <row r="5915" spans="1:2">
      <c r="A5915" s="216">
        <v>45474</v>
      </c>
      <c r="B5915" s="215">
        <v>12.22</v>
      </c>
    </row>
    <row r="5916" spans="1:2">
      <c r="A5916" s="216">
        <v>45475</v>
      </c>
      <c r="B5916" s="215">
        <v>12.03</v>
      </c>
    </row>
    <row r="5917" spans="1:2">
      <c r="A5917" s="216">
        <v>45476</v>
      </c>
      <c r="B5917" s="215">
        <v>12.09</v>
      </c>
    </row>
    <row r="5918" spans="1:2">
      <c r="A5918" s="216">
        <v>45477</v>
      </c>
      <c r="B5918" s="215">
        <v>12.26</v>
      </c>
    </row>
    <row r="5919" spans="1:2">
      <c r="A5919" s="216">
        <v>45478</v>
      </c>
      <c r="B5919" s="215">
        <v>12.48</v>
      </c>
    </row>
    <row r="5920" spans="1:2">
      <c r="A5920" s="216">
        <v>45481</v>
      </c>
      <c r="B5920" s="215">
        <v>12.37</v>
      </c>
    </row>
    <row r="5921" spans="1:2">
      <c r="A5921" s="216">
        <v>45482</v>
      </c>
      <c r="B5921" s="215">
        <v>12.51</v>
      </c>
    </row>
    <row r="5922" spans="1:2">
      <c r="A5922" s="216">
        <v>45483</v>
      </c>
      <c r="B5922" s="215">
        <v>12.85</v>
      </c>
    </row>
    <row r="5923" spans="1:2">
      <c r="A5923" s="216">
        <v>45484</v>
      </c>
      <c r="B5923" s="215">
        <v>12.92</v>
      </c>
    </row>
    <row r="5924" spans="1:2">
      <c r="A5924" s="216">
        <v>45485</v>
      </c>
      <c r="B5924" s="215">
        <v>12.46</v>
      </c>
    </row>
    <row r="5925" spans="1:2">
      <c r="A5925" s="216">
        <v>45488</v>
      </c>
      <c r="B5925" s="215">
        <v>13.12</v>
      </c>
    </row>
    <row r="5926" spans="1:2">
      <c r="A5926" s="216">
        <v>45489</v>
      </c>
      <c r="B5926" s="215">
        <v>13.19</v>
      </c>
    </row>
    <row r="5927" spans="1:2">
      <c r="A5927" s="216">
        <v>45490</v>
      </c>
      <c r="B5927" s="215">
        <v>14.48</v>
      </c>
    </row>
    <row r="5928" spans="1:2">
      <c r="A5928" s="216">
        <v>45491</v>
      </c>
      <c r="B5928" s="215">
        <v>15.93</v>
      </c>
    </row>
    <row r="5929" spans="1:2">
      <c r="A5929" s="216">
        <v>45492</v>
      </c>
      <c r="B5929" s="215">
        <v>16.52</v>
      </c>
    </row>
    <row r="5930" spans="1:2">
      <c r="A5930" s="216">
        <v>45495</v>
      </c>
      <c r="B5930" s="215">
        <v>14.91</v>
      </c>
    </row>
    <row r="5931" spans="1:2">
      <c r="A5931" s="216">
        <v>45496</v>
      </c>
      <c r="B5931" s="215">
        <v>14.72</v>
      </c>
    </row>
    <row r="5932" spans="1:2">
      <c r="A5932" s="216">
        <v>45497</v>
      </c>
      <c r="B5932" s="215">
        <v>18.04</v>
      </c>
    </row>
    <row r="5933" spans="1:2">
      <c r="A5933" s="216">
        <v>45498</v>
      </c>
      <c r="B5933" s="215">
        <v>18.46</v>
      </c>
    </row>
    <row r="5934" spans="1:2">
      <c r="A5934" s="216">
        <v>45499</v>
      </c>
      <c r="B5934" s="215">
        <v>16.39</v>
      </c>
    </row>
    <row r="5935" spans="1:2">
      <c r="A5935" s="216">
        <v>45502</v>
      </c>
      <c r="B5935" s="215">
        <v>16.600000000000001</v>
      </c>
    </row>
    <row r="5936" spans="1:2">
      <c r="A5936" s="216">
        <v>45503</v>
      </c>
      <c r="B5936" s="215">
        <v>17.690000000000001</v>
      </c>
    </row>
    <row r="5937" spans="1:2">
      <c r="A5937" s="216">
        <v>45504</v>
      </c>
      <c r="B5937" s="215">
        <v>16.36</v>
      </c>
    </row>
    <row r="5938" spans="1:2">
      <c r="A5938" s="216">
        <v>45505</v>
      </c>
      <c r="B5938" s="215">
        <v>18.59</v>
      </c>
    </row>
    <row r="5939" spans="1:2">
      <c r="A5939" s="216">
        <v>45506</v>
      </c>
      <c r="B5939" s="215">
        <v>23.39</v>
      </c>
    </row>
    <row r="5940" spans="1:2">
      <c r="A5940" s="216">
        <v>45509</v>
      </c>
      <c r="B5940" s="215">
        <v>38.57</v>
      </c>
    </row>
    <row r="5941" spans="1:2">
      <c r="A5941" s="216">
        <v>45510</v>
      </c>
      <c r="B5941" s="215">
        <v>27.71</v>
      </c>
    </row>
    <row r="5942" spans="1:2">
      <c r="A5942" s="216">
        <v>45511</v>
      </c>
      <c r="B5942" s="215">
        <v>27.85</v>
      </c>
    </row>
    <row r="5943" spans="1:2">
      <c r="A5943" s="216">
        <v>45512</v>
      </c>
      <c r="B5943" s="215">
        <v>23.79</v>
      </c>
    </row>
    <row r="5944" spans="1:2">
      <c r="A5944" s="216">
        <v>45513</v>
      </c>
      <c r="B5944" s="215">
        <v>20.37</v>
      </c>
    </row>
    <row r="5945" spans="1:2">
      <c r="A5945" s="216">
        <v>45516</v>
      </c>
      <c r="B5945" s="215">
        <v>20.71</v>
      </c>
    </row>
    <row r="5946" spans="1:2">
      <c r="A5946" s="216">
        <v>45517</v>
      </c>
      <c r="B5946" s="215">
        <v>18.12</v>
      </c>
    </row>
    <row r="5947" spans="1:2">
      <c r="A5947" s="216">
        <v>45518</v>
      </c>
      <c r="B5947" s="215">
        <v>16.190000000000001</v>
      </c>
    </row>
    <row r="5948" spans="1:2">
      <c r="A5948" s="216">
        <v>45519</v>
      </c>
      <c r="B5948" s="215">
        <v>15.23</v>
      </c>
    </row>
    <row r="5949" spans="1:2">
      <c r="A5949" s="216">
        <v>45520</v>
      </c>
      <c r="B5949" s="215">
        <v>14.8</v>
      </c>
    </row>
    <row r="5950" spans="1:2">
      <c r="A5950" s="216">
        <v>45523</v>
      </c>
      <c r="B5950" s="215">
        <v>14.65</v>
      </c>
    </row>
    <row r="5951" spans="1:2">
      <c r="A5951" s="216">
        <v>45524</v>
      </c>
      <c r="B5951" s="215">
        <v>15.88</v>
      </c>
    </row>
    <row r="5952" spans="1:2">
      <c r="A5952" s="216">
        <v>45525</v>
      </c>
      <c r="B5952" s="215">
        <v>16.27</v>
      </c>
    </row>
    <row r="5953" spans="1:2">
      <c r="A5953" s="216">
        <v>45526</v>
      </c>
      <c r="B5953" s="215">
        <v>17.55</v>
      </c>
    </row>
    <row r="5954" spans="1:2">
      <c r="A5954" s="216">
        <v>45527</v>
      </c>
      <c r="B5954" s="215">
        <v>15.86</v>
      </c>
    </row>
    <row r="5955" spans="1:2">
      <c r="A5955" s="216">
        <v>45530</v>
      </c>
      <c r="B5955" s="215">
        <v>16.149999999999999</v>
      </c>
    </row>
    <row r="5956" spans="1:2">
      <c r="A5956" s="216">
        <v>45531</v>
      </c>
      <c r="B5956" s="215">
        <v>15.43</v>
      </c>
    </row>
    <row r="5957" spans="1:2">
      <c r="A5957" s="216">
        <v>45532</v>
      </c>
      <c r="B5957" s="215">
        <v>17.11</v>
      </c>
    </row>
    <row r="5958" spans="1:2">
      <c r="A5958" s="216">
        <v>45533</v>
      </c>
      <c r="B5958" s="215">
        <v>15.65</v>
      </c>
    </row>
    <row r="5959" spans="1:2">
      <c r="A5959" s="216">
        <v>45534</v>
      </c>
      <c r="B5959" s="215">
        <v>15</v>
      </c>
    </row>
    <row r="5960" spans="1:2">
      <c r="A5960" s="216">
        <v>45537</v>
      </c>
      <c r="B5960" s="215">
        <v>15.55</v>
      </c>
    </row>
    <row r="5961" spans="1:2">
      <c r="A5961" s="216">
        <v>45538</v>
      </c>
      <c r="B5961" s="215">
        <v>20.72</v>
      </c>
    </row>
    <row r="5962" spans="1:2">
      <c r="A5962" s="216">
        <v>45539</v>
      </c>
      <c r="B5962" s="215">
        <v>21.32</v>
      </c>
    </row>
    <row r="5963" spans="1:2">
      <c r="A5963" s="216">
        <v>45540</v>
      </c>
      <c r="B5963" s="215">
        <v>19.899999999999999</v>
      </c>
    </row>
    <row r="5964" spans="1:2">
      <c r="A5964" s="216">
        <v>45541</v>
      </c>
      <c r="B5964" s="215">
        <v>22.38</v>
      </c>
    </row>
    <row r="5965" spans="1:2">
      <c r="A5965" s="216">
        <v>45544</v>
      </c>
      <c r="B5965" s="215">
        <v>19.45</v>
      </c>
    </row>
    <row r="5966" spans="1:2">
      <c r="A5966" s="216">
        <v>45545</v>
      </c>
      <c r="B5966" s="215">
        <v>19.079999999999998</v>
      </c>
    </row>
    <row r="5967" spans="1:2">
      <c r="A5967" s="216">
        <v>45546</v>
      </c>
      <c r="B5967" s="215">
        <v>17.690000000000001</v>
      </c>
    </row>
    <row r="5968" spans="1:2">
      <c r="A5968" s="216">
        <v>45547</v>
      </c>
      <c r="B5968" s="215">
        <v>17.07</v>
      </c>
    </row>
    <row r="5969" spans="1:2">
      <c r="A5969" s="216">
        <v>45548</v>
      </c>
      <c r="B5969" s="215">
        <v>16.559999999999999</v>
      </c>
    </row>
    <row r="5970" spans="1:2">
      <c r="A5970" s="216">
        <v>45551</v>
      </c>
      <c r="B5970" s="215">
        <v>17.14</v>
      </c>
    </row>
    <row r="5971" spans="1:2">
      <c r="A5971" s="216">
        <v>45552</v>
      </c>
      <c r="B5971" s="215">
        <v>17.61</v>
      </c>
    </row>
    <row r="5972" spans="1:2">
      <c r="A5972" s="216">
        <v>45553</v>
      </c>
      <c r="B5972" s="215">
        <v>18.23</v>
      </c>
    </row>
    <row r="5973" spans="1:2">
      <c r="A5973" s="216">
        <v>45554</v>
      </c>
      <c r="B5973" s="215">
        <v>16.329999999999998</v>
      </c>
    </row>
    <row r="5974" spans="1:2">
      <c r="A5974" s="216">
        <v>45555</v>
      </c>
      <c r="B5974" s="215">
        <v>16.149999999999999</v>
      </c>
    </row>
    <row r="5975" spans="1:2">
      <c r="A5975" s="216">
        <v>45558</v>
      </c>
      <c r="B5975" s="215">
        <v>15.89</v>
      </c>
    </row>
    <row r="5976" spans="1:2">
      <c r="A5976" s="216">
        <v>45559</v>
      </c>
      <c r="B5976" s="215">
        <v>15.39</v>
      </c>
    </row>
    <row r="5977" spans="1:2">
      <c r="A5977" s="216">
        <v>45560</v>
      </c>
      <c r="B5977" s="215">
        <v>15.41</v>
      </c>
    </row>
    <row r="5978" spans="1:2">
      <c r="A5978" s="216">
        <v>45561</v>
      </c>
      <c r="B5978" s="215">
        <v>15.37</v>
      </c>
    </row>
    <row r="5979" spans="1:2">
      <c r="A5979" s="216">
        <v>45562</v>
      </c>
      <c r="B5979" s="215">
        <v>16.96</v>
      </c>
    </row>
    <row r="5980" spans="1:2">
      <c r="A5980" s="216">
        <v>45565</v>
      </c>
      <c r="B5980" s="215">
        <v>16.73</v>
      </c>
    </row>
    <row r="5981" spans="1:2">
      <c r="A5981" s="216">
        <v>45566</v>
      </c>
      <c r="B5981" s="215">
        <v>19.260000000000002</v>
      </c>
    </row>
    <row r="5982" spans="1:2">
      <c r="A5982" s="216">
        <v>45567</v>
      </c>
      <c r="B5982" s="215">
        <v>18.899999999999999</v>
      </c>
    </row>
    <row r="5983" spans="1:2">
      <c r="A5983" s="216">
        <v>45568</v>
      </c>
      <c r="B5983" s="215">
        <v>20.49</v>
      </c>
    </row>
    <row r="5984" spans="1:2">
      <c r="A5984" s="216">
        <v>45569</v>
      </c>
      <c r="B5984" s="215">
        <v>19.21</v>
      </c>
    </row>
    <row r="5985" spans="1:2">
      <c r="A5985" s="216">
        <v>45572</v>
      </c>
      <c r="B5985" s="215">
        <v>22.64</v>
      </c>
    </row>
    <row r="5986" spans="1:2">
      <c r="A5986" s="216">
        <v>45573</v>
      </c>
      <c r="B5986" s="215">
        <v>21.42</v>
      </c>
    </row>
    <row r="5987" spans="1:2">
      <c r="A5987" s="216">
        <v>45574</v>
      </c>
      <c r="B5987" s="215">
        <v>20.86</v>
      </c>
    </row>
    <row r="5988" spans="1:2">
      <c r="A5988" s="216">
        <v>45575</v>
      </c>
      <c r="B5988" s="215">
        <v>20.93</v>
      </c>
    </row>
    <row r="5989" spans="1:2">
      <c r="A5989" s="216">
        <v>45576</v>
      </c>
      <c r="B5989" s="215">
        <v>20.46</v>
      </c>
    </row>
    <row r="5990" spans="1:2">
      <c r="A5990" s="216">
        <v>45579</v>
      </c>
      <c r="B5990" s="215">
        <v>19.7</v>
      </c>
    </row>
    <row r="5991" spans="1:2">
      <c r="A5991" s="216">
        <v>45580</v>
      </c>
      <c r="B5991" s="215">
        <v>20.64</v>
      </c>
    </row>
    <row r="5992" spans="1:2">
      <c r="A5992" s="216">
        <v>45581</v>
      </c>
      <c r="B5992" s="215">
        <v>19.579999999999998</v>
      </c>
    </row>
    <row r="5993" spans="1:2">
      <c r="A5993" s="216">
        <v>45582</v>
      </c>
      <c r="B5993" s="215">
        <v>19.11</v>
      </c>
    </row>
    <row r="5994" spans="1:2">
      <c r="A5994" s="216">
        <v>45583</v>
      </c>
      <c r="B5994" s="215">
        <v>18.03</v>
      </c>
    </row>
    <row r="5995" spans="1:2">
      <c r="A5995" s="216">
        <v>45586</v>
      </c>
      <c r="B5995" s="215">
        <v>18.37</v>
      </c>
    </row>
    <row r="5996" spans="1:2">
      <c r="A5996" s="216">
        <v>45587</v>
      </c>
      <c r="B5996" s="215">
        <v>18.2</v>
      </c>
    </row>
    <row r="5997" spans="1:2">
      <c r="A5997" s="216">
        <v>45588</v>
      </c>
      <c r="B5997" s="215">
        <v>19.239999999999998</v>
      </c>
    </row>
    <row r="5998" spans="1:2">
      <c r="A5998" s="216">
        <v>45589</v>
      </c>
      <c r="B5998" s="215">
        <v>19.079999999999998</v>
      </c>
    </row>
    <row r="5999" spans="1:2">
      <c r="A5999" s="216">
        <v>45590</v>
      </c>
      <c r="B5999" s="215">
        <v>20.329999999999998</v>
      </c>
    </row>
    <row r="6000" spans="1:2">
      <c r="A6000" s="216">
        <v>45593</v>
      </c>
      <c r="B6000" s="215">
        <v>19.8</v>
      </c>
    </row>
    <row r="6001" spans="1:2">
      <c r="A6001" s="216">
        <v>45594</v>
      </c>
      <c r="B6001" s="215">
        <v>19.34</v>
      </c>
    </row>
    <row r="6002" spans="1:2">
      <c r="A6002" s="216">
        <v>45595</v>
      </c>
      <c r="B6002" s="215">
        <v>20.350000000000001</v>
      </c>
    </row>
    <row r="6003" spans="1:2">
      <c r="A6003" s="216">
        <v>45596</v>
      </c>
      <c r="B6003" s="215">
        <v>23.16</v>
      </c>
    </row>
    <row r="6004" spans="1:2">
      <c r="A6004" s="216">
        <v>45597</v>
      </c>
      <c r="B6004" s="215">
        <v>21.88</v>
      </c>
    </row>
    <row r="6005" spans="1:2">
      <c r="A6005" s="216">
        <v>45600</v>
      </c>
      <c r="B6005" s="215">
        <v>21.98</v>
      </c>
    </row>
    <row r="6006" spans="1:2">
      <c r="A6006" s="216">
        <v>45601</v>
      </c>
      <c r="B6006" s="215">
        <v>20.49</v>
      </c>
    </row>
    <row r="6007" spans="1:2">
      <c r="A6007" s="216">
        <v>45602</v>
      </c>
      <c r="B6007" s="215">
        <v>16.27</v>
      </c>
    </row>
    <row r="6008" spans="1:2">
      <c r="A6008" s="216">
        <v>45603</v>
      </c>
      <c r="B6008" s="215">
        <v>15.2</v>
      </c>
    </row>
    <row r="6009" spans="1:2">
      <c r="A6009" s="216">
        <v>45604</v>
      </c>
      <c r="B6009" s="215">
        <v>14.94</v>
      </c>
    </row>
    <row r="6010" spans="1:2">
      <c r="A6010" s="216">
        <v>45607</v>
      </c>
      <c r="B6010" s="215">
        <v>14.97</v>
      </c>
    </row>
    <row r="6011" spans="1:2">
      <c r="A6011" s="216">
        <v>45608</v>
      </c>
      <c r="B6011" s="215">
        <v>14.71</v>
      </c>
    </row>
    <row r="6012" spans="1:2">
      <c r="A6012" s="216">
        <v>45609</v>
      </c>
      <c r="B6012" s="215">
        <v>14.02</v>
      </c>
    </row>
    <row r="6013" spans="1:2">
      <c r="A6013" s="216">
        <v>45610</v>
      </c>
      <c r="B6013" s="215">
        <v>14.31</v>
      </c>
    </row>
  </sheetData>
  <mergeCells count="5">
    <mergeCell ref="B8:E8"/>
    <mergeCell ref="A3:E3"/>
    <mergeCell ref="A4:E4"/>
    <mergeCell ref="A5:E5"/>
    <mergeCell ref="A6:E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04C04-8522-EE49-B17F-32E93F2EF16B}">
  <dimension ref="A1:D99"/>
  <sheetViews>
    <sheetView zoomScale="150" workbookViewId="0">
      <selection activeCell="D8" sqref="D8"/>
    </sheetView>
  </sheetViews>
  <sheetFormatPr baseColWidth="10" defaultColWidth="8.83203125" defaultRowHeight="15"/>
  <cols>
    <col min="2" max="2" width="13.6640625" bestFit="1" customWidth="1"/>
  </cols>
  <sheetData>
    <row r="1" spans="1:4">
      <c r="A1" s="122" t="s">
        <v>0</v>
      </c>
      <c r="B1" s="123" t="s">
        <v>599</v>
      </c>
      <c r="C1" s="123" t="s">
        <v>959</v>
      </c>
      <c r="D1" t="s">
        <v>960</v>
      </c>
    </row>
    <row r="2" spans="1:4">
      <c r="A2" s="124">
        <v>36616</v>
      </c>
      <c r="B2" s="125">
        <v>8.4310812434678209E-2</v>
      </c>
      <c r="C2" s="125">
        <v>2.2478201244791052E-10</v>
      </c>
    </row>
    <row r="3" spans="1:4">
      <c r="A3" s="126">
        <v>36707</v>
      </c>
      <c r="B3" s="125">
        <v>8.0258562342122544E-2</v>
      </c>
      <c r="C3" s="125">
        <v>-2.3558566208947695E-10</v>
      </c>
    </row>
    <row r="4" spans="1:4">
      <c r="A4" s="124">
        <v>36799</v>
      </c>
      <c r="B4" s="125">
        <v>8.1294361218344893E-2</v>
      </c>
      <c r="C4" s="125">
        <v>8.4800760033888756E-4</v>
      </c>
    </row>
    <row r="5" spans="1:4">
      <c r="A5" s="126">
        <v>36891</v>
      </c>
      <c r="B5" s="125">
        <v>7.9643426973033019E-2</v>
      </c>
      <c r="C5" s="125">
        <v>2.1158905972021302E-4</v>
      </c>
    </row>
    <row r="6" spans="1:4">
      <c r="A6" s="124">
        <v>36981</v>
      </c>
      <c r="B6" s="125">
        <v>6.0434862124799815E-2</v>
      </c>
      <c r="C6" s="125">
        <v>-7.0801205751777896E-3</v>
      </c>
    </row>
    <row r="7" spans="1:4">
      <c r="A7" s="126">
        <v>37072</v>
      </c>
      <c r="B7" s="125">
        <v>6.1786818910116774E-2</v>
      </c>
      <c r="C7" s="125">
        <v>-4.2449170715292556E-4</v>
      </c>
    </row>
    <row r="8" spans="1:4">
      <c r="A8" s="124">
        <v>37164</v>
      </c>
      <c r="B8" s="125">
        <v>5.6828575513368999E-2</v>
      </c>
      <c r="C8" s="125">
        <v>-2.2427923707139807E-4</v>
      </c>
    </row>
    <row r="9" spans="1:4">
      <c r="A9" s="126">
        <v>37256</v>
      </c>
      <c r="B9" s="125">
        <v>6.2320914355426534E-2</v>
      </c>
      <c r="C9" s="125">
        <v>5.9948527024186321E-3</v>
      </c>
    </row>
    <row r="10" spans="1:4">
      <c r="A10" s="124">
        <v>37346</v>
      </c>
      <c r="B10" s="125">
        <v>5.8127101264637368E-2</v>
      </c>
      <c r="C10" s="125">
        <v>3.7043489760726703E-3</v>
      </c>
    </row>
    <row r="11" spans="1:4">
      <c r="A11" s="126">
        <v>37437</v>
      </c>
      <c r="B11" s="125">
        <v>6.1855222354165899E-2</v>
      </c>
      <c r="C11" s="125">
        <v>7.3229004761259028E-3</v>
      </c>
    </row>
    <row r="12" spans="1:4">
      <c r="A12" s="124">
        <v>37529</v>
      </c>
      <c r="B12" s="125">
        <v>6.0810726544159234E-2</v>
      </c>
      <c r="C12" s="125">
        <v>6.4249867216639306E-3</v>
      </c>
    </row>
    <row r="13" spans="1:4">
      <c r="A13" s="126">
        <v>37621</v>
      </c>
      <c r="B13" s="125">
        <v>6.2532703948233431E-2</v>
      </c>
      <c r="C13" s="125">
        <v>7.6600116050835332E-3</v>
      </c>
    </row>
    <row r="14" spans="1:4">
      <c r="A14" s="124">
        <v>37711</v>
      </c>
      <c r="B14" s="125">
        <v>6.1697178996412347E-2</v>
      </c>
      <c r="C14" s="125">
        <v>6.616534441624744E-3</v>
      </c>
    </row>
    <row r="15" spans="1:4">
      <c r="A15" s="126">
        <v>37802</v>
      </c>
      <c r="B15" s="125">
        <v>6.0816864518289812E-2</v>
      </c>
      <c r="C15" s="125">
        <v>5.7449491130644112E-3</v>
      </c>
    </row>
    <row r="16" spans="1:4">
      <c r="A16" s="124">
        <v>37894</v>
      </c>
      <c r="B16" s="125">
        <v>6.0691179965158104E-2</v>
      </c>
      <c r="C16" s="125">
        <v>5.6081947228696014E-3</v>
      </c>
    </row>
    <row r="17" spans="1:4">
      <c r="A17" s="126">
        <v>37986</v>
      </c>
      <c r="B17" s="125">
        <v>6.0295918538540064E-2</v>
      </c>
      <c r="C17" s="125">
        <v>5.2530534816529612E-3</v>
      </c>
    </row>
    <row r="18" spans="1:4">
      <c r="A18" s="124">
        <v>38077</v>
      </c>
      <c r="B18" s="125">
        <v>6.3752792635661235E-2</v>
      </c>
      <c r="C18" s="125">
        <v>7.9609290465342333E-3</v>
      </c>
      <c r="D18" s="58">
        <v>2.2321971006163201E-2</v>
      </c>
    </row>
    <row r="19" spans="1:4">
      <c r="A19" s="126">
        <v>38168</v>
      </c>
      <c r="B19" s="125">
        <v>6.4420803793165338E-2</v>
      </c>
      <c r="C19" s="125">
        <v>7.849562046141137E-3</v>
      </c>
      <c r="D19" s="58">
        <v>2.4472802090233184E-2</v>
      </c>
    </row>
    <row r="20" spans="1:4">
      <c r="A20" s="124">
        <v>38260</v>
      </c>
      <c r="B20" s="125">
        <v>6.7782748329946352E-2</v>
      </c>
      <c r="C20" s="125">
        <v>9.8871248295855502E-3</v>
      </c>
      <c r="D20" s="58">
        <v>2.4603295186468754E-2</v>
      </c>
    </row>
    <row r="21" spans="1:4">
      <c r="A21" s="126">
        <v>38352</v>
      </c>
      <c r="B21" s="125">
        <v>7.0755720087355867E-2</v>
      </c>
      <c r="C21" s="125">
        <v>1.1181586489686368E-2</v>
      </c>
      <c r="D21" s="58">
        <v>2.6098604281497774E-2</v>
      </c>
    </row>
    <row r="22" spans="1:4">
      <c r="A22" s="124">
        <v>38442</v>
      </c>
      <c r="B22" s="125">
        <v>7.2288361494239575E-2</v>
      </c>
      <c r="C22" s="125">
        <v>1.1012417585104677E-2</v>
      </c>
      <c r="D22" s="58">
        <v>2.7817274733865784E-2</v>
      </c>
    </row>
    <row r="23" spans="1:4">
      <c r="A23" s="126">
        <v>38533</v>
      </c>
      <c r="B23" s="125">
        <v>7.9492140755086704E-2</v>
      </c>
      <c r="C23" s="125">
        <v>1.5533777047938499E-2</v>
      </c>
      <c r="D23" s="58">
        <v>3.0262784271477491E-2</v>
      </c>
    </row>
    <row r="24" spans="1:4">
      <c r="A24" s="124">
        <v>38625</v>
      </c>
      <c r="B24" s="125">
        <v>8.1000890624463709E-2</v>
      </c>
      <c r="C24" s="125">
        <v>1.4494077121835605E-2</v>
      </c>
      <c r="D24" s="58">
        <v>3.1338935049671619E-2</v>
      </c>
    </row>
    <row r="25" spans="1:4">
      <c r="A25" s="126">
        <v>38717</v>
      </c>
      <c r="B25" s="125">
        <v>8.6725485280985906E-2</v>
      </c>
      <c r="C25" s="125">
        <v>1.712207810114201E-2</v>
      </c>
      <c r="D25" s="58">
        <v>3.3366110754120833E-2</v>
      </c>
    </row>
    <row r="26" spans="1:4">
      <c r="A26" s="124">
        <v>38807</v>
      </c>
      <c r="B26" s="125">
        <v>9.069247625663529E-2</v>
      </c>
      <c r="C26" s="125">
        <v>1.7806488417593788E-2</v>
      </c>
      <c r="D26" s="58">
        <v>3.5658216902318504E-2</v>
      </c>
    </row>
    <row r="27" spans="1:4">
      <c r="A27" s="126">
        <v>38898</v>
      </c>
      <c r="B27" s="125">
        <v>9.5102676536995959E-2</v>
      </c>
      <c r="C27" s="125">
        <v>1.8717099277690455E-2</v>
      </c>
      <c r="D27" s="58">
        <v>3.7812851150197085E-2</v>
      </c>
    </row>
    <row r="28" spans="1:4">
      <c r="A28" s="124">
        <v>38990</v>
      </c>
      <c r="B28" s="125">
        <v>9.6103527340462735E-2</v>
      </c>
      <c r="C28" s="125">
        <v>1.6517803547220433E-2</v>
      </c>
      <c r="D28" s="58">
        <v>3.6585635192227413E-2</v>
      </c>
    </row>
    <row r="29" spans="1:4">
      <c r="A29" s="126">
        <v>39082</v>
      </c>
      <c r="B29" s="125">
        <v>0.10448778362384263</v>
      </c>
      <c r="C29" s="125">
        <v>2.0954496114134025E-2</v>
      </c>
      <c r="D29" s="58">
        <v>4.0634713555784921E-2</v>
      </c>
    </row>
    <row r="30" spans="1:4">
      <c r="A30" s="124">
        <v>39172</v>
      </c>
      <c r="B30" s="125">
        <v>0.11607384978148552</v>
      </c>
      <c r="C30" s="125">
        <v>2.7537210958515315E-2</v>
      </c>
      <c r="D30" s="58">
        <v>4.5237484521916171E-2</v>
      </c>
    </row>
    <row r="31" spans="1:4">
      <c r="A31" s="126">
        <v>39263</v>
      </c>
      <c r="B31" s="125">
        <v>0.12720530175396466</v>
      </c>
      <c r="C31" s="125">
        <v>3.2820965312859565E-2</v>
      </c>
      <c r="D31" s="58">
        <v>5.0805581504475311E-2</v>
      </c>
    </row>
    <row r="32" spans="1:4">
      <c r="A32" s="124">
        <v>39355</v>
      </c>
      <c r="B32" s="125">
        <v>0.14847415251589913</v>
      </c>
      <c r="C32" s="125">
        <v>4.6264765551237125E-2</v>
      </c>
      <c r="D32" s="58">
        <v>5.7616392881677768E-2</v>
      </c>
    </row>
    <row r="33" spans="1:4">
      <c r="A33" s="126">
        <v>39447</v>
      </c>
      <c r="B33" s="125">
        <v>0.16596173629502639</v>
      </c>
      <c r="C33" s="125">
        <v>5.4672127225265391E-2</v>
      </c>
      <c r="D33" s="58">
        <v>6.4406504008883314E-2</v>
      </c>
    </row>
    <row r="34" spans="1:4">
      <c r="A34" s="124">
        <v>39538</v>
      </c>
      <c r="B34" s="125">
        <v>0.18368001475395623</v>
      </c>
      <c r="C34" s="125">
        <v>6.2195172943490237E-2</v>
      </c>
      <c r="D34" s="58">
        <v>7.0553530952350382E-2</v>
      </c>
    </row>
    <row r="35" spans="1:4">
      <c r="A35" s="126">
        <v>39629</v>
      </c>
      <c r="B35" s="125">
        <v>0.20089365895097724</v>
      </c>
      <c r="C35" s="125">
        <v>6.8300484550089247E-2</v>
      </c>
      <c r="D35" s="58">
        <v>7.9631850428972181E-2</v>
      </c>
    </row>
    <row r="36" spans="1:4">
      <c r="A36" s="124">
        <v>39721</v>
      </c>
      <c r="B36" s="125">
        <v>0.21410559051700001</v>
      </c>
      <c r="C36" s="125">
        <v>7.0048617216788012E-2</v>
      </c>
      <c r="D36" s="58">
        <v>8.2528303319049812E-2</v>
      </c>
    </row>
    <row r="37" spans="1:4">
      <c r="A37" s="126">
        <v>39813</v>
      </c>
      <c r="B37" s="125">
        <v>0.22165238438205426</v>
      </c>
      <c r="C37" s="125">
        <v>6.6431575678469246E-2</v>
      </c>
      <c r="D37" s="58">
        <v>8.5970784315245477E-2</v>
      </c>
    </row>
    <row r="38" spans="1:4">
      <c r="A38" s="124">
        <v>39903</v>
      </c>
      <c r="B38" s="125">
        <v>0.23213166322151355</v>
      </c>
      <c r="C38" s="125">
        <v>6.5708107225323553E-2</v>
      </c>
      <c r="D38" s="58">
        <v>8.5398984542842005E-2</v>
      </c>
    </row>
    <row r="39" spans="1:4">
      <c r="A39" s="126">
        <v>39994</v>
      </c>
      <c r="B39" s="125">
        <v>0.21498435286532649</v>
      </c>
      <c r="C39" s="125">
        <v>4.0153597533541502E-2</v>
      </c>
      <c r="D39" s="58">
        <v>8.2161577419148965E-2</v>
      </c>
    </row>
    <row r="40" spans="1:4">
      <c r="A40" s="124">
        <v>40086</v>
      </c>
      <c r="B40" s="125">
        <v>0.25002967833855333</v>
      </c>
      <c r="C40" s="125">
        <v>6.4067348902248328E-2</v>
      </c>
      <c r="D40" s="58">
        <v>8.9419187102140099E-2</v>
      </c>
    </row>
    <row r="41" spans="1:4">
      <c r="A41" s="126">
        <v>40178</v>
      </c>
      <c r="B41" s="125">
        <v>0.26221282558333053</v>
      </c>
      <c r="C41" s="125">
        <v>6.4919743713457545E-2</v>
      </c>
      <c r="D41" s="58">
        <v>9.1763135091930514E-2</v>
      </c>
    </row>
    <row r="42" spans="1:4">
      <c r="A42" s="124">
        <v>40268</v>
      </c>
      <c r="B42" s="125">
        <v>0.27638410213027181</v>
      </c>
      <c r="C42" s="125">
        <v>6.7394050785879817E-2</v>
      </c>
      <c r="D42" s="58">
        <v>9.4023277908801203E-2</v>
      </c>
    </row>
    <row r="43" spans="1:4">
      <c r="A43" s="126">
        <v>40359</v>
      </c>
      <c r="B43" s="125">
        <v>0.27494827159806368</v>
      </c>
      <c r="C43" s="125">
        <v>5.5392426620498675E-2</v>
      </c>
      <c r="D43" s="58">
        <v>9.365968688537181E-2</v>
      </c>
    </row>
    <row r="44" spans="1:4">
      <c r="A44" s="124">
        <v>40451</v>
      </c>
      <c r="B44" s="125">
        <v>0.29609593499043191</v>
      </c>
      <c r="C44" s="125">
        <v>6.492919130026692E-2</v>
      </c>
      <c r="D44" s="58">
        <v>9.5631230692458061E-2</v>
      </c>
    </row>
    <row r="45" spans="1:4">
      <c r="A45" s="126">
        <v>40543</v>
      </c>
      <c r="B45" s="125">
        <v>0.31641431771261624</v>
      </c>
      <c r="C45" s="125">
        <v>7.2767976420416242E-2</v>
      </c>
      <c r="D45" s="58">
        <v>9.9580202658885619E-2</v>
      </c>
    </row>
    <row r="46" spans="1:4">
      <c r="A46" s="124">
        <v>40633</v>
      </c>
      <c r="B46" s="125">
        <v>0.33457869059834233</v>
      </c>
      <c r="C46" s="125">
        <v>7.7856407597117316E-2</v>
      </c>
      <c r="D46" s="58">
        <v>9.9042143517450068E-2</v>
      </c>
    </row>
    <row r="47" spans="1:4">
      <c r="A47" s="126">
        <v>40724</v>
      </c>
      <c r="B47" s="125">
        <v>0.34883972759761178</v>
      </c>
      <c r="C47" s="125">
        <v>7.8837716572130789E-2</v>
      </c>
      <c r="D47" s="58">
        <v>0.10455085227796898</v>
      </c>
    </row>
    <row r="48" spans="1:4">
      <c r="A48" s="124">
        <v>40816</v>
      </c>
      <c r="B48" s="125">
        <v>0.36451547263604173</v>
      </c>
      <c r="C48" s="125">
        <v>8.0929844616073721E-2</v>
      </c>
      <c r="D48" s="58">
        <v>0.10541144744282942</v>
      </c>
    </row>
    <row r="49" spans="1:4">
      <c r="A49" s="126">
        <v>40908</v>
      </c>
      <c r="B49" s="125">
        <v>0.38098327280383926</v>
      </c>
      <c r="C49" s="125">
        <v>8.3472107448610278E-2</v>
      </c>
      <c r="D49" s="58">
        <v>0.12012075655516154</v>
      </c>
    </row>
    <row r="50" spans="1:4">
      <c r="A50" s="124">
        <v>40999</v>
      </c>
      <c r="B50" s="125">
        <v>0.38999805136462207</v>
      </c>
      <c r="C50" s="125">
        <v>7.8858068763894063E-2</v>
      </c>
      <c r="D50" s="58">
        <v>0.12874657560632902</v>
      </c>
    </row>
    <row r="51" spans="1:4">
      <c r="A51" s="126">
        <v>41090</v>
      </c>
      <c r="B51" s="125">
        <v>0.42322524451834798</v>
      </c>
      <c r="C51" s="125">
        <v>9.6786630842229993E-2</v>
      </c>
      <c r="D51" s="58">
        <v>0.13883539762565505</v>
      </c>
    </row>
    <row r="52" spans="1:4">
      <c r="A52" s="124">
        <v>41182</v>
      </c>
      <c r="B52" s="125">
        <v>0.4284621089979973</v>
      </c>
      <c r="C52" s="125">
        <v>8.7400864108908294E-2</v>
      </c>
      <c r="D52" s="58">
        <v>0.13856124122808919</v>
      </c>
    </row>
    <row r="53" spans="1:4">
      <c r="A53" s="126">
        <v>41274</v>
      </c>
      <c r="B53" s="125">
        <v>0.45037180388962633</v>
      </c>
      <c r="C53" s="125">
        <v>9.4016270429499338E-2</v>
      </c>
      <c r="D53" s="58">
        <v>0.14155250519166204</v>
      </c>
    </row>
    <row r="54" spans="1:4">
      <c r="A54" s="124">
        <v>41364</v>
      </c>
      <c r="B54" s="125">
        <v>0.44761818208746168</v>
      </c>
      <c r="C54" s="125">
        <v>7.7235486135592668E-2</v>
      </c>
      <c r="D54" s="58">
        <v>0.1475437787557479</v>
      </c>
    </row>
    <row r="55" spans="1:4">
      <c r="A55" s="126">
        <v>41455</v>
      </c>
      <c r="B55" s="125">
        <v>0.45425719364993</v>
      </c>
      <c r="C55" s="125">
        <v>7.0311622098683024E-2</v>
      </c>
      <c r="D55" s="58">
        <v>0.15342347178359766</v>
      </c>
    </row>
    <row r="56" spans="1:4">
      <c r="A56" s="124">
        <v>41547</v>
      </c>
      <c r="B56" s="125">
        <v>0.4629578964709658</v>
      </c>
      <c r="C56" s="125">
        <v>6.5726834224309805E-2</v>
      </c>
      <c r="D56" s="58">
        <v>0.15212102949018974</v>
      </c>
    </row>
    <row r="57" spans="1:4">
      <c r="A57" s="126">
        <v>41639</v>
      </c>
      <c r="B57" s="125">
        <v>0.47560818653393527</v>
      </c>
      <c r="C57" s="125">
        <v>6.506033219468127E-2</v>
      </c>
      <c r="D57" s="58">
        <v>0.15537516812369015</v>
      </c>
    </row>
    <row r="58" spans="1:4">
      <c r="A58" s="124">
        <v>41729</v>
      </c>
      <c r="B58" s="125">
        <v>0.48049983948961544</v>
      </c>
      <c r="C58" s="125">
        <v>5.7166586302092426E-2</v>
      </c>
      <c r="D58" s="58">
        <v>0.16166560858104023</v>
      </c>
    </row>
    <row r="59" spans="1:4">
      <c r="A59" s="126">
        <v>41820</v>
      </c>
      <c r="B59" s="125">
        <v>0.4880136262339686</v>
      </c>
      <c r="C59" s="125">
        <v>5.2203134343238589E-2</v>
      </c>
      <c r="D59" s="58">
        <v>0.16546761523587578</v>
      </c>
    </row>
    <row r="60" spans="1:4">
      <c r="A60" s="124">
        <v>41912</v>
      </c>
      <c r="B60" s="125">
        <v>0.49364973411564178</v>
      </c>
      <c r="C60" s="125">
        <v>4.5781664958791768E-2</v>
      </c>
      <c r="D60" s="58">
        <v>0.16534181338495563</v>
      </c>
    </row>
    <row r="61" spans="1:4">
      <c r="A61" s="126">
        <v>42004</v>
      </c>
      <c r="B61" s="125">
        <v>0.4941268279749696</v>
      </c>
      <c r="C61" s="125">
        <v>3.4951726870680599E-2</v>
      </c>
      <c r="D61" s="58">
        <v>0.17615611727463981</v>
      </c>
    </row>
    <row r="62" spans="1:4">
      <c r="A62" s="124">
        <v>42094</v>
      </c>
      <c r="B62" s="125">
        <v>0.47986874811874897</v>
      </c>
      <c r="C62" s="125">
        <v>1.1100340585669943E-2</v>
      </c>
      <c r="D62" s="58">
        <v>0.17023557355599145</v>
      </c>
    </row>
    <row r="63" spans="1:4">
      <c r="A63" s="126">
        <v>42185</v>
      </c>
      <c r="B63" s="125">
        <v>0.47266935081014499</v>
      </c>
      <c r="C63" s="125">
        <v>-4.5659055856819841E-3</v>
      </c>
      <c r="D63" s="58">
        <v>0.16498640680344023</v>
      </c>
    </row>
    <row r="64" spans="1:4">
      <c r="A64" s="124">
        <v>42277</v>
      </c>
      <c r="B64" s="125">
        <v>0.46747961970210311</v>
      </c>
      <c r="C64" s="125">
        <v>-1.7300538460169879E-2</v>
      </c>
      <c r="D64" s="58">
        <v>0.16211489239369259</v>
      </c>
    </row>
    <row r="65" spans="1:4">
      <c r="A65" s="126">
        <v>42369</v>
      </c>
      <c r="B65" s="125">
        <v>0.4790708578802923</v>
      </c>
      <c r="C65" s="125">
        <v>-1.3502304678056687E-2</v>
      </c>
      <c r="D65" s="58">
        <v>0.16571999235723564</v>
      </c>
    </row>
    <row r="66" spans="1:4">
      <c r="A66" s="124">
        <v>42460</v>
      </c>
      <c r="B66" s="125">
        <v>0.48709262602100284</v>
      </c>
      <c r="C66" s="125">
        <v>-1.3272458111962149E-2</v>
      </c>
      <c r="D66" s="58">
        <v>0.16799639438321559</v>
      </c>
    </row>
    <row r="67" spans="1:4">
      <c r="A67" s="126">
        <v>42551</v>
      </c>
      <c r="B67" s="125">
        <v>0.49395957871420482</v>
      </c>
      <c r="C67" s="125">
        <v>-1.412132550264622E-2</v>
      </c>
      <c r="D67" s="58">
        <v>0.1652246608264028</v>
      </c>
    </row>
    <row r="68" spans="1:4">
      <c r="A68" s="124">
        <v>42643</v>
      </c>
      <c r="B68" s="125">
        <v>0.50025957905994423</v>
      </c>
      <c r="C68" s="125">
        <v>-1.5428876656257806E-2</v>
      </c>
      <c r="D68" s="58">
        <v>0.16649563645325022</v>
      </c>
    </row>
    <row r="69" spans="1:4">
      <c r="A69" s="126">
        <v>42735</v>
      </c>
      <c r="B69" s="125">
        <v>0.51832559632221509</v>
      </c>
      <c r="C69" s="125">
        <v>-5.6197200120439161E-3</v>
      </c>
      <c r="D69" s="58">
        <v>0.17828895273281287</v>
      </c>
    </row>
    <row r="70" spans="1:4">
      <c r="A70" s="124">
        <v>42825</v>
      </c>
      <c r="B70" s="125">
        <v>0.52413919238202133</v>
      </c>
      <c r="C70" s="125">
        <v>-7.9014521602506216E-3</v>
      </c>
      <c r="D70" s="58">
        <v>0.17311491959718817</v>
      </c>
    </row>
    <row r="71" spans="1:4">
      <c r="A71" s="126">
        <v>42916</v>
      </c>
      <c r="B71" s="125">
        <v>0.53712225007564751</v>
      </c>
      <c r="C71" s="125">
        <v>-3.3109149744844357E-3</v>
      </c>
      <c r="D71" s="58">
        <v>0.17501431896890995</v>
      </c>
    </row>
    <row r="72" spans="1:4">
      <c r="A72" s="124">
        <v>43008</v>
      </c>
      <c r="B72" s="125">
        <v>0.5518678758654687</v>
      </c>
      <c r="C72" s="125">
        <v>2.6505989368637017E-3</v>
      </c>
      <c r="D72" s="58">
        <v>0.16900826251103218</v>
      </c>
    </row>
    <row r="73" spans="1:4">
      <c r="A73" s="126">
        <v>43100</v>
      </c>
      <c r="B73" s="125">
        <v>0.55746757968137162</v>
      </c>
      <c r="C73" s="125">
        <v>-3.4029301122839861E-4</v>
      </c>
      <c r="D73" s="58">
        <v>0.17290401446646539</v>
      </c>
    </row>
    <row r="74" spans="1:4">
      <c r="A74" s="124">
        <v>43190</v>
      </c>
      <c r="B74" s="125">
        <v>0.57051529414371538</v>
      </c>
      <c r="C74" s="125">
        <v>3.8438140805603371E-3</v>
      </c>
      <c r="D74" s="58">
        <v>0.17008485303893336</v>
      </c>
    </row>
    <row r="75" spans="1:4">
      <c r="A75" s="124">
        <v>43281</v>
      </c>
      <c r="B75" s="125">
        <v>0.57942521051037998</v>
      </c>
      <c r="C75" s="125">
        <v>3.882473897038996E-3</v>
      </c>
      <c r="D75" s="58">
        <v>0.17756119921983188</v>
      </c>
    </row>
    <row r="76" spans="1:4">
      <c r="A76" s="126">
        <v>43373</v>
      </c>
      <c r="B76" s="125">
        <v>0.58589836408531848</v>
      </c>
      <c r="C76" s="125">
        <v>1.6245715246464565E-3</v>
      </c>
      <c r="D76" s="58">
        <v>0.18644641986660093</v>
      </c>
    </row>
    <row r="77" spans="1:4">
      <c r="A77" s="124">
        <v>43465</v>
      </c>
      <c r="B77" s="125">
        <v>0.60069193336020188</v>
      </c>
      <c r="C77" s="125">
        <v>7.3205114210298516E-3</v>
      </c>
      <c r="D77" s="58">
        <v>0.20161688895297969</v>
      </c>
    </row>
    <row r="78" spans="1:4">
      <c r="A78" s="124">
        <v>43555</v>
      </c>
      <c r="B78" s="125">
        <v>0.60696915282809272</v>
      </c>
      <c r="C78" s="125">
        <v>4.659262088477667E-3</v>
      </c>
      <c r="D78" s="58">
        <v>0.20930330723355198</v>
      </c>
    </row>
    <row r="79" spans="1:4">
      <c r="A79" s="126">
        <v>43646</v>
      </c>
      <c r="B79" s="125">
        <v>0.62228698881035904</v>
      </c>
      <c r="C79" s="125">
        <v>1.0653592775068055E-2</v>
      </c>
      <c r="D79" s="58">
        <v>0.22050864252309654</v>
      </c>
    </row>
    <row r="80" spans="1:4">
      <c r="A80" s="126">
        <v>43738</v>
      </c>
      <c r="B80" s="125">
        <v>0.6333415143718113</v>
      </c>
      <c r="C80" s="125">
        <v>1.2268484495924326E-2</v>
      </c>
      <c r="D80" s="58">
        <v>0.22957045981663582</v>
      </c>
    </row>
    <row r="81" spans="1:4">
      <c r="A81" s="124">
        <v>43830</v>
      </c>
      <c r="B81" s="125">
        <v>0.65727368982844703</v>
      </c>
      <c r="C81" s="125">
        <v>2.5893106677862043E-2</v>
      </c>
      <c r="D81" s="58">
        <v>0.24229327963694378</v>
      </c>
    </row>
    <row r="82" spans="1:4">
      <c r="A82" s="124">
        <v>43921</v>
      </c>
      <c r="B82" s="125">
        <v>0.66211267891552017</v>
      </c>
      <c r="C82" s="125">
        <v>2.071027555212912E-2</v>
      </c>
      <c r="D82" s="58">
        <v>0.25430832700487682</v>
      </c>
    </row>
    <row r="83" spans="1:4">
      <c r="A83" s="126">
        <v>44012</v>
      </c>
      <c r="B83" s="125">
        <v>0.70814902056641948</v>
      </c>
      <c r="C83" s="125">
        <v>5.4600728592344439E-2</v>
      </c>
      <c r="D83" s="58">
        <v>0.26503429279210522</v>
      </c>
    </row>
    <row r="84" spans="1:4">
      <c r="A84" s="126">
        <v>44104</v>
      </c>
      <c r="B84" s="125">
        <v>0.7420087823406526</v>
      </c>
      <c r="C84" s="125">
        <v>7.4983202338984589E-2</v>
      </c>
      <c r="D84" s="58">
        <v>0.27961320178676929</v>
      </c>
    </row>
    <row r="85" spans="1:4">
      <c r="A85" s="124">
        <v>44196</v>
      </c>
      <c r="B85" s="125">
        <v>0.75231620158865053</v>
      </c>
      <c r="C85" s="125">
        <v>7.1895489587775585E-2</v>
      </c>
      <c r="D85" s="58">
        <v>0.28601237002274033</v>
      </c>
    </row>
    <row r="86" spans="1:4">
      <c r="A86" s="124">
        <v>44286</v>
      </c>
      <c r="B86" s="125">
        <v>0.73572750778958707</v>
      </c>
      <c r="C86" s="125">
        <v>4.3538095191606119E-2</v>
      </c>
      <c r="D86" s="58">
        <v>0.2899145613458326</v>
      </c>
    </row>
    <row r="87" spans="1:4">
      <c r="A87" s="124">
        <v>44377</v>
      </c>
      <c r="B87" s="125">
        <v>0.69410267114660518</v>
      </c>
      <c r="C87" s="125">
        <v>-6.8566559603838728E-3</v>
      </c>
      <c r="D87" s="58">
        <v>0.27193093958920744</v>
      </c>
    </row>
    <row r="88" spans="1:4">
      <c r="A88" s="124">
        <v>44469</v>
      </c>
      <c r="B88" s="125">
        <v>0.69699451534515089</v>
      </c>
      <c r="C88" s="125">
        <v>-1.2389849360047056E-2</v>
      </c>
      <c r="D88" s="58">
        <v>0.26493960493112118</v>
      </c>
    </row>
    <row r="89" spans="1:4">
      <c r="A89" s="124">
        <v>44561</v>
      </c>
      <c r="B89" s="125">
        <v>0.68872394314379903</v>
      </c>
      <c r="C89" s="125">
        <v>-2.8118632402702959E-2</v>
      </c>
      <c r="D89" s="58">
        <v>0.25660265769887636</v>
      </c>
    </row>
    <row r="90" spans="1:4">
      <c r="A90" s="124">
        <v>44651</v>
      </c>
      <c r="B90" s="125">
        <v>0.69474687692029435</v>
      </c>
      <c r="C90" s="125">
        <v>-2.9433530504478611E-2</v>
      </c>
      <c r="D90" s="58">
        <v>0.26067374053797554</v>
      </c>
    </row>
    <row r="91" spans="1:4">
      <c r="A91" s="124">
        <v>44742</v>
      </c>
      <c r="B91" s="125">
        <v>0.69408559127723157</v>
      </c>
      <c r="C91" s="125">
        <v>-3.6939281796565471E-2</v>
      </c>
      <c r="D91" s="58">
        <v>0.25473250910775042</v>
      </c>
    </row>
    <row r="92" spans="1:4">
      <c r="A92" s="124">
        <v>44834</v>
      </c>
      <c r="B92" s="125">
        <v>0.65500052887848592</v>
      </c>
      <c r="C92" s="125">
        <v>-8.0226862063939031E-2</v>
      </c>
      <c r="D92" s="58">
        <v>0.24838212171432897</v>
      </c>
    </row>
    <row r="93" spans="1:4">
      <c r="A93" s="124">
        <v>44926</v>
      </c>
      <c r="B93" s="125">
        <v>0.64420885491372493</v>
      </c>
      <c r="C93" s="125">
        <v>-9.426451399880309E-2</v>
      </c>
      <c r="D93" s="58">
        <v>0.24785873357714944</v>
      </c>
    </row>
    <row r="94" spans="1:4">
      <c r="A94" s="124">
        <v>45016</v>
      </c>
      <c r="B94" s="125">
        <v>0.64693276358590257</v>
      </c>
      <c r="C94" s="125">
        <v>-9.4623713786569419E-2</v>
      </c>
      <c r="D94" s="58">
        <v>0.25067464322070032</v>
      </c>
    </row>
    <row r="95" spans="1:4">
      <c r="A95" s="124">
        <v>45107</v>
      </c>
      <c r="B95" s="125">
        <v>0.65182691057209097</v>
      </c>
      <c r="C95" s="125">
        <v>-9.2779332150730087E-2</v>
      </c>
      <c r="D95" s="58">
        <v>0.25398673990679244</v>
      </c>
    </row>
    <row r="96" spans="1:4">
      <c r="A96" s="124">
        <v>45199</v>
      </c>
      <c r="B96" s="125">
        <v>0.64712297438053545</v>
      </c>
      <c r="C96" s="125">
        <v>-9.99669777867076E-2</v>
      </c>
      <c r="D96" s="58">
        <v>0.25972554716934299</v>
      </c>
    </row>
    <row r="97" spans="1:4">
      <c r="A97" s="124">
        <v>45291</v>
      </c>
      <c r="B97" s="125">
        <v>0.65271464377153476</v>
      </c>
      <c r="C97" s="125">
        <v>-9.6888649519091263E-2</v>
      </c>
      <c r="D97" s="58">
        <v>0.26345328769647258</v>
      </c>
    </row>
    <row r="98" spans="1:4">
      <c r="A98" s="124">
        <v>45382</v>
      </c>
      <c r="B98" s="125">
        <v>0.65417614964424309</v>
      </c>
      <c r="C98" s="125">
        <v>-9.7742008140894954E-2</v>
      </c>
      <c r="D98" s="58">
        <v>0.26345328769647258</v>
      </c>
    </row>
    <row r="99" spans="1:4">
      <c r="A99" s="124">
        <v>45473</v>
      </c>
      <c r="B99" s="125">
        <v>0.67466608845922738</v>
      </c>
      <c r="C99" s="125">
        <v>-8.0435486649566679E-2</v>
      </c>
      <c r="D99" s="58">
        <v>0.26345328769647258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36D28-9DC6-CD47-8582-24DA296E7A36}">
  <dimension ref="A1:I130"/>
  <sheetViews>
    <sheetView zoomScale="163" workbookViewId="0">
      <selection activeCell="D4" sqref="D4"/>
    </sheetView>
  </sheetViews>
  <sheetFormatPr baseColWidth="10" defaultRowHeight="16"/>
  <cols>
    <col min="1" max="2" width="10.83203125" style="129"/>
    <col min="3" max="3" width="24.33203125" style="129" bestFit="1" customWidth="1"/>
    <col min="4" max="16384" width="10.83203125" style="129"/>
  </cols>
  <sheetData>
    <row r="1" spans="1:3" ht="34">
      <c r="A1" s="140" t="s">
        <v>17</v>
      </c>
      <c r="B1" s="140" t="s">
        <v>0</v>
      </c>
      <c r="C1" s="141" t="s">
        <v>1059</v>
      </c>
    </row>
    <row r="2" spans="1:3">
      <c r="A2" s="142" t="s">
        <v>1060</v>
      </c>
      <c r="B2" s="204">
        <v>33298</v>
      </c>
      <c r="C2" s="143">
        <v>-21.430000000000003</v>
      </c>
    </row>
    <row r="3" spans="1:3">
      <c r="A3" s="142" t="s">
        <v>1061</v>
      </c>
      <c r="B3" s="204">
        <v>33390</v>
      </c>
      <c r="C3" s="143">
        <v>-9.9099999999999966</v>
      </c>
    </row>
    <row r="4" spans="1:3">
      <c r="A4" s="142" t="s">
        <v>1062</v>
      </c>
      <c r="B4" s="204">
        <v>33482</v>
      </c>
      <c r="C4" s="143">
        <v>-14.969999999999999</v>
      </c>
    </row>
    <row r="5" spans="1:3">
      <c r="A5" s="142" t="s">
        <v>1063</v>
      </c>
      <c r="B5" s="204">
        <v>33573</v>
      </c>
      <c r="C5" s="143">
        <v>-21.42</v>
      </c>
    </row>
    <row r="6" spans="1:3">
      <c r="A6" s="142" t="s">
        <v>1064</v>
      </c>
      <c r="B6" s="204">
        <v>33664</v>
      </c>
      <c r="C6" s="143">
        <v>-20.549999999999997</v>
      </c>
    </row>
    <row r="7" spans="1:3">
      <c r="A7" s="142" t="s">
        <v>1065</v>
      </c>
      <c r="B7" s="204">
        <v>33756</v>
      </c>
      <c r="C7" s="143">
        <v>-40.990000000000009</v>
      </c>
    </row>
    <row r="8" spans="1:3">
      <c r="A8" s="142" t="s">
        <v>1066</v>
      </c>
      <c r="B8" s="204">
        <v>33848</v>
      </c>
      <c r="C8" s="143">
        <v>-24.480000000000004</v>
      </c>
    </row>
    <row r="9" spans="1:3">
      <c r="A9" s="142" t="s">
        <v>1067</v>
      </c>
      <c r="B9" s="204">
        <v>33939</v>
      </c>
      <c r="C9" s="143">
        <v>-17.760000000000019</v>
      </c>
    </row>
    <row r="10" spans="1:3">
      <c r="A10" s="142" t="s">
        <v>1068</v>
      </c>
      <c r="B10" s="204">
        <v>34029</v>
      </c>
      <c r="C10" s="143">
        <v>-89.367999999999981</v>
      </c>
    </row>
    <row r="11" spans="1:3">
      <c r="A11" s="142" t="s">
        <v>1069</v>
      </c>
      <c r="B11" s="204">
        <v>34121</v>
      </c>
      <c r="C11" s="143">
        <v>-20.979599999999976</v>
      </c>
    </row>
    <row r="12" spans="1:3">
      <c r="A12" s="142" t="s">
        <v>1070</v>
      </c>
      <c r="B12" s="204">
        <v>34213</v>
      </c>
      <c r="C12" s="143">
        <v>-41.567859999999996</v>
      </c>
    </row>
    <row r="13" spans="1:3">
      <c r="A13" s="142" t="s">
        <v>1071</v>
      </c>
      <c r="B13" s="204">
        <v>34304</v>
      </c>
      <c r="C13" s="143">
        <v>-68.761547000000036</v>
      </c>
    </row>
    <row r="14" spans="1:3">
      <c r="A14" s="142" t="s">
        <v>1072</v>
      </c>
      <c r="B14" s="204">
        <v>34394</v>
      </c>
      <c r="C14" s="143">
        <v>-70.771401427438548</v>
      </c>
    </row>
    <row r="15" spans="1:3">
      <c r="A15" s="142" t="s">
        <v>1073</v>
      </c>
      <c r="B15" s="204">
        <v>34486</v>
      </c>
      <c r="C15" s="143">
        <v>-75.401439750683409</v>
      </c>
    </row>
    <row r="16" spans="1:3">
      <c r="A16" s="142" t="s">
        <v>1074</v>
      </c>
      <c r="B16" s="204">
        <v>34578</v>
      </c>
      <c r="C16" s="143">
        <v>-69.848750000000081</v>
      </c>
    </row>
    <row r="17" spans="1:3">
      <c r="A17" s="142" t="s">
        <v>1075</v>
      </c>
      <c r="B17" s="204">
        <v>34669</v>
      </c>
      <c r="C17" s="143">
        <v>-106.18746180487074</v>
      </c>
    </row>
    <row r="18" spans="1:3">
      <c r="A18" s="142" t="s">
        <v>1076</v>
      </c>
      <c r="B18" s="204">
        <v>34759</v>
      </c>
      <c r="C18" s="143">
        <v>-102.31099292331592</v>
      </c>
    </row>
    <row r="19" spans="1:3">
      <c r="A19" s="142" t="s">
        <v>1077</v>
      </c>
      <c r="B19" s="204">
        <v>34851</v>
      </c>
      <c r="C19" s="143">
        <v>-77.888426855504576</v>
      </c>
    </row>
    <row r="20" spans="1:3">
      <c r="A20" s="142" t="s">
        <v>1078</v>
      </c>
      <c r="B20" s="204">
        <v>34943</v>
      </c>
      <c r="C20" s="143">
        <v>-53.074863938445674</v>
      </c>
    </row>
    <row r="21" spans="1:3">
      <c r="A21" s="142" t="s">
        <v>1079</v>
      </c>
      <c r="B21" s="204">
        <v>35034</v>
      </c>
      <c r="C21" s="143">
        <v>-102.46448126918125</v>
      </c>
    </row>
    <row r="22" spans="1:3">
      <c r="A22" s="142" t="s">
        <v>1080</v>
      </c>
      <c r="B22" s="204">
        <v>35125</v>
      </c>
      <c r="C22" s="143">
        <v>-88.031347535430029</v>
      </c>
    </row>
    <row r="23" spans="1:3">
      <c r="A23" s="142" t="s">
        <v>1081</v>
      </c>
      <c r="B23" s="204">
        <v>35217</v>
      </c>
      <c r="C23" s="143">
        <v>-68.217378408518556</v>
      </c>
    </row>
    <row r="24" spans="1:3">
      <c r="A24" s="142" t="s">
        <v>1082</v>
      </c>
      <c r="B24" s="204">
        <v>35309</v>
      </c>
      <c r="C24" s="143">
        <v>-102.77541399345188</v>
      </c>
    </row>
    <row r="25" spans="1:3">
      <c r="A25" s="142" t="s">
        <v>1083</v>
      </c>
      <c r="B25" s="204">
        <v>35400</v>
      </c>
      <c r="C25" s="143">
        <v>-157.12420396539324</v>
      </c>
    </row>
    <row r="26" spans="1:3">
      <c r="A26" s="142" t="s">
        <v>513</v>
      </c>
      <c r="B26" s="204">
        <v>35490</v>
      </c>
      <c r="C26" s="143">
        <v>-56.449789401928825</v>
      </c>
    </row>
    <row r="27" spans="1:3">
      <c r="A27" s="142" t="s">
        <v>514</v>
      </c>
      <c r="B27" s="204">
        <v>35582</v>
      </c>
      <c r="C27" s="143">
        <v>-68.269261159531794</v>
      </c>
    </row>
    <row r="28" spans="1:3">
      <c r="A28" s="142" t="s">
        <v>515</v>
      </c>
      <c r="B28" s="204">
        <v>35674</v>
      </c>
      <c r="C28" s="143">
        <v>-75.712314275681081</v>
      </c>
    </row>
    <row r="29" spans="1:3">
      <c r="A29" s="142" t="s">
        <v>516</v>
      </c>
      <c r="B29" s="204">
        <v>35765</v>
      </c>
      <c r="C29" s="143">
        <v>-112.11156801582467</v>
      </c>
    </row>
    <row r="30" spans="1:3">
      <c r="A30" s="142" t="s">
        <v>517</v>
      </c>
      <c r="B30" s="204">
        <v>35855</v>
      </c>
      <c r="C30" s="143">
        <v>-92.825987197381011</v>
      </c>
    </row>
    <row r="31" spans="1:3">
      <c r="A31" s="142" t="s">
        <v>518</v>
      </c>
      <c r="B31" s="204">
        <v>35947</v>
      </c>
      <c r="C31" s="143">
        <v>-68.782496704313246</v>
      </c>
    </row>
    <row r="32" spans="1:3">
      <c r="A32" s="142" t="s">
        <v>519</v>
      </c>
      <c r="B32" s="204">
        <v>36039</v>
      </c>
      <c r="C32" s="143">
        <v>-55.559791801037051</v>
      </c>
    </row>
    <row r="33" spans="1:3">
      <c r="A33" s="142" t="s">
        <v>520</v>
      </c>
      <c r="B33" s="204">
        <v>36130</v>
      </c>
      <c r="C33" s="143">
        <v>-84.499606832788857</v>
      </c>
    </row>
    <row r="34" spans="1:3">
      <c r="A34" s="142" t="s">
        <v>521</v>
      </c>
      <c r="B34" s="204">
        <v>36220</v>
      </c>
      <c r="C34" s="143">
        <v>-54.203865421801737</v>
      </c>
    </row>
    <row r="35" spans="1:3">
      <c r="A35" s="142" t="s">
        <v>522</v>
      </c>
      <c r="B35" s="204">
        <v>36312</v>
      </c>
      <c r="C35" s="143">
        <v>-56.477226288731401</v>
      </c>
    </row>
    <row r="36" spans="1:3">
      <c r="A36" s="142" t="s">
        <v>523</v>
      </c>
      <c r="B36" s="204">
        <v>36404</v>
      </c>
      <c r="C36" s="143">
        <v>-43.175127315277678</v>
      </c>
    </row>
    <row r="37" spans="1:3">
      <c r="A37" s="142" t="s">
        <v>524</v>
      </c>
      <c r="B37" s="204">
        <v>36495</v>
      </c>
      <c r="C37" s="143">
        <v>-67.307945261574048</v>
      </c>
    </row>
    <row r="38" spans="1:3">
      <c r="A38" s="142" t="s">
        <v>525</v>
      </c>
      <c r="B38" s="204">
        <v>36586</v>
      </c>
      <c r="C38" s="143">
        <v>-34.769879470411809</v>
      </c>
    </row>
    <row r="39" spans="1:3">
      <c r="A39" s="142" t="s">
        <v>526</v>
      </c>
      <c r="B39" s="204">
        <v>36678</v>
      </c>
      <c r="C39" s="143">
        <v>-19.712012355679349</v>
      </c>
    </row>
    <row r="40" spans="1:3">
      <c r="A40" s="142" t="s">
        <v>527</v>
      </c>
      <c r="B40" s="204">
        <v>36770</v>
      </c>
      <c r="C40" s="143">
        <v>-45.519456980212055</v>
      </c>
    </row>
    <row r="41" spans="1:3">
      <c r="A41" s="142" t="s">
        <v>528</v>
      </c>
      <c r="B41" s="204">
        <v>36861</v>
      </c>
      <c r="C41" s="143">
        <v>-47.809176781799238</v>
      </c>
    </row>
    <row r="42" spans="1:3">
      <c r="A42" s="142" t="s">
        <v>529</v>
      </c>
      <c r="B42" s="204">
        <v>36951</v>
      </c>
      <c r="C42" s="143">
        <v>-55.082196414846237</v>
      </c>
    </row>
    <row r="43" spans="1:3">
      <c r="A43" s="142" t="s">
        <v>530</v>
      </c>
      <c r="B43" s="204">
        <v>37043</v>
      </c>
      <c r="C43" s="143">
        <v>-59.50981928726145</v>
      </c>
    </row>
    <row r="44" spans="1:3">
      <c r="A44" s="142" t="s">
        <v>531</v>
      </c>
      <c r="B44" s="204">
        <v>37135</v>
      </c>
      <c r="C44" s="143">
        <v>-16.178619823880922</v>
      </c>
    </row>
    <row r="45" spans="1:3">
      <c r="A45" s="142" t="s">
        <v>532</v>
      </c>
      <c r="B45" s="204">
        <v>37226</v>
      </c>
      <c r="C45" s="143">
        <v>-42.73937758819261</v>
      </c>
    </row>
    <row r="46" spans="1:3">
      <c r="A46" s="142" t="s">
        <v>533</v>
      </c>
      <c r="B46" s="204">
        <v>37316</v>
      </c>
      <c r="C46" s="143">
        <v>-74.594048377102979</v>
      </c>
    </row>
    <row r="47" spans="1:3">
      <c r="A47" s="142" t="s">
        <v>534</v>
      </c>
      <c r="B47" s="204">
        <v>37408</v>
      </c>
      <c r="C47" s="143">
        <v>-47.792245549623772</v>
      </c>
    </row>
    <row r="48" spans="1:3">
      <c r="A48" s="142" t="s">
        <v>535</v>
      </c>
      <c r="B48" s="204">
        <v>37500</v>
      </c>
      <c r="C48" s="143">
        <v>-30.76191002373173</v>
      </c>
    </row>
    <row r="49" spans="1:3">
      <c r="A49" s="142" t="s">
        <v>536</v>
      </c>
      <c r="B49" s="204">
        <v>37591</v>
      </c>
      <c r="C49" s="143">
        <v>74.306757696280897</v>
      </c>
    </row>
    <row r="50" spans="1:3">
      <c r="A50" s="142" t="s">
        <v>537</v>
      </c>
      <c r="B50" s="204">
        <v>37681</v>
      </c>
      <c r="C50" s="143">
        <v>-69.525072253298163</v>
      </c>
    </row>
    <row r="51" spans="1:3">
      <c r="A51" s="142" t="s">
        <v>538</v>
      </c>
      <c r="B51" s="204">
        <v>37773</v>
      </c>
      <c r="C51" s="143">
        <v>-69.581263759684248</v>
      </c>
    </row>
    <row r="52" spans="1:3">
      <c r="A52" s="142" t="s">
        <v>539</v>
      </c>
      <c r="B52" s="204">
        <v>37865</v>
      </c>
      <c r="C52" s="143">
        <v>5.2971121877952783</v>
      </c>
    </row>
    <row r="53" spans="1:3">
      <c r="A53" s="142" t="s">
        <v>540</v>
      </c>
      <c r="B53" s="204">
        <v>37956</v>
      </c>
      <c r="C53" s="143">
        <v>9.9094699271762465</v>
      </c>
    </row>
    <row r="54" spans="1:3">
      <c r="A54" s="142" t="s">
        <v>541</v>
      </c>
      <c r="B54" s="204">
        <v>38047</v>
      </c>
      <c r="C54" s="143">
        <v>-102.35899201030509</v>
      </c>
    </row>
    <row r="55" spans="1:3">
      <c r="A55" s="142" t="s">
        <v>542</v>
      </c>
      <c r="B55" s="204">
        <v>38139</v>
      </c>
      <c r="C55" s="143">
        <v>-49.444077145193205</v>
      </c>
    </row>
    <row r="56" spans="1:3">
      <c r="A56" s="142" t="s">
        <v>543</v>
      </c>
      <c r="B56" s="204">
        <v>38231</v>
      </c>
      <c r="C56" s="143">
        <v>-57.124408170759239</v>
      </c>
    </row>
    <row r="57" spans="1:3">
      <c r="A57" s="142" t="s">
        <v>544</v>
      </c>
      <c r="B57" s="204">
        <v>38322</v>
      </c>
      <c r="C57" s="143">
        <v>55.996042873887063</v>
      </c>
    </row>
    <row r="58" spans="1:3">
      <c r="A58" s="142" t="s">
        <v>545</v>
      </c>
      <c r="B58" s="204">
        <v>38412</v>
      </c>
      <c r="C58" s="143">
        <v>-246.54644541434004</v>
      </c>
    </row>
    <row r="59" spans="1:3">
      <c r="A59" s="142" t="s">
        <v>546</v>
      </c>
      <c r="B59" s="204">
        <v>38504</v>
      </c>
      <c r="C59" s="143">
        <v>-100.75046032273417</v>
      </c>
    </row>
    <row r="60" spans="1:3">
      <c r="A60" s="142" t="s">
        <v>547</v>
      </c>
      <c r="B60" s="204">
        <v>38596</v>
      </c>
      <c r="C60" s="143">
        <v>-134.03775958767301</v>
      </c>
    </row>
    <row r="61" spans="1:3">
      <c r="A61" s="142" t="s">
        <v>548</v>
      </c>
      <c r="B61" s="204">
        <v>38687</v>
      </c>
      <c r="C61" s="143">
        <v>-195.93621705326495</v>
      </c>
    </row>
    <row r="62" spans="1:3">
      <c r="A62" s="142" t="s">
        <v>549</v>
      </c>
      <c r="B62" s="204">
        <v>38777</v>
      </c>
      <c r="C62" s="143">
        <v>-393.50279202047204</v>
      </c>
    </row>
    <row r="63" spans="1:3">
      <c r="A63" s="142" t="s">
        <v>550</v>
      </c>
      <c r="B63" s="204">
        <v>38869</v>
      </c>
      <c r="C63" s="143">
        <v>-316.63904727803151</v>
      </c>
    </row>
    <row r="64" spans="1:3">
      <c r="A64" s="142" t="s">
        <v>551</v>
      </c>
      <c r="B64" s="204">
        <v>38961</v>
      </c>
      <c r="C64" s="143">
        <v>-437.51850587278841</v>
      </c>
    </row>
    <row r="65" spans="1:3">
      <c r="A65" s="142" t="s">
        <v>552</v>
      </c>
      <c r="B65" s="204">
        <v>39052</v>
      </c>
      <c r="C65" s="143">
        <v>-511.22388853678945</v>
      </c>
    </row>
    <row r="66" spans="1:3">
      <c r="A66" s="142" t="s">
        <v>553</v>
      </c>
      <c r="B66" s="204">
        <v>39142</v>
      </c>
      <c r="C66" s="143">
        <v>-328.61945218545281</v>
      </c>
    </row>
    <row r="67" spans="1:3">
      <c r="A67" s="142" t="s">
        <v>554</v>
      </c>
      <c r="B67" s="204">
        <v>39234</v>
      </c>
      <c r="C67" s="143">
        <v>-301.15481584823897</v>
      </c>
    </row>
    <row r="68" spans="1:3">
      <c r="A68" s="142" t="s">
        <v>555</v>
      </c>
      <c r="B68" s="204">
        <v>39326</v>
      </c>
      <c r="C68" s="143">
        <v>-293.11441077394693</v>
      </c>
    </row>
    <row r="69" spans="1:3">
      <c r="A69" s="142" t="s">
        <v>556</v>
      </c>
      <c r="B69" s="204">
        <v>39417</v>
      </c>
      <c r="C69" s="143">
        <v>-502.61233252268676</v>
      </c>
    </row>
    <row r="70" spans="1:3">
      <c r="A70" s="142" t="s">
        <v>557</v>
      </c>
      <c r="B70" s="204">
        <v>39508</v>
      </c>
      <c r="C70" s="143">
        <v>-387.57651867297955</v>
      </c>
    </row>
    <row r="71" spans="1:3">
      <c r="A71" s="142" t="s">
        <v>558</v>
      </c>
      <c r="B71" s="204">
        <v>39600</v>
      </c>
      <c r="C71" s="143">
        <v>-328.0905794874601</v>
      </c>
    </row>
    <row r="72" spans="1:3">
      <c r="A72" s="142" t="s">
        <v>559</v>
      </c>
      <c r="B72" s="204">
        <v>39692</v>
      </c>
      <c r="C72" s="143">
        <v>-236.93276621305995</v>
      </c>
    </row>
    <row r="73" spans="1:3">
      <c r="A73" s="142" t="s">
        <v>560</v>
      </c>
      <c r="B73" s="204">
        <v>39783</v>
      </c>
      <c r="C73" s="143">
        <v>-308.83147355778692</v>
      </c>
    </row>
    <row r="74" spans="1:3">
      <c r="A74" s="142" t="s">
        <v>561</v>
      </c>
      <c r="B74" s="204">
        <v>39873</v>
      </c>
      <c r="C74" s="143">
        <v>-380.11625378925601</v>
      </c>
    </row>
    <row r="75" spans="1:3">
      <c r="A75" s="142" t="s">
        <v>562</v>
      </c>
      <c r="B75" s="204">
        <v>39965</v>
      </c>
      <c r="C75" s="143">
        <v>-321.15273419913456</v>
      </c>
    </row>
    <row r="76" spans="1:3">
      <c r="A76" s="142" t="s">
        <v>563</v>
      </c>
      <c r="B76" s="204">
        <v>40057</v>
      </c>
      <c r="C76" s="143">
        <v>-140.09681822692073</v>
      </c>
    </row>
    <row r="77" spans="1:3">
      <c r="A77" s="142" t="s">
        <v>564</v>
      </c>
      <c r="B77" s="204">
        <v>40148</v>
      </c>
      <c r="C77" s="143">
        <v>-217.50395401764285</v>
      </c>
    </row>
    <row r="78" spans="1:3">
      <c r="A78" s="142" t="s">
        <v>565</v>
      </c>
      <c r="B78" s="204">
        <v>40238</v>
      </c>
      <c r="C78" s="143">
        <v>-394.70312301778722</v>
      </c>
    </row>
    <row r="79" spans="1:3">
      <c r="A79" s="142" t="s">
        <v>566</v>
      </c>
      <c r="B79" s="204">
        <v>40330</v>
      </c>
      <c r="C79" s="143">
        <v>-328.00723576513496</v>
      </c>
    </row>
    <row r="80" spans="1:3">
      <c r="A80" s="142" t="s">
        <v>567</v>
      </c>
      <c r="B80" s="204">
        <v>40422</v>
      </c>
      <c r="C80" s="143">
        <v>-80.491141176033807</v>
      </c>
    </row>
    <row r="81" spans="1:3">
      <c r="A81" s="142" t="s">
        <v>568</v>
      </c>
      <c r="B81" s="204">
        <v>40513</v>
      </c>
      <c r="C81" s="143">
        <v>-254.73044461966606</v>
      </c>
    </row>
    <row r="82" spans="1:3">
      <c r="A82" s="142" t="s">
        <v>569</v>
      </c>
      <c r="B82" s="204">
        <v>40603</v>
      </c>
      <c r="C82" s="143">
        <v>-323.6971521879243</v>
      </c>
    </row>
    <row r="83" spans="1:3">
      <c r="A83" s="142" t="s">
        <v>570</v>
      </c>
      <c r="B83" s="204">
        <v>40695</v>
      </c>
      <c r="C83" s="143">
        <v>-178.95864954805211</v>
      </c>
    </row>
    <row r="84" spans="1:3">
      <c r="A84" s="142" t="s">
        <v>571</v>
      </c>
      <c r="B84" s="204">
        <v>40787</v>
      </c>
      <c r="C84" s="143">
        <v>-38.972254891975581</v>
      </c>
    </row>
    <row r="85" spans="1:3">
      <c r="A85" s="142" t="s">
        <v>572</v>
      </c>
      <c r="B85" s="204">
        <v>40878</v>
      </c>
      <c r="C85" s="143">
        <v>-269.91102712857628</v>
      </c>
    </row>
    <row r="86" spans="1:3">
      <c r="A86" s="142" t="s">
        <v>573</v>
      </c>
      <c r="B86" s="204">
        <v>40969</v>
      </c>
      <c r="C86" s="143">
        <v>-478.80367427230908</v>
      </c>
    </row>
    <row r="87" spans="1:3">
      <c r="A87" s="142" t="s">
        <v>574</v>
      </c>
      <c r="B87" s="204">
        <v>41061</v>
      </c>
      <c r="C87" s="143">
        <v>-198.75689184867429</v>
      </c>
    </row>
    <row r="88" spans="1:3">
      <c r="A88" s="142" t="s">
        <v>575</v>
      </c>
      <c r="B88" s="204">
        <v>41153</v>
      </c>
      <c r="C88" s="143">
        <v>-154.51588577872485</v>
      </c>
    </row>
    <row r="89" spans="1:3">
      <c r="A89" s="142" t="s">
        <v>576</v>
      </c>
      <c r="B89" s="204">
        <v>41244</v>
      </c>
      <c r="C89" s="143">
        <v>-67.715111403311539</v>
      </c>
    </row>
    <row r="90" spans="1:3">
      <c r="A90" s="142" t="s">
        <v>577</v>
      </c>
      <c r="B90" s="204">
        <v>41334</v>
      </c>
      <c r="C90" s="143">
        <v>-255.79224306363972</v>
      </c>
    </row>
    <row r="91" spans="1:3">
      <c r="A91" s="142" t="s">
        <v>578</v>
      </c>
      <c r="B91" s="204">
        <v>41426</v>
      </c>
      <c r="C91" s="143">
        <v>23.850199422733795</v>
      </c>
    </row>
    <row r="92" spans="1:3">
      <c r="A92" s="142" t="s">
        <v>579</v>
      </c>
      <c r="B92" s="204">
        <v>41518</v>
      </c>
      <c r="C92" s="143">
        <v>56.378565950064285</v>
      </c>
    </row>
    <row r="93" spans="1:3">
      <c r="A93" s="142" t="s">
        <v>580</v>
      </c>
      <c r="B93" s="204">
        <v>41609</v>
      </c>
      <c r="C93" s="143">
        <v>-105.34600500171155</v>
      </c>
    </row>
    <row r="94" spans="1:3">
      <c r="A94" s="142" t="s">
        <v>581</v>
      </c>
      <c r="B94" s="204">
        <v>41699</v>
      </c>
      <c r="C94" s="143">
        <v>-101.39174197060765</v>
      </c>
    </row>
    <row r="95" spans="1:3">
      <c r="A95" s="142" t="s">
        <v>582</v>
      </c>
      <c r="B95" s="204">
        <v>41791</v>
      </c>
      <c r="C95" s="143">
        <v>-21.682911979578421</v>
      </c>
    </row>
    <row r="96" spans="1:3">
      <c r="A96" s="142" t="s">
        <v>583</v>
      </c>
      <c r="B96" s="204">
        <v>41883</v>
      </c>
      <c r="C96" s="143">
        <v>96.590914447936711</v>
      </c>
    </row>
    <row r="97" spans="1:3">
      <c r="A97" s="142" t="s">
        <v>584</v>
      </c>
      <c r="B97" s="204">
        <v>41974</v>
      </c>
      <c r="C97" s="143">
        <v>-74.398276271646182</v>
      </c>
    </row>
    <row r="98" spans="1:3">
      <c r="A98" s="142" t="s">
        <v>585</v>
      </c>
      <c r="B98" s="204">
        <v>42064</v>
      </c>
      <c r="C98" s="143">
        <v>-43.498359815997219</v>
      </c>
    </row>
    <row r="99" spans="1:3">
      <c r="A99" s="142" t="s">
        <v>586</v>
      </c>
      <c r="B99" s="204">
        <v>42156</v>
      </c>
      <c r="C99" s="143">
        <v>75.611764589985114</v>
      </c>
    </row>
    <row r="100" spans="1:3">
      <c r="A100" s="142" t="s">
        <v>587</v>
      </c>
      <c r="B100" s="204">
        <v>42248</v>
      </c>
      <c r="C100" s="143">
        <v>70.2644566876113</v>
      </c>
    </row>
    <row r="101" spans="1:3">
      <c r="A101" s="142" t="s">
        <v>588</v>
      </c>
      <c r="B101" s="204">
        <v>42339</v>
      </c>
      <c r="C101" s="143">
        <v>-247.70730231868811</v>
      </c>
    </row>
    <row r="102" spans="1:3">
      <c r="A102" s="144" t="s">
        <v>589</v>
      </c>
      <c r="B102" s="204">
        <v>42430</v>
      </c>
      <c r="C102" s="143">
        <v>-209.59650285395333</v>
      </c>
    </row>
    <row r="103" spans="1:3">
      <c r="A103" s="144" t="s">
        <v>590</v>
      </c>
      <c r="B103" s="204">
        <v>42522</v>
      </c>
      <c r="C103" s="143">
        <v>-206.9860424642934</v>
      </c>
    </row>
    <row r="104" spans="1:3">
      <c r="A104" s="144" t="s">
        <v>591</v>
      </c>
      <c r="B104" s="204">
        <v>42614</v>
      </c>
      <c r="C104" s="143">
        <v>-191.77923840998551</v>
      </c>
    </row>
    <row r="105" spans="1:3">
      <c r="A105" s="144" t="s">
        <v>592</v>
      </c>
      <c r="B105" s="204">
        <v>42705</v>
      </c>
      <c r="C105" s="143">
        <v>-292.11349591902535</v>
      </c>
    </row>
    <row r="106" spans="1:3">
      <c r="A106" s="144" t="s">
        <v>1084</v>
      </c>
      <c r="B106" s="204">
        <v>42795</v>
      </c>
      <c r="C106" s="143">
        <v>-227.84283076824818</v>
      </c>
    </row>
    <row r="107" spans="1:3">
      <c r="A107" s="144" t="s">
        <v>1085</v>
      </c>
      <c r="B107" s="204">
        <v>42887</v>
      </c>
      <c r="C107" s="143">
        <v>-134.6415148439944</v>
      </c>
    </row>
    <row r="108" spans="1:3">
      <c r="A108" s="144" t="s">
        <v>1086</v>
      </c>
      <c r="B108" s="204">
        <v>42979</v>
      </c>
      <c r="C108" s="143">
        <v>-64.345681794414304</v>
      </c>
    </row>
    <row r="109" spans="1:3">
      <c r="A109" s="144" t="s">
        <v>1087</v>
      </c>
      <c r="B109" s="204">
        <v>43070</v>
      </c>
      <c r="C109" s="143">
        <v>-534.26501932415931</v>
      </c>
    </row>
    <row r="110" spans="1:3">
      <c r="A110" s="145" t="s">
        <v>1088</v>
      </c>
      <c r="B110" s="204">
        <v>43160</v>
      </c>
      <c r="C110" s="146">
        <v>-219.24255204094857</v>
      </c>
    </row>
    <row r="111" spans="1:3">
      <c r="A111" s="145" t="s">
        <v>1089</v>
      </c>
      <c r="B111" s="204">
        <v>43252</v>
      </c>
      <c r="C111" s="146">
        <v>-172.42057356317036</v>
      </c>
    </row>
    <row r="112" spans="1:3">
      <c r="A112" s="147" t="s">
        <v>1090</v>
      </c>
      <c r="B112" s="204">
        <v>43344</v>
      </c>
      <c r="C112" s="148">
        <v>-115.55387164734566</v>
      </c>
    </row>
    <row r="113" spans="1:9">
      <c r="A113" s="145" t="s">
        <v>1091</v>
      </c>
      <c r="B113" s="204">
        <v>43435</v>
      </c>
      <c r="C113" s="146">
        <v>1.8304699299280855</v>
      </c>
    </row>
    <row r="114" spans="1:9">
      <c r="A114" s="144" t="s">
        <v>1092</v>
      </c>
      <c r="B114" s="204">
        <v>43525</v>
      </c>
      <c r="C114" s="143">
        <v>-70.480621354626237</v>
      </c>
    </row>
    <row r="115" spans="1:9">
      <c r="A115" s="144" t="s">
        <v>1093</v>
      </c>
      <c r="B115" s="204">
        <v>43617</v>
      </c>
      <c r="C115" s="143">
        <v>36.992792023447237</v>
      </c>
    </row>
    <row r="116" spans="1:9">
      <c r="A116" s="144" t="s">
        <v>1094</v>
      </c>
      <c r="B116" s="204">
        <v>43709</v>
      </c>
      <c r="C116" s="143">
        <v>-24.255144508358853</v>
      </c>
    </row>
    <row r="117" spans="1:9">
      <c r="A117" s="144" t="s">
        <v>1095</v>
      </c>
      <c r="B117" s="204">
        <v>43800</v>
      </c>
      <c r="C117" s="143">
        <v>-425.23943209672166</v>
      </c>
    </row>
    <row r="118" spans="1:9">
      <c r="A118" s="144" t="s">
        <v>1096</v>
      </c>
      <c r="B118" s="204">
        <v>43891</v>
      </c>
      <c r="C118" s="143">
        <v>-193.34071305354973</v>
      </c>
    </row>
    <row r="119" spans="1:9">
      <c r="A119" s="144" t="s">
        <v>1097</v>
      </c>
      <c r="B119" s="204">
        <v>43983</v>
      </c>
      <c r="C119" s="143">
        <v>-28.677942183339383</v>
      </c>
    </row>
    <row r="120" spans="1:9">
      <c r="A120" s="144" t="s">
        <v>1098</v>
      </c>
      <c r="B120" s="204">
        <v>44075</v>
      </c>
      <c r="C120" s="143">
        <v>328.46397160924607</v>
      </c>
    </row>
    <row r="121" spans="1:9">
      <c r="A121" s="144" t="s">
        <v>1099</v>
      </c>
      <c r="B121" s="204">
        <v>44166</v>
      </c>
      <c r="C121" s="143">
        <v>-41.720335197135228</v>
      </c>
    </row>
    <row r="122" spans="1:9">
      <c r="A122" s="144" t="s">
        <v>1100</v>
      </c>
      <c r="B122" s="204">
        <v>44256</v>
      </c>
      <c r="C122" s="143">
        <v>-289.37566410471072</v>
      </c>
    </row>
    <row r="123" spans="1:9">
      <c r="A123" s="144" t="s">
        <v>1101</v>
      </c>
      <c r="B123" s="204">
        <v>44348</v>
      </c>
      <c r="C123" s="143">
        <v>-245.17889720647372</v>
      </c>
    </row>
    <row r="124" spans="1:9">
      <c r="A124" s="144" t="s">
        <v>1102</v>
      </c>
      <c r="B124" s="204">
        <v>44440</v>
      </c>
      <c r="C124" s="143">
        <v>-69.601563300669568</v>
      </c>
    </row>
    <row r="125" spans="1:9">
      <c r="A125" s="144" t="s">
        <v>1103</v>
      </c>
      <c r="B125" s="204">
        <v>44531</v>
      </c>
      <c r="C125" s="143">
        <v>47.826746355498472</v>
      </c>
    </row>
    <row r="126" spans="1:9">
      <c r="A126" s="144" t="s">
        <v>1104</v>
      </c>
      <c r="B126" s="204">
        <v>44621</v>
      </c>
      <c r="C126" s="143">
        <v>-355.67712385192402</v>
      </c>
    </row>
    <row r="127" spans="1:9">
      <c r="A127" s="145" t="s">
        <v>1057</v>
      </c>
      <c r="B127" s="204">
        <v>44713</v>
      </c>
      <c r="C127" s="146">
        <v>-168.5579401990426</v>
      </c>
    </row>
    <row r="128" spans="1:9">
      <c r="A128" s="145" t="s">
        <v>1058</v>
      </c>
      <c r="B128" s="204">
        <v>44805</v>
      </c>
      <c r="C128" s="146">
        <f>_xlfn.FORECAST.LINEAR(B128,C2:C127,B2:B127)</f>
        <v>-190.76567870149455</v>
      </c>
      <c r="D128"/>
      <c r="E128"/>
      <c r="F128"/>
      <c r="G128"/>
      <c r="H128"/>
      <c r="I128"/>
    </row>
    <row r="129" spans="4:9">
      <c r="D129"/>
      <c r="E129"/>
      <c r="F129"/>
      <c r="G129"/>
      <c r="H129"/>
      <c r="I129"/>
    </row>
    <row r="130" spans="4:9">
      <c r="D130"/>
      <c r="E130"/>
      <c r="F130"/>
      <c r="G130"/>
      <c r="H130"/>
      <c r="I130"/>
    </row>
  </sheetData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67827-C3BB-1A4D-9077-3DAD3D8F8965}">
  <dimension ref="A1:B93"/>
  <sheetViews>
    <sheetView zoomScale="165" workbookViewId="0">
      <selection activeCell="A4" sqref="A4"/>
    </sheetView>
  </sheetViews>
  <sheetFormatPr baseColWidth="10" defaultRowHeight="16"/>
  <cols>
    <col min="1" max="1" width="7.1640625" style="129" bestFit="1" customWidth="1"/>
    <col min="2" max="2" width="49.33203125" style="129" bestFit="1" customWidth="1"/>
    <col min="3" max="16384" width="10.83203125" style="129"/>
  </cols>
  <sheetData>
    <row r="1" spans="1:2">
      <c r="A1" s="228" t="s">
        <v>1254</v>
      </c>
      <c r="B1" s="228"/>
    </row>
    <row r="2" spans="1:2">
      <c r="A2" s="127"/>
      <c r="B2" s="128" t="s">
        <v>961</v>
      </c>
    </row>
    <row r="3" spans="1:2">
      <c r="A3" s="208">
        <v>37316</v>
      </c>
      <c r="B3" s="130">
        <v>466.87018905892802</v>
      </c>
    </row>
    <row r="4" spans="1:2">
      <c r="A4" s="208">
        <v>37408</v>
      </c>
      <c r="B4" s="130">
        <v>489.87547680951002</v>
      </c>
    </row>
    <row r="5" spans="1:2">
      <c r="A5" s="208">
        <v>37500</v>
      </c>
      <c r="B5" s="130">
        <v>488.31382260415285</v>
      </c>
    </row>
    <row r="6" spans="1:2">
      <c r="A6" s="208">
        <v>37591</v>
      </c>
      <c r="B6" s="130">
        <v>519.17050501492156</v>
      </c>
    </row>
    <row r="7" spans="1:2">
      <c r="A7" s="208">
        <v>37681</v>
      </c>
      <c r="B7" s="130">
        <v>527.65415852303545</v>
      </c>
    </row>
    <row r="8" spans="1:2">
      <c r="A8" s="208">
        <v>37773</v>
      </c>
      <c r="B8" s="130">
        <v>544.4097295683739</v>
      </c>
    </row>
    <row r="9" spans="1:2">
      <c r="A9" s="208">
        <v>37865</v>
      </c>
      <c r="B9" s="130">
        <v>509.97230076513694</v>
      </c>
    </row>
    <row r="10" spans="1:2">
      <c r="A10" s="208">
        <v>37956</v>
      </c>
      <c r="B10" s="130">
        <v>534.17541427382832</v>
      </c>
    </row>
    <row r="11" spans="1:2">
      <c r="A11" s="208">
        <v>38047</v>
      </c>
      <c r="B11" s="130">
        <v>515.96057869162985</v>
      </c>
    </row>
    <row r="12" spans="1:2">
      <c r="A12" s="208">
        <v>38139</v>
      </c>
      <c r="B12" s="130">
        <v>493.31030576920278</v>
      </c>
    </row>
    <row r="13" spans="1:2">
      <c r="A13" s="208">
        <v>38231</v>
      </c>
      <c r="B13" s="130">
        <v>483.04641000100361</v>
      </c>
    </row>
    <row r="14" spans="1:2">
      <c r="A14" s="208">
        <v>38322</v>
      </c>
      <c r="B14" s="130">
        <v>504.30634160932607</v>
      </c>
    </row>
    <row r="15" spans="1:2">
      <c r="A15" s="208">
        <v>38412</v>
      </c>
      <c r="B15" s="130">
        <v>479.5724343064627</v>
      </c>
    </row>
    <row r="16" spans="1:2">
      <c r="A16" s="208">
        <v>38504</v>
      </c>
      <c r="B16" s="130">
        <v>458.59906036162374</v>
      </c>
    </row>
    <row r="17" spans="1:2">
      <c r="A17" s="208">
        <v>38596</v>
      </c>
      <c r="B17" s="130">
        <v>464.58164533175898</v>
      </c>
    </row>
    <row r="18" spans="1:2">
      <c r="A18" s="208">
        <v>38687</v>
      </c>
      <c r="B18" s="130">
        <v>457.90389448247333</v>
      </c>
    </row>
    <row r="19" spans="1:2">
      <c r="A19" s="208">
        <v>38777</v>
      </c>
      <c r="B19" s="130">
        <v>465.87269408373822</v>
      </c>
    </row>
    <row r="20" spans="1:2">
      <c r="A20" s="208">
        <v>38869</v>
      </c>
      <c r="B20" s="130">
        <v>474.5351755279338</v>
      </c>
    </row>
    <row r="21" spans="1:2">
      <c r="A21" s="208">
        <v>38961</v>
      </c>
      <c r="B21" s="130">
        <v>443.74424239248458</v>
      </c>
    </row>
    <row r="22" spans="1:2">
      <c r="A22" s="208">
        <v>39052</v>
      </c>
      <c r="B22" s="130">
        <v>441.43277040034002</v>
      </c>
    </row>
    <row r="23" spans="1:2">
      <c r="A23" s="208">
        <v>39142</v>
      </c>
      <c r="B23" s="130">
        <v>444.33408313722845</v>
      </c>
    </row>
    <row r="24" spans="1:2">
      <c r="A24" s="208">
        <v>39234</v>
      </c>
      <c r="B24" s="130">
        <v>429.10857568760179</v>
      </c>
    </row>
    <row r="25" spans="1:2">
      <c r="A25" s="208">
        <v>39326</v>
      </c>
      <c r="B25" s="130">
        <v>442.19668533554091</v>
      </c>
    </row>
    <row r="26" spans="1:2">
      <c r="A26" s="208">
        <v>39417</v>
      </c>
      <c r="B26" s="130">
        <v>457.88370776437762</v>
      </c>
    </row>
    <row r="27" spans="1:2">
      <c r="A27" s="208">
        <v>39508</v>
      </c>
      <c r="B27" s="130">
        <v>501.09572572157799</v>
      </c>
    </row>
    <row r="28" spans="1:2">
      <c r="A28" s="208">
        <v>39600</v>
      </c>
      <c r="B28" s="130">
        <v>495.70901360313132</v>
      </c>
    </row>
    <row r="29" spans="1:2">
      <c r="A29" s="208">
        <v>39692</v>
      </c>
      <c r="B29" s="130">
        <v>498.27198063004664</v>
      </c>
    </row>
    <row r="30" spans="1:2">
      <c r="A30" s="208">
        <v>39783</v>
      </c>
      <c r="B30" s="130">
        <v>530.64560092456804</v>
      </c>
    </row>
    <row r="31" spans="1:2">
      <c r="A31" s="208">
        <v>39873</v>
      </c>
      <c r="B31" s="130">
        <v>602.3730519760079</v>
      </c>
    </row>
    <row r="32" spans="1:2">
      <c r="A32" s="208">
        <v>39965</v>
      </c>
      <c r="B32" s="130">
        <v>829.58059198631963</v>
      </c>
    </row>
    <row r="33" spans="1:2">
      <c r="A33" s="208">
        <v>40057</v>
      </c>
      <c r="B33" s="130">
        <v>1014.5347309125432</v>
      </c>
    </row>
    <row r="34" spans="1:2">
      <c r="A34" s="208">
        <v>40148</v>
      </c>
      <c r="B34" s="130">
        <v>1086.4019383946866</v>
      </c>
    </row>
    <row r="35" spans="1:2">
      <c r="A35" s="208">
        <v>40238</v>
      </c>
      <c r="B35" s="130">
        <v>1141.5904298364944</v>
      </c>
    </row>
    <row r="36" spans="1:2">
      <c r="A36" s="208">
        <v>40330</v>
      </c>
      <c r="B36" s="130">
        <v>1071.8919153569186</v>
      </c>
    </row>
    <row r="37" spans="1:2">
      <c r="A37" s="208">
        <v>40422</v>
      </c>
      <c r="B37" s="130">
        <v>1135.6901546724494</v>
      </c>
    </row>
    <row r="38" spans="1:2">
      <c r="A38" s="208">
        <v>40513</v>
      </c>
      <c r="B38" s="130">
        <v>1178.5336169609361</v>
      </c>
    </row>
    <row r="39" spans="1:2">
      <c r="A39" s="208">
        <v>40603</v>
      </c>
      <c r="B39" s="130">
        <v>1225.5844042063445</v>
      </c>
    </row>
    <row r="40" spans="1:2">
      <c r="A40" s="208">
        <v>40695</v>
      </c>
      <c r="B40" s="130">
        <v>1247.9680511067204</v>
      </c>
    </row>
    <row r="41" spans="1:2">
      <c r="A41" s="208">
        <v>40787</v>
      </c>
      <c r="B41" s="130">
        <v>1293.7967189958802</v>
      </c>
    </row>
    <row r="42" spans="1:2">
      <c r="A42" s="208">
        <v>40878</v>
      </c>
      <c r="B42" s="130">
        <v>1356.7982525373886</v>
      </c>
    </row>
    <row r="43" spans="1:2">
      <c r="A43" s="208">
        <v>40969</v>
      </c>
      <c r="B43" s="130">
        <v>1393.5642698426941</v>
      </c>
    </row>
    <row r="44" spans="1:2">
      <c r="A44" s="208">
        <v>41061</v>
      </c>
      <c r="B44" s="130">
        <v>1508.2022796653644</v>
      </c>
    </row>
    <row r="45" spans="1:2">
      <c r="A45" s="208">
        <v>41153</v>
      </c>
      <c r="B45" s="130">
        <v>1511.3421135445051</v>
      </c>
    </row>
    <row r="46" spans="1:2">
      <c r="A46" s="208">
        <v>41244</v>
      </c>
      <c r="B46" s="130">
        <v>1524.4645552940788</v>
      </c>
    </row>
    <row r="47" spans="1:2">
      <c r="A47" s="208">
        <v>41334</v>
      </c>
      <c r="B47" s="130">
        <v>1534.7153751318847</v>
      </c>
    </row>
    <row r="48" spans="1:2">
      <c r="A48" s="208">
        <v>41426</v>
      </c>
      <c r="B48" s="130">
        <v>1502.8520339127963</v>
      </c>
    </row>
    <row r="49" spans="1:2">
      <c r="A49" s="208">
        <v>41518</v>
      </c>
      <c r="B49" s="130">
        <v>1812.8438247954866</v>
      </c>
    </row>
    <row r="50" spans="1:2">
      <c r="A50" s="208">
        <v>41609</v>
      </c>
      <c r="B50" s="130">
        <v>1655.0918159620132</v>
      </c>
    </row>
    <row r="51" spans="1:2">
      <c r="A51" s="208">
        <v>41699</v>
      </c>
      <c r="B51" s="130">
        <v>1679.6777670568927</v>
      </c>
    </row>
    <row r="52" spans="1:2">
      <c r="A52" s="208">
        <v>41791</v>
      </c>
      <c r="B52" s="130">
        <v>1662.7908072455784</v>
      </c>
    </row>
    <row r="53" spans="1:2">
      <c r="A53" s="208">
        <v>41883</v>
      </c>
      <c r="B53" s="130">
        <v>1632.6452852017853</v>
      </c>
    </row>
    <row r="54" spans="1:2">
      <c r="A54" s="208">
        <v>41974</v>
      </c>
      <c r="B54" s="130">
        <v>1900.6261891046511</v>
      </c>
    </row>
    <row r="55" spans="1:2">
      <c r="A55" s="208">
        <v>42064</v>
      </c>
      <c r="B55" s="130">
        <v>1974.0070622847054</v>
      </c>
    </row>
    <row r="56" spans="1:2">
      <c r="A56" s="208">
        <v>42156</v>
      </c>
      <c r="B56" s="130">
        <v>2010.6744719676572</v>
      </c>
    </row>
    <row r="57" spans="1:2">
      <c r="A57" s="208">
        <v>42248</v>
      </c>
      <c r="B57" s="130">
        <v>2046.2971637120713</v>
      </c>
    </row>
    <row r="58" spans="1:2">
      <c r="A58" s="208">
        <v>42339</v>
      </c>
      <c r="B58" s="130">
        <v>2225.906181860646</v>
      </c>
    </row>
    <row r="59" spans="1:2">
      <c r="A59" s="208">
        <v>42430</v>
      </c>
      <c r="B59" s="130">
        <v>2268.7266181652376</v>
      </c>
    </row>
    <row r="60" spans="1:2">
      <c r="A60" s="208">
        <v>42522</v>
      </c>
      <c r="B60" s="130">
        <v>2309.2928057214021</v>
      </c>
    </row>
    <row r="61" spans="1:2">
      <c r="A61" s="208">
        <v>42614</v>
      </c>
      <c r="B61" s="130">
        <v>2415.5923216536285</v>
      </c>
    </row>
    <row r="62" spans="1:2">
      <c r="A62" s="208">
        <v>42705</v>
      </c>
      <c r="B62" s="130">
        <v>2631.3899476206398</v>
      </c>
    </row>
    <row r="63" spans="1:2">
      <c r="A63" s="208">
        <v>42795</v>
      </c>
      <c r="B63" s="130">
        <v>2651.4041493300156</v>
      </c>
    </row>
    <row r="64" spans="1:2">
      <c r="A64" s="208">
        <v>42887</v>
      </c>
      <c r="B64" s="130">
        <v>2682.7521349543167</v>
      </c>
    </row>
    <row r="65" spans="1:2">
      <c r="A65" s="208">
        <v>42979</v>
      </c>
      <c r="B65" s="130">
        <v>2725.3317147033108</v>
      </c>
    </row>
    <row r="66" spans="1:2">
      <c r="A66" s="208">
        <v>43070</v>
      </c>
      <c r="B66" s="130">
        <v>2988.3796278717341</v>
      </c>
    </row>
    <row r="67" spans="1:2">
      <c r="A67" s="208">
        <v>43160</v>
      </c>
      <c r="B67" s="130">
        <v>3012.9721988652564</v>
      </c>
    </row>
    <row r="68" spans="1:2">
      <c r="A68" s="208">
        <v>43252</v>
      </c>
      <c r="B68" s="130">
        <v>2958.0022478385695</v>
      </c>
    </row>
    <row r="69" spans="1:2">
      <c r="A69" s="208">
        <v>43344</v>
      </c>
      <c r="B69" s="130">
        <v>2975.6932685155753</v>
      </c>
    </row>
    <row r="70" spans="1:2">
      <c r="A70" s="208">
        <v>43435</v>
      </c>
      <c r="B70" s="130">
        <v>3082.5125727607247</v>
      </c>
    </row>
    <row r="71" spans="1:2">
      <c r="A71" s="208">
        <v>43525</v>
      </c>
      <c r="B71" s="130">
        <v>3107.7211040294624</v>
      </c>
    </row>
    <row r="72" spans="1:2">
      <c r="A72" s="208">
        <v>43617</v>
      </c>
      <c r="B72" s="130">
        <v>3053.0461827004465</v>
      </c>
    </row>
    <row r="73" spans="1:2">
      <c r="A73" s="208">
        <v>43709</v>
      </c>
      <c r="B73" s="130">
        <v>3112.0670335780396</v>
      </c>
    </row>
    <row r="74" spans="1:2">
      <c r="A74" s="208">
        <v>43800</v>
      </c>
      <c r="B74" s="130">
        <v>3277.2813769668851</v>
      </c>
    </row>
    <row r="75" spans="1:2">
      <c r="A75" s="208">
        <v>43891</v>
      </c>
      <c r="B75" s="130">
        <v>3399.1205206127997</v>
      </c>
    </row>
    <row r="76" spans="1:2">
      <c r="A76" s="208">
        <v>43983</v>
      </c>
      <c r="B76" s="130">
        <v>3494.7147304713312</v>
      </c>
    </row>
    <row r="77" spans="1:2">
      <c r="A77" s="208">
        <v>44075</v>
      </c>
      <c r="B77" s="130">
        <v>3595.947554037672</v>
      </c>
    </row>
    <row r="78" spans="1:2">
      <c r="A78" s="208">
        <v>44166</v>
      </c>
      <c r="B78" s="130">
        <v>3923.8890671175195</v>
      </c>
    </row>
    <row r="79" spans="1:2">
      <c r="A79" s="208">
        <v>44256</v>
      </c>
      <c r="B79" s="130">
        <v>4329.1992186805228</v>
      </c>
    </row>
    <row r="80" spans="1:2">
      <c r="A80" s="208">
        <v>44348</v>
      </c>
      <c r="B80" s="131">
        <v>4161.5778691444239</v>
      </c>
    </row>
    <row r="81" spans="1:2">
      <c r="A81" s="208">
        <v>44440</v>
      </c>
      <c r="B81" s="131">
        <v>4140.8658866023852</v>
      </c>
    </row>
    <row r="82" spans="1:2">
      <c r="A82" s="208">
        <v>44531</v>
      </c>
      <c r="B82" s="131">
        <v>4209.8379084366843</v>
      </c>
    </row>
    <row r="83" spans="1:2">
      <c r="A83" s="208">
        <v>44621</v>
      </c>
      <c r="B83" s="130">
        <v>4332.8305319619703</v>
      </c>
    </row>
    <row r="84" spans="1:2">
      <c r="A84" s="208">
        <v>44713</v>
      </c>
      <c r="B84" s="130">
        <v>3834.0015297458235</v>
      </c>
    </row>
    <row r="85" spans="1:2">
      <c r="A85" s="208">
        <v>44805</v>
      </c>
      <c r="B85" s="130">
        <v>3814.9064001598326</v>
      </c>
    </row>
    <row r="86" spans="1:2">
      <c r="A86" s="208">
        <v>44896</v>
      </c>
      <c r="B86" s="130">
        <v>3969.686161698608</v>
      </c>
    </row>
    <row r="87" spans="1:2">
      <c r="A87" s="208">
        <v>44986</v>
      </c>
      <c r="B87" s="132">
        <v>4014.2675396574723</v>
      </c>
    </row>
    <row r="88" spans="1:2">
      <c r="A88" s="208">
        <v>45078</v>
      </c>
      <c r="B88" s="132">
        <v>4079.2186733781382</v>
      </c>
    </row>
    <row r="89" spans="1:2">
      <c r="A89" s="208">
        <v>45170</v>
      </c>
      <c r="B89" s="132">
        <v>4244.9308311405684</v>
      </c>
    </row>
    <row r="90" spans="1:2">
      <c r="A90" s="208">
        <v>45261</v>
      </c>
      <c r="B90" s="132">
        <v>4571.945830608649</v>
      </c>
    </row>
    <row r="91" spans="1:2">
      <c r="A91" s="208">
        <v>45352</v>
      </c>
      <c r="B91" s="132">
        <v>4572.6287031565244</v>
      </c>
    </row>
    <row r="92" spans="1:2">
      <c r="A92" s="208">
        <v>45444</v>
      </c>
      <c r="B92" s="132">
        <v>4521.7508861440601</v>
      </c>
    </row>
    <row r="93" spans="1:2">
      <c r="A93" s="208">
        <v>45536</v>
      </c>
      <c r="B93" s="132">
        <v>4640.0392575019596</v>
      </c>
    </row>
  </sheetData>
  <mergeCells count="1">
    <mergeCell ref="A1:B1"/>
  </mergeCells>
  <phoneticPr fontId="5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04AA5-4EAB-D044-B85E-70239ABBA60C}">
  <dimension ref="A1:E98"/>
  <sheetViews>
    <sheetView zoomScale="166" zoomScaleNormal="100" workbookViewId="0">
      <selection activeCell="D8" sqref="D8"/>
    </sheetView>
  </sheetViews>
  <sheetFormatPr baseColWidth="10" defaultRowHeight="16"/>
  <cols>
    <col min="1" max="2" width="10.83203125" style="129"/>
    <col min="3" max="3" width="19.1640625" style="129" bestFit="1" customWidth="1"/>
    <col min="4" max="4" width="14" style="129" bestFit="1" customWidth="1"/>
    <col min="5" max="5" width="23.1640625" style="129" bestFit="1" customWidth="1"/>
    <col min="6" max="16384" width="10.83203125" style="129"/>
  </cols>
  <sheetData>
    <row r="1" spans="1:5">
      <c r="A1" s="228" t="s">
        <v>1257</v>
      </c>
      <c r="B1" s="228"/>
      <c r="C1" s="228"/>
      <c r="D1" s="228"/>
      <c r="E1" s="228"/>
    </row>
    <row r="2" spans="1:5">
      <c r="C2" s="207" t="s">
        <v>1258</v>
      </c>
      <c r="D2" s="207" t="s">
        <v>1256</v>
      </c>
      <c r="E2" s="207" t="s">
        <v>1255</v>
      </c>
    </row>
    <row r="3" spans="1:5">
      <c r="A3" s="133" t="s">
        <v>1253</v>
      </c>
      <c r="B3" s="133" t="s">
        <v>347</v>
      </c>
      <c r="C3" s="134" t="s">
        <v>962</v>
      </c>
      <c r="D3" s="134" t="s">
        <v>963</v>
      </c>
      <c r="E3" s="134" t="s">
        <v>964</v>
      </c>
    </row>
    <row r="4" spans="1:5">
      <c r="A4" s="135" t="s">
        <v>965</v>
      </c>
      <c r="B4" s="210">
        <v>37316</v>
      </c>
      <c r="C4" s="136">
        <v>54380.3</v>
      </c>
      <c r="D4" s="136">
        <v>58587.199999999997</v>
      </c>
      <c r="E4" s="136">
        <v>-4206.8999999999942</v>
      </c>
    </row>
    <row r="5" spans="1:5">
      <c r="A5" s="135" t="s">
        <v>966</v>
      </c>
      <c r="B5" s="210">
        <v>37408</v>
      </c>
      <c r="C5" s="136">
        <v>64050.5</v>
      </c>
      <c r="D5" s="136">
        <v>62600.1</v>
      </c>
      <c r="E5" s="136">
        <v>1450.3999999999942</v>
      </c>
    </row>
    <row r="6" spans="1:5">
      <c r="A6" s="135" t="s">
        <v>967</v>
      </c>
      <c r="B6" s="210">
        <v>37500</v>
      </c>
      <c r="C6" s="136">
        <v>67090.8</v>
      </c>
      <c r="D6" s="136">
        <v>65845.8</v>
      </c>
      <c r="E6" s="136">
        <v>1245</v>
      </c>
    </row>
    <row r="7" spans="1:5">
      <c r="A7" s="133" t="s">
        <v>968</v>
      </c>
      <c r="B7" s="210">
        <v>37591</v>
      </c>
      <c r="C7" s="136">
        <v>80814.7</v>
      </c>
      <c r="D7" s="136">
        <v>112768.1</v>
      </c>
      <c r="E7" s="136">
        <v>-31953.4</v>
      </c>
    </row>
    <row r="8" spans="1:5">
      <c r="A8" s="133" t="s">
        <v>969</v>
      </c>
      <c r="B8" s="210">
        <v>37681</v>
      </c>
      <c r="C8" s="136">
        <v>63023.6</v>
      </c>
      <c r="D8" s="136">
        <v>62534</v>
      </c>
      <c r="E8" s="136">
        <v>489.6</v>
      </c>
    </row>
    <row r="9" spans="1:5">
      <c r="A9" s="133" t="s">
        <v>970</v>
      </c>
      <c r="B9" s="210">
        <v>37773</v>
      </c>
      <c r="C9" s="136">
        <v>78117.2</v>
      </c>
      <c r="D9" s="136">
        <v>86415.4</v>
      </c>
      <c r="E9" s="136">
        <v>-8298.2000000000007</v>
      </c>
    </row>
    <row r="10" spans="1:5">
      <c r="A10" s="133" t="s">
        <v>971</v>
      </c>
      <c r="B10" s="210">
        <v>37865</v>
      </c>
      <c r="C10" s="136">
        <v>96638.7</v>
      </c>
      <c r="D10" s="136">
        <v>105041</v>
      </c>
      <c r="E10" s="136">
        <v>-8402.2999999999993</v>
      </c>
    </row>
    <row r="11" spans="1:5">
      <c r="A11" s="133" t="s">
        <v>972</v>
      </c>
      <c r="B11" s="210">
        <v>37956</v>
      </c>
      <c r="C11" s="136">
        <v>63934.2</v>
      </c>
      <c r="D11" s="136">
        <v>66900</v>
      </c>
      <c r="E11" s="136">
        <v>-2965.8</v>
      </c>
    </row>
    <row r="12" spans="1:5">
      <c r="A12" s="133" t="s">
        <v>973</v>
      </c>
      <c r="B12" s="210">
        <v>38047</v>
      </c>
      <c r="C12" s="136">
        <v>71062.3</v>
      </c>
      <c r="D12" s="136">
        <v>72341.7</v>
      </c>
      <c r="E12" s="136">
        <v>-1279.4000000000001</v>
      </c>
    </row>
    <row r="13" spans="1:5">
      <c r="A13" s="133" t="s">
        <v>974</v>
      </c>
      <c r="B13" s="210">
        <v>38139</v>
      </c>
      <c r="C13" s="136">
        <v>84872.3</v>
      </c>
      <c r="D13" s="136">
        <v>88399.7</v>
      </c>
      <c r="E13" s="136">
        <v>-3527.4</v>
      </c>
    </row>
    <row r="14" spans="1:5">
      <c r="A14" s="133" t="s">
        <v>975</v>
      </c>
      <c r="B14" s="210">
        <v>38231</v>
      </c>
      <c r="C14" s="136">
        <v>101319.2</v>
      </c>
      <c r="D14" s="136">
        <v>110710</v>
      </c>
      <c r="E14" s="136">
        <v>-9390.7999999999993</v>
      </c>
    </row>
    <row r="15" spans="1:5">
      <c r="A15" s="133" t="s">
        <v>976</v>
      </c>
      <c r="B15" s="210">
        <v>38322</v>
      </c>
      <c r="C15" s="136">
        <v>102408.7</v>
      </c>
      <c r="D15" s="136">
        <v>129645.3</v>
      </c>
      <c r="E15" s="136">
        <v>-27236.6</v>
      </c>
    </row>
    <row r="16" spans="1:5">
      <c r="A16" s="133" t="s">
        <v>977</v>
      </c>
      <c r="B16" s="210">
        <v>38412</v>
      </c>
      <c r="C16" s="136">
        <v>94208.6</v>
      </c>
      <c r="D16" s="136">
        <v>80736.7</v>
      </c>
      <c r="E16" s="136">
        <v>13471.9</v>
      </c>
    </row>
    <row r="17" spans="1:5">
      <c r="A17" s="133" t="s">
        <v>978</v>
      </c>
      <c r="B17" s="210">
        <v>38504</v>
      </c>
      <c r="C17" s="136">
        <v>101373.2</v>
      </c>
      <c r="D17" s="136">
        <v>114614.7</v>
      </c>
      <c r="E17" s="136">
        <v>-13241.5</v>
      </c>
    </row>
    <row r="18" spans="1:5">
      <c r="A18" s="133" t="s">
        <v>979</v>
      </c>
      <c r="B18" s="210">
        <v>38596</v>
      </c>
      <c r="C18" s="136">
        <v>118272.3</v>
      </c>
      <c r="D18" s="136">
        <v>132015.9</v>
      </c>
      <c r="E18" s="136">
        <v>-13743.6</v>
      </c>
    </row>
    <row r="19" spans="1:5">
      <c r="A19" s="133" t="s">
        <v>980</v>
      </c>
      <c r="B19" s="210">
        <v>38687</v>
      </c>
      <c r="C19" s="136">
        <v>134047.29999999999</v>
      </c>
      <c r="D19" s="136">
        <v>161215.5</v>
      </c>
      <c r="E19" s="136">
        <v>-27168.2</v>
      </c>
    </row>
    <row r="20" spans="1:5">
      <c r="A20" s="133" t="s">
        <v>981</v>
      </c>
      <c r="B20" s="210">
        <v>38777</v>
      </c>
      <c r="C20" s="136">
        <v>105358.39999999999</v>
      </c>
      <c r="D20" s="136">
        <v>101706.4</v>
      </c>
      <c r="E20" s="136">
        <v>3652</v>
      </c>
    </row>
    <row r="21" spans="1:5">
      <c r="A21" s="133" t="s">
        <v>982</v>
      </c>
      <c r="B21" s="210">
        <v>38869</v>
      </c>
      <c r="C21" s="136">
        <v>133905.29999999999</v>
      </c>
      <c r="D21" s="136">
        <v>139568.6</v>
      </c>
      <c r="E21" s="136">
        <v>-5663.3</v>
      </c>
    </row>
    <row r="22" spans="1:5">
      <c r="A22" s="133" t="s">
        <v>983</v>
      </c>
      <c r="B22" s="210">
        <v>38961</v>
      </c>
      <c r="C22" s="136">
        <v>136277.1</v>
      </c>
      <c r="D22" s="136">
        <v>151966.39999999999</v>
      </c>
      <c r="E22" s="136">
        <v>-15689.3</v>
      </c>
    </row>
    <row r="23" spans="1:5">
      <c r="A23" s="133" t="s">
        <v>984</v>
      </c>
      <c r="B23" s="210">
        <v>39052</v>
      </c>
      <c r="C23" s="136">
        <v>160183.29999999999</v>
      </c>
      <c r="D23" s="136">
        <v>172985</v>
      </c>
      <c r="E23" s="136">
        <v>-12801.7</v>
      </c>
    </row>
    <row r="24" spans="1:5">
      <c r="A24" s="133" t="s">
        <v>985</v>
      </c>
      <c r="B24" s="210">
        <v>39142</v>
      </c>
      <c r="C24" s="136">
        <v>137629</v>
      </c>
      <c r="D24" s="136">
        <v>125593.7</v>
      </c>
      <c r="E24" s="136">
        <v>12035.3</v>
      </c>
    </row>
    <row r="25" spans="1:5">
      <c r="A25" s="133" t="s">
        <v>986</v>
      </c>
      <c r="B25" s="210">
        <v>39234</v>
      </c>
      <c r="C25" s="136">
        <v>163547.4</v>
      </c>
      <c r="D25" s="136">
        <v>168579.3</v>
      </c>
      <c r="E25" s="136">
        <v>-5031.8999999999996</v>
      </c>
    </row>
    <row r="26" spans="1:5">
      <c r="A26" s="133" t="s">
        <v>987</v>
      </c>
      <c r="B26" s="210">
        <v>39326</v>
      </c>
      <c r="C26" s="136">
        <v>175171.5</v>
      </c>
      <c r="D26" s="136">
        <v>189273.7</v>
      </c>
      <c r="E26" s="136">
        <v>-14102.2</v>
      </c>
    </row>
    <row r="27" spans="1:5">
      <c r="A27" s="133" t="s">
        <v>988</v>
      </c>
      <c r="B27" s="210">
        <v>39417</v>
      </c>
      <c r="C27" s="136">
        <v>221931.8</v>
      </c>
      <c r="D27" s="136">
        <v>263311.8</v>
      </c>
      <c r="E27" s="136">
        <v>-41380</v>
      </c>
    </row>
    <row r="28" spans="1:5">
      <c r="A28" s="133" t="s">
        <v>989</v>
      </c>
      <c r="B28" s="210">
        <v>39508</v>
      </c>
      <c r="C28" s="136">
        <v>160947.5</v>
      </c>
      <c r="D28" s="136">
        <v>145077.5</v>
      </c>
      <c r="E28" s="136">
        <v>15870</v>
      </c>
    </row>
    <row r="29" spans="1:5">
      <c r="A29" s="133" t="s">
        <v>990</v>
      </c>
      <c r="B29" s="210">
        <v>39600</v>
      </c>
      <c r="C29" s="136">
        <v>197398.40000000002</v>
      </c>
      <c r="D29" s="136">
        <v>201469.3</v>
      </c>
      <c r="E29" s="136">
        <v>-4070.8999999999996</v>
      </c>
    </row>
    <row r="30" spans="1:5">
      <c r="A30" s="133" t="s">
        <v>991</v>
      </c>
      <c r="B30" s="210">
        <v>39692</v>
      </c>
      <c r="C30" s="136">
        <v>213768.19999999995</v>
      </c>
      <c r="D30" s="136">
        <v>234767.39999999997</v>
      </c>
      <c r="E30" s="136">
        <v>-20999.200000000001</v>
      </c>
    </row>
    <row r="31" spans="1:5">
      <c r="A31" s="133" t="s">
        <v>992</v>
      </c>
      <c r="B31" s="210">
        <v>39783</v>
      </c>
      <c r="C31" s="136">
        <v>230824.90000000002</v>
      </c>
      <c r="D31" s="136">
        <v>248224.40000000002</v>
      </c>
      <c r="E31" s="136">
        <v>-17399.5</v>
      </c>
    </row>
    <row r="32" spans="1:5">
      <c r="A32" s="133" t="s">
        <v>993</v>
      </c>
      <c r="B32" s="210">
        <v>39873</v>
      </c>
      <c r="C32" s="136">
        <v>144517.4</v>
      </c>
      <c r="D32" s="136">
        <v>165340.5</v>
      </c>
      <c r="E32" s="136">
        <v>-20823.099999999999</v>
      </c>
    </row>
    <row r="33" spans="1:5">
      <c r="A33" s="133" t="s">
        <v>994</v>
      </c>
      <c r="B33" s="210">
        <v>39965</v>
      </c>
      <c r="C33" s="136">
        <v>166508.6</v>
      </c>
      <c r="D33" s="136">
        <v>220164.09999999998</v>
      </c>
      <c r="E33" s="136">
        <v>-53655.500000000007</v>
      </c>
    </row>
    <row r="34" spans="1:5">
      <c r="A34" s="133" t="s">
        <v>995</v>
      </c>
      <c r="B34" s="210">
        <v>40057</v>
      </c>
      <c r="C34" s="136">
        <v>182990</v>
      </c>
      <c r="D34" s="136">
        <v>256338.30000000005</v>
      </c>
      <c r="E34" s="136">
        <v>-73348.299999999988</v>
      </c>
    </row>
    <row r="35" spans="1:5">
      <c r="A35" s="133" t="s">
        <v>996</v>
      </c>
      <c r="B35" s="210">
        <v>40148</v>
      </c>
      <c r="C35" s="136">
        <v>217680.19999999995</v>
      </c>
      <c r="D35" s="136">
        <v>305742.40000000002</v>
      </c>
      <c r="E35" s="136">
        <v>-88062.200000000012</v>
      </c>
    </row>
    <row r="36" spans="1:5">
      <c r="A36" s="133" t="s">
        <v>997</v>
      </c>
      <c r="B36" s="210">
        <v>40238</v>
      </c>
      <c r="C36" s="136">
        <v>173526</v>
      </c>
      <c r="D36" s="136">
        <v>192391.8</v>
      </c>
      <c r="E36" s="136">
        <v>-18865.8</v>
      </c>
    </row>
    <row r="37" spans="1:5">
      <c r="A37" s="133" t="s">
        <v>998</v>
      </c>
      <c r="B37" s="210">
        <v>40330</v>
      </c>
      <c r="C37" s="136">
        <v>212610</v>
      </c>
      <c r="D37" s="136">
        <v>238391.5</v>
      </c>
      <c r="E37" s="136">
        <v>-25781.500000000004</v>
      </c>
    </row>
    <row r="38" spans="1:5">
      <c r="A38" s="133" t="s">
        <v>999</v>
      </c>
      <c r="B38" s="210">
        <v>40422</v>
      </c>
      <c r="C38" s="136">
        <v>210627.80000000005</v>
      </c>
      <c r="D38" s="136">
        <v>238314.00000000006</v>
      </c>
      <c r="E38" s="136">
        <v>-27686.199999999997</v>
      </c>
    </row>
    <row r="39" spans="1:5">
      <c r="A39" s="133" t="s">
        <v>1000</v>
      </c>
      <c r="B39" s="210">
        <v>40513</v>
      </c>
      <c r="C39" s="136">
        <v>207533.29999999993</v>
      </c>
      <c r="D39" s="136">
        <v>306766.89999999991</v>
      </c>
      <c r="E39" s="136">
        <v>-99233.600000000006</v>
      </c>
    </row>
    <row r="40" spans="1:5">
      <c r="A40" s="133" t="s">
        <v>1001</v>
      </c>
      <c r="B40" s="210">
        <v>40603</v>
      </c>
      <c r="C40" s="136">
        <v>189684.7</v>
      </c>
      <c r="D40" s="136">
        <v>194680.4</v>
      </c>
      <c r="E40" s="136">
        <v>-4995.7</v>
      </c>
    </row>
    <row r="41" spans="1:5">
      <c r="A41" s="133" t="s">
        <v>1002</v>
      </c>
      <c r="B41" s="210">
        <v>40695</v>
      </c>
      <c r="C41" s="136">
        <v>234953.5</v>
      </c>
      <c r="D41" s="136">
        <v>243922.4</v>
      </c>
      <c r="E41" s="136">
        <v>-8968.9000000000015</v>
      </c>
    </row>
    <row r="42" spans="1:5">
      <c r="A42" s="133" t="s">
        <v>1003</v>
      </c>
      <c r="B42" s="210">
        <v>40787</v>
      </c>
      <c r="C42" s="136">
        <v>235031.8</v>
      </c>
      <c r="D42" s="136">
        <v>259199.3</v>
      </c>
      <c r="E42" s="136">
        <v>-24167.5</v>
      </c>
    </row>
    <row r="43" spans="1:5">
      <c r="A43" s="133" t="s">
        <v>1004</v>
      </c>
      <c r="B43" s="210">
        <v>40878</v>
      </c>
      <c r="C43" s="136">
        <v>246401.5</v>
      </c>
      <c r="D43" s="136">
        <v>315697.80000000005</v>
      </c>
      <c r="E43" s="136">
        <v>-69296.299999999988</v>
      </c>
    </row>
    <row r="44" spans="1:5">
      <c r="A44" s="133" t="s">
        <v>1005</v>
      </c>
      <c r="B44" s="210">
        <v>40969</v>
      </c>
      <c r="C44" s="136">
        <v>193600.7</v>
      </c>
      <c r="D44" s="136">
        <v>194802.3</v>
      </c>
      <c r="E44" s="136">
        <v>-1201.5999999999999</v>
      </c>
    </row>
    <row r="45" spans="1:5">
      <c r="A45" s="133" t="s">
        <v>1006</v>
      </c>
      <c r="B45" s="210">
        <v>41061</v>
      </c>
      <c r="C45" s="136">
        <v>239830</v>
      </c>
      <c r="D45" s="136">
        <v>252752.3</v>
      </c>
      <c r="E45" s="136">
        <v>-12922.3</v>
      </c>
    </row>
    <row r="46" spans="1:5">
      <c r="A46" s="133" t="s">
        <v>1007</v>
      </c>
      <c r="B46" s="210">
        <v>41153</v>
      </c>
      <c r="C46" s="136">
        <v>255238.2</v>
      </c>
      <c r="D46" s="136">
        <v>262054.30000000005</v>
      </c>
      <c r="E46" s="136">
        <v>-6816.1</v>
      </c>
    </row>
    <row r="47" spans="1:5">
      <c r="A47" s="133" t="s">
        <v>1008</v>
      </c>
      <c r="B47" s="210">
        <v>41244</v>
      </c>
      <c r="C47" s="136">
        <v>286427.59999999998</v>
      </c>
      <c r="D47" s="136">
        <v>327335.5</v>
      </c>
      <c r="E47" s="136">
        <v>-40907.9</v>
      </c>
    </row>
    <row r="48" spans="1:5">
      <c r="A48" s="133" t="s">
        <v>1009</v>
      </c>
      <c r="B48" s="210">
        <v>41334</v>
      </c>
      <c r="C48" s="136">
        <v>238928.7</v>
      </c>
      <c r="D48" s="136">
        <v>210471.2</v>
      </c>
      <c r="E48" s="136">
        <v>28457.5</v>
      </c>
    </row>
    <row r="49" spans="1:5">
      <c r="A49" s="133" t="s">
        <v>1010</v>
      </c>
      <c r="B49" s="210">
        <v>41426</v>
      </c>
      <c r="C49" s="136">
        <v>281275</v>
      </c>
      <c r="D49" s="136">
        <v>270015.39999999997</v>
      </c>
      <c r="E49" s="136">
        <v>11259.599999999999</v>
      </c>
    </row>
    <row r="50" spans="1:5">
      <c r="A50" s="133" t="s">
        <v>1011</v>
      </c>
      <c r="B50" s="210">
        <v>41518</v>
      </c>
      <c r="C50" s="136">
        <v>288330.99999999994</v>
      </c>
      <c r="D50" s="136">
        <v>277810.20000000007</v>
      </c>
      <c r="E50" s="136">
        <v>10520.800000000003</v>
      </c>
    </row>
    <row r="51" spans="1:5">
      <c r="A51" s="133" t="s">
        <v>1012</v>
      </c>
      <c r="B51" s="210">
        <v>41609</v>
      </c>
      <c r="C51" s="136">
        <v>293194.40000000014</v>
      </c>
      <c r="D51" s="136">
        <v>412279.19999999995</v>
      </c>
      <c r="E51" s="136">
        <v>-119084.79999999999</v>
      </c>
    </row>
    <row r="52" spans="1:5">
      <c r="A52" s="133" t="s">
        <v>1013</v>
      </c>
      <c r="B52" s="210">
        <v>41699</v>
      </c>
      <c r="C52" s="136">
        <v>251405.8</v>
      </c>
      <c r="D52" s="136">
        <v>241116.5</v>
      </c>
      <c r="E52" s="136">
        <v>10289.299999999999</v>
      </c>
    </row>
    <row r="53" spans="1:5">
      <c r="A53" s="133" t="s">
        <v>1014</v>
      </c>
      <c r="B53" s="210">
        <v>41791</v>
      </c>
      <c r="C53" s="136">
        <v>300175.89999999997</v>
      </c>
      <c r="D53" s="136">
        <v>281346.5</v>
      </c>
      <c r="E53" s="136">
        <v>18829.400000000001</v>
      </c>
    </row>
    <row r="54" spans="1:5">
      <c r="A54" s="133" t="s">
        <v>1015</v>
      </c>
      <c r="B54" s="210">
        <v>41883</v>
      </c>
      <c r="C54" s="136">
        <v>303719</v>
      </c>
      <c r="D54" s="136">
        <v>322382.19999999995</v>
      </c>
      <c r="E54" s="136">
        <v>-18663.2</v>
      </c>
    </row>
    <row r="55" spans="1:5">
      <c r="A55" s="133" t="s">
        <v>1016</v>
      </c>
      <c r="B55" s="210">
        <v>41974</v>
      </c>
      <c r="C55" s="136">
        <v>322887.80000000005</v>
      </c>
      <c r="D55" s="136">
        <v>423910.40000000014</v>
      </c>
      <c r="E55" s="136">
        <v>-101022.6</v>
      </c>
    </row>
    <row r="56" spans="1:5">
      <c r="A56" s="133" t="s">
        <v>1017</v>
      </c>
      <c r="B56" s="210">
        <v>42064</v>
      </c>
      <c r="C56" s="136">
        <v>257736.5</v>
      </c>
      <c r="D56" s="136">
        <v>272011.59999999998</v>
      </c>
      <c r="E56" s="136">
        <v>-14275.1</v>
      </c>
    </row>
    <row r="57" spans="1:5">
      <c r="A57" s="133" t="s">
        <v>1018</v>
      </c>
      <c r="B57" s="210">
        <v>42156</v>
      </c>
      <c r="C57" s="136">
        <v>296162.90000000002</v>
      </c>
      <c r="D57" s="136">
        <v>333975.5</v>
      </c>
      <c r="E57" s="136">
        <v>-37812.6</v>
      </c>
    </row>
    <row r="58" spans="1:5">
      <c r="A58" s="133" t="s">
        <v>1019</v>
      </c>
      <c r="B58" s="210">
        <v>42248</v>
      </c>
      <c r="C58" s="136">
        <v>322524.90000000002</v>
      </c>
      <c r="D58" s="136">
        <v>375864.9</v>
      </c>
      <c r="E58" s="136">
        <v>-53340.100000000006</v>
      </c>
    </row>
    <row r="59" spans="1:5">
      <c r="A59" s="133" t="s">
        <v>1020</v>
      </c>
      <c r="B59" s="210">
        <v>42339</v>
      </c>
      <c r="C59" s="136">
        <v>325283.69999999995</v>
      </c>
      <c r="D59" s="136">
        <v>462118.60000000009</v>
      </c>
      <c r="E59" s="136">
        <v>-136834.90000000002</v>
      </c>
    </row>
    <row r="60" spans="1:5">
      <c r="A60" s="133" t="s">
        <v>1021</v>
      </c>
      <c r="B60" s="210">
        <v>42430</v>
      </c>
      <c r="C60" s="136">
        <v>258864</v>
      </c>
      <c r="D60" s="136">
        <v>286655.59999999998</v>
      </c>
      <c r="E60" s="136">
        <v>-27791.599999999999</v>
      </c>
    </row>
    <row r="61" spans="1:5">
      <c r="A61" s="133" t="s">
        <v>1022</v>
      </c>
      <c r="B61" s="210">
        <v>42522</v>
      </c>
      <c r="C61" s="136">
        <v>303636.90000000002</v>
      </c>
      <c r="D61" s="136">
        <v>355678</v>
      </c>
      <c r="E61" s="136">
        <v>-52041.1</v>
      </c>
    </row>
    <row r="62" spans="1:5">
      <c r="A62" s="133" t="s">
        <v>1023</v>
      </c>
      <c r="B62" s="210">
        <v>42614</v>
      </c>
      <c r="C62" s="136">
        <v>306503.69999999995</v>
      </c>
      <c r="D62" s="136">
        <v>368514</v>
      </c>
      <c r="E62" s="136">
        <v>-62010.3</v>
      </c>
    </row>
    <row r="63" spans="1:5">
      <c r="A63" s="133" t="s">
        <v>1024</v>
      </c>
      <c r="B63" s="210">
        <v>42705</v>
      </c>
      <c r="C63" s="136">
        <v>336760.79999999993</v>
      </c>
      <c r="D63" s="136">
        <v>474403.29999999993</v>
      </c>
      <c r="E63" s="136">
        <v>-137642.5</v>
      </c>
    </row>
    <row r="64" spans="1:5">
      <c r="A64" s="133" t="s">
        <v>1025</v>
      </c>
      <c r="B64" s="210">
        <v>42795</v>
      </c>
      <c r="C64" s="136">
        <v>278590.8</v>
      </c>
      <c r="D64" s="136">
        <v>292591.59999999998</v>
      </c>
      <c r="E64" s="136">
        <v>-14000.8</v>
      </c>
    </row>
    <row r="65" spans="1:5">
      <c r="A65" s="133" t="s">
        <v>1026</v>
      </c>
      <c r="B65" s="210">
        <v>42887</v>
      </c>
      <c r="C65" s="136">
        <v>319456.8</v>
      </c>
      <c r="D65" s="136">
        <v>339196.70000000007</v>
      </c>
      <c r="E65" s="136">
        <v>-19739.900000000071</v>
      </c>
    </row>
    <row r="66" spans="1:5">
      <c r="A66" s="133" t="s">
        <v>1027</v>
      </c>
      <c r="B66" s="210">
        <v>42979</v>
      </c>
      <c r="C66" s="136">
        <v>315813.90000000002</v>
      </c>
      <c r="D66" s="136">
        <v>370540.79999999993</v>
      </c>
      <c r="E66" s="136">
        <v>-54726.899999999936</v>
      </c>
    </row>
    <row r="67" spans="1:5">
      <c r="A67" s="133" t="s">
        <v>1028</v>
      </c>
      <c r="B67" s="210">
        <v>43070</v>
      </c>
      <c r="C67" s="136">
        <v>362922.5</v>
      </c>
      <c r="D67" s="136">
        <v>539280.9</v>
      </c>
      <c r="E67" s="136">
        <v>-176358.39999999999</v>
      </c>
    </row>
    <row r="68" spans="1:5">
      <c r="A68" s="133" t="s">
        <v>1029</v>
      </c>
      <c r="B68" s="210">
        <v>43160</v>
      </c>
      <c r="C68" s="136">
        <v>266176.5</v>
      </c>
      <c r="D68" s="136">
        <v>285169.7</v>
      </c>
      <c r="E68" s="136">
        <v>-18993.2</v>
      </c>
    </row>
    <row r="69" spans="1:5">
      <c r="A69" s="135" t="s">
        <v>1030</v>
      </c>
      <c r="B69" s="210">
        <v>43252</v>
      </c>
      <c r="C69" s="136">
        <v>358778.1</v>
      </c>
      <c r="D69" s="136">
        <v>334773.60000000003</v>
      </c>
      <c r="E69" s="136">
        <v>24004.5</v>
      </c>
    </row>
    <row r="70" spans="1:5">
      <c r="A70" s="135" t="s">
        <v>1031</v>
      </c>
      <c r="B70" s="210">
        <v>43344</v>
      </c>
      <c r="C70" s="136">
        <v>347513.9</v>
      </c>
      <c r="D70" s="136">
        <v>356380.69999999995</v>
      </c>
      <c r="E70" s="136">
        <v>-8866.7999999999993</v>
      </c>
    </row>
    <row r="71" spans="1:5">
      <c r="A71" s="135" t="s">
        <v>1032</v>
      </c>
      <c r="B71" s="210">
        <v>43435</v>
      </c>
      <c r="C71" s="137">
        <v>411994.89999999991</v>
      </c>
      <c r="D71" s="137">
        <v>504432.89999999991</v>
      </c>
      <c r="E71" s="137">
        <v>-92438</v>
      </c>
    </row>
    <row r="72" spans="1:5">
      <c r="A72" s="135" t="s">
        <v>1033</v>
      </c>
      <c r="B72" s="210">
        <v>43525</v>
      </c>
      <c r="C72" s="136">
        <v>330935.7</v>
      </c>
      <c r="D72" s="136">
        <v>290511.3</v>
      </c>
      <c r="E72" s="136">
        <v>40424.400000000001</v>
      </c>
    </row>
    <row r="73" spans="1:5">
      <c r="A73" s="135" t="s">
        <v>1034</v>
      </c>
      <c r="B73" s="210">
        <v>43617</v>
      </c>
      <c r="C73" s="136">
        <v>448757.10000000003</v>
      </c>
      <c r="D73" s="136">
        <v>355609.7</v>
      </c>
      <c r="E73" s="136">
        <v>93147.4</v>
      </c>
    </row>
    <row r="74" spans="1:5">
      <c r="A74" s="135" t="s">
        <v>1035</v>
      </c>
      <c r="B74" s="210">
        <v>43709</v>
      </c>
      <c r="C74" s="136">
        <v>401109</v>
      </c>
      <c r="D74" s="136">
        <v>425813.10000000009</v>
      </c>
      <c r="E74" s="136">
        <v>-24704.099999999991</v>
      </c>
    </row>
    <row r="75" spans="1:5">
      <c r="A75" s="135" t="s">
        <v>1036</v>
      </c>
      <c r="B75" s="210">
        <v>43800</v>
      </c>
      <c r="C75" s="137">
        <v>434122.80000000005</v>
      </c>
      <c r="D75" s="137">
        <v>595356.09999999986</v>
      </c>
      <c r="E75" s="137">
        <v>-161233.29999999999</v>
      </c>
    </row>
    <row r="76" spans="1:5">
      <c r="A76" s="135" t="s">
        <v>1037</v>
      </c>
      <c r="B76" s="210">
        <v>43891</v>
      </c>
      <c r="C76" s="136">
        <v>381928.7</v>
      </c>
      <c r="D76" s="136">
        <v>335597.4</v>
      </c>
      <c r="E76" s="136">
        <v>46331.3</v>
      </c>
    </row>
    <row r="77" spans="1:5">
      <c r="A77" s="135" t="s">
        <v>1038</v>
      </c>
      <c r="B77" s="210">
        <v>43983</v>
      </c>
      <c r="C77" s="136">
        <v>353736.2</v>
      </c>
      <c r="D77" s="136">
        <v>437492.1</v>
      </c>
      <c r="E77" s="136">
        <v>-83755.899999999994</v>
      </c>
    </row>
    <row r="78" spans="1:5">
      <c r="A78" s="135" t="s">
        <v>1039</v>
      </c>
      <c r="B78" s="210">
        <v>44075</v>
      </c>
      <c r="C78" s="136">
        <v>370633.1</v>
      </c>
      <c r="D78" s="136">
        <v>473622.60000000009</v>
      </c>
      <c r="E78" s="136">
        <v>-102989.5</v>
      </c>
    </row>
    <row r="79" spans="1:5">
      <c r="A79" s="135" t="s">
        <v>1040</v>
      </c>
      <c r="B79" s="210">
        <v>44166</v>
      </c>
      <c r="C79" s="137">
        <v>502430.10000000009</v>
      </c>
      <c r="D79" s="137">
        <v>678187.79999999981</v>
      </c>
      <c r="E79" s="137">
        <v>-175757.69999999998</v>
      </c>
    </row>
    <row r="80" spans="1:5">
      <c r="A80" s="135" t="s">
        <v>1041</v>
      </c>
      <c r="B80" s="210">
        <v>44256</v>
      </c>
      <c r="C80" s="136">
        <v>362087.7</v>
      </c>
      <c r="D80" s="136">
        <v>412713.5</v>
      </c>
      <c r="E80" s="136">
        <v>-50625.8</v>
      </c>
    </row>
    <row r="81" spans="1:5">
      <c r="A81" s="135" t="s">
        <v>1042</v>
      </c>
      <c r="B81" s="210">
        <v>44348</v>
      </c>
      <c r="C81" s="136">
        <v>452981.3</v>
      </c>
      <c r="D81" s="136">
        <v>473610.6</v>
      </c>
      <c r="E81" s="136">
        <v>-20629.300000000003</v>
      </c>
    </row>
    <row r="82" spans="1:5">
      <c r="A82" s="135" t="s">
        <v>1043</v>
      </c>
      <c r="B82" s="210">
        <v>44440</v>
      </c>
      <c r="C82" s="136">
        <v>423930.89999999991</v>
      </c>
      <c r="D82" s="136">
        <v>496801.9</v>
      </c>
      <c r="E82" s="136">
        <v>-72871</v>
      </c>
    </row>
    <row r="83" spans="1:5">
      <c r="A83" s="135" t="s">
        <v>1044</v>
      </c>
      <c r="B83" s="210">
        <v>44531</v>
      </c>
      <c r="C83" s="137">
        <v>504866.51542340033</v>
      </c>
      <c r="D83" s="137">
        <v>678815.3</v>
      </c>
      <c r="E83" s="137">
        <v>-173948.78457659981</v>
      </c>
    </row>
    <row r="84" spans="1:5">
      <c r="A84" s="135" t="s">
        <v>1045</v>
      </c>
      <c r="B84" s="210">
        <v>44621</v>
      </c>
      <c r="C84" s="136">
        <v>440476</v>
      </c>
      <c r="D84" s="136">
        <v>400501.7</v>
      </c>
      <c r="E84" s="136">
        <v>39974.300000000003</v>
      </c>
    </row>
    <row r="85" spans="1:5">
      <c r="A85" s="135" t="s">
        <v>1046</v>
      </c>
      <c r="B85" s="210">
        <v>44713</v>
      </c>
      <c r="C85" s="136">
        <v>572313.1</v>
      </c>
      <c r="D85" s="136">
        <v>527002.30000000005</v>
      </c>
      <c r="E85" s="136">
        <v>45310.8</v>
      </c>
    </row>
    <row r="86" spans="1:5">
      <c r="A86" s="135" t="s">
        <v>1047</v>
      </c>
      <c r="B86" s="210">
        <v>44805</v>
      </c>
      <c r="C86" s="136">
        <v>532491.29999999993</v>
      </c>
      <c r="D86" s="136">
        <v>560579.69999999995</v>
      </c>
      <c r="E86" s="136">
        <v>-28088.400000000009</v>
      </c>
    </row>
    <row r="87" spans="1:5">
      <c r="A87" s="135" t="s">
        <v>1048</v>
      </c>
      <c r="B87" s="210">
        <v>44896</v>
      </c>
      <c r="C87" s="137">
        <v>587584</v>
      </c>
      <c r="D87" s="137">
        <v>834277.2</v>
      </c>
      <c r="E87" s="137">
        <v>-246693.2</v>
      </c>
    </row>
    <row r="88" spans="1:5">
      <c r="A88" s="135" t="s">
        <v>1049</v>
      </c>
      <c r="B88" s="210">
        <v>44986</v>
      </c>
      <c r="C88" s="138">
        <v>502157.2</v>
      </c>
      <c r="D88" s="138">
        <v>427119.3</v>
      </c>
      <c r="E88" s="138">
        <v>75037.899999999994</v>
      </c>
    </row>
    <row r="89" spans="1:5">
      <c r="A89" s="135" t="s">
        <v>1050</v>
      </c>
      <c r="B89" s="210">
        <v>45078</v>
      </c>
      <c r="C89" s="138">
        <v>696675.5</v>
      </c>
      <c r="D89" s="138">
        <v>621795.80000000005</v>
      </c>
      <c r="E89" s="138">
        <v>74879.700000000012</v>
      </c>
    </row>
    <row r="90" spans="1:5">
      <c r="A90" s="135" t="s">
        <v>1051</v>
      </c>
      <c r="B90" s="210">
        <v>45170</v>
      </c>
      <c r="C90" s="138">
        <v>568052.90000000014</v>
      </c>
      <c r="D90" s="138">
        <v>639628.29999999981</v>
      </c>
      <c r="E90" s="138">
        <v>-71575.400000000009</v>
      </c>
    </row>
    <row r="91" spans="1:5">
      <c r="A91" s="135" t="s">
        <v>1052</v>
      </c>
      <c r="B91" s="210">
        <v>45261</v>
      </c>
      <c r="C91" s="139">
        <v>688253.89999999991</v>
      </c>
      <c r="D91" s="139">
        <v>949810</v>
      </c>
      <c r="E91" s="139">
        <v>-261556.09999999998</v>
      </c>
    </row>
    <row r="92" spans="1:5">
      <c r="A92" s="135" t="s">
        <v>1053</v>
      </c>
      <c r="B92" s="210">
        <v>45352</v>
      </c>
      <c r="C92" s="138">
        <v>546142.5</v>
      </c>
      <c r="D92" s="138">
        <v>530682.80000000005</v>
      </c>
      <c r="E92" s="138">
        <v>15459.7</v>
      </c>
    </row>
    <row r="93" spans="1:5">
      <c r="A93" s="135" t="s">
        <v>1054</v>
      </c>
      <c r="B93" s="210">
        <v>45444</v>
      </c>
      <c r="C93" s="138">
        <v>745515.8</v>
      </c>
      <c r="D93" s="138">
        <v>724420.6</v>
      </c>
      <c r="E93" s="138">
        <v>21095.200000000001</v>
      </c>
    </row>
    <row r="94" spans="1:5">
      <c r="A94" s="135" t="s">
        <v>1055</v>
      </c>
      <c r="B94" s="210">
        <v>45536</v>
      </c>
      <c r="C94" s="138">
        <f>_xlfn.FORECAST.ETS(B94,C4:C93,B4:B93)</f>
        <v>738383.14666925173</v>
      </c>
      <c r="D94" s="138">
        <f>_xlfn.FORECAST.ETS(B94,D4:D93,B4:B93)</f>
        <v>736229.9398986263</v>
      </c>
      <c r="E94" s="138">
        <f>C94-D94</f>
        <v>2153.2067706254311</v>
      </c>
    </row>
    <row r="95" spans="1:5">
      <c r="A95" s="135" t="s">
        <v>1056</v>
      </c>
      <c r="B95" s="210">
        <v>45627</v>
      </c>
      <c r="C95" s="138"/>
      <c r="D95" s="138"/>
      <c r="E95" s="138"/>
    </row>
    <row r="97" spans="4:5">
      <c r="D97" s="209"/>
    </row>
    <row r="98" spans="4:5">
      <c r="E98" s="209"/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3F59-7E35-BE40-9926-D716292AA7D7}">
  <dimension ref="A1:V114"/>
  <sheetViews>
    <sheetView topLeftCell="P18" zoomScale="118" workbookViewId="0">
      <selection activeCell="U26" sqref="U26"/>
    </sheetView>
  </sheetViews>
  <sheetFormatPr baseColWidth="10" defaultRowHeight="16"/>
  <cols>
    <col min="1" max="2" width="10.83203125" style="149"/>
    <col min="3" max="3" width="29.33203125" style="149" bestFit="1" customWidth="1"/>
    <col min="4" max="4" width="16.1640625" style="149" bestFit="1" customWidth="1"/>
    <col min="5" max="5" width="15.33203125" style="149" bestFit="1" customWidth="1"/>
    <col min="6" max="6" width="13.6640625" style="149" bestFit="1" customWidth="1"/>
    <col min="7" max="7" width="15" style="149" bestFit="1" customWidth="1"/>
    <col min="8" max="8" width="14.5" style="149" bestFit="1" customWidth="1"/>
    <col min="9" max="9" width="15.83203125" style="149" bestFit="1" customWidth="1"/>
    <col min="10" max="10" width="17.5" style="149" bestFit="1" customWidth="1"/>
    <col min="11" max="11" width="18.33203125" style="149" bestFit="1" customWidth="1"/>
    <col min="12" max="12" width="17.6640625" style="149" bestFit="1" customWidth="1"/>
    <col min="13" max="13" width="23.33203125" style="149" bestFit="1" customWidth="1"/>
    <col min="14" max="14" width="21.6640625" style="149" bestFit="1" customWidth="1"/>
    <col min="15" max="15" width="22.6640625" style="149" bestFit="1" customWidth="1"/>
    <col min="16" max="16" width="15.1640625" style="149" bestFit="1" customWidth="1"/>
    <col min="17" max="17" width="22.83203125" style="149" bestFit="1" customWidth="1"/>
    <col min="18" max="18" width="19.1640625" style="149" bestFit="1" customWidth="1"/>
    <col min="19" max="19" width="23.83203125" style="149" bestFit="1" customWidth="1"/>
    <col min="20" max="20" width="26.1640625" style="149" bestFit="1" customWidth="1"/>
    <col min="21" max="21" width="17.83203125" style="149" bestFit="1" customWidth="1"/>
    <col min="22" max="16384" width="10.83203125" style="149"/>
  </cols>
  <sheetData>
    <row r="1" spans="1:21">
      <c r="A1" s="205" t="s">
        <v>1253</v>
      </c>
      <c r="B1" s="205" t="s">
        <v>347</v>
      </c>
      <c r="C1" s="149" t="s">
        <v>1132</v>
      </c>
      <c r="D1" s="149" t="s">
        <v>1133</v>
      </c>
      <c r="E1" s="149" t="s">
        <v>1134</v>
      </c>
      <c r="F1" s="149" t="s">
        <v>1105</v>
      </c>
      <c r="G1" s="149" t="s">
        <v>1106</v>
      </c>
      <c r="H1" s="149" t="s">
        <v>1107</v>
      </c>
      <c r="I1" s="149" t="s">
        <v>1108</v>
      </c>
      <c r="J1" s="149" t="s">
        <v>1109</v>
      </c>
      <c r="K1" s="149" t="s">
        <v>1110</v>
      </c>
      <c r="L1" s="149" t="s">
        <v>1135</v>
      </c>
      <c r="M1" s="149" t="s">
        <v>1136</v>
      </c>
      <c r="N1" s="149" t="s">
        <v>1137</v>
      </c>
      <c r="O1" s="149" t="s">
        <v>1138</v>
      </c>
      <c r="P1" s="149" t="s">
        <v>1139</v>
      </c>
      <c r="Q1" s="149" t="s">
        <v>1140</v>
      </c>
      <c r="R1" s="149" t="s">
        <v>1141</v>
      </c>
      <c r="S1" s="149" t="s">
        <v>1142</v>
      </c>
      <c r="T1" s="149" t="s">
        <v>1143</v>
      </c>
      <c r="U1" s="172" t="s">
        <v>1144</v>
      </c>
    </row>
    <row r="2" spans="1:21" ht="17">
      <c r="A2" s="150" t="s">
        <v>1111</v>
      </c>
      <c r="B2" s="206">
        <v>35490</v>
      </c>
      <c r="C2" s="151">
        <v>159.52516666666668</v>
      </c>
      <c r="D2" s="151">
        <v>1546.3253333333332</v>
      </c>
      <c r="E2" s="150" t="e">
        <f>NA()</f>
        <v>#N/A</v>
      </c>
      <c r="F2" s="150" t="e">
        <f>NA()</f>
        <v>#N/A</v>
      </c>
      <c r="G2" s="150" t="e">
        <f>NA()</f>
        <v>#N/A</v>
      </c>
      <c r="H2" s="150" t="e">
        <f>NA()</f>
        <v>#N/A</v>
      </c>
      <c r="I2" s="152" t="e">
        <f>NA()</f>
        <v>#N/A</v>
      </c>
      <c r="J2" s="149" t="e">
        <f t="shared" ref="J2:J65" si="0">IFERROR($G2/$F2,NA())</f>
        <v>#N/A</v>
      </c>
      <c r="K2" s="150" t="e">
        <f>IFERROR($I2/$H2,NA())</f>
        <v>#N/A</v>
      </c>
      <c r="L2" s="150" t="e">
        <f>IFERROR($I2/$H2,NA())</f>
        <v>#N/A</v>
      </c>
      <c r="M2" s="151">
        <f>_xlfn.IFNA(E2,D2-221.471995833333)</f>
        <v>1324.8533375000002</v>
      </c>
      <c r="N2" s="151">
        <f>_xlfn.IFNA(F2,M2*0.990897807164817+260.473109784066)</f>
        <v>1573.2673767278054</v>
      </c>
      <c r="O2" s="151">
        <f>_xlfn.IFNA(H2,N2)</f>
        <v>1573.2673767278054</v>
      </c>
      <c r="P2" s="151" t="e">
        <f>O2*L2</f>
        <v>#N/A</v>
      </c>
      <c r="Q2" s="151" t="e">
        <f>_xlfn.IFNA(G2,P2*2.03551211421454-47.1064816372812)</f>
        <v>#N/A</v>
      </c>
      <c r="R2" s="151" t="e">
        <f>_xlfn.IFNA(I2,Q2*1.48153563372044-59.3094118138526)</f>
        <v>#N/A</v>
      </c>
      <c r="S2" s="151">
        <f>_xlfn.IFNA(R2,C2*0.788985122899385+199.199982739294)</f>
        <v>325.06296596733887</v>
      </c>
      <c r="T2" s="149">
        <f>S2/O2</f>
        <v>0.20661647903958208</v>
      </c>
      <c r="U2" s="155">
        <f>T2</f>
        <v>0.20661647903958208</v>
      </c>
    </row>
    <row r="3" spans="1:21" ht="17">
      <c r="A3" s="150" t="s">
        <v>1112</v>
      </c>
      <c r="B3" s="206">
        <v>35582</v>
      </c>
      <c r="C3" s="151">
        <v>161.76499999999999</v>
      </c>
      <c r="D3" s="151">
        <v>1544.105</v>
      </c>
      <c r="E3" s="150" t="e">
        <f>NA()</f>
        <v>#N/A</v>
      </c>
      <c r="F3" s="150" t="e">
        <f>NA()</f>
        <v>#N/A</v>
      </c>
      <c r="G3" s="150" t="e">
        <f>NA()</f>
        <v>#N/A</v>
      </c>
      <c r="H3" s="150" t="e">
        <f>NA()</f>
        <v>#N/A</v>
      </c>
      <c r="I3" s="152" t="e">
        <f>NA()</f>
        <v>#N/A</v>
      </c>
      <c r="J3" s="149" t="e">
        <f t="shared" si="0"/>
        <v>#N/A</v>
      </c>
      <c r="K3" s="150" t="e">
        <f t="shared" ref="K3:L34" si="1">IFERROR($I3/$H3,NA())</f>
        <v>#N/A</v>
      </c>
      <c r="L3" s="150" t="e">
        <f t="shared" si="1"/>
        <v>#N/A</v>
      </c>
      <c r="M3" s="151">
        <f t="shared" ref="M3:M66" si="2">_xlfn.IFNA(E3,D3-221.471995833333)</f>
        <v>1322.633004166667</v>
      </c>
      <c r="N3" s="151">
        <f t="shared" ref="N3:N66" si="3">_xlfn.IFNA(F3,M3*0.990897807164817+260.473109784066)</f>
        <v>1571.0672532966307</v>
      </c>
      <c r="O3" s="151">
        <f t="shared" ref="O3:O66" si="4">_xlfn.IFNA(H3,N3)</f>
        <v>1571.0672532966307</v>
      </c>
      <c r="P3" s="151" t="e">
        <f t="shared" ref="P3:P60" si="5">O3*L3</f>
        <v>#N/A</v>
      </c>
      <c r="Q3" s="151" t="e">
        <f t="shared" ref="Q3:Q66" si="6">_xlfn.IFNA(G3,P3*2.03551211421454-47.1064816372812)</f>
        <v>#N/A</v>
      </c>
      <c r="R3" s="151" t="e">
        <f t="shared" ref="R3:R66" si="7">_xlfn.IFNA(I3,Q3*1.48153563372044-59.3094118138526)</f>
        <v>#N/A</v>
      </c>
      <c r="S3" s="151">
        <f t="shared" ref="S3:S66" si="8">_xlfn.IFNA(R3,C3*0.788985122899385+199.199982739294)</f>
        <v>326.83016114511304</v>
      </c>
      <c r="T3" s="149">
        <f t="shared" ref="T3:T66" si="9">S3/O3</f>
        <v>0.2080306622516081</v>
      </c>
      <c r="U3" s="155">
        <f t="shared" ref="U3:U66" si="10">T3</f>
        <v>0.2080306622516081</v>
      </c>
    </row>
    <row r="4" spans="1:21" ht="17">
      <c r="A4" s="150" t="s">
        <v>1113</v>
      </c>
      <c r="B4" s="206">
        <v>35674</v>
      </c>
      <c r="C4" s="151">
        <v>163.79377777777779</v>
      </c>
      <c r="D4" s="151">
        <v>1533.6513333333332</v>
      </c>
      <c r="E4" s="150" t="e">
        <f>NA()</f>
        <v>#N/A</v>
      </c>
      <c r="F4" s="150" t="e">
        <f>NA()</f>
        <v>#N/A</v>
      </c>
      <c r="G4" s="150" t="e">
        <f>NA()</f>
        <v>#N/A</v>
      </c>
      <c r="H4" s="150" t="e">
        <f>NA()</f>
        <v>#N/A</v>
      </c>
      <c r="I4" s="152" t="e">
        <f>NA()</f>
        <v>#N/A</v>
      </c>
      <c r="J4" s="149" t="e">
        <f t="shared" si="0"/>
        <v>#N/A</v>
      </c>
      <c r="K4" s="150" t="e">
        <f t="shared" si="1"/>
        <v>#N/A</v>
      </c>
      <c r="L4" s="150" t="e">
        <f t="shared" si="1"/>
        <v>#N/A</v>
      </c>
      <c r="M4" s="151">
        <f t="shared" si="2"/>
        <v>1312.1793375000002</v>
      </c>
      <c r="N4" s="151">
        <f t="shared" si="3"/>
        <v>1560.7087379197985</v>
      </c>
      <c r="O4" s="151">
        <f t="shared" si="4"/>
        <v>1560.7087379197985</v>
      </c>
      <c r="P4" s="151" t="e">
        <f t="shared" si="5"/>
        <v>#N/A</v>
      </c>
      <c r="Q4" s="151" t="e">
        <f t="shared" si="6"/>
        <v>#N/A</v>
      </c>
      <c r="R4" s="151" t="e">
        <f t="shared" si="7"/>
        <v>#N/A</v>
      </c>
      <c r="S4" s="151">
        <f t="shared" si="8"/>
        <v>328.43083662944855</v>
      </c>
      <c r="T4" s="149">
        <f t="shared" si="9"/>
        <v>0.2104369820259992</v>
      </c>
      <c r="U4" s="155">
        <f t="shared" si="10"/>
        <v>0.2104369820259992</v>
      </c>
    </row>
    <row r="5" spans="1:21" ht="17">
      <c r="A5" s="150" t="s">
        <v>1114</v>
      </c>
      <c r="B5" s="206">
        <v>35765</v>
      </c>
      <c r="C5" s="151">
        <v>166.06550000000001</v>
      </c>
      <c r="D5" s="151">
        <v>1529.1806666666666</v>
      </c>
      <c r="E5" s="150" t="e">
        <f>NA()</f>
        <v>#N/A</v>
      </c>
      <c r="F5" s="150" t="e">
        <f>NA()</f>
        <v>#N/A</v>
      </c>
      <c r="G5" s="150" t="e">
        <f>NA()</f>
        <v>#N/A</v>
      </c>
      <c r="H5" s="150" t="e">
        <f>NA()</f>
        <v>#N/A</v>
      </c>
      <c r="I5" s="152" t="e">
        <f>NA()</f>
        <v>#N/A</v>
      </c>
      <c r="J5" s="149" t="e">
        <f t="shared" si="0"/>
        <v>#N/A</v>
      </c>
      <c r="K5" s="150" t="e">
        <f t="shared" si="1"/>
        <v>#N/A</v>
      </c>
      <c r="L5" s="150" t="e">
        <f t="shared" si="1"/>
        <v>#N/A</v>
      </c>
      <c r="M5" s="151">
        <f t="shared" si="2"/>
        <v>1307.7086708333336</v>
      </c>
      <c r="N5" s="151">
        <f t="shared" si="3"/>
        <v>1556.2787641232339</v>
      </c>
      <c r="O5" s="151">
        <f t="shared" si="4"/>
        <v>1556.2787641232339</v>
      </c>
      <c r="P5" s="151" t="e">
        <f t="shared" si="5"/>
        <v>#N/A</v>
      </c>
      <c r="Q5" s="151" t="e">
        <f t="shared" si="6"/>
        <v>#N/A</v>
      </c>
      <c r="R5" s="151" t="e">
        <f t="shared" si="7"/>
        <v>#N/A</v>
      </c>
      <c r="S5" s="151">
        <f t="shared" si="8"/>
        <v>330.22319166614182</v>
      </c>
      <c r="T5" s="149">
        <f t="shared" si="9"/>
        <v>0.21218768724392431</v>
      </c>
      <c r="U5" s="155">
        <f t="shared" si="10"/>
        <v>0.21218768724392431</v>
      </c>
    </row>
    <row r="6" spans="1:21" ht="17">
      <c r="A6" s="150" t="s">
        <v>1115</v>
      </c>
      <c r="B6" s="206">
        <v>35855</v>
      </c>
      <c r="C6" s="151">
        <v>161.35333333333335</v>
      </c>
      <c r="D6" s="151">
        <v>1459.7533333333336</v>
      </c>
      <c r="E6" s="150" t="e">
        <f>NA()</f>
        <v>#N/A</v>
      </c>
      <c r="F6" s="150" t="e">
        <f>NA()</f>
        <v>#N/A</v>
      </c>
      <c r="G6" s="150" t="e">
        <f>NA()</f>
        <v>#N/A</v>
      </c>
      <c r="H6" s="150" t="e">
        <f>NA()</f>
        <v>#N/A</v>
      </c>
      <c r="I6" s="152" t="e">
        <f>NA()</f>
        <v>#N/A</v>
      </c>
      <c r="J6" s="149" t="e">
        <f t="shared" si="0"/>
        <v>#N/A</v>
      </c>
      <c r="K6" s="150" t="e">
        <f t="shared" si="1"/>
        <v>#N/A</v>
      </c>
      <c r="L6" s="150" t="e">
        <f t="shared" si="1"/>
        <v>#N/A</v>
      </c>
      <c r="M6" s="151">
        <f t="shared" si="2"/>
        <v>1238.2813375000005</v>
      </c>
      <c r="N6" s="151">
        <f t="shared" si="3"/>
        <v>1487.4833717659333</v>
      </c>
      <c r="O6" s="151">
        <f t="shared" si="4"/>
        <v>1487.4833717659333</v>
      </c>
      <c r="P6" s="151" t="e">
        <f t="shared" si="5"/>
        <v>#N/A</v>
      </c>
      <c r="Q6" s="151" t="e">
        <f t="shared" si="6"/>
        <v>#N/A</v>
      </c>
      <c r="R6" s="151" t="e">
        <f t="shared" si="7"/>
        <v>#N/A</v>
      </c>
      <c r="S6" s="151">
        <f t="shared" si="8"/>
        <v>326.50536226951942</v>
      </c>
      <c r="T6" s="149">
        <f t="shared" si="9"/>
        <v>0.21950185693968047</v>
      </c>
      <c r="U6" s="155">
        <f t="shared" si="10"/>
        <v>0.21950185693968047</v>
      </c>
    </row>
    <row r="7" spans="1:21" ht="17">
      <c r="A7" s="150" t="s">
        <v>1116</v>
      </c>
      <c r="B7" s="206">
        <v>35947</v>
      </c>
      <c r="C7" s="151">
        <v>146.94033333333334</v>
      </c>
      <c r="D7" s="151">
        <v>1478.3273333333332</v>
      </c>
      <c r="E7" s="150" t="e">
        <f>NA()</f>
        <v>#N/A</v>
      </c>
      <c r="F7" s="150" t="e">
        <f>NA()</f>
        <v>#N/A</v>
      </c>
      <c r="G7" s="150" t="e">
        <f>NA()</f>
        <v>#N/A</v>
      </c>
      <c r="H7" s="150" t="e">
        <f>NA()</f>
        <v>#N/A</v>
      </c>
      <c r="I7" s="152" t="e">
        <f>NA()</f>
        <v>#N/A</v>
      </c>
      <c r="J7" s="149" t="e">
        <f t="shared" si="0"/>
        <v>#N/A</v>
      </c>
      <c r="K7" s="150" t="e">
        <f t="shared" si="1"/>
        <v>#N/A</v>
      </c>
      <c r="L7" s="150" t="e">
        <f t="shared" si="1"/>
        <v>#N/A</v>
      </c>
      <c r="M7" s="151">
        <f t="shared" si="2"/>
        <v>1256.8553375000001</v>
      </c>
      <c r="N7" s="151">
        <f t="shared" si="3"/>
        <v>1505.8883076362122</v>
      </c>
      <c r="O7" s="151">
        <f t="shared" si="4"/>
        <v>1505.8883076362122</v>
      </c>
      <c r="P7" s="151" t="e">
        <f t="shared" si="5"/>
        <v>#N/A</v>
      </c>
      <c r="Q7" s="151" t="e">
        <f t="shared" si="6"/>
        <v>#N/A</v>
      </c>
      <c r="R7" s="151" t="e">
        <f t="shared" si="7"/>
        <v>#N/A</v>
      </c>
      <c r="S7" s="151">
        <f t="shared" si="8"/>
        <v>315.13371969317063</v>
      </c>
      <c r="T7" s="149">
        <f t="shared" si="9"/>
        <v>0.20926765822880647</v>
      </c>
      <c r="U7" s="155">
        <f t="shared" si="10"/>
        <v>0.20926765822880647</v>
      </c>
    </row>
    <row r="8" spans="1:21" ht="17">
      <c r="A8" s="150" t="s">
        <v>1117</v>
      </c>
      <c r="B8" s="206">
        <v>36039</v>
      </c>
      <c r="C8" s="151">
        <v>141.60138888888889</v>
      </c>
      <c r="D8" s="151">
        <v>1486.0236666666665</v>
      </c>
      <c r="E8" s="150" t="e">
        <f>NA()</f>
        <v>#N/A</v>
      </c>
      <c r="F8" s="150" t="e">
        <f>NA()</f>
        <v>#N/A</v>
      </c>
      <c r="G8" s="150" t="e">
        <f>NA()</f>
        <v>#N/A</v>
      </c>
      <c r="H8" s="150" t="e">
        <f>NA()</f>
        <v>#N/A</v>
      </c>
      <c r="I8" s="152" t="e">
        <f>NA()</f>
        <v>#N/A</v>
      </c>
      <c r="J8" s="149" t="e">
        <f t="shared" si="0"/>
        <v>#N/A</v>
      </c>
      <c r="K8" s="150" t="e">
        <f t="shared" si="1"/>
        <v>#N/A</v>
      </c>
      <c r="L8" s="150" t="e">
        <f t="shared" si="1"/>
        <v>#N/A</v>
      </c>
      <c r="M8" s="151">
        <f t="shared" si="2"/>
        <v>1264.5516708333334</v>
      </c>
      <c r="N8" s="151">
        <f t="shared" si="3"/>
        <v>1513.5145874594216</v>
      </c>
      <c r="O8" s="151">
        <f t="shared" si="4"/>
        <v>1513.5145874594216</v>
      </c>
      <c r="P8" s="151" t="e">
        <f t="shared" si="5"/>
        <v>#N/A</v>
      </c>
      <c r="Q8" s="151" t="e">
        <f t="shared" si="6"/>
        <v>#N/A</v>
      </c>
      <c r="R8" s="151" t="e">
        <f t="shared" si="7"/>
        <v>#N/A</v>
      </c>
      <c r="S8" s="151">
        <f t="shared" si="8"/>
        <v>310.92137195451761</v>
      </c>
      <c r="T8" s="149">
        <f t="shared" si="9"/>
        <v>0.20543004641694848</v>
      </c>
      <c r="U8" s="155">
        <f t="shared" si="10"/>
        <v>0.20543004641694848</v>
      </c>
    </row>
    <row r="9" spans="1:21" ht="17">
      <c r="A9" s="150" t="s">
        <v>1118</v>
      </c>
      <c r="B9" s="206">
        <v>36130</v>
      </c>
      <c r="C9" s="151">
        <v>139.09645833333335</v>
      </c>
      <c r="D9" s="151">
        <v>1481.3823333333332</v>
      </c>
      <c r="E9" s="150" t="e">
        <f>NA()</f>
        <v>#N/A</v>
      </c>
      <c r="F9" s="150" t="e">
        <f>NA()</f>
        <v>#N/A</v>
      </c>
      <c r="G9" s="150" t="e">
        <f>NA()</f>
        <v>#N/A</v>
      </c>
      <c r="H9" s="150" t="e">
        <f>NA()</f>
        <v>#N/A</v>
      </c>
      <c r="I9" s="152" t="e">
        <f>NA()</f>
        <v>#N/A</v>
      </c>
      <c r="J9" s="149" t="e">
        <f t="shared" si="0"/>
        <v>#N/A</v>
      </c>
      <c r="K9" s="150" t="e">
        <f t="shared" si="1"/>
        <v>#N/A</v>
      </c>
      <c r="L9" s="150" t="e">
        <f t="shared" si="1"/>
        <v>#N/A</v>
      </c>
      <c r="M9" s="151">
        <f t="shared" si="2"/>
        <v>1259.9103375000002</v>
      </c>
      <c r="N9" s="151">
        <f t="shared" si="3"/>
        <v>1508.9155004371007</v>
      </c>
      <c r="O9" s="151">
        <f t="shared" si="4"/>
        <v>1508.9155004371007</v>
      </c>
      <c r="P9" s="151" t="e">
        <f t="shared" si="5"/>
        <v>#N/A</v>
      </c>
      <c r="Q9" s="151" t="e">
        <f t="shared" si="6"/>
        <v>#N/A</v>
      </c>
      <c r="R9" s="151" t="e">
        <f t="shared" si="7"/>
        <v>#N/A</v>
      </c>
      <c r="S9" s="151">
        <f t="shared" si="8"/>
        <v>308.94501901228818</v>
      </c>
      <c r="T9" s="149">
        <f t="shared" si="9"/>
        <v>0.20474640158630047</v>
      </c>
      <c r="U9" s="155">
        <f t="shared" si="10"/>
        <v>0.20474640158630047</v>
      </c>
    </row>
    <row r="10" spans="1:21" ht="17">
      <c r="A10" s="150" t="s">
        <v>1119</v>
      </c>
      <c r="B10" s="206">
        <v>36220</v>
      </c>
      <c r="C10" s="151">
        <v>144.72933333333333</v>
      </c>
      <c r="D10" s="151">
        <v>1424.7296666666666</v>
      </c>
      <c r="E10" s="150" t="e">
        <f>NA()</f>
        <v>#N/A</v>
      </c>
      <c r="F10" s="150" t="e">
        <f>NA()</f>
        <v>#N/A</v>
      </c>
      <c r="G10" s="150" t="e">
        <f>NA()</f>
        <v>#N/A</v>
      </c>
      <c r="H10" s="150" t="e">
        <f>NA()</f>
        <v>#N/A</v>
      </c>
      <c r="I10" s="152" t="e">
        <f>NA()</f>
        <v>#N/A</v>
      </c>
      <c r="J10" s="149" t="e">
        <f t="shared" si="0"/>
        <v>#N/A</v>
      </c>
      <c r="K10" s="150" t="e">
        <f t="shared" si="1"/>
        <v>#N/A</v>
      </c>
      <c r="L10" s="150" t="e">
        <f t="shared" si="1"/>
        <v>#N/A</v>
      </c>
      <c r="M10" s="151">
        <f t="shared" si="2"/>
        <v>1203.2576708333336</v>
      </c>
      <c r="N10" s="151">
        <f t="shared" si="3"/>
        <v>1452.7784972670615</v>
      </c>
      <c r="O10" s="151">
        <f t="shared" si="4"/>
        <v>1452.7784972670615</v>
      </c>
      <c r="P10" s="151" t="e">
        <f t="shared" si="5"/>
        <v>#N/A</v>
      </c>
      <c r="Q10" s="151" t="e">
        <f t="shared" si="6"/>
        <v>#N/A</v>
      </c>
      <c r="R10" s="151" t="e">
        <f t="shared" si="7"/>
        <v>#N/A</v>
      </c>
      <c r="S10" s="151">
        <f t="shared" si="8"/>
        <v>313.38927358644008</v>
      </c>
      <c r="T10" s="149">
        <f t="shared" si="9"/>
        <v>0.21571717517569391</v>
      </c>
      <c r="U10" s="155">
        <f t="shared" si="10"/>
        <v>0.21571717517569391</v>
      </c>
    </row>
    <row r="11" spans="1:21" ht="17">
      <c r="A11" s="150" t="s">
        <v>1120</v>
      </c>
      <c r="B11" s="206">
        <v>36312</v>
      </c>
      <c r="C11" s="151">
        <v>155.91483333333335</v>
      </c>
      <c r="D11" s="151">
        <v>1472.3006666666668</v>
      </c>
      <c r="E11" s="150" t="e">
        <f>NA()</f>
        <v>#N/A</v>
      </c>
      <c r="F11" s="150" t="e">
        <f>NA()</f>
        <v>#N/A</v>
      </c>
      <c r="G11" s="150" t="e">
        <f>NA()</f>
        <v>#N/A</v>
      </c>
      <c r="H11" s="150" t="e">
        <f>NA()</f>
        <v>#N/A</v>
      </c>
      <c r="I11" s="152" t="e">
        <f>NA()</f>
        <v>#N/A</v>
      </c>
      <c r="J11" s="149" t="e">
        <f t="shared" si="0"/>
        <v>#N/A</v>
      </c>
      <c r="K11" s="150" t="e">
        <f t="shared" si="1"/>
        <v>#N/A</v>
      </c>
      <c r="L11" s="150" t="e">
        <f t="shared" si="1"/>
        <v>#N/A</v>
      </c>
      <c r="M11" s="151">
        <f t="shared" si="2"/>
        <v>1250.8286708333337</v>
      </c>
      <c r="N11" s="151">
        <f t="shared" si="3"/>
        <v>1499.9164968516991</v>
      </c>
      <c r="O11" s="151">
        <f t="shared" si="4"/>
        <v>1499.9164968516991</v>
      </c>
      <c r="P11" s="151" t="e">
        <f t="shared" si="5"/>
        <v>#N/A</v>
      </c>
      <c r="Q11" s="151" t="e">
        <f t="shared" si="6"/>
        <v>#N/A</v>
      </c>
      <c r="R11" s="151" t="e">
        <f t="shared" si="7"/>
        <v>#N/A</v>
      </c>
      <c r="S11" s="151">
        <f t="shared" si="8"/>
        <v>322.21446667863114</v>
      </c>
      <c r="T11" s="149">
        <f t="shared" si="9"/>
        <v>0.21482160330588682</v>
      </c>
      <c r="U11" s="155">
        <f t="shared" si="10"/>
        <v>0.21482160330588682</v>
      </c>
    </row>
    <row r="12" spans="1:21" ht="17">
      <c r="A12" s="150" t="s">
        <v>1121</v>
      </c>
      <c r="B12" s="206">
        <v>36404</v>
      </c>
      <c r="C12" s="151">
        <v>161.18394444444445</v>
      </c>
      <c r="D12" s="151">
        <v>1485.9213333333332</v>
      </c>
      <c r="E12" s="150" t="e">
        <f>NA()</f>
        <v>#N/A</v>
      </c>
      <c r="F12" s="150" t="e">
        <f>NA()</f>
        <v>#N/A</v>
      </c>
      <c r="G12" s="150" t="e">
        <f>NA()</f>
        <v>#N/A</v>
      </c>
      <c r="H12" s="150" t="e">
        <f>NA()</f>
        <v>#N/A</v>
      </c>
      <c r="I12" s="152" t="e">
        <f>NA()</f>
        <v>#N/A</v>
      </c>
      <c r="J12" s="149" t="e">
        <f t="shared" si="0"/>
        <v>#N/A</v>
      </c>
      <c r="K12" s="150" t="e">
        <f t="shared" si="1"/>
        <v>#N/A</v>
      </c>
      <c r="L12" s="150" t="e">
        <f t="shared" si="1"/>
        <v>#N/A</v>
      </c>
      <c r="M12" s="151">
        <f t="shared" si="2"/>
        <v>1264.4493375000002</v>
      </c>
      <c r="N12" s="151">
        <f t="shared" si="3"/>
        <v>1513.4131855838218</v>
      </c>
      <c r="O12" s="151">
        <f t="shared" si="4"/>
        <v>1513.4131855838218</v>
      </c>
      <c r="P12" s="151" t="e">
        <f t="shared" si="5"/>
        <v>#N/A</v>
      </c>
      <c r="Q12" s="151" t="e">
        <f t="shared" si="6"/>
        <v>#N/A</v>
      </c>
      <c r="R12" s="151" t="e">
        <f t="shared" si="7"/>
        <v>#N/A</v>
      </c>
      <c r="S12" s="151">
        <f t="shared" si="8"/>
        <v>326.37171695620168</v>
      </c>
      <c r="T12" s="149">
        <f t="shared" si="9"/>
        <v>0.21565275105641352</v>
      </c>
      <c r="U12" s="155">
        <f t="shared" si="10"/>
        <v>0.21565275105641352</v>
      </c>
    </row>
    <row r="13" spans="1:21" ht="17">
      <c r="A13" s="150" t="s">
        <v>1122</v>
      </c>
      <c r="B13" s="206">
        <v>36495</v>
      </c>
      <c r="C13" s="151">
        <v>164.22499999999999</v>
      </c>
      <c r="D13" s="151">
        <v>1466.7473333333332</v>
      </c>
      <c r="E13" s="150" t="e">
        <f>NA()</f>
        <v>#N/A</v>
      </c>
      <c r="F13" s="150" t="e">
        <f>NA()</f>
        <v>#N/A</v>
      </c>
      <c r="G13" s="150" t="e">
        <f>NA()</f>
        <v>#N/A</v>
      </c>
      <c r="H13" s="150" t="e">
        <f>NA()</f>
        <v>#N/A</v>
      </c>
      <c r="I13" s="152" t="e">
        <f>NA()</f>
        <v>#N/A</v>
      </c>
      <c r="J13" s="149" t="e">
        <f t="shared" si="0"/>
        <v>#N/A</v>
      </c>
      <c r="K13" s="150" t="e">
        <f t="shared" si="1"/>
        <v>#N/A</v>
      </c>
      <c r="L13" s="150" t="e">
        <f t="shared" si="1"/>
        <v>#N/A</v>
      </c>
      <c r="M13" s="151">
        <f t="shared" si="2"/>
        <v>1245.2753375000002</v>
      </c>
      <c r="N13" s="151">
        <f t="shared" si="3"/>
        <v>1494.4137110292438</v>
      </c>
      <c r="O13" s="151">
        <f t="shared" si="4"/>
        <v>1494.4137110292438</v>
      </c>
      <c r="P13" s="151" t="e">
        <f t="shared" si="5"/>
        <v>#N/A</v>
      </c>
      <c r="Q13" s="151" t="e">
        <f t="shared" si="6"/>
        <v>#N/A</v>
      </c>
      <c r="R13" s="151" t="e">
        <f t="shared" si="7"/>
        <v>#N/A</v>
      </c>
      <c r="S13" s="151">
        <f t="shared" si="8"/>
        <v>328.77106454744552</v>
      </c>
      <c r="T13" s="149">
        <f t="shared" si="9"/>
        <v>0.2200000322005958</v>
      </c>
      <c r="U13" s="155">
        <f t="shared" si="10"/>
        <v>0.2200000322005958</v>
      </c>
    </row>
    <row r="14" spans="1:21" ht="17">
      <c r="A14" s="150" t="s">
        <v>1123</v>
      </c>
      <c r="B14" s="206">
        <v>36586</v>
      </c>
      <c r="C14" s="151">
        <v>177.6585</v>
      </c>
      <c r="D14" s="151">
        <v>1464.6763333333333</v>
      </c>
      <c r="E14" s="150" t="e">
        <f>NA()</f>
        <v>#N/A</v>
      </c>
      <c r="F14" s="150" t="e">
        <f>NA()</f>
        <v>#N/A</v>
      </c>
      <c r="G14" s="150" t="e">
        <f>NA()</f>
        <v>#N/A</v>
      </c>
      <c r="H14" s="150" t="e">
        <f>NA()</f>
        <v>#N/A</v>
      </c>
      <c r="I14" s="152" t="e">
        <f>NA()</f>
        <v>#N/A</v>
      </c>
      <c r="J14" s="149" t="e">
        <f t="shared" si="0"/>
        <v>#N/A</v>
      </c>
      <c r="K14" s="150" t="e">
        <f t="shared" si="1"/>
        <v>#N/A</v>
      </c>
      <c r="L14" s="150" t="e">
        <f t="shared" si="1"/>
        <v>#N/A</v>
      </c>
      <c r="M14" s="151">
        <f t="shared" si="2"/>
        <v>1243.2043375000003</v>
      </c>
      <c r="N14" s="151">
        <f t="shared" si="3"/>
        <v>1492.3615616706054</v>
      </c>
      <c r="O14" s="151">
        <f t="shared" si="4"/>
        <v>1492.3615616706054</v>
      </c>
      <c r="P14" s="151" t="e">
        <f t="shared" si="5"/>
        <v>#N/A</v>
      </c>
      <c r="Q14" s="151" t="e">
        <f t="shared" si="6"/>
        <v>#N/A</v>
      </c>
      <c r="R14" s="151" t="e">
        <f t="shared" si="7"/>
        <v>#N/A</v>
      </c>
      <c r="S14" s="151">
        <f t="shared" si="8"/>
        <v>339.36989619591441</v>
      </c>
      <c r="T14" s="149">
        <f t="shared" si="9"/>
        <v>0.22740460818088282</v>
      </c>
      <c r="U14" s="155">
        <f t="shared" si="10"/>
        <v>0.22740460818088282</v>
      </c>
    </row>
    <row r="15" spans="1:21" ht="17">
      <c r="A15" s="150" t="s">
        <v>1124</v>
      </c>
      <c r="B15" s="206">
        <v>36678</v>
      </c>
      <c r="C15" s="151">
        <v>177.55425</v>
      </c>
      <c r="D15" s="151">
        <v>1459.2349999999999</v>
      </c>
      <c r="E15" s="150" t="e">
        <f>NA()</f>
        <v>#N/A</v>
      </c>
      <c r="F15" s="150" t="e">
        <f>NA()</f>
        <v>#N/A</v>
      </c>
      <c r="G15" s="150" t="e">
        <f>NA()</f>
        <v>#N/A</v>
      </c>
      <c r="H15" s="150" t="e">
        <f>NA()</f>
        <v>#N/A</v>
      </c>
      <c r="I15" s="152" t="e">
        <f>NA()</f>
        <v>#N/A</v>
      </c>
      <c r="J15" s="149" t="e">
        <f t="shared" si="0"/>
        <v>#N/A</v>
      </c>
      <c r="K15" s="150" t="e">
        <f t="shared" si="1"/>
        <v>#N/A</v>
      </c>
      <c r="L15" s="150" t="e">
        <f t="shared" si="1"/>
        <v>#N/A</v>
      </c>
      <c r="M15" s="151">
        <f t="shared" si="2"/>
        <v>1237.7630041666669</v>
      </c>
      <c r="N15" s="151">
        <f t="shared" si="3"/>
        <v>1486.9697564025525</v>
      </c>
      <c r="O15" s="151">
        <f t="shared" si="4"/>
        <v>1486.9697564025525</v>
      </c>
      <c r="P15" s="151" t="e">
        <f t="shared" si="5"/>
        <v>#N/A</v>
      </c>
      <c r="Q15" s="151" t="e">
        <f t="shared" si="6"/>
        <v>#N/A</v>
      </c>
      <c r="R15" s="151" t="e">
        <f t="shared" si="7"/>
        <v>#N/A</v>
      </c>
      <c r="S15" s="151">
        <f t="shared" si="8"/>
        <v>339.28764449685212</v>
      </c>
      <c r="T15" s="149">
        <f t="shared" si="9"/>
        <v>0.2281738704072204</v>
      </c>
      <c r="U15" s="155">
        <f t="shared" si="10"/>
        <v>0.2281738704072204</v>
      </c>
    </row>
    <row r="16" spans="1:21" ht="17">
      <c r="A16" s="150" t="s">
        <v>1125</v>
      </c>
      <c r="B16" s="206">
        <v>36770</v>
      </c>
      <c r="C16" s="151">
        <v>173.74172222222219</v>
      </c>
      <c r="D16" s="151">
        <v>1446.4083333333333</v>
      </c>
      <c r="E16" s="150" t="e">
        <f>NA()</f>
        <v>#N/A</v>
      </c>
      <c r="F16" s="150" t="e">
        <f>NA()</f>
        <v>#N/A</v>
      </c>
      <c r="G16" s="150" t="e">
        <f>NA()</f>
        <v>#N/A</v>
      </c>
      <c r="H16" s="150" t="e">
        <f>NA()</f>
        <v>#N/A</v>
      </c>
      <c r="I16" s="152" t="e">
        <f>NA()</f>
        <v>#N/A</v>
      </c>
      <c r="J16" s="149" t="e">
        <f t="shared" si="0"/>
        <v>#N/A</v>
      </c>
      <c r="K16" s="150" t="e">
        <f t="shared" si="1"/>
        <v>#N/A</v>
      </c>
      <c r="L16" s="150" t="e">
        <f t="shared" si="1"/>
        <v>#N/A</v>
      </c>
      <c r="M16" s="151">
        <f t="shared" si="2"/>
        <v>1224.9363375000003</v>
      </c>
      <c r="N16" s="151">
        <f t="shared" si="3"/>
        <v>1474.2598405293186</v>
      </c>
      <c r="O16" s="151">
        <f t="shared" si="4"/>
        <v>1474.2598405293186</v>
      </c>
      <c r="P16" s="151" t="e">
        <f t="shared" si="5"/>
        <v>#N/A</v>
      </c>
      <c r="Q16" s="151" t="e">
        <f t="shared" si="6"/>
        <v>#N/A</v>
      </c>
      <c r="R16" s="151" t="e">
        <f t="shared" si="7"/>
        <v>#N/A</v>
      </c>
      <c r="S16" s="151">
        <f t="shared" si="8"/>
        <v>336.27961679954478</v>
      </c>
      <c r="T16" s="149">
        <f t="shared" si="9"/>
        <v>0.22810064247480746</v>
      </c>
      <c r="U16" s="155">
        <f t="shared" si="10"/>
        <v>0.22810064247480746</v>
      </c>
    </row>
    <row r="17" spans="1:21" ht="17">
      <c r="A17" s="150" t="s">
        <v>1126</v>
      </c>
      <c r="B17" s="206">
        <v>36861</v>
      </c>
      <c r="C17" s="151">
        <v>169.46879166666665</v>
      </c>
      <c r="D17" s="151">
        <v>1418.3646666666666</v>
      </c>
      <c r="E17" s="150" t="e">
        <f>NA()</f>
        <v>#N/A</v>
      </c>
      <c r="F17" s="150" t="e">
        <f>NA()</f>
        <v>#N/A</v>
      </c>
      <c r="G17" s="150" t="e">
        <f>NA()</f>
        <v>#N/A</v>
      </c>
      <c r="H17" s="150" t="e">
        <f>NA()</f>
        <v>#N/A</v>
      </c>
      <c r="I17" s="152" t="e">
        <f>NA()</f>
        <v>#N/A</v>
      </c>
      <c r="J17" s="149" t="e">
        <f t="shared" si="0"/>
        <v>#N/A</v>
      </c>
      <c r="K17" s="150" t="e">
        <f t="shared" si="1"/>
        <v>#N/A</v>
      </c>
      <c r="L17" s="150" t="e">
        <f t="shared" si="1"/>
        <v>#N/A</v>
      </c>
      <c r="M17" s="151">
        <f t="shared" si="2"/>
        <v>1196.8926708333336</v>
      </c>
      <c r="N17" s="151">
        <f t="shared" si="3"/>
        <v>1446.4714327244574</v>
      </c>
      <c r="O17" s="151">
        <f t="shared" si="4"/>
        <v>1446.4714327244574</v>
      </c>
      <c r="P17" s="151" t="e">
        <f t="shared" si="5"/>
        <v>#N/A</v>
      </c>
      <c r="Q17" s="151" t="e">
        <f t="shared" si="6"/>
        <v>#N/A</v>
      </c>
      <c r="R17" s="151" t="e">
        <f t="shared" si="7"/>
        <v>#N/A</v>
      </c>
      <c r="S17" s="151">
        <f t="shared" si="8"/>
        <v>332.9083381600293</v>
      </c>
      <c r="T17" s="149">
        <f t="shared" si="9"/>
        <v>0.23015203109334134</v>
      </c>
      <c r="U17" s="155">
        <f t="shared" si="10"/>
        <v>0.23015203109334134</v>
      </c>
    </row>
    <row r="18" spans="1:21" ht="17">
      <c r="A18" s="150" t="s">
        <v>1127</v>
      </c>
      <c r="B18" s="206">
        <v>36951</v>
      </c>
      <c r="C18" s="151">
        <v>152.83333333333334</v>
      </c>
      <c r="D18" s="151">
        <v>1415.7336666666667</v>
      </c>
      <c r="E18" s="150" t="e">
        <f>NA()</f>
        <v>#N/A</v>
      </c>
      <c r="F18" s="150" t="e">
        <f>NA()</f>
        <v>#N/A</v>
      </c>
      <c r="G18" s="150" t="e">
        <f>NA()</f>
        <v>#N/A</v>
      </c>
      <c r="H18" s="150" t="e">
        <f>NA()</f>
        <v>#N/A</v>
      </c>
      <c r="I18" s="152" t="e">
        <f>NA()</f>
        <v>#N/A</v>
      </c>
      <c r="J18" s="149" t="e">
        <f t="shared" si="0"/>
        <v>#N/A</v>
      </c>
      <c r="K18" s="150" t="e">
        <f t="shared" si="1"/>
        <v>#N/A</v>
      </c>
      <c r="L18" s="150" t="e">
        <f t="shared" si="1"/>
        <v>#N/A</v>
      </c>
      <c r="M18" s="151">
        <f t="shared" si="2"/>
        <v>1194.2616708333337</v>
      </c>
      <c r="N18" s="151">
        <f t="shared" si="3"/>
        <v>1443.864380593807</v>
      </c>
      <c r="O18" s="151">
        <f t="shared" si="4"/>
        <v>1443.864380593807</v>
      </c>
      <c r="P18" s="151" t="e">
        <f t="shared" si="5"/>
        <v>#N/A</v>
      </c>
      <c r="Q18" s="151" t="e">
        <f t="shared" si="6"/>
        <v>#N/A</v>
      </c>
      <c r="R18" s="151" t="e">
        <f t="shared" si="7"/>
        <v>#N/A</v>
      </c>
      <c r="S18" s="151">
        <f t="shared" si="8"/>
        <v>319.78320902241671</v>
      </c>
      <c r="T18" s="149">
        <f t="shared" si="9"/>
        <v>0.2214773169284098</v>
      </c>
      <c r="U18" s="155">
        <f t="shared" si="10"/>
        <v>0.2214773169284098</v>
      </c>
    </row>
    <row r="19" spans="1:21" ht="17">
      <c r="A19" s="150" t="s">
        <v>1128</v>
      </c>
      <c r="B19" s="206">
        <v>37043</v>
      </c>
      <c r="C19" s="151">
        <v>151.19166666666666</v>
      </c>
      <c r="D19" s="151">
        <v>1413.2616666666668</v>
      </c>
      <c r="E19" s="150" t="e">
        <f>NA()</f>
        <v>#N/A</v>
      </c>
      <c r="F19" s="150" t="e">
        <f>NA()</f>
        <v>#N/A</v>
      </c>
      <c r="G19" s="150" t="e">
        <f>NA()</f>
        <v>#N/A</v>
      </c>
      <c r="H19" s="150" t="e">
        <f>NA()</f>
        <v>#N/A</v>
      </c>
      <c r="I19" s="152" t="e">
        <f>NA()</f>
        <v>#N/A</v>
      </c>
      <c r="J19" s="149" t="e">
        <f t="shared" si="0"/>
        <v>#N/A</v>
      </c>
      <c r="K19" s="150" t="e">
        <f t="shared" si="1"/>
        <v>#N/A</v>
      </c>
      <c r="L19" s="150" t="e">
        <f t="shared" si="1"/>
        <v>#N/A</v>
      </c>
      <c r="M19" s="151">
        <f t="shared" si="2"/>
        <v>1191.7896708333337</v>
      </c>
      <c r="N19" s="151">
        <f t="shared" si="3"/>
        <v>1441.4148812144956</v>
      </c>
      <c r="O19" s="151">
        <f t="shared" si="4"/>
        <v>1441.4148812144956</v>
      </c>
      <c r="P19" s="151" t="e">
        <f t="shared" si="5"/>
        <v>#N/A</v>
      </c>
      <c r="Q19" s="151" t="e">
        <f t="shared" si="6"/>
        <v>#N/A</v>
      </c>
      <c r="R19" s="151" t="e">
        <f t="shared" si="7"/>
        <v>#N/A</v>
      </c>
      <c r="S19" s="151">
        <f t="shared" si="8"/>
        <v>318.48795844565689</v>
      </c>
      <c r="T19" s="149">
        <f t="shared" si="9"/>
        <v>0.22095509252499732</v>
      </c>
      <c r="U19" s="155">
        <f t="shared" si="10"/>
        <v>0.22095509252499732</v>
      </c>
    </row>
    <row r="20" spans="1:21" ht="17">
      <c r="A20" s="150" t="s">
        <v>1129</v>
      </c>
      <c r="B20" s="206">
        <v>37135</v>
      </c>
      <c r="C20" s="151">
        <v>148.99568888888891</v>
      </c>
      <c r="D20" s="151">
        <v>1412.3876666666665</v>
      </c>
      <c r="E20" s="150" t="e">
        <f>NA()</f>
        <v>#N/A</v>
      </c>
      <c r="F20" s="150" t="e">
        <f>NA()</f>
        <v>#N/A</v>
      </c>
      <c r="G20" s="150" t="e">
        <f>NA()</f>
        <v>#N/A</v>
      </c>
      <c r="H20" s="150" t="e">
        <f>NA()</f>
        <v>#N/A</v>
      </c>
      <c r="I20" s="152" t="e">
        <f>NA()</f>
        <v>#N/A</v>
      </c>
      <c r="J20" s="149" t="e">
        <f t="shared" si="0"/>
        <v>#N/A</v>
      </c>
      <c r="K20" s="150" t="e">
        <f t="shared" si="1"/>
        <v>#N/A</v>
      </c>
      <c r="L20" s="150" t="e">
        <f t="shared" si="1"/>
        <v>#N/A</v>
      </c>
      <c r="M20" s="151">
        <f t="shared" si="2"/>
        <v>1190.9156708333335</v>
      </c>
      <c r="N20" s="151">
        <f t="shared" si="3"/>
        <v>1440.5488365310332</v>
      </c>
      <c r="O20" s="151">
        <f t="shared" si="4"/>
        <v>1440.5488365310332</v>
      </c>
      <c r="P20" s="151" t="e">
        <f t="shared" si="5"/>
        <v>#N/A</v>
      </c>
      <c r="Q20" s="151" t="e">
        <f t="shared" si="6"/>
        <v>#N/A</v>
      </c>
      <c r="R20" s="151" t="e">
        <f t="shared" si="7"/>
        <v>#N/A</v>
      </c>
      <c r="S20" s="151">
        <f t="shared" si="8"/>
        <v>316.75536464877257</v>
      </c>
      <c r="T20" s="149">
        <f t="shared" si="9"/>
        <v>0.21988519695836695</v>
      </c>
      <c r="U20" s="155">
        <f t="shared" si="10"/>
        <v>0.21988519695836695</v>
      </c>
    </row>
    <row r="21" spans="1:21" ht="17">
      <c r="A21" s="150" t="s">
        <v>1130</v>
      </c>
      <c r="B21" s="206">
        <v>37226</v>
      </c>
      <c r="C21" s="151">
        <v>146.83398333333335</v>
      </c>
      <c r="D21" s="151">
        <v>1405.4319999999998</v>
      </c>
      <c r="E21" s="150" t="e">
        <f>NA()</f>
        <v>#N/A</v>
      </c>
      <c r="F21" s="150" t="e">
        <f>NA()</f>
        <v>#N/A</v>
      </c>
      <c r="G21" s="150" t="e">
        <f>NA()</f>
        <v>#N/A</v>
      </c>
      <c r="H21" s="150" t="e">
        <f>NA()</f>
        <v>#N/A</v>
      </c>
      <c r="I21" s="152" t="e">
        <f>NA()</f>
        <v>#N/A</v>
      </c>
      <c r="J21" s="149" t="e">
        <f t="shared" si="0"/>
        <v>#N/A</v>
      </c>
      <c r="K21" s="150" t="e">
        <f t="shared" si="1"/>
        <v>#N/A</v>
      </c>
      <c r="L21" s="150" t="e">
        <f>IFERROR($I21/$H21,NA())</f>
        <v>#N/A</v>
      </c>
      <c r="M21" s="151">
        <f t="shared" si="2"/>
        <v>1183.9600041666667</v>
      </c>
      <c r="N21" s="151">
        <f t="shared" si="3"/>
        <v>1433.6564816836637</v>
      </c>
      <c r="O21" s="151">
        <f t="shared" si="4"/>
        <v>1433.6564816836637</v>
      </c>
      <c r="P21" s="151" t="e">
        <f t="shared" si="5"/>
        <v>#N/A</v>
      </c>
      <c r="Q21" s="151" t="e">
        <f t="shared" si="6"/>
        <v>#N/A</v>
      </c>
      <c r="R21" s="151" t="e">
        <f t="shared" si="7"/>
        <v>#N/A</v>
      </c>
      <c r="S21" s="151">
        <f t="shared" si="8"/>
        <v>315.04981112535029</v>
      </c>
      <c r="T21" s="149">
        <f t="shared" si="9"/>
        <v>0.21975265005976935</v>
      </c>
      <c r="U21" s="155">
        <f t="shared" si="10"/>
        <v>0.21975265005976935</v>
      </c>
    </row>
    <row r="22" spans="1:21" ht="17">
      <c r="A22" s="150" t="s">
        <v>965</v>
      </c>
      <c r="B22" s="206">
        <v>37316</v>
      </c>
      <c r="C22" s="151">
        <v>137.30000000000001</v>
      </c>
      <c r="D22" s="151" t="e">
        <f>NA()</f>
        <v>#N/A</v>
      </c>
      <c r="E22" s="151">
        <v>1231.8446666666666</v>
      </c>
      <c r="F22" s="150" t="e">
        <f>NA()</f>
        <v>#N/A</v>
      </c>
      <c r="G22" s="150" t="e">
        <f>NA()</f>
        <v>#N/A</v>
      </c>
      <c r="H22" s="150" t="e">
        <f>NA()</f>
        <v>#N/A</v>
      </c>
      <c r="I22" s="152" t="e">
        <f>NA()</f>
        <v>#N/A</v>
      </c>
      <c r="J22" s="149" t="e">
        <f t="shared" si="0"/>
        <v>#N/A</v>
      </c>
      <c r="K22" s="150" t="e">
        <f t="shared" si="1"/>
        <v>#N/A</v>
      </c>
      <c r="L22" s="150" t="e">
        <f t="shared" si="1"/>
        <v>#N/A</v>
      </c>
      <c r="M22" s="151">
        <f t="shared" si="2"/>
        <v>1231.8446666666666</v>
      </c>
      <c r="N22" s="151">
        <f t="shared" si="3"/>
        <v>1481.105288751741</v>
      </c>
      <c r="O22" s="151">
        <f t="shared" si="4"/>
        <v>1481.105288751741</v>
      </c>
      <c r="P22" s="151" t="e">
        <f t="shared" si="5"/>
        <v>#N/A</v>
      </c>
      <c r="Q22" s="151" t="e">
        <f t="shared" si="6"/>
        <v>#N/A</v>
      </c>
      <c r="R22" s="151" t="e">
        <f t="shared" si="7"/>
        <v>#N/A</v>
      </c>
      <c r="S22" s="151">
        <f t="shared" si="8"/>
        <v>307.52764011337956</v>
      </c>
      <c r="T22" s="149">
        <f t="shared" si="9"/>
        <v>0.20763388156729926</v>
      </c>
      <c r="U22" s="155">
        <f t="shared" si="10"/>
        <v>0.20763388156729926</v>
      </c>
    </row>
    <row r="23" spans="1:21" ht="17">
      <c r="A23" s="150" t="s">
        <v>966</v>
      </c>
      <c r="B23" s="206">
        <v>37408</v>
      </c>
      <c r="C23" s="151">
        <v>136.30000000000001</v>
      </c>
      <c r="D23" s="151" t="e">
        <f>NA()</f>
        <v>#N/A</v>
      </c>
      <c r="E23" s="151">
        <v>1248.3513333333333</v>
      </c>
      <c r="F23" s="150" t="e">
        <f>NA()</f>
        <v>#N/A</v>
      </c>
      <c r="G23" s="150" t="e">
        <f>NA()</f>
        <v>#N/A</v>
      </c>
      <c r="H23" s="150" t="e">
        <f>NA()</f>
        <v>#N/A</v>
      </c>
      <c r="I23" s="152" t="e">
        <f>NA()</f>
        <v>#N/A</v>
      </c>
      <c r="J23" s="149" t="e">
        <f t="shared" si="0"/>
        <v>#N/A</v>
      </c>
      <c r="K23" s="150" t="e">
        <f t="shared" si="1"/>
        <v>#N/A</v>
      </c>
      <c r="L23" s="150" t="e">
        <f t="shared" si="1"/>
        <v>#N/A</v>
      </c>
      <c r="M23" s="151">
        <f t="shared" si="2"/>
        <v>1248.3513333333333</v>
      </c>
      <c r="N23" s="151">
        <f t="shared" si="3"/>
        <v>1497.4617085553416</v>
      </c>
      <c r="O23" s="151">
        <f t="shared" si="4"/>
        <v>1497.4617085553416</v>
      </c>
      <c r="P23" s="151" t="e">
        <f t="shared" si="5"/>
        <v>#N/A</v>
      </c>
      <c r="Q23" s="151" t="e">
        <f t="shared" si="6"/>
        <v>#N/A</v>
      </c>
      <c r="R23" s="151" t="e">
        <f t="shared" si="7"/>
        <v>#N/A</v>
      </c>
      <c r="S23" s="151">
        <f t="shared" si="8"/>
        <v>306.7386549904802</v>
      </c>
      <c r="T23" s="149">
        <f t="shared" si="9"/>
        <v>0.20483906415637343</v>
      </c>
      <c r="U23" s="155">
        <f t="shared" si="10"/>
        <v>0.20483906415637343</v>
      </c>
    </row>
    <row r="24" spans="1:21" ht="17">
      <c r="A24" s="150" t="s">
        <v>967</v>
      </c>
      <c r="B24" s="206">
        <v>37500</v>
      </c>
      <c r="C24" s="151">
        <v>135.1</v>
      </c>
      <c r="D24" s="151" t="e">
        <f>NA()</f>
        <v>#N/A</v>
      </c>
      <c r="E24" s="151">
        <v>1249.0986666666668</v>
      </c>
      <c r="F24" s="150" t="e">
        <f>NA()</f>
        <v>#N/A</v>
      </c>
      <c r="G24" s="150" t="e">
        <f>NA()</f>
        <v>#N/A</v>
      </c>
      <c r="H24" s="150" t="e">
        <f>NA()</f>
        <v>#N/A</v>
      </c>
      <c r="I24" s="152" t="e">
        <f>NA()</f>
        <v>#N/A</v>
      </c>
      <c r="J24" s="149" t="e">
        <f t="shared" si="0"/>
        <v>#N/A</v>
      </c>
      <c r="K24" s="150" t="e">
        <f t="shared" si="1"/>
        <v>#N/A</v>
      </c>
      <c r="L24" s="150" t="e">
        <f t="shared" si="1"/>
        <v>#N/A</v>
      </c>
      <c r="M24" s="151">
        <f>_xlfn.IFNA(E24,D24-221.471995833333)</f>
        <v>1249.0986666666668</v>
      </c>
      <c r="N24" s="151">
        <f t="shared" si="3"/>
        <v>1498.2022395165629</v>
      </c>
      <c r="O24" s="151">
        <f t="shared" si="4"/>
        <v>1498.2022395165629</v>
      </c>
      <c r="P24" s="151" t="e">
        <f t="shared" si="5"/>
        <v>#N/A</v>
      </c>
      <c r="Q24" s="151" t="e">
        <f t="shared" si="6"/>
        <v>#N/A</v>
      </c>
      <c r="R24" s="151" t="e">
        <f t="shared" si="7"/>
        <v>#N/A</v>
      </c>
      <c r="S24" s="151">
        <f t="shared" si="8"/>
        <v>305.79187284300093</v>
      </c>
      <c r="T24" s="149">
        <f t="shared" si="9"/>
        <v>0.20410587087473137</v>
      </c>
      <c r="U24" s="155">
        <f t="shared" si="10"/>
        <v>0.20410587087473137</v>
      </c>
    </row>
    <row r="25" spans="1:21" ht="17">
      <c r="A25" s="150" t="s">
        <v>968</v>
      </c>
      <c r="B25" s="206">
        <v>37591</v>
      </c>
      <c r="C25" s="151">
        <v>133.69999999999999</v>
      </c>
      <c r="D25" s="151" t="e">
        <f>NA()</f>
        <v>#N/A</v>
      </c>
      <c r="E25" s="151">
        <v>1231.1783333333335</v>
      </c>
      <c r="F25" s="150" t="e">
        <f>NA()</f>
        <v>#N/A</v>
      </c>
      <c r="G25" s="150" t="e">
        <f>NA()</f>
        <v>#N/A</v>
      </c>
      <c r="H25" s="150" t="e">
        <f>NA()</f>
        <v>#N/A</v>
      </c>
      <c r="I25" s="152" t="e">
        <f>NA()</f>
        <v>#N/A</v>
      </c>
      <c r="J25" s="149" t="e">
        <f t="shared" si="0"/>
        <v>#N/A</v>
      </c>
      <c r="K25" s="150" t="e">
        <f t="shared" si="1"/>
        <v>#N/A</v>
      </c>
      <c r="L25" s="150" t="e">
        <f t="shared" si="1"/>
        <v>#N/A</v>
      </c>
      <c r="M25" s="151">
        <f t="shared" si="2"/>
        <v>1231.1783333333335</v>
      </c>
      <c r="N25" s="151">
        <f t="shared" si="3"/>
        <v>1480.4450205129003</v>
      </c>
      <c r="O25" s="151">
        <f t="shared" si="4"/>
        <v>1480.4450205129003</v>
      </c>
      <c r="P25" s="151" t="e">
        <f t="shared" si="5"/>
        <v>#N/A</v>
      </c>
      <c r="Q25" s="151" t="e">
        <f t="shared" si="6"/>
        <v>#N/A</v>
      </c>
      <c r="R25" s="151" t="e">
        <f t="shared" si="7"/>
        <v>#N/A</v>
      </c>
      <c r="S25" s="151">
        <f t="shared" si="8"/>
        <v>304.68729367094176</v>
      </c>
      <c r="T25" s="149">
        <f t="shared" si="9"/>
        <v>0.2058079087363763</v>
      </c>
      <c r="U25" s="155">
        <f t="shared" si="10"/>
        <v>0.2058079087363763</v>
      </c>
    </row>
    <row r="26" spans="1:21" ht="17">
      <c r="A26" s="150" t="s">
        <v>969</v>
      </c>
      <c r="B26" s="206">
        <v>37681</v>
      </c>
      <c r="C26" s="151">
        <v>127.6</v>
      </c>
      <c r="D26" s="151" t="e">
        <f>NA()</f>
        <v>#N/A</v>
      </c>
      <c r="E26" s="151">
        <v>1229.0306666666668</v>
      </c>
      <c r="F26" s="150" t="e">
        <f>NA()</f>
        <v>#N/A</v>
      </c>
      <c r="G26" s="150" t="e">
        <f>NA()</f>
        <v>#N/A</v>
      </c>
      <c r="H26" s="150" t="e">
        <f>NA()</f>
        <v>#N/A</v>
      </c>
      <c r="I26" s="152" t="e">
        <f>NA()</f>
        <v>#N/A</v>
      </c>
      <c r="J26" s="149" t="e">
        <f t="shared" si="0"/>
        <v>#N/A</v>
      </c>
      <c r="K26" s="150" t="e">
        <f t="shared" si="1"/>
        <v>#N/A</v>
      </c>
      <c r="L26" s="150" t="e">
        <f t="shared" si="1"/>
        <v>#N/A</v>
      </c>
      <c r="M26" s="151">
        <f t="shared" si="2"/>
        <v>1229.0306666666668</v>
      </c>
      <c r="N26" s="151">
        <f t="shared" si="3"/>
        <v>1478.3169023223793</v>
      </c>
      <c r="O26" s="151">
        <f t="shared" si="4"/>
        <v>1478.3169023223793</v>
      </c>
      <c r="P26" s="151" t="e">
        <f t="shared" si="5"/>
        <v>#N/A</v>
      </c>
      <c r="Q26" s="151" t="e">
        <f t="shared" si="6"/>
        <v>#N/A</v>
      </c>
      <c r="R26" s="151" t="e">
        <f t="shared" si="7"/>
        <v>#N/A</v>
      </c>
      <c r="S26" s="151">
        <f t="shared" si="8"/>
        <v>299.87448442125554</v>
      </c>
      <c r="T26" s="149">
        <f t="shared" si="9"/>
        <v>0.20284857999672751</v>
      </c>
      <c r="U26" s="155">
        <f t="shared" si="10"/>
        <v>0.20284857999672751</v>
      </c>
    </row>
    <row r="27" spans="1:21" ht="17">
      <c r="A27" s="150" t="s">
        <v>970</v>
      </c>
      <c r="B27" s="206">
        <v>37773</v>
      </c>
      <c r="C27" s="151">
        <v>127.3</v>
      </c>
      <c r="D27" s="151" t="e">
        <f>NA()</f>
        <v>#N/A</v>
      </c>
      <c r="E27" s="151">
        <v>1264.4340000000002</v>
      </c>
      <c r="F27" s="150" t="e">
        <f>NA()</f>
        <v>#N/A</v>
      </c>
      <c r="G27" s="150" t="e">
        <f>NA()</f>
        <v>#N/A</v>
      </c>
      <c r="H27" s="150" t="e">
        <f>NA()</f>
        <v>#N/A</v>
      </c>
      <c r="I27" s="152" t="e">
        <f>NA()</f>
        <v>#N/A</v>
      </c>
      <c r="J27" s="149" t="e">
        <f t="shared" si="0"/>
        <v>#N/A</v>
      </c>
      <c r="K27" s="150" t="e">
        <f t="shared" si="1"/>
        <v>#N/A</v>
      </c>
      <c r="L27" s="150" t="e">
        <f t="shared" si="1"/>
        <v>#N/A</v>
      </c>
      <c r="M27" s="151">
        <f t="shared" si="2"/>
        <v>1264.4340000000002</v>
      </c>
      <c r="N27" s="151">
        <f t="shared" si="3"/>
        <v>1513.3979876887045</v>
      </c>
      <c r="O27" s="151">
        <f t="shared" si="4"/>
        <v>1513.3979876887045</v>
      </c>
      <c r="P27" s="151" t="e">
        <f t="shared" si="5"/>
        <v>#N/A</v>
      </c>
      <c r="Q27" s="151" t="e">
        <f t="shared" si="6"/>
        <v>#N/A</v>
      </c>
      <c r="R27" s="151" t="e">
        <f t="shared" si="7"/>
        <v>#N/A</v>
      </c>
      <c r="S27" s="151">
        <f t="shared" si="8"/>
        <v>299.63778888438571</v>
      </c>
      <c r="T27" s="149">
        <f t="shared" si="9"/>
        <v>0.19799008015201561</v>
      </c>
      <c r="U27" s="155">
        <f t="shared" si="10"/>
        <v>0.19799008015201561</v>
      </c>
    </row>
    <row r="28" spans="1:21" ht="17">
      <c r="A28" s="150" t="s">
        <v>971</v>
      </c>
      <c r="B28" s="206">
        <v>37865</v>
      </c>
      <c r="C28" s="151">
        <v>126.2</v>
      </c>
      <c r="D28" s="151" t="e">
        <f>NA()</f>
        <v>#N/A</v>
      </c>
      <c r="E28" s="151">
        <v>1258.105</v>
      </c>
      <c r="F28" s="150" t="e">
        <f>NA()</f>
        <v>#N/A</v>
      </c>
      <c r="G28" s="150" t="e">
        <f>NA()</f>
        <v>#N/A</v>
      </c>
      <c r="H28" s="150" t="e">
        <f>NA()</f>
        <v>#N/A</v>
      </c>
      <c r="I28" s="152" t="e">
        <f>NA()</f>
        <v>#N/A</v>
      </c>
      <c r="J28" s="149" t="e">
        <f t="shared" si="0"/>
        <v>#N/A</v>
      </c>
      <c r="K28" s="150" t="e">
        <f t="shared" si="1"/>
        <v>#N/A</v>
      </c>
      <c r="L28" s="150" t="e">
        <f t="shared" si="1"/>
        <v>#N/A</v>
      </c>
      <c r="M28" s="151">
        <f t="shared" si="2"/>
        <v>1258.105</v>
      </c>
      <c r="N28" s="151">
        <f t="shared" si="3"/>
        <v>1507.1265954671583</v>
      </c>
      <c r="O28" s="151">
        <f t="shared" si="4"/>
        <v>1507.1265954671583</v>
      </c>
      <c r="P28" s="151" t="e">
        <f t="shared" si="5"/>
        <v>#N/A</v>
      </c>
      <c r="Q28" s="151" t="e">
        <f t="shared" si="6"/>
        <v>#N/A</v>
      </c>
      <c r="R28" s="151" t="e">
        <f t="shared" si="7"/>
        <v>#N/A</v>
      </c>
      <c r="S28" s="151">
        <f t="shared" si="8"/>
        <v>298.76990524919643</v>
      </c>
      <c r="T28" s="149">
        <f t="shared" si="9"/>
        <v>0.19823809502650827</v>
      </c>
      <c r="U28" s="155">
        <f t="shared" si="10"/>
        <v>0.19823809502650827</v>
      </c>
    </row>
    <row r="29" spans="1:21" ht="17">
      <c r="A29" s="150" t="s">
        <v>972</v>
      </c>
      <c r="B29" s="206">
        <v>37956</v>
      </c>
      <c r="C29" s="151">
        <v>124.8</v>
      </c>
      <c r="D29" s="151" t="e">
        <f>NA()</f>
        <v>#N/A</v>
      </c>
      <c r="E29" s="151">
        <v>1177.6843333333334</v>
      </c>
      <c r="F29" s="150" t="e">
        <f>NA()</f>
        <v>#N/A</v>
      </c>
      <c r="G29" s="150" t="e">
        <f>NA()</f>
        <v>#N/A</v>
      </c>
      <c r="H29" s="150" t="e">
        <f>NA()</f>
        <v>#N/A</v>
      </c>
      <c r="I29" s="152" t="e">
        <f>NA()</f>
        <v>#N/A</v>
      </c>
      <c r="J29" s="149" t="e">
        <f t="shared" si="0"/>
        <v>#N/A</v>
      </c>
      <c r="K29" s="150" t="e">
        <f t="shared" si="1"/>
        <v>#N/A</v>
      </c>
      <c r="L29" s="150" t="e">
        <f t="shared" si="1"/>
        <v>#N/A</v>
      </c>
      <c r="M29" s="151">
        <f t="shared" si="2"/>
        <v>1177.6843333333334</v>
      </c>
      <c r="N29" s="151">
        <f t="shared" si="3"/>
        <v>1427.4379332164256</v>
      </c>
      <c r="O29" s="151">
        <f t="shared" si="4"/>
        <v>1427.4379332164256</v>
      </c>
      <c r="P29" s="151" t="e">
        <f t="shared" si="5"/>
        <v>#N/A</v>
      </c>
      <c r="Q29" s="151" t="e">
        <f t="shared" si="6"/>
        <v>#N/A</v>
      </c>
      <c r="R29" s="151" t="e">
        <f t="shared" si="7"/>
        <v>#N/A</v>
      </c>
      <c r="S29" s="151">
        <f t="shared" si="8"/>
        <v>297.66532607713725</v>
      </c>
      <c r="T29" s="149">
        <f t="shared" si="9"/>
        <v>0.20853118664600162</v>
      </c>
      <c r="U29" s="155">
        <f t="shared" si="10"/>
        <v>0.20853118664600162</v>
      </c>
    </row>
    <row r="30" spans="1:21" ht="17">
      <c r="A30" s="150" t="s">
        <v>973</v>
      </c>
      <c r="B30" s="206">
        <v>38047</v>
      </c>
      <c r="C30" s="151">
        <v>118.4</v>
      </c>
      <c r="D30" s="151" t="e">
        <f>NA()</f>
        <v>#N/A</v>
      </c>
      <c r="E30" s="151">
        <v>1179.6400000000001</v>
      </c>
      <c r="F30" s="150" t="e">
        <f>NA()</f>
        <v>#N/A</v>
      </c>
      <c r="G30" s="150" t="e">
        <f>NA()</f>
        <v>#N/A</v>
      </c>
      <c r="H30" s="150" t="e">
        <f>NA()</f>
        <v>#N/A</v>
      </c>
      <c r="I30" s="152" t="e">
        <f>NA()</f>
        <v>#N/A</v>
      </c>
      <c r="J30" s="149" t="e">
        <f t="shared" si="0"/>
        <v>#N/A</v>
      </c>
      <c r="K30" s="150" t="e">
        <f t="shared" si="1"/>
        <v>#N/A</v>
      </c>
      <c r="L30">
        <v>9.8000000000000004E-2</v>
      </c>
      <c r="M30" s="151">
        <f t="shared" si="2"/>
        <v>1179.6400000000001</v>
      </c>
      <c r="N30" s="151">
        <f t="shared" si="3"/>
        <v>1429.375799027971</v>
      </c>
      <c r="O30" s="151">
        <f t="shared" si="4"/>
        <v>1429.375799027971</v>
      </c>
      <c r="P30" s="151">
        <f t="shared" si="5"/>
        <v>140.07882830474117</v>
      </c>
      <c r="Q30" s="151">
        <f t="shared" si="6"/>
        <v>238.02567032199801</v>
      </c>
      <c r="R30" s="151">
        <f t="shared" si="7"/>
        <v>293.33410050838125</v>
      </c>
      <c r="S30" s="151">
        <f t="shared" si="8"/>
        <v>293.33410050838125</v>
      </c>
      <c r="T30" s="149">
        <f t="shared" si="9"/>
        <v>0.20521832026809145</v>
      </c>
      <c r="U30" s="155">
        <f t="shared" si="10"/>
        <v>0.20521832026809145</v>
      </c>
    </row>
    <row r="31" spans="1:21" ht="17">
      <c r="A31" s="150" t="s">
        <v>974</v>
      </c>
      <c r="B31" s="206">
        <v>38139</v>
      </c>
      <c r="C31" s="151">
        <v>117.6</v>
      </c>
      <c r="D31" s="151" t="e">
        <f>NA()</f>
        <v>#N/A</v>
      </c>
      <c r="E31" s="151">
        <v>1218.4669999999999</v>
      </c>
      <c r="F31" s="150" t="e">
        <f>NA()</f>
        <v>#N/A</v>
      </c>
      <c r="G31" s="150" t="e">
        <f>NA()</f>
        <v>#N/A</v>
      </c>
      <c r="H31" s="150" t="e">
        <f>NA()</f>
        <v>#N/A</v>
      </c>
      <c r="I31" s="152" t="e">
        <f>NA()</f>
        <v>#N/A</v>
      </c>
      <c r="J31" s="149" t="e">
        <f t="shared" si="0"/>
        <v>#N/A</v>
      </c>
      <c r="K31" s="150" t="e">
        <f t="shared" si="1"/>
        <v>#N/A</v>
      </c>
      <c r="L31">
        <v>9.333333333333331E-2</v>
      </c>
      <c r="M31" s="151">
        <f t="shared" si="2"/>
        <v>1218.4669999999999</v>
      </c>
      <c r="N31" s="151">
        <f t="shared" si="3"/>
        <v>1467.8493881867591</v>
      </c>
      <c r="O31" s="151">
        <f t="shared" si="4"/>
        <v>1467.8493881867591</v>
      </c>
      <c r="P31" s="151">
        <f t="shared" si="5"/>
        <v>136.99927623076414</v>
      </c>
      <c r="Q31" s="151">
        <f t="shared" si="6"/>
        <v>231.75720476906326</v>
      </c>
      <c r="R31" s="151">
        <f t="shared" si="7"/>
        <v>284.04714542295932</v>
      </c>
      <c r="S31" s="151">
        <f t="shared" si="8"/>
        <v>284.04714542295932</v>
      </c>
      <c r="T31" s="149">
        <f t="shared" si="9"/>
        <v>0.19351245959494798</v>
      </c>
      <c r="U31" s="155">
        <f t="shared" si="10"/>
        <v>0.19351245959494798</v>
      </c>
    </row>
    <row r="32" spans="1:21" ht="17">
      <c r="A32" s="150" t="s">
        <v>975</v>
      </c>
      <c r="B32" s="206">
        <v>38231</v>
      </c>
      <c r="C32" s="151">
        <v>116.3</v>
      </c>
      <c r="D32" s="151" t="e">
        <f>NA()</f>
        <v>#N/A</v>
      </c>
      <c r="E32" s="151">
        <v>1216.973</v>
      </c>
      <c r="F32" s="150" t="e">
        <f>NA()</f>
        <v>#N/A</v>
      </c>
      <c r="G32" s="150" t="e">
        <f>NA()</f>
        <v>#N/A</v>
      </c>
      <c r="H32" s="150" t="e">
        <f>NA()</f>
        <v>#N/A</v>
      </c>
      <c r="I32" s="152" t="e">
        <f>NA()</f>
        <v>#N/A</v>
      </c>
      <c r="J32" s="149" t="e">
        <f t="shared" si="0"/>
        <v>#N/A</v>
      </c>
      <c r="K32" s="150" t="e">
        <f t="shared" si="1"/>
        <v>#N/A</v>
      </c>
      <c r="L32">
        <v>9.1999999999999998E-2</v>
      </c>
      <c r="M32" s="151">
        <f t="shared" si="2"/>
        <v>1216.973</v>
      </c>
      <c r="N32" s="151">
        <f t="shared" si="3"/>
        <v>1466.3689868628549</v>
      </c>
      <c r="O32" s="151">
        <f t="shared" si="4"/>
        <v>1466.3689868628549</v>
      </c>
      <c r="P32" s="151">
        <f t="shared" si="5"/>
        <v>134.90594679138263</v>
      </c>
      <c r="Q32" s="151">
        <f t="shared" si="6"/>
        <v>227.4962073361603</v>
      </c>
      <c r="R32" s="151">
        <f t="shared" si="7"/>
        <v>277.73432589092226</v>
      </c>
      <c r="S32" s="151">
        <f t="shared" si="8"/>
        <v>277.73432589092226</v>
      </c>
      <c r="T32" s="149">
        <f t="shared" si="9"/>
        <v>0.18940275495399436</v>
      </c>
      <c r="U32" s="155">
        <f t="shared" si="10"/>
        <v>0.18940275495399436</v>
      </c>
    </row>
    <row r="33" spans="1:21" ht="17">
      <c r="A33" s="150" t="s">
        <v>976</v>
      </c>
      <c r="B33" s="206">
        <v>38322</v>
      </c>
      <c r="C33" s="151">
        <v>114.8</v>
      </c>
      <c r="D33" s="151" t="e">
        <f>NA()</f>
        <v>#N/A</v>
      </c>
      <c r="E33" s="151">
        <v>1171.1213333333333</v>
      </c>
      <c r="F33" s="150" t="e">
        <f>NA()</f>
        <v>#N/A</v>
      </c>
      <c r="G33" s="150" t="e">
        <f>NA()</f>
        <v>#N/A</v>
      </c>
      <c r="H33" s="150" t="e">
        <f>NA()</f>
        <v>#N/A</v>
      </c>
      <c r="I33" s="152" t="e">
        <f>NA()</f>
        <v>#N/A</v>
      </c>
      <c r="J33" s="149" t="e">
        <f t="shared" si="0"/>
        <v>#N/A</v>
      </c>
      <c r="K33" s="150" t="e">
        <f t="shared" si="1"/>
        <v>#N/A</v>
      </c>
      <c r="L33">
        <v>9.4E-2</v>
      </c>
      <c r="M33" s="151">
        <f t="shared" si="2"/>
        <v>1171.1213333333333</v>
      </c>
      <c r="N33" s="151">
        <f t="shared" si="3"/>
        <v>1420.9346709080028</v>
      </c>
      <c r="O33" s="151">
        <f t="shared" si="4"/>
        <v>1420.9346709080028</v>
      </c>
      <c r="P33" s="151">
        <f t="shared" si="5"/>
        <v>133.56785906535225</v>
      </c>
      <c r="Q33" s="151">
        <f t="shared" si="6"/>
        <v>224.77251355994366</v>
      </c>
      <c r="R33" s="151">
        <f t="shared" si="7"/>
        <v>273.69907650611475</v>
      </c>
      <c r="S33" s="151">
        <f t="shared" si="8"/>
        <v>273.69907650611475</v>
      </c>
      <c r="T33" s="149">
        <f t="shared" si="9"/>
        <v>0.19261904302132069</v>
      </c>
      <c r="U33" s="155">
        <f t="shared" si="10"/>
        <v>0.19261904302132069</v>
      </c>
    </row>
    <row r="34" spans="1:21" ht="17">
      <c r="A34" s="150" t="s">
        <v>977</v>
      </c>
      <c r="B34" s="206">
        <v>38412</v>
      </c>
      <c r="C34" s="151">
        <v>106.8</v>
      </c>
      <c r="D34" s="151" t="e">
        <f>NA()</f>
        <v>#N/A</v>
      </c>
      <c r="E34" s="151">
        <v>1176.9000000000001</v>
      </c>
      <c r="F34" s="150" t="e">
        <f>NA()</f>
        <v>#N/A</v>
      </c>
      <c r="G34" s="150" t="e">
        <f>NA()</f>
        <v>#N/A</v>
      </c>
      <c r="H34" s="150" t="e">
        <f>NA()</f>
        <v>#N/A</v>
      </c>
      <c r="I34" s="152" t="e">
        <f>NA()</f>
        <v>#N/A</v>
      </c>
      <c r="J34" s="149" t="e">
        <f t="shared" si="0"/>
        <v>#N/A</v>
      </c>
      <c r="K34" s="150" t="e">
        <f t="shared" si="1"/>
        <v>#N/A</v>
      </c>
      <c r="L34">
        <v>9.0666666666666701E-2</v>
      </c>
      <c r="M34" s="151">
        <f t="shared" si="2"/>
        <v>1176.9000000000001</v>
      </c>
      <c r="N34" s="151">
        <f t="shared" si="3"/>
        <v>1426.6607390363392</v>
      </c>
      <c r="O34" s="151">
        <f t="shared" si="4"/>
        <v>1426.6607390363392</v>
      </c>
      <c r="P34" s="151">
        <f t="shared" si="5"/>
        <v>129.35057367262814</v>
      </c>
      <c r="Q34" s="151">
        <f t="shared" si="6"/>
        <v>216.18817805395372</v>
      </c>
      <c r="R34" s="151">
        <f t="shared" si="7"/>
        <v>260.98107756217905</v>
      </c>
      <c r="S34" s="151">
        <f t="shared" si="8"/>
        <v>260.98107756217905</v>
      </c>
      <c r="T34" s="149">
        <f t="shared" si="9"/>
        <v>0.18293142190095094</v>
      </c>
      <c r="U34" s="155">
        <f t="shared" si="10"/>
        <v>0.18293142190095094</v>
      </c>
    </row>
    <row r="35" spans="1:21" ht="17">
      <c r="A35" s="150" t="s">
        <v>978</v>
      </c>
      <c r="B35" s="206">
        <v>38504</v>
      </c>
      <c r="C35" s="151">
        <v>103.9</v>
      </c>
      <c r="D35" s="151" t="e">
        <f>NA()</f>
        <v>#N/A</v>
      </c>
      <c r="E35" s="151">
        <v>1219</v>
      </c>
      <c r="F35" s="150" t="e">
        <f>NA()</f>
        <v>#N/A</v>
      </c>
      <c r="G35" s="150" t="e">
        <f>NA()</f>
        <v>#N/A</v>
      </c>
      <c r="H35" s="150" t="e">
        <f>NA()</f>
        <v>#N/A</v>
      </c>
      <c r="I35" s="152" t="e">
        <f>NA()</f>
        <v>#N/A</v>
      </c>
      <c r="J35" s="149" t="e">
        <f t="shared" si="0"/>
        <v>#N/A</v>
      </c>
      <c r="K35" s="150" t="e">
        <f t="shared" ref="K35:K98" si="11">IFERROR($I35/$H35,NA())</f>
        <v>#N/A</v>
      </c>
      <c r="L35">
        <v>8.3000000000000004E-2</v>
      </c>
      <c r="M35" s="151">
        <f t="shared" si="2"/>
        <v>1219</v>
      </c>
      <c r="N35" s="151">
        <f t="shared" si="3"/>
        <v>1468.377536717978</v>
      </c>
      <c r="O35" s="151">
        <f t="shared" si="4"/>
        <v>1468.377536717978</v>
      </c>
      <c r="P35" s="151">
        <f t="shared" si="5"/>
        <v>121.87533554759219</v>
      </c>
      <c r="Q35" s="151">
        <f t="shared" si="6"/>
        <v>200.97224029380462</v>
      </c>
      <c r="R35" s="151">
        <f t="shared" si="7"/>
        <v>238.43812357004578</v>
      </c>
      <c r="S35" s="151">
        <f t="shared" si="8"/>
        <v>238.43812357004578</v>
      </c>
      <c r="T35" s="149">
        <f t="shared" si="9"/>
        <v>0.16238202887725126</v>
      </c>
      <c r="U35" s="155">
        <f t="shared" si="10"/>
        <v>0.16238202887725126</v>
      </c>
    </row>
    <row r="36" spans="1:21" ht="17">
      <c r="A36" s="150" t="s">
        <v>979</v>
      </c>
      <c r="B36" s="206">
        <v>38596</v>
      </c>
      <c r="C36" s="151">
        <v>100.5</v>
      </c>
      <c r="D36" s="151" t="e">
        <f>NA()</f>
        <v>#N/A</v>
      </c>
      <c r="E36" s="151">
        <v>1208.5</v>
      </c>
      <c r="F36" s="150" t="e">
        <f>NA()</f>
        <v>#N/A</v>
      </c>
      <c r="G36" s="150" t="e">
        <f>NA()</f>
        <v>#N/A</v>
      </c>
      <c r="H36" s="150" t="e">
        <f>NA()</f>
        <v>#N/A</v>
      </c>
      <c r="I36" s="152" t="e">
        <f>NA()</f>
        <v>#N/A</v>
      </c>
      <c r="J36" s="149" t="e">
        <f t="shared" si="0"/>
        <v>#N/A</v>
      </c>
      <c r="K36" s="150" t="e">
        <f t="shared" si="11"/>
        <v>#N/A</v>
      </c>
      <c r="L36">
        <v>7.7333333333333296E-2</v>
      </c>
      <c r="M36" s="151">
        <f t="shared" si="2"/>
        <v>1208.5</v>
      </c>
      <c r="N36" s="151">
        <f t="shared" si="3"/>
        <v>1457.9731097427475</v>
      </c>
      <c r="O36" s="151">
        <f t="shared" si="4"/>
        <v>1457.9731097427475</v>
      </c>
      <c r="P36" s="151">
        <f t="shared" si="5"/>
        <v>112.74992048677242</v>
      </c>
      <c r="Q36" s="151">
        <f t="shared" si="6"/>
        <v>182.3973473902702</v>
      </c>
      <c r="R36" s="151">
        <f t="shared" si="7"/>
        <v>210.9187578409186</v>
      </c>
      <c r="S36" s="151">
        <f t="shared" si="8"/>
        <v>210.9187578409186</v>
      </c>
      <c r="T36" s="149">
        <f t="shared" si="9"/>
        <v>0.14466573932775359</v>
      </c>
      <c r="U36" s="155">
        <f t="shared" si="10"/>
        <v>0.14466573932775359</v>
      </c>
    </row>
    <row r="37" spans="1:21" ht="17">
      <c r="A37" s="150" t="s">
        <v>980</v>
      </c>
      <c r="B37" s="206">
        <v>38687</v>
      </c>
      <c r="C37" s="151">
        <v>98</v>
      </c>
      <c r="D37" s="151" t="e">
        <f>NA()</f>
        <v>#N/A</v>
      </c>
      <c r="E37" s="151">
        <v>1178.9000000000001</v>
      </c>
      <c r="F37" s="150" t="e">
        <f>NA()</f>
        <v>#N/A</v>
      </c>
      <c r="G37" s="150" t="e">
        <f>NA()</f>
        <v>#N/A</v>
      </c>
      <c r="H37" s="150" t="e">
        <f>NA()</f>
        <v>#N/A</v>
      </c>
      <c r="I37" s="152" t="e">
        <f>NA()</f>
        <v>#N/A</v>
      </c>
      <c r="J37" s="149" t="e">
        <f t="shared" si="0"/>
        <v>#N/A</v>
      </c>
      <c r="K37" s="150" t="e">
        <f t="shared" si="11"/>
        <v>#N/A</v>
      </c>
      <c r="L37">
        <v>7.6666666666666702E-2</v>
      </c>
      <c r="M37" s="151">
        <f t="shared" si="2"/>
        <v>1178.9000000000001</v>
      </c>
      <c r="N37" s="151">
        <f t="shared" si="3"/>
        <v>1428.6425346506689</v>
      </c>
      <c r="O37" s="151">
        <f t="shared" si="4"/>
        <v>1428.6425346506689</v>
      </c>
      <c r="P37" s="151">
        <f t="shared" si="5"/>
        <v>109.52926098988468</v>
      </c>
      <c r="Q37" s="151">
        <f t="shared" si="6"/>
        <v>175.84165596859506</v>
      </c>
      <c r="R37" s="151">
        <f t="shared" si="7"/>
        <v>201.20626739603148</v>
      </c>
      <c r="S37" s="151">
        <f t="shared" si="8"/>
        <v>201.20626739603148</v>
      </c>
      <c r="T37" s="149">
        <f t="shared" si="9"/>
        <v>0.14083737710163469</v>
      </c>
      <c r="U37" s="155">
        <f t="shared" si="10"/>
        <v>0.14083737710163469</v>
      </c>
    </row>
    <row r="38" spans="1:21" ht="17">
      <c r="A38" s="150" t="s">
        <v>981</v>
      </c>
      <c r="B38" s="206">
        <v>38777</v>
      </c>
      <c r="C38" s="151">
        <v>89.3</v>
      </c>
      <c r="D38" s="151" t="e">
        <f>NA()</f>
        <v>#N/A</v>
      </c>
      <c r="E38" s="151">
        <v>1154.5999999999999</v>
      </c>
      <c r="F38" s="150" t="e">
        <f>NA()</f>
        <v>#N/A</v>
      </c>
      <c r="G38" s="150" t="e">
        <f>NA()</f>
        <v>#N/A</v>
      </c>
      <c r="H38" s="150" t="e">
        <f>NA()</f>
        <v>#N/A</v>
      </c>
      <c r="I38" s="152" t="e">
        <f>NA()</f>
        <v>#N/A</v>
      </c>
      <c r="J38" s="149" t="e">
        <f t="shared" si="0"/>
        <v>#N/A</v>
      </c>
      <c r="K38" s="150" t="e">
        <f t="shared" si="11"/>
        <v>#N/A</v>
      </c>
      <c r="L38">
        <v>7.7333333333333296E-2</v>
      </c>
      <c r="M38" s="151">
        <f t="shared" si="2"/>
        <v>1154.5999999999999</v>
      </c>
      <c r="N38" s="151">
        <f t="shared" si="3"/>
        <v>1404.5637179365638</v>
      </c>
      <c r="O38" s="151">
        <f t="shared" si="4"/>
        <v>1404.5637179365638</v>
      </c>
      <c r="P38" s="151">
        <f t="shared" si="5"/>
        <v>108.61959418709421</v>
      </c>
      <c r="Q38" s="151">
        <f t="shared" si="6"/>
        <v>173.99001817161627</v>
      </c>
      <c r="R38" s="151">
        <f t="shared" si="7"/>
        <v>198.46300001906377</v>
      </c>
      <c r="S38" s="151">
        <f t="shared" si="8"/>
        <v>198.46300001906377</v>
      </c>
      <c r="T38" s="149">
        <f t="shared" si="9"/>
        <v>0.14129868049747474</v>
      </c>
      <c r="U38" s="155">
        <f t="shared" si="10"/>
        <v>0.14129868049747474</v>
      </c>
    </row>
    <row r="39" spans="1:21" ht="17">
      <c r="A39" s="150" t="s">
        <v>982</v>
      </c>
      <c r="B39" s="206">
        <v>38869</v>
      </c>
      <c r="C39" s="151">
        <v>90</v>
      </c>
      <c r="D39" s="151" t="e">
        <f>NA()</f>
        <v>#N/A</v>
      </c>
      <c r="E39" s="151">
        <v>1197.4000000000001</v>
      </c>
      <c r="F39" s="150" t="e">
        <f>NA()</f>
        <v>#N/A</v>
      </c>
      <c r="G39" s="150" t="e">
        <f>NA()</f>
        <v>#N/A</v>
      </c>
      <c r="H39" s="150" t="e">
        <f>NA()</f>
        <v>#N/A</v>
      </c>
      <c r="I39" s="152" t="e">
        <f>NA()</f>
        <v>#N/A</v>
      </c>
      <c r="J39" s="149" t="e">
        <f t="shared" si="0"/>
        <v>#N/A</v>
      </c>
      <c r="K39" s="150" t="e">
        <f t="shared" si="11"/>
        <v>#N/A</v>
      </c>
      <c r="L39">
        <v>7.5666666666666701E-2</v>
      </c>
      <c r="M39" s="151">
        <f t="shared" si="2"/>
        <v>1197.4000000000001</v>
      </c>
      <c r="N39" s="151">
        <f t="shared" si="3"/>
        <v>1446.9741440832181</v>
      </c>
      <c r="O39" s="151">
        <f t="shared" si="4"/>
        <v>1446.9741440832181</v>
      </c>
      <c r="P39" s="151">
        <f t="shared" si="5"/>
        <v>109.48771023563022</v>
      </c>
      <c r="Q39" s="151">
        <f t="shared" si="6"/>
        <v>175.75707890495536</v>
      </c>
      <c r="R39" s="151">
        <f t="shared" si="7"/>
        <v>201.08096346245384</v>
      </c>
      <c r="S39" s="151">
        <f t="shared" si="8"/>
        <v>201.08096346245384</v>
      </c>
      <c r="T39" s="149">
        <f t="shared" si="9"/>
        <v>0.13896652147150551</v>
      </c>
      <c r="U39" s="155">
        <f t="shared" si="10"/>
        <v>0.13896652147150551</v>
      </c>
    </row>
    <row r="40" spans="1:21" ht="17">
      <c r="A40" s="150" t="s">
        <v>983</v>
      </c>
      <c r="B40" s="206">
        <v>38961</v>
      </c>
      <c r="C40" s="151">
        <v>89.8</v>
      </c>
      <c r="D40" s="151" t="e">
        <f>NA()</f>
        <v>#N/A</v>
      </c>
      <c r="E40" s="151">
        <v>1202.2</v>
      </c>
      <c r="F40" s="150" t="e">
        <f>NA()</f>
        <v>#N/A</v>
      </c>
      <c r="G40" s="150" t="e">
        <f>NA()</f>
        <v>#N/A</v>
      </c>
      <c r="H40" s="150" t="e">
        <f>NA()</f>
        <v>#N/A</v>
      </c>
      <c r="I40" s="152" t="e">
        <f>NA()</f>
        <v>#N/A</v>
      </c>
      <c r="J40" s="149" t="e">
        <f t="shared" si="0"/>
        <v>#N/A</v>
      </c>
      <c r="K40" s="150" t="e">
        <f t="shared" si="11"/>
        <v>#N/A</v>
      </c>
      <c r="L40">
        <v>7.400000000000001E-2</v>
      </c>
      <c r="M40" s="151">
        <f t="shared" si="2"/>
        <v>1202.2</v>
      </c>
      <c r="N40" s="151">
        <f t="shared" si="3"/>
        <v>1451.7304535576091</v>
      </c>
      <c r="O40" s="151">
        <f t="shared" si="4"/>
        <v>1451.7304535576091</v>
      </c>
      <c r="P40" s="151">
        <f t="shared" si="5"/>
        <v>107.42805356326309</v>
      </c>
      <c r="Q40" s="151">
        <f t="shared" si="6"/>
        <v>171.56462279722928</v>
      </c>
      <c r="R40" s="151">
        <f t="shared" si="7"/>
        <v>194.86969034604871</v>
      </c>
      <c r="S40" s="151">
        <f t="shared" si="8"/>
        <v>194.86969034604871</v>
      </c>
      <c r="T40" s="149">
        <f t="shared" si="9"/>
        <v>0.13423269441548275</v>
      </c>
      <c r="U40" s="155">
        <f t="shared" si="10"/>
        <v>0.13423269441548275</v>
      </c>
    </row>
    <row r="41" spans="1:21" ht="17">
      <c r="A41" s="150" t="s">
        <v>984</v>
      </c>
      <c r="B41" s="206">
        <v>39052</v>
      </c>
      <c r="C41" s="151">
        <v>88.9</v>
      </c>
      <c r="D41" s="151" t="e">
        <f>NA()</f>
        <v>#N/A</v>
      </c>
      <c r="E41" s="151">
        <v>1171.0999999999999</v>
      </c>
      <c r="F41" s="150" t="e">
        <f>NA()</f>
        <v>#N/A</v>
      </c>
      <c r="G41" s="150" t="e">
        <f>NA()</f>
        <v>#N/A</v>
      </c>
      <c r="H41" s="150" t="e">
        <f>NA()</f>
        <v>#N/A</v>
      </c>
      <c r="I41" s="152" t="e">
        <f>NA()</f>
        <v>#N/A</v>
      </c>
      <c r="J41" s="149" t="e">
        <f t="shared" si="0"/>
        <v>#N/A</v>
      </c>
      <c r="K41" s="150" t="e">
        <f t="shared" si="11"/>
        <v>#N/A</v>
      </c>
      <c r="L41">
        <v>7.36666666666667E-2</v>
      </c>
      <c r="M41" s="151">
        <f t="shared" si="2"/>
        <v>1171.0999999999999</v>
      </c>
      <c r="N41" s="151">
        <f t="shared" si="3"/>
        <v>1420.9135317547832</v>
      </c>
      <c r="O41" s="151">
        <f t="shared" si="4"/>
        <v>1420.9135317547832</v>
      </c>
      <c r="P41" s="151">
        <f t="shared" si="5"/>
        <v>104.67396350593575</v>
      </c>
      <c r="Q41" s="151">
        <f t="shared" si="6"/>
        <v>165.95863912190165</v>
      </c>
      <c r="R41" s="151">
        <f t="shared" si="7"/>
        <v>186.56422576899578</v>
      </c>
      <c r="S41" s="151">
        <f t="shared" si="8"/>
        <v>186.56422576899578</v>
      </c>
      <c r="T41" s="149">
        <f t="shared" si="9"/>
        <v>0.13129878884227028</v>
      </c>
      <c r="U41" s="155">
        <f t="shared" si="10"/>
        <v>0.13129878884227028</v>
      </c>
    </row>
    <row r="42" spans="1:21" ht="17">
      <c r="A42" s="150" t="s">
        <v>985</v>
      </c>
      <c r="B42" s="206">
        <v>39142</v>
      </c>
      <c r="C42" s="151">
        <v>84.7</v>
      </c>
      <c r="D42" s="151" t="e">
        <f>NA()</f>
        <v>#N/A</v>
      </c>
      <c r="E42" s="151">
        <v>1151.9000000000001</v>
      </c>
      <c r="F42" s="150" t="e">
        <f>NA()</f>
        <v>#N/A</v>
      </c>
      <c r="G42" s="150" t="e">
        <f>NA()</f>
        <v>#N/A</v>
      </c>
      <c r="H42" s="150" t="e">
        <f>NA()</f>
        <v>#N/A</v>
      </c>
      <c r="I42" s="152" t="e">
        <f>NA()</f>
        <v>#N/A</v>
      </c>
      <c r="J42" s="149" t="e">
        <f t="shared" si="0"/>
        <v>#N/A</v>
      </c>
      <c r="K42" s="150" t="e">
        <f t="shared" si="11"/>
        <v>#N/A</v>
      </c>
      <c r="L42">
        <v>7.3333333333333306E-2</v>
      </c>
      <c r="M42" s="151">
        <f t="shared" si="2"/>
        <v>1151.9000000000001</v>
      </c>
      <c r="N42" s="151">
        <f t="shared" si="3"/>
        <v>1401.888293857219</v>
      </c>
      <c r="O42" s="151">
        <f t="shared" si="4"/>
        <v>1401.888293857219</v>
      </c>
      <c r="P42" s="151">
        <f t="shared" si="5"/>
        <v>102.80514154952935</v>
      </c>
      <c r="Q42" s="151">
        <f t="shared" si="6"/>
        <v>162.15462939032631</v>
      </c>
      <c r="R42" s="151">
        <f t="shared" si="7"/>
        <v>180.92844980064757</v>
      </c>
      <c r="S42" s="151">
        <f t="shared" si="8"/>
        <v>180.92844980064757</v>
      </c>
      <c r="T42" s="149">
        <f t="shared" si="9"/>
        <v>0.12906053256414093</v>
      </c>
      <c r="U42" s="155">
        <f t="shared" si="10"/>
        <v>0.12906053256414093</v>
      </c>
    </row>
    <row r="43" spans="1:21" ht="17">
      <c r="A43" s="150" t="s">
        <v>986</v>
      </c>
      <c r="B43" s="206">
        <v>39234</v>
      </c>
      <c r="C43" s="151">
        <v>85.4</v>
      </c>
      <c r="D43" s="151" t="e">
        <f>NA()</f>
        <v>#N/A</v>
      </c>
      <c r="E43" s="151">
        <v>1197.9000000000001</v>
      </c>
      <c r="F43" s="150" t="e">
        <f>NA()</f>
        <v>#N/A</v>
      </c>
      <c r="G43" s="150" t="e">
        <f>NA()</f>
        <v>#N/A</v>
      </c>
      <c r="H43" s="150" t="e">
        <f>NA()</f>
        <v>#N/A</v>
      </c>
      <c r="I43" s="152" t="e">
        <f>NA()</f>
        <v>#N/A</v>
      </c>
      <c r="J43" s="149" t="e">
        <f t="shared" si="0"/>
        <v>#N/A</v>
      </c>
      <c r="K43" s="150" t="e">
        <f t="shared" si="11"/>
        <v>#N/A</v>
      </c>
      <c r="L43">
        <v>7.2000000000000008E-2</v>
      </c>
      <c r="M43" s="151">
        <f t="shared" si="2"/>
        <v>1197.9000000000001</v>
      </c>
      <c r="N43" s="151">
        <f t="shared" si="3"/>
        <v>1447.4695929868005</v>
      </c>
      <c r="O43" s="151">
        <f t="shared" si="4"/>
        <v>1447.4695929868005</v>
      </c>
      <c r="P43" s="151">
        <f t="shared" si="5"/>
        <v>104.21781069504965</v>
      </c>
      <c r="Q43" s="151">
        <f t="shared" si="6"/>
        <v>165.03013454940998</v>
      </c>
      <c r="R43" s="151">
        <f t="shared" si="7"/>
        <v>185.188613158777</v>
      </c>
      <c r="S43" s="151">
        <f t="shared" si="8"/>
        <v>185.188613158777</v>
      </c>
      <c r="T43" s="149">
        <f t="shared" si="9"/>
        <v>0.1279395533115463</v>
      </c>
      <c r="U43" s="155">
        <f t="shared" si="10"/>
        <v>0.1279395533115463</v>
      </c>
    </row>
    <row r="44" spans="1:21" ht="17">
      <c r="A44" s="150" t="s">
        <v>987</v>
      </c>
      <c r="B44" s="206">
        <v>39326</v>
      </c>
      <c r="C44" s="151">
        <v>84.5</v>
      </c>
      <c r="D44" s="151" t="e">
        <f>NA()</f>
        <v>#N/A</v>
      </c>
      <c r="E44" s="151">
        <v>1208.2</v>
      </c>
      <c r="F44" s="150" t="e">
        <f>NA()</f>
        <v>#N/A</v>
      </c>
      <c r="G44" s="150" t="e">
        <f>NA()</f>
        <v>#N/A</v>
      </c>
      <c r="H44" s="150" t="e">
        <f>NA()</f>
        <v>#N/A</v>
      </c>
      <c r="I44" s="152" t="e">
        <f>NA()</f>
        <v>#N/A</v>
      </c>
      <c r="J44" s="149" t="e">
        <f t="shared" si="0"/>
        <v>#N/A</v>
      </c>
      <c r="K44" s="150" t="e">
        <f t="shared" si="11"/>
        <v>#N/A</v>
      </c>
      <c r="L44">
        <v>6.8000000000000005E-2</v>
      </c>
      <c r="M44" s="151">
        <f t="shared" si="2"/>
        <v>1208.2</v>
      </c>
      <c r="N44" s="151">
        <f t="shared" si="3"/>
        <v>1457.675840400598</v>
      </c>
      <c r="O44" s="151">
        <f t="shared" si="4"/>
        <v>1457.675840400598</v>
      </c>
      <c r="P44" s="151">
        <f t="shared" si="5"/>
        <v>99.121957147240664</v>
      </c>
      <c r="Q44" s="151">
        <f t="shared" si="6"/>
        <v>154.65746292058165</v>
      </c>
      <c r="R44" s="151">
        <f t="shared" si="7"/>
        <v>169.82113052378679</v>
      </c>
      <c r="S44" s="151">
        <f t="shared" si="8"/>
        <v>169.82113052378679</v>
      </c>
      <c r="T44" s="149">
        <f t="shared" si="9"/>
        <v>0.11650130009503115</v>
      </c>
      <c r="U44" s="155">
        <f t="shared" si="10"/>
        <v>0.11650130009503115</v>
      </c>
    </row>
    <row r="45" spans="1:21" ht="17">
      <c r="A45" s="150" t="s">
        <v>988</v>
      </c>
      <c r="B45" s="206">
        <v>39417</v>
      </c>
      <c r="C45" s="151">
        <v>82.8</v>
      </c>
      <c r="D45" s="151" t="e">
        <f>NA()</f>
        <v>#N/A</v>
      </c>
      <c r="E45" s="151">
        <v>1179</v>
      </c>
      <c r="F45" s="150" t="e">
        <f>NA()</f>
        <v>#N/A</v>
      </c>
      <c r="G45" s="150" t="e">
        <f>NA()</f>
        <v>#N/A</v>
      </c>
      <c r="H45" s="150" t="e">
        <f>NA()</f>
        <v>#N/A</v>
      </c>
      <c r="I45" s="152" t="e">
        <f>NA()</f>
        <v>#N/A</v>
      </c>
      <c r="J45" s="149" t="e">
        <f t="shared" si="0"/>
        <v>#N/A</v>
      </c>
      <c r="K45" s="150" t="e">
        <f t="shared" si="11"/>
        <v>#N/A</v>
      </c>
      <c r="L45">
        <v>6.6000000000000003E-2</v>
      </c>
      <c r="M45" s="151">
        <f t="shared" si="2"/>
        <v>1179</v>
      </c>
      <c r="N45" s="151">
        <f t="shared" si="3"/>
        <v>1428.7416244313854</v>
      </c>
      <c r="O45" s="151">
        <f t="shared" si="4"/>
        <v>1428.7416244313854</v>
      </c>
      <c r="P45" s="151">
        <f t="shared" si="5"/>
        <v>94.296947212471437</v>
      </c>
      <c r="Q45" s="151">
        <f t="shared" si="6"/>
        <v>144.83609674715339</v>
      </c>
      <c r="R45" s="151">
        <f t="shared" si="7"/>
        <v>155.27042656603626</v>
      </c>
      <c r="S45" s="151">
        <f t="shared" si="8"/>
        <v>155.27042656603626</v>
      </c>
      <c r="T45" s="149">
        <f t="shared" si="9"/>
        <v>0.1086763512106895</v>
      </c>
      <c r="U45" s="155">
        <f t="shared" si="10"/>
        <v>0.1086763512106895</v>
      </c>
    </row>
    <row r="46" spans="1:21">
      <c r="A46" s="149" t="s">
        <v>989</v>
      </c>
      <c r="B46" s="206">
        <v>39508</v>
      </c>
      <c r="C46" s="151">
        <v>73.2</v>
      </c>
      <c r="D46" s="151" t="e">
        <f>NA()</f>
        <v>#N/A</v>
      </c>
      <c r="E46" s="151">
        <v>1159.3</v>
      </c>
      <c r="F46" s="151">
        <v>1435.3</v>
      </c>
      <c r="G46" s="151">
        <v>254</v>
      </c>
      <c r="H46" s="150" t="e">
        <f>NA()</f>
        <v>#N/A</v>
      </c>
      <c r="I46" s="152" t="e">
        <f>NA()</f>
        <v>#N/A</v>
      </c>
      <c r="J46" s="149">
        <f t="shared" si="0"/>
        <v>0.17696648784226296</v>
      </c>
      <c r="K46" s="150" t="e">
        <f t="shared" si="11"/>
        <v>#N/A</v>
      </c>
      <c r="L46">
        <v>0.101666666666667</v>
      </c>
      <c r="M46" s="151">
        <f t="shared" si="2"/>
        <v>1159.3</v>
      </c>
      <c r="N46" s="151">
        <f t="shared" si="3"/>
        <v>1435.3</v>
      </c>
      <c r="O46" s="151">
        <f t="shared" si="4"/>
        <v>1435.3</v>
      </c>
      <c r="P46" s="151">
        <f t="shared" si="5"/>
        <v>145.92216666666715</v>
      </c>
      <c r="Q46" s="151">
        <f t="shared" si="6"/>
        <v>254</v>
      </c>
      <c r="R46" s="151">
        <f t="shared" si="7"/>
        <v>317.00063915113918</v>
      </c>
      <c r="S46" s="151">
        <f t="shared" si="8"/>
        <v>317.00063915113918</v>
      </c>
      <c r="T46" s="149">
        <f t="shared" si="9"/>
        <v>0.22086019588318762</v>
      </c>
      <c r="U46" s="155">
        <f t="shared" si="10"/>
        <v>0.22086019588318762</v>
      </c>
    </row>
    <row r="47" spans="1:21">
      <c r="A47" s="149" t="s">
        <v>990</v>
      </c>
      <c r="B47" s="206">
        <v>39600</v>
      </c>
      <c r="C47" s="151">
        <v>74.599999999999994</v>
      </c>
      <c r="D47" s="151" t="e">
        <f>NA()</f>
        <v>#N/A</v>
      </c>
      <c r="E47" s="151">
        <v>1211.7</v>
      </c>
      <c r="F47" s="151">
        <v>1431.4</v>
      </c>
      <c r="G47" s="151">
        <v>247.4</v>
      </c>
      <c r="H47" s="150" t="e">
        <f>NA()</f>
        <v>#N/A</v>
      </c>
      <c r="I47" s="152" t="e">
        <f>NA()</f>
        <v>#N/A</v>
      </c>
      <c r="J47" s="149">
        <f t="shared" si="0"/>
        <v>0.17283778119323739</v>
      </c>
      <c r="K47" s="150" t="e">
        <f t="shared" si="11"/>
        <v>#N/A</v>
      </c>
      <c r="L47">
        <v>9.9333333333333301E-2</v>
      </c>
      <c r="M47" s="151">
        <f t="shared" si="2"/>
        <v>1211.7</v>
      </c>
      <c r="N47" s="151">
        <f t="shared" si="3"/>
        <v>1431.4</v>
      </c>
      <c r="O47" s="151">
        <f t="shared" si="4"/>
        <v>1431.4</v>
      </c>
      <c r="P47" s="151">
        <f t="shared" si="5"/>
        <v>142.1857333333333</v>
      </c>
      <c r="Q47" s="151">
        <f t="shared" si="6"/>
        <v>247.4</v>
      </c>
      <c r="R47" s="151">
        <f t="shared" si="7"/>
        <v>307.22250396858425</v>
      </c>
      <c r="S47" s="151">
        <f t="shared" si="8"/>
        <v>307.22250396858425</v>
      </c>
      <c r="T47" s="149">
        <f t="shared" si="9"/>
        <v>0.21463078382603343</v>
      </c>
      <c r="U47" s="155">
        <f t="shared" si="10"/>
        <v>0.21463078382603343</v>
      </c>
    </row>
    <row r="48" spans="1:21">
      <c r="A48" s="149" t="s">
        <v>991</v>
      </c>
      <c r="B48" s="206">
        <v>39692</v>
      </c>
      <c r="C48" s="151">
        <v>75.099999999999994</v>
      </c>
      <c r="D48" s="151" t="e">
        <f>NA()</f>
        <v>#N/A</v>
      </c>
      <c r="E48" s="151">
        <v>1219.1000000000004</v>
      </c>
      <c r="F48" s="151">
        <v>1468.8</v>
      </c>
      <c r="G48" s="151">
        <v>229.6</v>
      </c>
      <c r="H48" s="150" t="e">
        <f>NA()</f>
        <v>#N/A</v>
      </c>
      <c r="I48" s="152" t="e">
        <f>NA()</f>
        <v>#N/A</v>
      </c>
      <c r="J48" s="149">
        <f t="shared" si="0"/>
        <v>0.15631808278867101</v>
      </c>
      <c r="K48" s="150" t="e">
        <f t="shared" si="11"/>
        <v>#N/A</v>
      </c>
      <c r="L48">
        <v>9.3666666666666704E-2</v>
      </c>
      <c r="M48" s="151">
        <f t="shared" si="2"/>
        <v>1219.1000000000004</v>
      </c>
      <c r="N48" s="151">
        <f t="shared" si="3"/>
        <v>1468.8</v>
      </c>
      <c r="O48" s="151">
        <f t="shared" si="4"/>
        <v>1468.8</v>
      </c>
      <c r="P48" s="151">
        <f t="shared" si="5"/>
        <v>137.57760000000005</v>
      </c>
      <c r="Q48" s="151">
        <f t="shared" si="6"/>
        <v>229.6</v>
      </c>
      <c r="R48" s="151">
        <f t="shared" si="7"/>
        <v>280.85116968836041</v>
      </c>
      <c r="S48" s="151">
        <f t="shared" si="8"/>
        <v>280.85116968836041</v>
      </c>
      <c r="T48" s="149">
        <f t="shared" si="9"/>
        <v>0.19121130833902533</v>
      </c>
      <c r="U48" s="155">
        <f t="shared" si="10"/>
        <v>0.19121130833902533</v>
      </c>
    </row>
    <row r="49" spans="1:21">
      <c r="A49" s="149" t="s">
        <v>992</v>
      </c>
      <c r="B49" s="206">
        <v>39783</v>
      </c>
      <c r="C49" s="151">
        <v>74.900000000000006</v>
      </c>
      <c r="D49" s="151" t="e">
        <f>NA()</f>
        <v>#N/A</v>
      </c>
      <c r="E49" s="151">
        <v>1188.2999999999993</v>
      </c>
      <c r="F49" s="151">
        <v>1313.5</v>
      </c>
      <c r="G49" s="151">
        <v>193.6</v>
      </c>
      <c r="H49" s="150" t="e">
        <f>NA()</f>
        <v>#N/A</v>
      </c>
      <c r="I49" s="152" t="e">
        <f>NA()</f>
        <v>#N/A</v>
      </c>
      <c r="J49" s="149">
        <f t="shared" si="0"/>
        <v>0.14739246288542063</v>
      </c>
      <c r="K49" s="150" t="e">
        <f t="shared" si="11"/>
        <v>#N/A</v>
      </c>
      <c r="L49">
        <v>9.0999999999999998E-2</v>
      </c>
      <c r="M49" s="151">
        <f t="shared" si="2"/>
        <v>1188.2999999999993</v>
      </c>
      <c r="N49" s="151">
        <f t="shared" si="3"/>
        <v>1313.5</v>
      </c>
      <c r="O49" s="151">
        <f t="shared" si="4"/>
        <v>1313.5</v>
      </c>
      <c r="P49" s="151">
        <f t="shared" si="5"/>
        <v>119.52849999999999</v>
      </c>
      <c r="Q49" s="151">
        <f t="shared" si="6"/>
        <v>193.6</v>
      </c>
      <c r="R49" s="151">
        <f t="shared" si="7"/>
        <v>227.51588687442455</v>
      </c>
      <c r="S49" s="151">
        <f t="shared" si="8"/>
        <v>227.51588687442455</v>
      </c>
      <c r="T49" s="149">
        <f t="shared" si="9"/>
        <v>0.1732134654544534</v>
      </c>
      <c r="U49" s="155">
        <f t="shared" si="10"/>
        <v>0.1732134654544534</v>
      </c>
    </row>
    <row r="50" spans="1:21">
      <c r="A50" s="149" t="s">
        <v>993</v>
      </c>
      <c r="B50" s="206">
        <v>39873</v>
      </c>
      <c r="C50" s="151">
        <v>76.099999999999994</v>
      </c>
      <c r="D50" s="151" t="e">
        <f>NA()</f>
        <v>#N/A</v>
      </c>
      <c r="E50" s="151">
        <v>1138.0999999999999</v>
      </c>
      <c r="F50" s="151">
        <v>1403.8</v>
      </c>
      <c r="G50" s="151">
        <v>278.89999999999998</v>
      </c>
      <c r="H50" s="150" t="e">
        <f>NA()</f>
        <v>#N/A</v>
      </c>
      <c r="I50" s="152" t="e">
        <f>NA()</f>
        <v>#N/A</v>
      </c>
      <c r="J50" s="149">
        <f t="shared" si="0"/>
        <v>0.19867502493232653</v>
      </c>
      <c r="K50" s="150" t="e">
        <f t="shared" si="11"/>
        <v>#N/A</v>
      </c>
      <c r="L50">
        <v>0.11033333333333301</v>
      </c>
      <c r="M50" s="151">
        <f t="shared" si="2"/>
        <v>1138.0999999999999</v>
      </c>
      <c r="N50" s="151">
        <f t="shared" si="3"/>
        <v>1403.8</v>
      </c>
      <c r="O50" s="151">
        <f t="shared" si="4"/>
        <v>1403.8</v>
      </c>
      <c r="P50" s="151">
        <f t="shared" si="5"/>
        <v>154.88593333333287</v>
      </c>
      <c r="Q50" s="151">
        <f t="shared" si="6"/>
        <v>278.89999999999998</v>
      </c>
      <c r="R50" s="151">
        <f t="shared" si="7"/>
        <v>353.89087643077806</v>
      </c>
      <c r="S50" s="151">
        <f t="shared" si="8"/>
        <v>353.89087643077806</v>
      </c>
      <c r="T50" s="149">
        <f t="shared" si="9"/>
        <v>0.25209493975692981</v>
      </c>
      <c r="U50" s="155">
        <f t="shared" si="10"/>
        <v>0.25209493975692981</v>
      </c>
    </row>
    <row r="51" spans="1:21">
      <c r="A51" s="149" t="s">
        <v>994</v>
      </c>
      <c r="B51" s="206">
        <v>39965</v>
      </c>
      <c r="C51" s="151">
        <v>79.099999999999994</v>
      </c>
      <c r="D51" s="151" t="e">
        <f>NA()</f>
        <v>#N/A</v>
      </c>
      <c r="E51" s="151">
        <v>1186.9000000000001</v>
      </c>
      <c r="F51" s="151">
        <v>1375.8</v>
      </c>
      <c r="G51" s="151">
        <v>262.39999999999998</v>
      </c>
      <c r="H51" s="150" t="e">
        <f>NA()</f>
        <v>#N/A</v>
      </c>
      <c r="I51" s="152" t="e">
        <f>NA()</f>
        <v>#N/A</v>
      </c>
      <c r="J51" s="149">
        <f t="shared" si="0"/>
        <v>0.19072539613315889</v>
      </c>
      <c r="K51" s="150" t="e">
        <f t="shared" si="11"/>
        <v>#N/A</v>
      </c>
      <c r="L51">
        <v>0.109666666666667</v>
      </c>
      <c r="M51" s="151">
        <f t="shared" si="2"/>
        <v>1186.9000000000001</v>
      </c>
      <c r="N51" s="151">
        <f t="shared" si="3"/>
        <v>1375.8</v>
      </c>
      <c r="O51" s="151">
        <f t="shared" si="4"/>
        <v>1375.8</v>
      </c>
      <c r="P51" s="151">
        <f t="shared" si="5"/>
        <v>150.87940000000046</v>
      </c>
      <c r="Q51" s="151">
        <f t="shared" si="6"/>
        <v>262.39999999999998</v>
      </c>
      <c r="R51" s="151">
        <f t="shared" si="7"/>
        <v>329.44553847439084</v>
      </c>
      <c r="S51" s="151">
        <f t="shared" si="8"/>
        <v>329.44553847439084</v>
      </c>
      <c r="T51" s="149">
        <f t="shared" si="9"/>
        <v>0.23945743456490104</v>
      </c>
      <c r="U51" s="155">
        <f t="shared" si="10"/>
        <v>0.23945743456490104</v>
      </c>
    </row>
    <row r="52" spans="1:21">
      <c r="A52" s="149" t="s">
        <v>995</v>
      </c>
      <c r="B52" s="206">
        <v>40057</v>
      </c>
      <c r="C52" s="151">
        <v>80.8</v>
      </c>
      <c r="D52" s="151" t="e">
        <f>NA()</f>
        <v>#N/A</v>
      </c>
      <c r="E52" s="151">
        <v>1191.6000000000004</v>
      </c>
      <c r="F52" s="151">
        <v>1424.1</v>
      </c>
      <c r="G52" s="151">
        <v>275.10000000000002</v>
      </c>
      <c r="H52" s="150" t="e">
        <f>NA()</f>
        <v>#N/A</v>
      </c>
      <c r="I52" s="152" t="e">
        <f>NA()</f>
        <v>#N/A</v>
      </c>
      <c r="J52" s="149">
        <f t="shared" si="0"/>
        <v>0.19317463661259746</v>
      </c>
      <c r="K52" s="150" t="e">
        <f t="shared" si="11"/>
        <v>#N/A</v>
      </c>
      <c r="L52">
        <v>0.11</v>
      </c>
      <c r="M52" s="151">
        <f t="shared" si="2"/>
        <v>1191.6000000000004</v>
      </c>
      <c r="N52" s="151">
        <f t="shared" si="3"/>
        <v>1424.1</v>
      </c>
      <c r="O52" s="151">
        <f t="shared" si="4"/>
        <v>1424.1</v>
      </c>
      <c r="P52" s="151">
        <f t="shared" si="5"/>
        <v>156.65099999999998</v>
      </c>
      <c r="Q52" s="151">
        <f t="shared" si="6"/>
        <v>275.10000000000002</v>
      </c>
      <c r="R52" s="151">
        <f t="shared" si="7"/>
        <v>348.26104102264048</v>
      </c>
      <c r="S52" s="151">
        <f t="shared" si="8"/>
        <v>348.26104102264048</v>
      </c>
      <c r="T52" s="149">
        <f t="shared" si="9"/>
        <v>0.24454816447064145</v>
      </c>
      <c r="U52" s="155">
        <f t="shared" si="10"/>
        <v>0.24454816447064145</v>
      </c>
    </row>
    <row r="53" spans="1:21">
      <c r="A53" s="149" t="s">
        <v>996</v>
      </c>
      <c r="B53" s="206">
        <v>40148</v>
      </c>
      <c r="C53" s="151">
        <v>81.400000000000006</v>
      </c>
      <c r="D53" s="151" t="e">
        <f>NA()</f>
        <v>#N/A</v>
      </c>
      <c r="E53" s="151">
        <v>1166.5999999999995</v>
      </c>
      <c r="F53" s="151">
        <v>1469.8</v>
      </c>
      <c r="G53" s="151">
        <v>247.1</v>
      </c>
      <c r="H53" s="150" t="e">
        <f>NA()</f>
        <v>#N/A</v>
      </c>
      <c r="I53" s="152" t="e">
        <f>NA()</f>
        <v>#N/A</v>
      </c>
      <c r="J53" s="149">
        <f t="shared" si="0"/>
        <v>0.16811811130766091</v>
      </c>
      <c r="K53" s="150" t="e">
        <f t="shared" si="11"/>
        <v>#N/A</v>
      </c>
      <c r="L53">
        <v>0.102666666666667</v>
      </c>
      <c r="M53" s="151">
        <f t="shared" si="2"/>
        <v>1166.5999999999995</v>
      </c>
      <c r="N53" s="151">
        <f t="shared" si="3"/>
        <v>1469.8</v>
      </c>
      <c r="O53" s="151">
        <f t="shared" si="4"/>
        <v>1469.8</v>
      </c>
      <c r="P53" s="151">
        <f t="shared" si="5"/>
        <v>150.89946666666717</v>
      </c>
      <c r="Q53" s="151">
        <f t="shared" si="6"/>
        <v>247.1</v>
      </c>
      <c r="R53" s="151">
        <f t="shared" si="7"/>
        <v>306.77804327846809</v>
      </c>
      <c r="S53" s="151">
        <f t="shared" si="8"/>
        <v>306.77804327846809</v>
      </c>
      <c r="T53" s="149">
        <f t="shared" si="9"/>
        <v>0.20872094385526474</v>
      </c>
      <c r="U53" s="155">
        <f t="shared" si="10"/>
        <v>0.20872094385526474</v>
      </c>
    </row>
    <row r="54" spans="1:21">
      <c r="A54" s="149" t="s">
        <v>997</v>
      </c>
      <c r="B54" s="206">
        <v>40238</v>
      </c>
      <c r="C54" s="151">
        <v>84.3</v>
      </c>
      <c r="D54" s="151" t="e">
        <f>NA()</f>
        <v>#N/A</v>
      </c>
      <c r="E54" s="151">
        <v>1160.0999999999999</v>
      </c>
      <c r="F54" s="151">
        <v>1395.8</v>
      </c>
      <c r="G54" s="151">
        <v>252.2</v>
      </c>
      <c r="H54" s="150" t="e">
        <f>NA()</f>
        <v>#N/A</v>
      </c>
      <c r="I54" s="152" t="e">
        <f>NA()</f>
        <v>#N/A</v>
      </c>
      <c r="J54" s="149">
        <f t="shared" si="0"/>
        <v>0.18068491187849262</v>
      </c>
      <c r="K54" s="150" t="e">
        <f t="shared" si="11"/>
        <v>#N/A</v>
      </c>
      <c r="L54">
        <v>0.109</v>
      </c>
      <c r="M54" s="151">
        <f t="shared" si="2"/>
        <v>1160.0999999999999</v>
      </c>
      <c r="N54" s="151">
        <f t="shared" si="3"/>
        <v>1395.8</v>
      </c>
      <c r="O54" s="151">
        <f t="shared" si="4"/>
        <v>1395.8</v>
      </c>
      <c r="P54" s="151">
        <f t="shared" si="5"/>
        <v>152.1422</v>
      </c>
      <c r="Q54" s="151">
        <f t="shared" si="6"/>
        <v>252.2</v>
      </c>
      <c r="R54" s="151">
        <f t="shared" si="7"/>
        <v>314.33387501044234</v>
      </c>
      <c r="S54" s="151">
        <f t="shared" si="8"/>
        <v>314.33387501044234</v>
      </c>
      <c r="T54" s="149">
        <f t="shared" si="9"/>
        <v>0.22519979582350075</v>
      </c>
      <c r="U54" s="155">
        <f t="shared" si="10"/>
        <v>0.22519979582350075</v>
      </c>
    </row>
    <row r="55" spans="1:21">
      <c r="A55" s="149" t="s">
        <v>998</v>
      </c>
      <c r="B55" s="206">
        <v>40330</v>
      </c>
      <c r="C55" s="151">
        <v>84.6</v>
      </c>
      <c r="D55" s="151" t="e">
        <f>NA()</f>
        <v>#N/A</v>
      </c>
      <c r="E55" s="151">
        <v>1202.8</v>
      </c>
      <c r="F55" s="151">
        <v>1522.3</v>
      </c>
      <c r="G55" s="151">
        <v>297.2</v>
      </c>
      <c r="H55" s="150" t="e">
        <f>NA()</f>
        <v>#N/A</v>
      </c>
      <c r="I55" s="152" t="e">
        <f>NA()</f>
        <v>#N/A</v>
      </c>
      <c r="J55" s="149">
        <f t="shared" si="0"/>
        <v>0.19523090061091769</v>
      </c>
      <c r="K55" s="150" t="e">
        <f t="shared" si="11"/>
        <v>#N/A</v>
      </c>
      <c r="L55">
        <v>0.11233333333333299</v>
      </c>
      <c r="M55" s="151">
        <f t="shared" si="2"/>
        <v>1202.8</v>
      </c>
      <c r="N55" s="151">
        <f t="shared" si="3"/>
        <v>1522.3</v>
      </c>
      <c r="O55" s="151">
        <f t="shared" si="4"/>
        <v>1522.3</v>
      </c>
      <c r="P55" s="151">
        <f t="shared" si="5"/>
        <v>171.00503333333282</v>
      </c>
      <c r="Q55" s="151">
        <f t="shared" si="6"/>
        <v>297.2</v>
      </c>
      <c r="R55" s="151">
        <f t="shared" si="7"/>
        <v>381.00297852786213</v>
      </c>
      <c r="S55" s="151">
        <f t="shared" si="8"/>
        <v>381.00297852786213</v>
      </c>
      <c r="T55" s="149">
        <f t="shared" si="9"/>
        <v>0.25028113941264019</v>
      </c>
      <c r="U55" s="155">
        <f t="shared" si="10"/>
        <v>0.25028113941264019</v>
      </c>
    </row>
    <row r="56" spans="1:21">
      <c r="A56" s="149" t="s">
        <v>999</v>
      </c>
      <c r="B56" s="206">
        <v>40422</v>
      </c>
      <c r="C56" s="151">
        <v>84.2</v>
      </c>
      <c r="D56" s="151" t="e">
        <f>NA()</f>
        <v>#N/A</v>
      </c>
      <c r="E56" s="151">
        <v>1201.3</v>
      </c>
      <c r="F56" s="151">
        <v>1505.4</v>
      </c>
      <c r="G56" s="151">
        <v>265.39999999999998</v>
      </c>
      <c r="H56" s="150" t="e">
        <f>NA()</f>
        <v>#N/A</v>
      </c>
      <c r="I56" s="152" t="e">
        <f>NA()</f>
        <v>#N/A</v>
      </c>
      <c r="J56" s="149">
        <f t="shared" si="0"/>
        <v>0.17629865816394311</v>
      </c>
      <c r="K56" s="150" t="e">
        <f t="shared" si="11"/>
        <v>#N/A</v>
      </c>
      <c r="L56">
        <v>0.106</v>
      </c>
      <c r="M56" s="151">
        <f t="shared" si="2"/>
        <v>1201.3</v>
      </c>
      <c r="N56" s="151">
        <f t="shared" si="3"/>
        <v>1505.4</v>
      </c>
      <c r="O56" s="151">
        <f t="shared" si="4"/>
        <v>1505.4</v>
      </c>
      <c r="P56" s="151">
        <f t="shared" si="5"/>
        <v>159.57240000000002</v>
      </c>
      <c r="Q56" s="151">
        <f t="shared" si="6"/>
        <v>265.39999999999998</v>
      </c>
      <c r="R56" s="151">
        <f t="shared" si="7"/>
        <v>333.89014537555215</v>
      </c>
      <c r="S56" s="151">
        <f t="shared" si="8"/>
        <v>333.89014537555215</v>
      </c>
      <c r="T56" s="149">
        <f t="shared" si="9"/>
        <v>0.22179496836425677</v>
      </c>
      <c r="U56" s="155">
        <f t="shared" si="10"/>
        <v>0.22179496836425677</v>
      </c>
    </row>
    <row r="57" spans="1:21">
      <c r="A57" s="149" t="s">
        <v>1000</v>
      </c>
      <c r="B57" s="206">
        <v>40513</v>
      </c>
      <c r="C57" s="151">
        <v>83.3</v>
      </c>
      <c r="D57" s="151" t="e">
        <f>NA()</f>
        <v>#N/A</v>
      </c>
      <c r="E57" s="151">
        <v>1187.9000000000001</v>
      </c>
      <c r="F57" s="151">
        <v>1478.6</v>
      </c>
      <c r="G57" s="151">
        <v>263.89999999999998</v>
      </c>
      <c r="H57" s="150" t="e">
        <f>NA()</f>
        <v>#N/A</v>
      </c>
      <c r="I57" s="152" t="e">
        <f>NA()</f>
        <v>#N/A</v>
      </c>
      <c r="J57" s="149">
        <f t="shared" si="0"/>
        <v>0.1784796429054511</v>
      </c>
      <c r="K57" s="150" t="e">
        <f t="shared" si="11"/>
        <v>#N/A</v>
      </c>
      <c r="L57">
        <v>0.106333333333333</v>
      </c>
      <c r="M57" s="151">
        <f t="shared" si="2"/>
        <v>1187.9000000000001</v>
      </c>
      <c r="N57" s="151">
        <f t="shared" si="3"/>
        <v>1478.6</v>
      </c>
      <c r="O57" s="151">
        <f t="shared" si="4"/>
        <v>1478.6</v>
      </c>
      <c r="P57" s="151">
        <f t="shared" si="5"/>
        <v>157.22446666666616</v>
      </c>
      <c r="Q57" s="151">
        <f t="shared" si="6"/>
        <v>263.89999999999998</v>
      </c>
      <c r="R57" s="151">
        <f t="shared" si="7"/>
        <v>331.66784192497147</v>
      </c>
      <c r="S57" s="151">
        <f t="shared" si="8"/>
        <v>331.66784192497147</v>
      </c>
      <c r="T57" s="149">
        <f t="shared" si="9"/>
        <v>0.22431208029553057</v>
      </c>
      <c r="U57" s="155">
        <f t="shared" si="10"/>
        <v>0.22431208029553057</v>
      </c>
    </row>
    <row r="58" spans="1:21">
      <c r="A58" s="149" t="s">
        <v>1001</v>
      </c>
      <c r="B58" s="206">
        <v>40603</v>
      </c>
      <c r="C58" s="151">
        <v>77.599999999999994</v>
      </c>
      <c r="D58" s="151" t="e">
        <f>NA()</f>
        <v>#N/A</v>
      </c>
      <c r="E58" s="151">
        <v>1177.4000000000001</v>
      </c>
      <c r="F58" s="151">
        <v>1456</v>
      </c>
      <c r="G58" s="151">
        <v>301.8</v>
      </c>
      <c r="H58" s="150" t="e">
        <f>NA()</f>
        <v>#N/A</v>
      </c>
      <c r="I58" s="152" t="e">
        <f>NA()</f>
        <v>#N/A</v>
      </c>
      <c r="J58" s="149">
        <f t="shared" si="0"/>
        <v>0.20728021978021979</v>
      </c>
      <c r="K58" s="150" t="e">
        <f t="shared" si="11"/>
        <v>#N/A</v>
      </c>
      <c r="L58">
        <v>0.11333333333333299</v>
      </c>
      <c r="M58" s="151">
        <f t="shared" si="2"/>
        <v>1177.4000000000001</v>
      </c>
      <c r="N58" s="151">
        <f t="shared" si="3"/>
        <v>1456</v>
      </c>
      <c r="O58" s="151">
        <f t="shared" si="4"/>
        <v>1456</v>
      </c>
      <c r="P58" s="151">
        <f t="shared" si="5"/>
        <v>165.01333333333284</v>
      </c>
      <c r="Q58" s="151">
        <f t="shared" si="6"/>
        <v>301.8</v>
      </c>
      <c r="R58" s="151">
        <f t="shared" si="7"/>
        <v>387.81804244297621</v>
      </c>
      <c r="S58" s="151">
        <f t="shared" si="8"/>
        <v>387.81804244297621</v>
      </c>
      <c r="T58" s="149">
        <f t="shared" si="9"/>
        <v>0.2663585456339122</v>
      </c>
      <c r="U58" s="155">
        <f t="shared" si="10"/>
        <v>0.2663585456339122</v>
      </c>
    </row>
    <row r="59" spans="1:21">
      <c r="A59" s="149" t="s">
        <v>1002</v>
      </c>
      <c r="B59" s="206">
        <v>40695</v>
      </c>
      <c r="C59" s="151">
        <v>76.400000000000006</v>
      </c>
      <c r="D59" s="151" t="e">
        <f>NA()</f>
        <v>#N/A</v>
      </c>
      <c r="E59" s="151">
        <v>1205.7</v>
      </c>
      <c r="F59" s="151">
        <v>1491.8</v>
      </c>
      <c r="G59" s="151">
        <v>286.5</v>
      </c>
      <c r="H59" s="150" t="e">
        <f>NA()</f>
        <v>#N/A</v>
      </c>
      <c r="I59" s="152" t="e">
        <f>NA()</f>
        <v>#N/A</v>
      </c>
      <c r="J59" s="149">
        <f t="shared" si="0"/>
        <v>0.19204987263708273</v>
      </c>
      <c r="K59" s="150" t="e">
        <f t="shared" si="11"/>
        <v>#N/A</v>
      </c>
      <c r="L59">
        <v>0.107</v>
      </c>
      <c r="M59" s="151">
        <f t="shared" si="2"/>
        <v>1205.7</v>
      </c>
      <c r="N59" s="151">
        <f t="shared" si="3"/>
        <v>1491.8</v>
      </c>
      <c r="O59" s="151">
        <f t="shared" si="4"/>
        <v>1491.8</v>
      </c>
      <c r="P59" s="151">
        <f t="shared" si="5"/>
        <v>159.62260000000001</v>
      </c>
      <c r="Q59" s="151">
        <f t="shared" si="6"/>
        <v>286.5</v>
      </c>
      <c r="R59" s="151">
        <f t="shared" si="7"/>
        <v>365.15054724705345</v>
      </c>
      <c r="S59" s="151">
        <f t="shared" si="8"/>
        <v>365.15054724705345</v>
      </c>
      <c r="T59" s="149">
        <f t="shared" si="9"/>
        <v>0.2447717839167807</v>
      </c>
      <c r="U59" s="155">
        <f t="shared" si="10"/>
        <v>0.2447717839167807</v>
      </c>
    </row>
    <row r="60" spans="1:21">
      <c r="A60" s="149" t="s">
        <v>1003</v>
      </c>
      <c r="B60" s="206">
        <v>40787</v>
      </c>
      <c r="C60" s="151">
        <v>75.099999999999994</v>
      </c>
      <c r="D60" s="151" t="e">
        <f>NA()</f>
        <v>#N/A</v>
      </c>
      <c r="E60" s="151">
        <v>1213.0999999999999</v>
      </c>
      <c r="F60" s="151">
        <v>1476.6</v>
      </c>
      <c r="G60" s="151">
        <v>253.8</v>
      </c>
      <c r="H60" s="150" t="e">
        <f>NA()</f>
        <v>#N/A</v>
      </c>
      <c r="I60" s="152" t="e">
        <f>NA()</f>
        <v>#N/A</v>
      </c>
      <c r="J60" s="149">
        <f t="shared" si="0"/>
        <v>0.17188134904510363</v>
      </c>
      <c r="K60" s="150" t="e">
        <f t="shared" si="11"/>
        <v>#N/A</v>
      </c>
      <c r="L60">
        <v>9.9666666666666709E-2</v>
      </c>
      <c r="M60" s="151">
        <f t="shared" si="2"/>
        <v>1213.0999999999999</v>
      </c>
      <c r="N60" s="151">
        <f t="shared" si="3"/>
        <v>1476.6</v>
      </c>
      <c r="O60" s="151">
        <f t="shared" si="4"/>
        <v>1476.6</v>
      </c>
      <c r="P60" s="151">
        <f t="shared" si="5"/>
        <v>147.16780000000006</v>
      </c>
      <c r="Q60" s="151">
        <f t="shared" si="6"/>
        <v>253.8</v>
      </c>
      <c r="R60" s="151">
        <f t="shared" si="7"/>
        <v>316.70433202439506</v>
      </c>
      <c r="S60" s="151">
        <f t="shared" si="8"/>
        <v>316.70433202439506</v>
      </c>
      <c r="T60" s="149">
        <f t="shared" si="9"/>
        <v>0.21448214277691663</v>
      </c>
      <c r="U60" s="155">
        <f t="shared" si="10"/>
        <v>0.21448214277691663</v>
      </c>
    </row>
    <row r="61" spans="1:21">
      <c r="A61" s="149" t="s">
        <v>1004</v>
      </c>
      <c r="B61" s="206">
        <v>40878</v>
      </c>
      <c r="C61" s="151">
        <v>73.900000000000006</v>
      </c>
      <c r="D61" s="151" t="e">
        <f>NA()</f>
        <v>#N/A</v>
      </c>
      <c r="E61" s="151">
        <v>1182.2</v>
      </c>
      <c r="F61" s="151">
        <v>1337.8</v>
      </c>
      <c r="G61" s="151">
        <v>220.9</v>
      </c>
      <c r="H61" s="150" t="e">
        <f>NA()</f>
        <v>#N/A</v>
      </c>
      <c r="I61" s="152" t="e">
        <f>NA()</f>
        <v>#N/A</v>
      </c>
      <c r="J61" s="149">
        <f t="shared" si="0"/>
        <v>0.16512184182986994</v>
      </c>
      <c r="K61" s="150" t="e">
        <f t="shared" si="11"/>
        <v>#N/A</v>
      </c>
      <c r="L61">
        <v>9.6333333333333299E-2</v>
      </c>
      <c r="M61" s="151">
        <f t="shared" si="2"/>
        <v>1182.2</v>
      </c>
      <c r="N61" s="151">
        <f t="shared" si="3"/>
        <v>1337.8</v>
      </c>
      <c r="O61" s="151">
        <f t="shared" si="4"/>
        <v>1337.8</v>
      </c>
      <c r="P61" s="151" t="e">
        <f>NA()</f>
        <v>#N/A</v>
      </c>
      <c r="Q61" s="151">
        <f t="shared" si="6"/>
        <v>220.9</v>
      </c>
      <c r="R61" s="151">
        <f t="shared" si="7"/>
        <v>267.96180967499259</v>
      </c>
      <c r="S61" s="151">
        <f t="shared" si="8"/>
        <v>267.96180967499259</v>
      </c>
      <c r="T61" s="149">
        <f t="shared" si="9"/>
        <v>0.20030035108012603</v>
      </c>
      <c r="U61" s="155">
        <f t="shared" si="10"/>
        <v>0.20030035108012603</v>
      </c>
    </row>
    <row r="62" spans="1:21">
      <c r="A62" s="149" t="s">
        <v>1005</v>
      </c>
      <c r="B62" s="206">
        <v>40969</v>
      </c>
      <c r="C62" s="151">
        <v>67.2</v>
      </c>
      <c r="D62" s="151" t="e">
        <f>NA()</f>
        <v>#N/A</v>
      </c>
      <c r="E62" s="150" t="e">
        <f>NA()</f>
        <v>#N/A</v>
      </c>
      <c r="F62" s="151">
        <v>1424.1</v>
      </c>
      <c r="G62" s="151">
        <v>285.60000000000002</v>
      </c>
      <c r="H62" s="150" t="e">
        <f>NA()</f>
        <v>#N/A</v>
      </c>
      <c r="I62" s="152" t="e">
        <f>NA()</f>
        <v>#N/A</v>
      </c>
      <c r="J62" s="149">
        <f t="shared" si="0"/>
        <v>0.20054771434590271</v>
      </c>
      <c r="K62" s="150" t="e">
        <f t="shared" si="11"/>
        <v>#N/A</v>
      </c>
      <c r="L62">
        <v>0.20055000000000001</v>
      </c>
      <c r="M62" s="151" t="e">
        <f t="shared" si="2"/>
        <v>#N/A</v>
      </c>
      <c r="N62" s="151">
        <f t="shared" si="3"/>
        <v>1424.1</v>
      </c>
      <c r="O62" s="151">
        <f t="shared" si="4"/>
        <v>1424.1</v>
      </c>
      <c r="P62" s="151" t="e">
        <f>NA()</f>
        <v>#N/A</v>
      </c>
      <c r="Q62" s="151">
        <f t="shared" si="6"/>
        <v>285.60000000000002</v>
      </c>
      <c r="R62" s="151">
        <f t="shared" si="7"/>
        <v>363.81716517670509</v>
      </c>
      <c r="S62" s="151">
        <f t="shared" si="8"/>
        <v>363.81716517670509</v>
      </c>
      <c r="T62" s="149">
        <f t="shared" si="9"/>
        <v>0.25547164186272392</v>
      </c>
      <c r="U62" s="155">
        <f t="shared" si="10"/>
        <v>0.25547164186272392</v>
      </c>
    </row>
    <row r="63" spans="1:21">
      <c r="A63" s="149" t="s">
        <v>1006</v>
      </c>
      <c r="B63" s="206">
        <v>41061</v>
      </c>
      <c r="C63" s="151">
        <v>66.5</v>
      </c>
      <c r="D63" s="151" t="e">
        <f>NA()</f>
        <v>#N/A</v>
      </c>
      <c r="E63" s="150" t="e">
        <f>NA()</f>
        <v>#N/A</v>
      </c>
      <c r="F63" s="151">
        <v>1412.7</v>
      </c>
      <c r="G63" s="151">
        <v>246.2</v>
      </c>
      <c r="H63" s="150" t="e">
        <f>NA()</f>
        <v>#N/A</v>
      </c>
      <c r="I63" s="152" t="e">
        <f>NA()</f>
        <v>#N/A</v>
      </c>
      <c r="J63" s="149">
        <f t="shared" si="0"/>
        <v>0.1742762086784172</v>
      </c>
      <c r="K63" s="150" t="e">
        <f t="shared" si="11"/>
        <v>#N/A</v>
      </c>
      <c r="L63">
        <v>0.17427999999999999</v>
      </c>
      <c r="M63" s="151" t="e">
        <f t="shared" si="2"/>
        <v>#N/A</v>
      </c>
      <c r="N63" s="151">
        <f t="shared" si="3"/>
        <v>1412.7</v>
      </c>
      <c r="O63" s="151">
        <f t="shared" si="4"/>
        <v>1412.7</v>
      </c>
      <c r="P63" s="151" t="e">
        <f>NA()</f>
        <v>#N/A</v>
      </c>
      <c r="Q63" s="151">
        <f t="shared" si="6"/>
        <v>246.2</v>
      </c>
      <c r="R63" s="151">
        <f t="shared" si="7"/>
        <v>305.44466120811973</v>
      </c>
      <c r="S63" s="151">
        <f t="shared" si="8"/>
        <v>305.44466120811973</v>
      </c>
      <c r="T63" s="149">
        <f t="shared" si="9"/>
        <v>0.21621339364912559</v>
      </c>
      <c r="U63" s="155">
        <f t="shared" si="10"/>
        <v>0.21621339364912559</v>
      </c>
    </row>
    <row r="64" spans="1:21">
      <c r="A64" s="149" t="s">
        <v>1007</v>
      </c>
      <c r="B64" s="206">
        <v>41153</v>
      </c>
      <c r="C64" s="151">
        <v>65.599999999999994</v>
      </c>
      <c r="D64" s="151" t="e">
        <f>NA()</f>
        <v>#N/A</v>
      </c>
      <c r="E64" s="150" t="e">
        <f>NA()</f>
        <v>#N/A</v>
      </c>
      <c r="F64" s="151">
        <v>1422.3</v>
      </c>
      <c r="G64" s="151">
        <v>228.1</v>
      </c>
      <c r="H64" s="150" t="e">
        <f>NA()</f>
        <v>#N/A</v>
      </c>
      <c r="I64" s="152" t="e">
        <f>NA()</f>
        <v>#N/A</v>
      </c>
      <c r="J64" s="149">
        <f t="shared" si="0"/>
        <v>0.1603740420445757</v>
      </c>
      <c r="K64" s="150" t="e">
        <f t="shared" si="11"/>
        <v>#N/A</v>
      </c>
      <c r="L64">
        <v>0.16037000000000001</v>
      </c>
      <c r="M64" s="151" t="e">
        <f t="shared" si="2"/>
        <v>#N/A</v>
      </c>
      <c r="N64" s="151">
        <f t="shared" si="3"/>
        <v>1422.3</v>
      </c>
      <c r="O64" s="151">
        <f t="shared" si="4"/>
        <v>1422.3</v>
      </c>
      <c r="P64" s="151" t="e">
        <f>NA()</f>
        <v>#N/A</v>
      </c>
      <c r="Q64" s="151">
        <f t="shared" si="6"/>
        <v>228.1</v>
      </c>
      <c r="R64" s="151">
        <f t="shared" si="7"/>
        <v>278.62886623777973</v>
      </c>
      <c r="S64" s="151">
        <f t="shared" si="8"/>
        <v>278.62886623777973</v>
      </c>
      <c r="T64" s="149">
        <f t="shared" si="9"/>
        <v>0.19590020828079852</v>
      </c>
      <c r="U64" s="155">
        <f t="shared" si="10"/>
        <v>0.19590020828079852</v>
      </c>
    </row>
    <row r="65" spans="1:21">
      <c r="A65" s="149" t="s">
        <v>1008</v>
      </c>
      <c r="B65" s="206">
        <v>41244</v>
      </c>
      <c r="C65" s="151">
        <v>65</v>
      </c>
      <c r="D65" s="151" t="e">
        <f>NA()</f>
        <v>#N/A</v>
      </c>
      <c r="E65" s="150" t="e">
        <f>NA()</f>
        <v>#N/A</v>
      </c>
      <c r="F65" s="151">
        <v>1414.2</v>
      </c>
      <c r="G65" s="151">
        <v>222.1</v>
      </c>
      <c r="H65" s="150" t="e">
        <f>NA()</f>
        <v>#N/A</v>
      </c>
      <c r="I65" s="152" t="e">
        <f>NA()</f>
        <v>#N/A</v>
      </c>
      <c r="J65" s="149">
        <f t="shared" si="0"/>
        <v>0.15704992221750813</v>
      </c>
      <c r="K65" s="150" t="e">
        <f t="shared" si="11"/>
        <v>#N/A</v>
      </c>
      <c r="L65">
        <v>0.15705</v>
      </c>
      <c r="M65" s="151" t="e">
        <f t="shared" si="2"/>
        <v>#N/A</v>
      </c>
      <c r="N65" s="151">
        <f t="shared" si="3"/>
        <v>1414.2</v>
      </c>
      <c r="O65" s="151">
        <f t="shared" si="4"/>
        <v>1414.2</v>
      </c>
      <c r="P65" s="151" t="e">
        <f>NA()</f>
        <v>#N/A</v>
      </c>
      <c r="Q65" s="151">
        <f t="shared" si="6"/>
        <v>222.1</v>
      </c>
      <c r="R65" s="151">
        <f t="shared" si="7"/>
        <v>269.73965243545712</v>
      </c>
      <c r="S65" s="151">
        <f t="shared" si="8"/>
        <v>269.73965243545712</v>
      </c>
      <c r="T65" s="149">
        <f t="shared" si="9"/>
        <v>0.19073656656445842</v>
      </c>
      <c r="U65" s="155">
        <f t="shared" si="10"/>
        <v>0.19073656656445842</v>
      </c>
    </row>
    <row r="66" spans="1:21">
      <c r="A66" s="149" t="s">
        <v>1009</v>
      </c>
      <c r="B66" s="206">
        <v>41334</v>
      </c>
      <c r="C66" s="151">
        <v>61.4</v>
      </c>
      <c r="D66" s="151" t="e">
        <f>NA()</f>
        <v>#N/A</v>
      </c>
      <c r="E66" s="150" t="e">
        <f>NA()</f>
        <v>#N/A</v>
      </c>
      <c r="F66" s="149">
        <v>1359.6</v>
      </c>
      <c r="G66" s="149">
        <v>230.2</v>
      </c>
      <c r="H66" s="150" t="e">
        <f>NA()</f>
        <v>#N/A</v>
      </c>
      <c r="I66" s="152" t="e">
        <f>NA()</f>
        <v>#N/A</v>
      </c>
      <c r="J66" s="149">
        <f t="shared" ref="J66:J110" si="12">IFERROR($G66/$F66,NA())</f>
        <v>0.16931450426596059</v>
      </c>
      <c r="K66" s="150" t="e">
        <f t="shared" si="11"/>
        <v>#N/A</v>
      </c>
      <c r="L66">
        <v>0.16932</v>
      </c>
      <c r="M66" s="151" t="e">
        <f t="shared" si="2"/>
        <v>#N/A</v>
      </c>
      <c r="N66" s="151">
        <f t="shared" si="3"/>
        <v>1359.6</v>
      </c>
      <c r="O66" s="151">
        <f t="shared" si="4"/>
        <v>1359.6</v>
      </c>
      <c r="P66" s="151" t="e">
        <f>NA()</f>
        <v>#N/A</v>
      </c>
      <c r="Q66" s="151">
        <f t="shared" si="6"/>
        <v>230.2</v>
      </c>
      <c r="R66" s="151">
        <f t="shared" si="7"/>
        <v>281.74009106859268</v>
      </c>
      <c r="S66" s="151">
        <f t="shared" si="8"/>
        <v>281.74009106859268</v>
      </c>
      <c r="T66" s="149">
        <f t="shared" si="9"/>
        <v>0.20722277954441945</v>
      </c>
      <c r="U66" s="155">
        <f t="shared" si="10"/>
        <v>0.20722277954441945</v>
      </c>
    </row>
    <row r="67" spans="1:21">
      <c r="A67" s="149" t="s">
        <v>1010</v>
      </c>
      <c r="B67" s="206">
        <v>41426</v>
      </c>
      <c r="C67" s="151">
        <v>60.7</v>
      </c>
      <c r="D67" s="151" t="e">
        <f>NA()</f>
        <v>#N/A</v>
      </c>
      <c r="E67" s="150" t="e">
        <f>NA()</f>
        <v>#N/A</v>
      </c>
      <c r="F67" s="149">
        <v>1407.9</v>
      </c>
      <c r="G67" s="149">
        <v>228.1</v>
      </c>
      <c r="H67" s="150" t="e">
        <f>NA()</f>
        <v>#N/A</v>
      </c>
      <c r="I67" s="152" t="e">
        <f>NA()</f>
        <v>#N/A</v>
      </c>
      <c r="J67" s="149">
        <f t="shared" si="12"/>
        <v>0.16201434760991545</v>
      </c>
      <c r="K67" s="150" t="e">
        <f t="shared" si="11"/>
        <v>#N/A</v>
      </c>
      <c r="L67">
        <v>0.16200999999999999</v>
      </c>
      <c r="M67" s="151" t="e">
        <f t="shared" ref="M67:M110" si="13">_xlfn.IFNA(E67,D67-221.471995833333)</f>
        <v>#N/A</v>
      </c>
      <c r="N67" s="151">
        <f t="shared" ref="N67:N110" si="14">_xlfn.IFNA(F67,M67*0.990897807164817+260.473109784066)</f>
        <v>1407.9</v>
      </c>
      <c r="O67" s="151">
        <f t="shared" ref="O67:O110" si="15">_xlfn.IFNA(H67,N67)</f>
        <v>1407.9</v>
      </c>
      <c r="P67" s="151" t="e">
        <f>NA()</f>
        <v>#N/A</v>
      </c>
      <c r="Q67" s="151">
        <f t="shared" ref="Q67:Q110" si="16">_xlfn.IFNA(G67,P67*2.03551211421454-47.1064816372812)</f>
        <v>228.1</v>
      </c>
      <c r="R67" s="151">
        <f t="shared" ref="R67:R89" si="17">_xlfn.IFNA(I67,Q67*1.48153563372044-59.3094118138526)</f>
        <v>278.62886623777973</v>
      </c>
      <c r="S67" s="151">
        <f t="shared" ref="S67:S110" si="18">_xlfn.IFNA(R67,C67*0.788985122899385+199.199982739294)</f>
        <v>278.62886623777973</v>
      </c>
      <c r="T67" s="149">
        <f t="shared" ref="T67:T110" si="19">S67/O67</f>
        <v>0.19790387544412225</v>
      </c>
      <c r="U67" s="155">
        <f t="shared" ref="U67:U110" si="20">T67</f>
        <v>0.19790387544412225</v>
      </c>
    </row>
    <row r="68" spans="1:21">
      <c r="A68" s="149" t="s">
        <v>1011</v>
      </c>
      <c r="B68" s="206">
        <v>41518</v>
      </c>
      <c r="C68" s="151">
        <v>59.5</v>
      </c>
      <c r="D68" s="151" t="e">
        <f>NA()</f>
        <v>#N/A</v>
      </c>
      <c r="E68" s="150" t="e">
        <f>NA()</f>
        <v>#N/A</v>
      </c>
      <c r="F68" s="149">
        <v>1397.6</v>
      </c>
      <c r="G68" s="149">
        <v>215</v>
      </c>
      <c r="H68" s="150" t="e">
        <f>NA()</f>
        <v>#N/A</v>
      </c>
      <c r="I68" s="152" t="e">
        <f>NA()</f>
        <v>#N/A</v>
      </c>
      <c r="J68" s="149">
        <f t="shared" si="12"/>
        <v>0.15383514596451059</v>
      </c>
      <c r="K68" s="150" t="e">
        <f t="shared" si="11"/>
        <v>#N/A</v>
      </c>
      <c r="L68">
        <v>0.15382000000000001</v>
      </c>
      <c r="M68" s="151" t="e">
        <f t="shared" si="13"/>
        <v>#N/A</v>
      </c>
      <c r="N68" s="151">
        <f t="shared" si="14"/>
        <v>1397.6</v>
      </c>
      <c r="O68" s="151">
        <f t="shared" si="15"/>
        <v>1397.6</v>
      </c>
      <c r="P68" s="151" t="e">
        <f>NA()</f>
        <v>#N/A</v>
      </c>
      <c r="Q68" s="151">
        <f t="shared" si="16"/>
        <v>215</v>
      </c>
      <c r="R68" s="151">
        <f t="shared" si="17"/>
        <v>259.22074943604201</v>
      </c>
      <c r="S68" s="151">
        <f t="shared" si="18"/>
        <v>259.22074943604201</v>
      </c>
      <c r="T68" s="149">
        <f t="shared" si="19"/>
        <v>0.1854756364024342</v>
      </c>
      <c r="U68" s="155">
        <f t="shared" si="20"/>
        <v>0.1854756364024342</v>
      </c>
    </row>
    <row r="69" spans="1:21">
      <c r="A69" s="149" t="s">
        <v>1131</v>
      </c>
      <c r="B69" s="206">
        <v>41609</v>
      </c>
      <c r="C69" s="151">
        <v>58.6</v>
      </c>
      <c r="D69" s="151" t="e">
        <f>NA()</f>
        <v>#N/A</v>
      </c>
      <c r="E69" s="150" t="e">
        <f>NA()</f>
        <v>#N/A</v>
      </c>
      <c r="F69" s="149">
        <v>1392.2</v>
      </c>
      <c r="G69" s="149">
        <v>225.5</v>
      </c>
      <c r="H69" s="150" t="e">
        <f>NA()</f>
        <v>#N/A</v>
      </c>
      <c r="I69" s="152" t="e">
        <f>NA()</f>
        <v>#N/A</v>
      </c>
      <c r="J69" s="149">
        <f t="shared" si="12"/>
        <v>0.16197385433127423</v>
      </c>
      <c r="K69" s="150" t="e">
        <f t="shared" si="11"/>
        <v>#N/A</v>
      </c>
      <c r="L69">
        <v>0.16197</v>
      </c>
      <c r="M69" s="151" t="e">
        <f t="shared" si="13"/>
        <v>#N/A</v>
      </c>
      <c r="N69" s="151">
        <f t="shared" si="14"/>
        <v>1392.2</v>
      </c>
      <c r="O69" s="151">
        <f t="shared" si="15"/>
        <v>1392.2</v>
      </c>
      <c r="P69" s="151" t="e">
        <f>NA()</f>
        <v>#N/A</v>
      </c>
      <c r="Q69" s="151">
        <f t="shared" si="16"/>
        <v>225.5</v>
      </c>
      <c r="R69" s="151">
        <f t="shared" si="17"/>
        <v>274.77687359010662</v>
      </c>
      <c r="S69" s="151">
        <f t="shared" si="18"/>
        <v>274.77687359010662</v>
      </c>
      <c r="T69" s="149">
        <f t="shared" si="19"/>
        <v>0.19736882171391079</v>
      </c>
      <c r="U69" s="155">
        <f t="shared" si="20"/>
        <v>0.19736882171391079</v>
      </c>
    </row>
    <row r="70" spans="1:21">
      <c r="A70" s="149" t="s">
        <v>1013</v>
      </c>
      <c r="B70" s="206">
        <v>41699</v>
      </c>
      <c r="C70" s="151">
        <v>57.2</v>
      </c>
      <c r="D70" s="151" t="e">
        <f>NA()</f>
        <v>#N/A</v>
      </c>
      <c r="E70" s="150" t="e">
        <f>NA()</f>
        <v>#N/A</v>
      </c>
      <c r="F70" s="149">
        <v>1430.8</v>
      </c>
      <c r="G70" s="149">
        <v>253.9</v>
      </c>
      <c r="H70" s="150" t="e">
        <f>NA()</f>
        <v>#N/A</v>
      </c>
      <c r="I70" s="152" t="e">
        <f>NA()</f>
        <v>#N/A</v>
      </c>
      <c r="J70" s="149">
        <f t="shared" si="12"/>
        <v>0.17745317305004193</v>
      </c>
      <c r="K70" s="150" t="e">
        <f t="shared" si="11"/>
        <v>#N/A</v>
      </c>
      <c r="L70">
        <v>0.1769</v>
      </c>
      <c r="M70" s="151" t="e">
        <f t="shared" si="13"/>
        <v>#N/A</v>
      </c>
      <c r="N70" s="151">
        <f t="shared" si="14"/>
        <v>1430.8</v>
      </c>
      <c r="O70" s="151">
        <f t="shared" si="15"/>
        <v>1430.8</v>
      </c>
      <c r="P70" s="151" t="e">
        <f>NA()</f>
        <v>#N/A</v>
      </c>
      <c r="Q70" s="151">
        <f t="shared" si="16"/>
        <v>253.9</v>
      </c>
      <c r="R70" s="151">
        <f t="shared" si="17"/>
        <v>316.85248558776709</v>
      </c>
      <c r="S70" s="151">
        <f t="shared" si="18"/>
        <v>316.85248558776709</v>
      </c>
      <c r="T70" s="149">
        <f t="shared" si="19"/>
        <v>0.22145127592100022</v>
      </c>
      <c r="U70" s="155">
        <f t="shared" si="20"/>
        <v>0.22145127592100022</v>
      </c>
    </row>
    <row r="71" spans="1:21">
      <c r="A71" s="149" t="s">
        <v>1014</v>
      </c>
      <c r="B71" s="206">
        <v>41791</v>
      </c>
      <c r="C71" s="151">
        <v>59.3</v>
      </c>
      <c r="D71" s="151" t="e">
        <f>NA()</f>
        <v>#N/A</v>
      </c>
      <c r="E71" s="150" t="e">
        <f>NA()</f>
        <v>#N/A</v>
      </c>
      <c r="F71" s="149">
        <v>1433.2</v>
      </c>
      <c r="G71" s="149">
        <v>250.3</v>
      </c>
      <c r="H71" s="150" t="e">
        <f>NA()</f>
        <v>#N/A</v>
      </c>
      <c r="I71" s="152" t="e">
        <f>NA()</f>
        <v>#N/A</v>
      </c>
      <c r="J71" s="149">
        <f t="shared" si="12"/>
        <v>0.17464415294445995</v>
      </c>
      <c r="K71" s="150" t="e">
        <f t="shared" si="11"/>
        <v>#N/A</v>
      </c>
      <c r="L71">
        <v>0.17199</v>
      </c>
      <c r="M71" s="151" t="e">
        <f t="shared" si="13"/>
        <v>#N/A</v>
      </c>
      <c r="N71" s="151">
        <f t="shared" si="14"/>
        <v>1433.2</v>
      </c>
      <c r="O71" s="151">
        <f t="shared" si="15"/>
        <v>1433.2</v>
      </c>
      <c r="P71" s="151" t="e">
        <f>NA()</f>
        <v>#N/A</v>
      </c>
      <c r="Q71" s="151">
        <f t="shared" si="16"/>
        <v>250.3</v>
      </c>
      <c r="R71" s="151">
        <f t="shared" si="17"/>
        <v>311.51895730637352</v>
      </c>
      <c r="S71" s="151">
        <f t="shared" si="18"/>
        <v>311.51895730637352</v>
      </c>
      <c r="T71" s="149">
        <f t="shared" si="19"/>
        <v>0.21735902686741104</v>
      </c>
      <c r="U71" s="155">
        <f t="shared" si="20"/>
        <v>0.21735902686741104</v>
      </c>
    </row>
    <row r="72" spans="1:21">
      <c r="A72" s="149" t="s">
        <v>1015</v>
      </c>
      <c r="B72" s="206">
        <v>41883</v>
      </c>
      <c r="C72" s="151">
        <v>60.9</v>
      </c>
      <c r="D72" s="151" t="e">
        <f>NA()</f>
        <v>#N/A</v>
      </c>
      <c r="E72" s="150" t="e">
        <f>NA()</f>
        <v>#N/A</v>
      </c>
      <c r="F72" s="149">
        <v>1391.7</v>
      </c>
      <c r="G72" s="151">
        <v>238.6</v>
      </c>
      <c r="H72" s="150" t="e">
        <f>NA()</f>
        <v>#N/A</v>
      </c>
      <c r="I72" s="152" t="e">
        <f>NA()</f>
        <v>#N/A</v>
      </c>
      <c r="J72" s="149">
        <f t="shared" si="12"/>
        <v>0.17144499532945318</v>
      </c>
      <c r="K72" s="150" t="e">
        <f t="shared" si="11"/>
        <v>#N/A</v>
      </c>
      <c r="L72">
        <v>0.17099</v>
      </c>
      <c r="M72" s="151" t="e">
        <f t="shared" si="13"/>
        <v>#N/A</v>
      </c>
      <c r="N72" s="151">
        <f t="shared" si="14"/>
        <v>1391.7</v>
      </c>
      <c r="O72" s="151">
        <f t="shared" si="15"/>
        <v>1391.7</v>
      </c>
      <c r="P72" s="151" t="e">
        <f>NA()</f>
        <v>#N/A</v>
      </c>
      <c r="Q72" s="151">
        <f t="shared" si="16"/>
        <v>238.6</v>
      </c>
      <c r="R72" s="151">
        <f t="shared" si="17"/>
        <v>294.18499039184439</v>
      </c>
      <c r="S72" s="151">
        <f t="shared" si="18"/>
        <v>294.18499039184439</v>
      </c>
      <c r="T72" s="149">
        <f t="shared" si="19"/>
        <v>0.21138534913547774</v>
      </c>
      <c r="U72" s="155">
        <f t="shared" si="20"/>
        <v>0.21138534913547774</v>
      </c>
    </row>
    <row r="73" spans="1:21">
      <c r="A73" s="149" t="s">
        <v>1016</v>
      </c>
      <c r="B73" s="206">
        <v>41974</v>
      </c>
      <c r="C73" s="151">
        <v>62.1</v>
      </c>
      <c r="D73" s="151" t="e">
        <f>NA()</f>
        <v>#N/A</v>
      </c>
      <c r="E73" s="150" t="e">
        <f>NA()</f>
        <v>#N/A</v>
      </c>
      <c r="F73" s="149">
        <v>1352</v>
      </c>
      <c r="G73" s="149">
        <v>240.3</v>
      </c>
      <c r="H73" s="150" t="e">
        <f>NA()</f>
        <v>#N/A</v>
      </c>
      <c r="I73" s="152" t="e">
        <f>NA()</f>
        <v>#N/A</v>
      </c>
      <c r="J73" s="149">
        <f t="shared" si="12"/>
        <v>0.17773668639053256</v>
      </c>
      <c r="K73" s="150" t="e">
        <f t="shared" si="11"/>
        <v>#N/A</v>
      </c>
      <c r="L73">
        <v>0.17745</v>
      </c>
      <c r="M73" s="151" t="e">
        <f t="shared" si="13"/>
        <v>#N/A</v>
      </c>
      <c r="N73" s="151">
        <f t="shared" si="14"/>
        <v>1352</v>
      </c>
      <c r="O73" s="151">
        <f t="shared" si="15"/>
        <v>1352</v>
      </c>
      <c r="P73" s="151" t="e">
        <f>NA()</f>
        <v>#N/A</v>
      </c>
      <c r="Q73" s="151">
        <f t="shared" si="16"/>
        <v>240.3</v>
      </c>
      <c r="R73" s="151">
        <f t="shared" si="17"/>
        <v>296.70360096916914</v>
      </c>
      <c r="S73" s="151">
        <f t="shared" si="18"/>
        <v>296.70360096916914</v>
      </c>
      <c r="T73" s="149">
        <f t="shared" si="19"/>
        <v>0.21945532616062807</v>
      </c>
      <c r="U73" s="155">
        <f t="shared" si="20"/>
        <v>0.21945532616062807</v>
      </c>
    </row>
    <row r="74" spans="1:21">
      <c r="A74" s="149" t="s">
        <v>1017</v>
      </c>
      <c r="B74" s="206">
        <v>42064</v>
      </c>
      <c r="C74" s="151">
        <v>68.599999999999994</v>
      </c>
      <c r="D74" s="151" t="e">
        <f>NA()</f>
        <v>#N/A</v>
      </c>
      <c r="E74" s="150" t="e">
        <f>NA()</f>
        <v>#N/A</v>
      </c>
      <c r="F74" s="149">
        <v>1367.3</v>
      </c>
      <c r="G74" s="149">
        <v>268.10000000000002</v>
      </c>
      <c r="H74" s="150" t="e">
        <f>NA()</f>
        <v>#N/A</v>
      </c>
      <c r="I74" s="152" t="e">
        <f>NA()</f>
        <v>#N/A</v>
      </c>
      <c r="J74" s="149">
        <f t="shared" si="12"/>
        <v>0.1960798654282162</v>
      </c>
      <c r="K74" s="150" t="e">
        <f t="shared" si="11"/>
        <v>#N/A</v>
      </c>
      <c r="L74">
        <v>0.19445000000000001</v>
      </c>
      <c r="M74" s="151" t="e">
        <f t="shared" si="13"/>
        <v>#N/A</v>
      </c>
      <c r="N74" s="151">
        <f t="shared" si="14"/>
        <v>1367.3</v>
      </c>
      <c r="O74" s="151">
        <f t="shared" si="15"/>
        <v>1367.3</v>
      </c>
      <c r="P74" s="151" t="e">
        <f>NA()</f>
        <v>#N/A</v>
      </c>
      <c r="Q74" s="151">
        <f t="shared" si="16"/>
        <v>268.10000000000002</v>
      </c>
      <c r="R74" s="151">
        <f t="shared" si="17"/>
        <v>337.89029158659741</v>
      </c>
      <c r="S74" s="151">
        <f t="shared" si="18"/>
        <v>337.89029158659741</v>
      </c>
      <c r="T74" s="149">
        <f t="shared" si="19"/>
        <v>0.24712227864155448</v>
      </c>
      <c r="U74" s="155">
        <f t="shared" si="20"/>
        <v>0.24712227864155448</v>
      </c>
    </row>
    <row r="75" spans="1:21">
      <c r="A75" s="149" t="s">
        <v>1018</v>
      </c>
      <c r="B75" s="206">
        <v>42156</v>
      </c>
      <c r="C75" s="151">
        <v>71.400000000000006</v>
      </c>
      <c r="D75" s="151" t="e">
        <f>NA()</f>
        <v>#N/A</v>
      </c>
      <c r="E75" s="150" t="e">
        <f>NA()</f>
        <v>#N/A</v>
      </c>
      <c r="F75" s="149">
        <v>1321.5</v>
      </c>
      <c r="G75" s="149">
        <v>238</v>
      </c>
      <c r="H75" s="150" t="e">
        <f>NA()</f>
        <v>#N/A</v>
      </c>
      <c r="I75" s="152" t="e">
        <f>NA()</f>
        <v>#N/A</v>
      </c>
      <c r="J75" s="149">
        <f t="shared" si="12"/>
        <v>0.18009837306091564</v>
      </c>
      <c r="K75" s="150" t="e">
        <f t="shared" si="11"/>
        <v>#N/A</v>
      </c>
      <c r="L75">
        <v>0.17843000000000001</v>
      </c>
      <c r="M75" s="151" t="e">
        <f t="shared" si="13"/>
        <v>#N/A</v>
      </c>
      <c r="N75" s="151">
        <f t="shared" si="14"/>
        <v>1321.5</v>
      </c>
      <c r="O75" s="151">
        <f t="shared" si="15"/>
        <v>1321.5</v>
      </c>
      <c r="P75" s="151" t="e">
        <f>NA()</f>
        <v>#N/A</v>
      </c>
      <c r="Q75" s="151">
        <f t="shared" si="16"/>
        <v>238</v>
      </c>
      <c r="R75" s="151">
        <f t="shared" si="17"/>
        <v>293.29606901161213</v>
      </c>
      <c r="S75" s="151">
        <f t="shared" si="18"/>
        <v>293.29606901161213</v>
      </c>
      <c r="T75" s="149">
        <f t="shared" si="19"/>
        <v>0.22194178510148477</v>
      </c>
      <c r="U75" s="155">
        <f t="shared" si="20"/>
        <v>0.22194178510148477</v>
      </c>
    </row>
    <row r="76" spans="1:21">
      <c r="A76" s="149" t="s">
        <v>1019</v>
      </c>
      <c r="B76" s="206">
        <v>42248</v>
      </c>
      <c r="C76" s="151">
        <v>72.400000000000006</v>
      </c>
      <c r="D76" s="151" t="e">
        <f>NA()</f>
        <v>#N/A</v>
      </c>
      <c r="E76" s="150" t="e">
        <f>NA()</f>
        <v>#N/A</v>
      </c>
      <c r="F76" s="149">
        <v>1324.5</v>
      </c>
      <c r="G76" s="149">
        <v>216.2</v>
      </c>
      <c r="H76" s="150" t="e">
        <f>NA()</f>
        <v>#N/A</v>
      </c>
      <c r="I76" s="152" t="e">
        <f>NA()</f>
        <v>#N/A</v>
      </c>
      <c r="J76" s="149">
        <f t="shared" si="12"/>
        <v>0.16323140807852018</v>
      </c>
      <c r="K76" s="150" t="e">
        <f t="shared" si="11"/>
        <v>#N/A</v>
      </c>
      <c r="L76">
        <v>0.15886</v>
      </c>
      <c r="M76" s="151" t="e">
        <f t="shared" si="13"/>
        <v>#N/A</v>
      </c>
      <c r="N76" s="151">
        <f t="shared" si="14"/>
        <v>1324.5</v>
      </c>
      <c r="O76" s="151">
        <f t="shared" si="15"/>
        <v>1324.5</v>
      </c>
      <c r="P76" s="151" t="e">
        <f>NA()</f>
        <v>#N/A</v>
      </c>
      <c r="Q76" s="151">
        <f t="shared" si="16"/>
        <v>216.2</v>
      </c>
      <c r="R76" s="151">
        <f t="shared" si="17"/>
        <v>260.99859219650654</v>
      </c>
      <c r="S76" s="151">
        <f t="shared" si="18"/>
        <v>260.99859219650654</v>
      </c>
      <c r="T76" s="149">
        <f t="shared" si="19"/>
        <v>0.19705442974443679</v>
      </c>
      <c r="U76" s="155">
        <f t="shared" si="20"/>
        <v>0.19705442974443679</v>
      </c>
    </row>
    <row r="77" spans="1:21">
      <c r="A77" s="149" t="s">
        <v>1020</v>
      </c>
      <c r="B77" s="206">
        <v>42339</v>
      </c>
      <c r="C77" s="151">
        <v>73.3</v>
      </c>
      <c r="D77" s="151" t="e">
        <f>NA()</f>
        <v>#N/A</v>
      </c>
      <c r="E77" s="150" t="e">
        <f>NA()</f>
        <v>#N/A</v>
      </c>
      <c r="F77" s="149">
        <v>1300.0999999999999</v>
      </c>
      <c r="G77" s="149">
        <v>253.4</v>
      </c>
      <c r="H77" s="150" t="e">
        <f>NA()</f>
        <v>#N/A</v>
      </c>
      <c r="I77" s="152" t="e">
        <f>NA()</f>
        <v>#N/A</v>
      </c>
      <c r="J77" s="149">
        <f t="shared" si="12"/>
        <v>0.19490808399353898</v>
      </c>
      <c r="K77" s="150" t="e">
        <f t="shared" si="11"/>
        <v>#N/A</v>
      </c>
      <c r="L77">
        <v>0.19231999999999999</v>
      </c>
      <c r="M77" s="151" t="e">
        <f t="shared" si="13"/>
        <v>#N/A</v>
      </c>
      <c r="N77" s="151">
        <f t="shared" si="14"/>
        <v>1300.0999999999999</v>
      </c>
      <c r="O77" s="151">
        <f t="shared" si="15"/>
        <v>1300.0999999999999</v>
      </c>
      <c r="P77" s="151" t="e">
        <f>NA()</f>
        <v>#N/A</v>
      </c>
      <c r="Q77" s="151">
        <f t="shared" si="16"/>
        <v>253.4</v>
      </c>
      <c r="R77" s="151">
        <f t="shared" si="17"/>
        <v>316.11171777090692</v>
      </c>
      <c r="S77" s="151">
        <f t="shared" si="18"/>
        <v>316.11171777090692</v>
      </c>
      <c r="T77" s="149">
        <f t="shared" si="19"/>
        <v>0.24314415642712633</v>
      </c>
      <c r="U77" s="155">
        <f t="shared" si="20"/>
        <v>0.24314415642712633</v>
      </c>
    </row>
    <row r="78" spans="1:21">
      <c r="A78" s="149" t="s">
        <v>1021</v>
      </c>
      <c r="B78" s="206">
        <v>42430</v>
      </c>
      <c r="C78" s="151">
        <v>78.7</v>
      </c>
      <c r="D78" s="151" t="e">
        <f>NA()</f>
        <v>#N/A</v>
      </c>
      <c r="E78" s="150" t="e">
        <f>NA()</f>
        <v>#N/A</v>
      </c>
      <c r="F78" s="149">
        <v>1224.7</v>
      </c>
      <c r="G78" s="149">
        <v>224.1</v>
      </c>
      <c r="H78" s="150" t="e">
        <f>NA()</f>
        <v>#N/A</v>
      </c>
      <c r="I78" s="152" t="e">
        <f>NA()</f>
        <v>#N/A</v>
      </c>
      <c r="J78" s="149">
        <f t="shared" si="12"/>
        <v>0.18298358781742466</v>
      </c>
      <c r="K78" s="150" t="e">
        <f t="shared" si="11"/>
        <v>#N/A</v>
      </c>
      <c r="L78">
        <v>0.18165000000000001</v>
      </c>
      <c r="M78" s="151" t="e">
        <f t="shared" si="13"/>
        <v>#N/A</v>
      </c>
      <c r="N78" s="151">
        <f t="shared" si="14"/>
        <v>1224.7</v>
      </c>
      <c r="O78" s="151">
        <f t="shared" si="15"/>
        <v>1224.7</v>
      </c>
      <c r="P78" s="151" t="e">
        <f>NA()</f>
        <v>#N/A</v>
      </c>
      <c r="Q78" s="151">
        <f t="shared" si="16"/>
        <v>224.1</v>
      </c>
      <c r="R78" s="151">
        <f t="shared" si="17"/>
        <v>272.70272370289797</v>
      </c>
      <c r="S78" s="151">
        <f t="shared" si="18"/>
        <v>272.70272370289797</v>
      </c>
      <c r="T78" s="149">
        <f t="shared" si="19"/>
        <v>0.22266899951245037</v>
      </c>
      <c r="U78" s="155">
        <f t="shared" si="20"/>
        <v>0.22266899951245037</v>
      </c>
    </row>
    <row r="79" spans="1:21">
      <c r="A79" s="149" t="s">
        <v>1022</v>
      </c>
      <c r="B79" s="206">
        <v>42522</v>
      </c>
      <c r="C79" s="151">
        <v>79.3</v>
      </c>
      <c r="D79" s="151" t="e">
        <f>NA()</f>
        <v>#N/A</v>
      </c>
      <c r="E79" s="150" t="e">
        <f>NA()</f>
        <v>#N/A</v>
      </c>
      <c r="F79" s="149">
        <v>1231.5</v>
      </c>
      <c r="G79" s="149">
        <v>226.6</v>
      </c>
      <c r="H79" s="150" t="e">
        <f>NA()</f>
        <v>#N/A</v>
      </c>
      <c r="I79" s="152" t="e">
        <f>NA()</f>
        <v>#N/A</v>
      </c>
      <c r="J79" s="149">
        <f t="shared" si="12"/>
        <v>0.18400324807145757</v>
      </c>
      <c r="K79" s="150" t="e">
        <f t="shared" si="11"/>
        <v>#N/A</v>
      </c>
      <c r="L79">
        <v>0.18351999999999999</v>
      </c>
      <c r="M79" s="151" t="e">
        <f t="shared" si="13"/>
        <v>#N/A</v>
      </c>
      <c r="N79" s="151">
        <f t="shared" si="14"/>
        <v>1231.5</v>
      </c>
      <c r="O79" s="151">
        <f t="shared" si="15"/>
        <v>1231.5</v>
      </c>
      <c r="P79" s="151" t="e">
        <f>NA()</f>
        <v>#N/A</v>
      </c>
      <c r="Q79" s="151">
        <f t="shared" si="16"/>
        <v>226.6</v>
      </c>
      <c r="R79" s="151">
        <f t="shared" si="17"/>
        <v>276.40656278719911</v>
      </c>
      <c r="S79" s="151">
        <f t="shared" si="18"/>
        <v>276.40656278719911</v>
      </c>
      <c r="T79" s="149">
        <f t="shared" si="19"/>
        <v>0.22444706681867568</v>
      </c>
      <c r="U79" s="155">
        <f t="shared" si="20"/>
        <v>0.22444706681867568</v>
      </c>
    </row>
    <row r="80" spans="1:21">
      <c r="A80" s="149" t="s">
        <v>1023</v>
      </c>
      <c r="B80" s="206">
        <v>42614</v>
      </c>
      <c r="C80" s="151">
        <v>78.715000000000003</v>
      </c>
      <c r="D80" s="151" t="e">
        <f>NA()</f>
        <v>#N/A</v>
      </c>
      <c r="E80" s="150" t="e">
        <f>NA()</f>
        <v>#N/A</v>
      </c>
      <c r="F80" s="149">
        <v>1233.5</v>
      </c>
      <c r="G80" s="149">
        <v>223.1</v>
      </c>
      <c r="H80" s="150" t="e">
        <f>NA()</f>
        <v>#N/A</v>
      </c>
      <c r="I80" s="152" t="e">
        <f>NA()</f>
        <v>#N/A</v>
      </c>
      <c r="J80" s="149">
        <f t="shared" si="12"/>
        <v>0.18086745034454804</v>
      </c>
      <c r="K80" s="150" t="e">
        <f t="shared" si="11"/>
        <v>#N/A</v>
      </c>
      <c r="L80">
        <v>0.17946999999999999</v>
      </c>
      <c r="M80" s="151" t="e">
        <f t="shared" si="13"/>
        <v>#N/A</v>
      </c>
      <c r="N80" s="151">
        <f t="shared" si="14"/>
        <v>1233.5</v>
      </c>
      <c r="O80" s="151">
        <f t="shared" si="15"/>
        <v>1233.5</v>
      </c>
      <c r="P80" s="151" t="e">
        <f>NA()</f>
        <v>#N/A</v>
      </c>
      <c r="Q80" s="151">
        <f t="shared" si="16"/>
        <v>223.1</v>
      </c>
      <c r="R80" s="151">
        <f t="shared" si="17"/>
        <v>271.22118806917757</v>
      </c>
      <c r="S80" s="151">
        <f t="shared" si="18"/>
        <v>271.22118806917757</v>
      </c>
      <c r="T80" s="149">
        <f t="shared" si="19"/>
        <v>0.21987935798068714</v>
      </c>
      <c r="U80" s="155">
        <f t="shared" si="20"/>
        <v>0.21987935798068714</v>
      </c>
    </row>
    <row r="81" spans="1:21">
      <c r="A81" s="149" t="s">
        <v>1024</v>
      </c>
      <c r="B81" s="206">
        <v>42705</v>
      </c>
      <c r="C81" s="151">
        <v>78.840999999999994</v>
      </c>
      <c r="D81" s="151" t="e">
        <f>NA()</f>
        <v>#N/A</v>
      </c>
      <c r="E81" s="150" t="e">
        <f>NA()</f>
        <v>#N/A</v>
      </c>
      <c r="F81" s="149">
        <v>1218.0999999999999</v>
      </c>
      <c r="G81" s="149">
        <v>208.9</v>
      </c>
      <c r="H81" s="150" t="e">
        <f>NA()</f>
        <v>#N/A</v>
      </c>
      <c r="I81" s="152" t="e">
        <f>NA()</f>
        <v>#N/A</v>
      </c>
      <c r="J81" s="149">
        <f t="shared" si="12"/>
        <v>0.17149659305475742</v>
      </c>
      <c r="K81" s="150" t="e">
        <f t="shared" si="11"/>
        <v>#N/A</v>
      </c>
      <c r="L81">
        <v>0.1608</v>
      </c>
      <c r="M81" s="151" t="e">
        <f t="shared" si="13"/>
        <v>#N/A</v>
      </c>
      <c r="N81" s="151">
        <f t="shared" si="14"/>
        <v>1218.0999999999999</v>
      </c>
      <c r="O81" s="151">
        <f t="shared" si="15"/>
        <v>1218.0999999999999</v>
      </c>
      <c r="P81" s="151" t="e">
        <f>NA()</f>
        <v>#N/A</v>
      </c>
      <c r="Q81" s="151">
        <f t="shared" si="16"/>
        <v>208.9</v>
      </c>
      <c r="R81" s="151">
        <f t="shared" si="17"/>
        <v>250.18338207034731</v>
      </c>
      <c r="S81" s="151">
        <f t="shared" si="18"/>
        <v>250.18338207034731</v>
      </c>
      <c r="T81" s="149">
        <f t="shared" si="19"/>
        <v>0.20538821284816297</v>
      </c>
      <c r="U81" s="155">
        <f t="shared" si="20"/>
        <v>0.20538821284816297</v>
      </c>
    </row>
    <row r="82" spans="1:21">
      <c r="A82" s="149" t="s">
        <v>1025</v>
      </c>
      <c r="B82" s="206">
        <v>42795</v>
      </c>
      <c r="C82" s="151">
        <v>80.7</v>
      </c>
      <c r="D82" s="151" t="e">
        <f>NA()</f>
        <v>#N/A</v>
      </c>
      <c r="E82" s="150" t="e">
        <f>NA()</f>
        <v>#N/A</v>
      </c>
      <c r="F82" s="149">
        <v>1202.9000000000001</v>
      </c>
      <c r="G82" s="149">
        <v>228.4</v>
      </c>
      <c r="H82" s="151">
        <v>1202.9000000000001</v>
      </c>
      <c r="I82" s="153">
        <v>228.4</v>
      </c>
      <c r="J82" s="149">
        <f t="shared" si="12"/>
        <v>0.189874470030759</v>
      </c>
      <c r="K82" s="150">
        <f t="shared" si="11"/>
        <v>0.189874470030759</v>
      </c>
      <c r="L82">
        <v>0.18867999999999999</v>
      </c>
      <c r="M82" s="151" t="e">
        <f t="shared" si="13"/>
        <v>#N/A</v>
      </c>
      <c r="N82" s="151">
        <f t="shared" si="14"/>
        <v>1202.9000000000001</v>
      </c>
      <c r="O82" s="151">
        <f t="shared" si="15"/>
        <v>1202.9000000000001</v>
      </c>
      <c r="P82" s="151" t="e">
        <f>NA()</f>
        <v>#N/A</v>
      </c>
      <c r="Q82" s="151">
        <f t="shared" si="16"/>
        <v>228.4</v>
      </c>
      <c r="R82" s="151">
        <f t="shared" si="17"/>
        <v>228.4</v>
      </c>
      <c r="S82" s="151">
        <f t="shared" si="18"/>
        <v>228.4</v>
      </c>
      <c r="T82" s="149">
        <f t="shared" si="19"/>
        <v>0.189874470030759</v>
      </c>
      <c r="U82" s="155">
        <f t="shared" si="20"/>
        <v>0.189874470030759</v>
      </c>
    </row>
    <row r="83" spans="1:21">
      <c r="A83" s="149" t="s">
        <v>1026</v>
      </c>
      <c r="B83" s="206">
        <v>42887</v>
      </c>
      <c r="C83" s="151">
        <v>78.900000000000006</v>
      </c>
      <c r="D83" s="151" t="e">
        <f>NA()</f>
        <v>#N/A</v>
      </c>
      <c r="E83" s="150" t="e">
        <f>NA()</f>
        <v>#N/A</v>
      </c>
      <c r="F83" s="149">
        <v>1267.4000000000001</v>
      </c>
      <c r="G83" s="149">
        <v>225.9</v>
      </c>
      <c r="H83" s="151">
        <v>1267.4000000000001</v>
      </c>
      <c r="I83" s="153">
        <v>225.9</v>
      </c>
      <c r="J83" s="149">
        <f t="shared" si="12"/>
        <v>0.17823891431276628</v>
      </c>
      <c r="K83" s="150">
        <f t="shared" si="11"/>
        <v>0.17823891431276628</v>
      </c>
      <c r="L83">
        <v>0.17741000000000001</v>
      </c>
      <c r="M83" s="151" t="e">
        <f t="shared" si="13"/>
        <v>#N/A</v>
      </c>
      <c r="N83" s="151">
        <f t="shared" si="14"/>
        <v>1267.4000000000001</v>
      </c>
      <c r="O83" s="151">
        <f t="shared" si="15"/>
        <v>1267.4000000000001</v>
      </c>
      <c r="P83" s="151" t="e">
        <f>NA()</f>
        <v>#N/A</v>
      </c>
      <c r="Q83" s="151">
        <f t="shared" si="16"/>
        <v>225.9</v>
      </c>
      <c r="R83" s="151">
        <f t="shared" si="17"/>
        <v>225.9</v>
      </c>
      <c r="S83" s="151">
        <f t="shared" si="18"/>
        <v>225.9</v>
      </c>
      <c r="T83" s="149">
        <f t="shared" si="19"/>
        <v>0.17823891431276628</v>
      </c>
      <c r="U83" s="155">
        <f t="shared" si="20"/>
        <v>0.17823891431276628</v>
      </c>
    </row>
    <row r="84" spans="1:21">
      <c r="A84" s="149" t="s">
        <v>1027</v>
      </c>
      <c r="B84" s="206">
        <v>42979</v>
      </c>
      <c r="C84" s="151">
        <v>75</v>
      </c>
      <c r="D84" s="151" t="e">
        <f>NA()</f>
        <v>#N/A</v>
      </c>
      <c r="E84" s="150" t="e">
        <f>NA()</f>
        <v>#N/A</v>
      </c>
      <c r="F84" s="149">
        <v>1236.9000000000001</v>
      </c>
      <c r="G84" s="149">
        <v>203.5</v>
      </c>
      <c r="H84" s="151">
        <v>1236.9000000000001</v>
      </c>
      <c r="I84" s="153">
        <v>203.5</v>
      </c>
      <c r="J84" s="149">
        <f t="shared" si="12"/>
        <v>0.16452421376020696</v>
      </c>
      <c r="K84" s="150">
        <f t="shared" si="11"/>
        <v>0.16452421376020696</v>
      </c>
      <c r="L84">
        <v>0.16391</v>
      </c>
      <c r="M84" s="151" t="e">
        <f t="shared" si="13"/>
        <v>#N/A</v>
      </c>
      <c r="N84" s="151">
        <f t="shared" si="14"/>
        <v>1236.9000000000001</v>
      </c>
      <c r="O84" s="151">
        <f t="shared" si="15"/>
        <v>1236.9000000000001</v>
      </c>
      <c r="P84" s="151" t="e">
        <f>NA()</f>
        <v>#N/A</v>
      </c>
      <c r="Q84" s="151">
        <f t="shared" si="16"/>
        <v>203.5</v>
      </c>
      <c r="R84" s="151">
        <f t="shared" si="17"/>
        <v>203.5</v>
      </c>
      <c r="S84" s="151">
        <f t="shared" si="18"/>
        <v>203.5</v>
      </c>
      <c r="T84" s="149">
        <f t="shared" si="19"/>
        <v>0.16452421376020696</v>
      </c>
      <c r="U84" s="155">
        <f t="shared" si="20"/>
        <v>0.16452421376020696</v>
      </c>
    </row>
    <row r="85" spans="1:21">
      <c r="A85" s="149" t="s">
        <v>1028</v>
      </c>
      <c r="B85" s="206">
        <v>43070</v>
      </c>
      <c r="C85" s="151">
        <v>72.099999999999994</v>
      </c>
      <c r="D85" s="151" t="e">
        <f>NA()</f>
        <v>#N/A</v>
      </c>
      <c r="E85" s="150" t="e">
        <f>NA()</f>
        <v>#N/A</v>
      </c>
      <c r="F85" s="149">
        <v>1221.7</v>
      </c>
      <c r="G85" s="149">
        <v>220.2</v>
      </c>
      <c r="H85" s="151">
        <v>1221.7</v>
      </c>
      <c r="I85" s="153">
        <v>220.2</v>
      </c>
      <c r="J85" s="149">
        <f t="shared" si="12"/>
        <v>0.18024064827699107</v>
      </c>
      <c r="K85" s="150">
        <f t="shared" si="11"/>
        <v>0.18024064827699107</v>
      </c>
      <c r="L85">
        <v>0.17924999999999999</v>
      </c>
      <c r="M85" s="151" t="e">
        <f t="shared" si="13"/>
        <v>#N/A</v>
      </c>
      <c r="N85" s="151">
        <f t="shared" si="14"/>
        <v>1221.7</v>
      </c>
      <c r="O85" s="151">
        <f t="shared" si="15"/>
        <v>1221.7</v>
      </c>
      <c r="P85" s="151" t="e">
        <f>NA()</f>
        <v>#N/A</v>
      </c>
      <c r="Q85" s="151">
        <f t="shared" si="16"/>
        <v>220.2</v>
      </c>
      <c r="R85" s="151">
        <f t="shared" si="17"/>
        <v>220.2</v>
      </c>
      <c r="S85" s="151">
        <f t="shared" si="18"/>
        <v>220.2</v>
      </c>
      <c r="T85" s="149">
        <f t="shared" si="19"/>
        <v>0.18024064827699107</v>
      </c>
      <c r="U85" s="155">
        <f t="shared" si="20"/>
        <v>0.18024064827699107</v>
      </c>
    </row>
    <row r="86" spans="1:21">
      <c r="A86" s="149" t="s">
        <v>1029</v>
      </c>
      <c r="B86" s="206">
        <v>43160</v>
      </c>
      <c r="C86" s="151">
        <v>69.400000000000006</v>
      </c>
      <c r="D86" s="151" t="e">
        <f>NA()</f>
        <v>#N/A</v>
      </c>
      <c r="E86" s="150" t="e">
        <f>NA()</f>
        <v>#N/A</v>
      </c>
      <c r="F86" s="149">
        <v>1248.2</v>
      </c>
      <c r="G86" s="149">
        <v>220.2</v>
      </c>
      <c r="H86" s="154">
        <v>1233.7</v>
      </c>
      <c r="I86" s="153">
        <v>247.2</v>
      </c>
      <c r="J86" s="149">
        <f t="shared" si="12"/>
        <v>0.17641403621214546</v>
      </c>
      <c r="K86" s="150">
        <f t="shared" si="11"/>
        <v>0.20037286212207181</v>
      </c>
      <c r="L86">
        <v>0.16397</v>
      </c>
      <c r="M86" s="151" t="e">
        <f t="shared" si="13"/>
        <v>#N/A</v>
      </c>
      <c r="N86" s="151">
        <f t="shared" si="14"/>
        <v>1248.2</v>
      </c>
      <c r="O86" s="151">
        <f t="shared" si="15"/>
        <v>1233.7</v>
      </c>
      <c r="P86" s="151" t="e">
        <f>NA()</f>
        <v>#N/A</v>
      </c>
      <c r="Q86" s="151">
        <f t="shared" si="16"/>
        <v>220.2</v>
      </c>
      <c r="R86" s="151">
        <f t="shared" si="17"/>
        <v>247.2</v>
      </c>
      <c r="S86" s="151">
        <f t="shared" si="18"/>
        <v>247.2</v>
      </c>
      <c r="T86" s="149">
        <f t="shared" si="19"/>
        <v>0.20037286212207181</v>
      </c>
      <c r="U86" s="155">
        <f t="shared" si="20"/>
        <v>0.20037286212207181</v>
      </c>
    </row>
    <row r="87" spans="1:21">
      <c r="A87" s="149" t="s">
        <v>1030</v>
      </c>
      <c r="B87" s="206">
        <v>43252</v>
      </c>
      <c r="C87" s="151">
        <v>68.599999999999994</v>
      </c>
      <c r="D87" s="151" t="e">
        <f>NA()</f>
        <v>#N/A</v>
      </c>
      <c r="E87" s="150" t="e">
        <f>NA()</f>
        <v>#N/A</v>
      </c>
      <c r="F87" s="149">
        <v>1292.8</v>
      </c>
      <c r="G87" s="149">
        <v>202.5</v>
      </c>
      <c r="H87" s="154">
        <v>1333.5</v>
      </c>
      <c r="I87" s="153">
        <v>258.7</v>
      </c>
      <c r="J87" s="149">
        <f t="shared" si="12"/>
        <v>0.15663675742574257</v>
      </c>
      <c r="K87" s="150">
        <f t="shared" si="11"/>
        <v>0.1940007499062617</v>
      </c>
      <c r="L87">
        <v>0.14582999999999999</v>
      </c>
      <c r="M87" s="151" t="e">
        <f t="shared" si="13"/>
        <v>#N/A</v>
      </c>
      <c r="N87" s="151">
        <f t="shared" si="14"/>
        <v>1292.8</v>
      </c>
      <c r="O87" s="151">
        <f t="shared" si="15"/>
        <v>1333.5</v>
      </c>
      <c r="P87" s="151" t="e">
        <f>NA()</f>
        <v>#N/A</v>
      </c>
      <c r="Q87" s="151">
        <f t="shared" si="16"/>
        <v>202.5</v>
      </c>
      <c r="R87" s="151">
        <f t="shared" si="17"/>
        <v>258.7</v>
      </c>
      <c r="S87" s="151">
        <f t="shared" si="18"/>
        <v>258.7</v>
      </c>
      <c r="T87" s="149">
        <f t="shared" si="19"/>
        <v>0.1940007499062617</v>
      </c>
      <c r="U87" s="155">
        <f t="shared" si="20"/>
        <v>0.1940007499062617</v>
      </c>
    </row>
    <row r="88" spans="1:21">
      <c r="A88" s="149" t="s">
        <v>1031</v>
      </c>
      <c r="B88" s="206">
        <v>43344</v>
      </c>
      <c r="C88" s="151">
        <v>67.400000000000006</v>
      </c>
      <c r="D88" s="151" t="e">
        <f>NA()</f>
        <v>#N/A</v>
      </c>
      <c r="E88" s="150" t="e">
        <f>NA()</f>
        <v>#N/A</v>
      </c>
      <c r="F88" s="149">
        <v>1306.2</v>
      </c>
      <c r="G88" s="149">
        <v>200.3</v>
      </c>
      <c r="H88" s="154">
        <v>1359.5</v>
      </c>
      <c r="I88" s="153">
        <v>238.9</v>
      </c>
      <c r="J88" s="149">
        <f t="shared" si="12"/>
        <v>0.15334558260603276</v>
      </c>
      <c r="K88" s="150">
        <f t="shared" si="11"/>
        <v>0.17572636998896654</v>
      </c>
      <c r="L88">
        <v>0.10238</v>
      </c>
      <c r="M88" s="151" t="e">
        <f t="shared" si="13"/>
        <v>#N/A</v>
      </c>
      <c r="N88" s="151">
        <f t="shared" si="14"/>
        <v>1306.2</v>
      </c>
      <c r="O88" s="151">
        <f t="shared" si="15"/>
        <v>1359.5</v>
      </c>
      <c r="P88" s="151" t="e">
        <f>NA()</f>
        <v>#N/A</v>
      </c>
      <c r="Q88" s="151">
        <f t="shared" si="16"/>
        <v>200.3</v>
      </c>
      <c r="R88" s="151">
        <f t="shared" si="17"/>
        <v>238.9</v>
      </c>
      <c r="S88" s="151">
        <f t="shared" si="18"/>
        <v>238.9</v>
      </c>
      <c r="T88" s="149">
        <f t="shared" si="19"/>
        <v>0.17572636998896654</v>
      </c>
      <c r="U88" s="155">
        <f t="shared" si="20"/>
        <v>0.17572636998896654</v>
      </c>
    </row>
    <row r="89" spans="1:21">
      <c r="A89" s="149" t="s">
        <v>1032</v>
      </c>
      <c r="B89" s="206">
        <v>43435</v>
      </c>
      <c r="C89" s="151">
        <v>65.400000000000006</v>
      </c>
      <c r="D89" s="151" t="e">
        <f>NA()</f>
        <v>#N/A</v>
      </c>
      <c r="E89" s="150" t="e">
        <f>NA()</f>
        <v>#N/A</v>
      </c>
      <c r="F89" s="149">
        <v>1237.9000000000001</v>
      </c>
      <c r="G89" s="149">
        <v>209</v>
      </c>
      <c r="H89" s="154">
        <v>1238.5999999999999</v>
      </c>
      <c r="I89" s="153">
        <v>228.2</v>
      </c>
      <c r="J89" s="149">
        <f t="shared" si="12"/>
        <v>0.16883431618062847</v>
      </c>
      <c r="K89" s="150">
        <f t="shared" si="11"/>
        <v>0.18424027127401907</v>
      </c>
      <c r="L89">
        <v>0.11931</v>
      </c>
      <c r="M89" s="151" t="e">
        <f t="shared" si="13"/>
        <v>#N/A</v>
      </c>
      <c r="N89" s="151">
        <f t="shared" si="14"/>
        <v>1237.9000000000001</v>
      </c>
      <c r="O89" s="151">
        <f t="shared" si="15"/>
        <v>1238.5999999999999</v>
      </c>
      <c r="P89" s="151" t="e">
        <f>NA()</f>
        <v>#N/A</v>
      </c>
      <c r="Q89" s="151">
        <f t="shared" si="16"/>
        <v>209</v>
      </c>
      <c r="R89" s="151">
        <f t="shared" si="17"/>
        <v>228.2</v>
      </c>
      <c r="S89" s="151">
        <f t="shared" si="18"/>
        <v>228.2</v>
      </c>
      <c r="T89" s="149">
        <f t="shared" si="19"/>
        <v>0.18424027127401907</v>
      </c>
      <c r="U89" s="155">
        <f t="shared" si="20"/>
        <v>0.18424027127401907</v>
      </c>
    </row>
    <row r="90" spans="1:21">
      <c r="A90" s="149" t="s">
        <v>1033</v>
      </c>
      <c r="B90" s="206">
        <v>43525</v>
      </c>
      <c r="C90" s="151">
        <v>64.8</v>
      </c>
      <c r="D90" s="151" t="e">
        <f>NA()</f>
        <v>#N/A</v>
      </c>
      <c r="E90" s="150" t="e">
        <f>NA()</f>
        <v>#N/A</v>
      </c>
      <c r="F90" s="149" t="e">
        <f>NA()</f>
        <v>#N/A</v>
      </c>
      <c r="G90" s="149" t="e">
        <f>NA()</f>
        <v>#N/A</v>
      </c>
      <c r="H90" s="154">
        <v>1254.5</v>
      </c>
      <c r="I90" s="153">
        <v>269.60000000000002</v>
      </c>
      <c r="J90" s="149" t="e">
        <f t="shared" si="12"/>
        <v>#N/A</v>
      </c>
      <c r="K90" s="150">
        <f t="shared" si="11"/>
        <v>0.21490633718612995</v>
      </c>
      <c r="L90">
        <v>0.17727000000000001</v>
      </c>
      <c r="M90" s="151" t="e">
        <f t="shared" si="13"/>
        <v>#N/A</v>
      </c>
      <c r="N90" s="151" t="e">
        <f t="shared" si="14"/>
        <v>#N/A</v>
      </c>
      <c r="O90" s="151">
        <f t="shared" si="15"/>
        <v>1254.5</v>
      </c>
      <c r="P90" s="151" t="e">
        <f>NA()</f>
        <v>#N/A</v>
      </c>
      <c r="Q90" s="151" t="e">
        <f t="shared" si="16"/>
        <v>#N/A</v>
      </c>
      <c r="R90" s="151">
        <f>_xlfn.IFNA(I90,Q90*1.48153563372044-59.3094118138526)</f>
        <v>269.60000000000002</v>
      </c>
      <c r="S90" s="151">
        <f t="shared" si="18"/>
        <v>269.60000000000002</v>
      </c>
      <c r="T90" s="149">
        <f t="shared" si="19"/>
        <v>0.21490633718612995</v>
      </c>
      <c r="U90" s="155">
        <f t="shared" si="20"/>
        <v>0.21490633718612995</v>
      </c>
    </row>
    <row r="91" spans="1:21">
      <c r="A91" s="149" t="s">
        <v>1034</v>
      </c>
      <c r="B91" s="206">
        <v>43617</v>
      </c>
      <c r="C91" s="151">
        <v>64.3</v>
      </c>
      <c r="D91" s="151" t="e">
        <f>NA()</f>
        <v>#N/A</v>
      </c>
      <c r="E91" s="150" t="e">
        <f>NA()</f>
        <v>#N/A</v>
      </c>
      <c r="F91" s="149" t="e">
        <f>NA()</f>
        <v>#N/A</v>
      </c>
      <c r="G91" s="149" t="e">
        <f>NA()</f>
        <v>#N/A</v>
      </c>
      <c r="H91" s="154">
        <v>1342.7</v>
      </c>
      <c r="I91" s="153">
        <v>227.1</v>
      </c>
      <c r="J91" s="149" t="e">
        <f t="shared" si="12"/>
        <v>#N/A</v>
      </c>
      <c r="K91" s="150">
        <f t="shared" si="11"/>
        <v>0.16913681388247559</v>
      </c>
      <c r="L91">
        <v>0.12094000000000001</v>
      </c>
      <c r="M91" s="151" t="e">
        <f t="shared" si="13"/>
        <v>#N/A</v>
      </c>
      <c r="N91" s="151" t="e">
        <f t="shared" si="14"/>
        <v>#N/A</v>
      </c>
      <c r="O91" s="151">
        <f t="shared" si="15"/>
        <v>1342.7</v>
      </c>
      <c r="P91" s="151" t="e">
        <f>NA()</f>
        <v>#N/A</v>
      </c>
      <c r="Q91" s="151" t="e">
        <f t="shared" si="16"/>
        <v>#N/A</v>
      </c>
      <c r="R91" s="151">
        <f t="shared" ref="R91:R110" si="21">_xlfn.IFNA(I91,Q91*1.48153563372044-59.3094118138526)</f>
        <v>227.1</v>
      </c>
      <c r="S91" s="151">
        <f t="shared" si="18"/>
        <v>227.1</v>
      </c>
      <c r="T91" s="149">
        <f t="shared" si="19"/>
        <v>0.16913681388247559</v>
      </c>
      <c r="U91" s="155">
        <f t="shared" si="20"/>
        <v>0.16913681388247559</v>
      </c>
    </row>
    <row r="92" spans="1:21">
      <c r="A92" s="149" t="s">
        <v>1035</v>
      </c>
      <c r="B92" s="206">
        <v>43709</v>
      </c>
      <c r="C92" s="151">
        <v>62.6</v>
      </c>
      <c r="D92" s="151" t="e">
        <f>NA()</f>
        <v>#N/A</v>
      </c>
      <c r="E92" s="150" t="e">
        <f>NA()</f>
        <v>#N/A</v>
      </c>
      <c r="F92" s="149" t="e">
        <f>NA()</f>
        <v>#N/A</v>
      </c>
      <c r="G92" s="149" t="e">
        <f>NA()</f>
        <v>#N/A</v>
      </c>
      <c r="H92" s="154">
        <v>1379.7</v>
      </c>
      <c r="I92" s="153">
        <v>240.4</v>
      </c>
      <c r="J92" s="149" t="e">
        <f t="shared" si="12"/>
        <v>#N/A</v>
      </c>
      <c r="K92" s="150">
        <f t="shared" si="11"/>
        <v>0.174240776980503</v>
      </c>
      <c r="L92">
        <v>9.1789999999999997E-2</v>
      </c>
      <c r="M92" s="151" t="e">
        <f t="shared" si="13"/>
        <v>#N/A</v>
      </c>
      <c r="N92" s="151" t="e">
        <f t="shared" si="14"/>
        <v>#N/A</v>
      </c>
      <c r="O92" s="151">
        <f t="shared" si="15"/>
        <v>1379.7</v>
      </c>
      <c r="P92" s="151" t="e">
        <f>NA()</f>
        <v>#N/A</v>
      </c>
      <c r="Q92" s="151" t="e">
        <f t="shared" si="16"/>
        <v>#N/A</v>
      </c>
      <c r="R92" s="151">
        <f t="shared" si="21"/>
        <v>240.4</v>
      </c>
      <c r="S92" s="151">
        <f t="shared" si="18"/>
        <v>240.4</v>
      </c>
      <c r="T92" s="149">
        <f t="shared" si="19"/>
        <v>0.174240776980503</v>
      </c>
      <c r="U92" s="155">
        <f t="shared" si="20"/>
        <v>0.174240776980503</v>
      </c>
    </row>
    <row r="93" spans="1:21">
      <c r="A93" s="149" t="s">
        <v>1036</v>
      </c>
      <c r="B93" s="206">
        <v>43800</v>
      </c>
      <c r="C93" s="151">
        <v>62</v>
      </c>
      <c r="D93" s="151" t="e">
        <f>NA()</f>
        <v>#N/A</v>
      </c>
      <c r="E93" s="150" t="e">
        <f>NA()</f>
        <v>#N/A</v>
      </c>
      <c r="F93" s="149" t="e">
        <f>NA()</f>
        <v>#N/A</v>
      </c>
      <c r="G93" s="149" t="e">
        <f>NA()</f>
        <v>#N/A</v>
      </c>
      <c r="H93" s="154">
        <v>1299.5</v>
      </c>
      <c r="I93" s="153">
        <v>222.9</v>
      </c>
      <c r="J93" s="149" t="e">
        <f t="shared" si="12"/>
        <v>#N/A</v>
      </c>
      <c r="K93" s="150">
        <f t="shared" si="11"/>
        <v>0.17152751058099269</v>
      </c>
      <c r="L93">
        <v>0.10409</v>
      </c>
      <c r="M93" s="151" t="e">
        <f t="shared" si="13"/>
        <v>#N/A</v>
      </c>
      <c r="N93" s="151" t="e">
        <f t="shared" si="14"/>
        <v>#N/A</v>
      </c>
      <c r="O93" s="151">
        <f t="shared" si="15"/>
        <v>1299.5</v>
      </c>
      <c r="P93" s="151" t="e">
        <f>NA()</f>
        <v>#N/A</v>
      </c>
      <c r="Q93" s="151" t="e">
        <f t="shared" si="16"/>
        <v>#N/A</v>
      </c>
      <c r="R93" s="151">
        <f t="shared" si="21"/>
        <v>222.9</v>
      </c>
      <c r="S93" s="151">
        <f t="shared" si="18"/>
        <v>222.9</v>
      </c>
      <c r="T93" s="149">
        <f t="shared" si="19"/>
        <v>0.17152751058099269</v>
      </c>
      <c r="U93" s="155">
        <f t="shared" si="20"/>
        <v>0.17152751058099269</v>
      </c>
    </row>
    <row r="94" spans="1:21">
      <c r="A94" s="149" t="s">
        <v>1037</v>
      </c>
      <c r="B94" s="206">
        <v>43891</v>
      </c>
      <c r="C94" s="151">
        <v>61.925333333333334</v>
      </c>
      <c r="D94" s="151" t="e">
        <f>NA()</f>
        <v>#N/A</v>
      </c>
      <c r="E94" s="150" t="e">
        <f>NA()</f>
        <v>#N/A</v>
      </c>
      <c r="F94" s="149" t="e">
        <f>NA()</f>
        <v>#N/A</v>
      </c>
      <c r="G94" s="149" t="e">
        <f>NA()</f>
        <v>#N/A</v>
      </c>
      <c r="H94" s="151">
        <v>1213.4000000000001</v>
      </c>
      <c r="I94" s="153">
        <v>240.4</v>
      </c>
      <c r="J94" s="149" t="e">
        <f t="shared" si="12"/>
        <v>#N/A</v>
      </c>
      <c r="K94" s="150">
        <f t="shared" si="11"/>
        <v>0.1981209823636064</v>
      </c>
      <c r="L94">
        <v>0.14965999999999999</v>
      </c>
      <c r="M94" s="151" t="e">
        <f t="shared" si="13"/>
        <v>#N/A</v>
      </c>
      <c r="N94" s="151" t="e">
        <f t="shared" si="14"/>
        <v>#N/A</v>
      </c>
      <c r="O94" s="151">
        <f t="shared" si="15"/>
        <v>1213.4000000000001</v>
      </c>
      <c r="P94" s="151" t="e">
        <f>NA()</f>
        <v>#N/A</v>
      </c>
      <c r="Q94" s="151" t="e">
        <f t="shared" si="16"/>
        <v>#N/A</v>
      </c>
      <c r="R94" s="151">
        <f t="shared" si="21"/>
        <v>240.4</v>
      </c>
      <c r="S94" s="151">
        <f t="shared" si="18"/>
        <v>240.4</v>
      </c>
      <c r="T94" s="149">
        <f t="shared" si="19"/>
        <v>0.1981209823636064</v>
      </c>
      <c r="U94" s="155">
        <f t="shared" si="20"/>
        <v>0.1981209823636064</v>
      </c>
    </row>
    <row r="95" spans="1:21">
      <c r="A95" s="149" t="s">
        <v>1038</v>
      </c>
      <c r="B95" s="206">
        <v>43983</v>
      </c>
      <c r="C95" s="151">
        <v>60.783333333333339</v>
      </c>
      <c r="D95" s="151" t="e">
        <f>NA()</f>
        <v>#N/A</v>
      </c>
      <c r="E95" s="150" t="e">
        <f>NA()</f>
        <v>#N/A</v>
      </c>
      <c r="F95" s="149" t="e">
        <f>NA()</f>
        <v>#N/A</v>
      </c>
      <c r="G95" s="149" t="e">
        <f>NA()</f>
        <v>#N/A</v>
      </c>
      <c r="H95" s="151">
        <v>1271.2</v>
      </c>
      <c r="I95" s="153">
        <v>221.5</v>
      </c>
      <c r="J95" s="149" t="e">
        <f t="shared" si="12"/>
        <v>#N/A</v>
      </c>
      <c r="K95" s="150">
        <f t="shared" si="11"/>
        <v>0.17424480805538073</v>
      </c>
      <c r="L95">
        <v>0.11595</v>
      </c>
      <c r="M95" s="151" t="e">
        <f t="shared" si="13"/>
        <v>#N/A</v>
      </c>
      <c r="N95" s="151" t="e">
        <f t="shared" si="14"/>
        <v>#N/A</v>
      </c>
      <c r="O95" s="151">
        <f t="shared" si="15"/>
        <v>1271.2</v>
      </c>
      <c r="P95" s="151" t="e">
        <f>NA()</f>
        <v>#N/A</v>
      </c>
      <c r="Q95" s="151" t="e">
        <f t="shared" si="16"/>
        <v>#N/A</v>
      </c>
      <c r="R95" s="151">
        <f t="shared" si="21"/>
        <v>221.5</v>
      </c>
      <c r="S95" s="151">
        <f t="shared" si="18"/>
        <v>221.5</v>
      </c>
      <c r="T95" s="149">
        <f t="shared" si="19"/>
        <v>0.17424480805538073</v>
      </c>
      <c r="U95" s="155">
        <f t="shared" si="20"/>
        <v>0.17424480805538073</v>
      </c>
    </row>
    <row r="96" spans="1:21">
      <c r="A96" s="149" t="s">
        <v>1039</v>
      </c>
      <c r="B96" s="206">
        <v>44075</v>
      </c>
      <c r="C96" s="151">
        <v>60.102666666666664</v>
      </c>
      <c r="D96" s="151" t="e">
        <f>NA()</f>
        <v>#N/A</v>
      </c>
      <c r="E96" s="150" t="e">
        <f>NA()</f>
        <v>#N/A</v>
      </c>
      <c r="F96" s="149" t="e">
        <f>NA()</f>
        <v>#N/A</v>
      </c>
      <c r="G96" s="149" t="e">
        <f>NA()</f>
        <v>#N/A</v>
      </c>
      <c r="H96" s="151">
        <v>1347.6</v>
      </c>
      <c r="I96" s="153">
        <v>246.8</v>
      </c>
      <c r="J96" s="149" t="e">
        <f t="shared" si="12"/>
        <v>#N/A</v>
      </c>
      <c r="K96" s="150">
        <f t="shared" si="11"/>
        <v>0.18314039774413773</v>
      </c>
      <c r="L96">
        <v>9.8800000000000013E-2</v>
      </c>
      <c r="M96" s="151" t="e">
        <f t="shared" si="13"/>
        <v>#N/A</v>
      </c>
      <c r="N96" s="151" t="e">
        <f t="shared" si="14"/>
        <v>#N/A</v>
      </c>
      <c r="O96" s="151">
        <f t="shared" si="15"/>
        <v>1347.6</v>
      </c>
      <c r="P96" s="151" t="e">
        <f>NA()</f>
        <v>#N/A</v>
      </c>
      <c r="Q96" s="151" t="e">
        <f t="shared" si="16"/>
        <v>#N/A</v>
      </c>
      <c r="R96" s="151">
        <f t="shared" si="21"/>
        <v>246.8</v>
      </c>
      <c r="S96" s="151">
        <f t="shared" si="18"/>
        <v>246.8</v>
      </c>
      <c r="T96" s="149">
        <f t="shared" si="19"/>
        <v>0.18314039774413773</v>
      </c>
      <c r="U96" s="155">
        <f t="shared" si="20"/>
        <v>0.18314039774413773</v>
      </c>
    </row>
    <row r="97" spans="1:22">
      <c r="A97" s="149" t="s">
        <v>1040</v>
      </c>
      <c r="B97" s="206">
        <v>44166</v>
      </c>
      <c r="C97" s="151">
        <v>60.805999999999997</v>
      </c>
      <c r="D97" s="151" t="e">
        <f>NA()</f>
        <v>#N/A</v>
      </c>
      <c r="E97" s="150" t="e">
        <f>NA()</f>
        <v>#N/A</v>
      </c>
      <c r="F97" s="149" t="e">
        <f>NA()</f>
        <v>#N/A</v>
      </c>
      <c r="G97" s="149" t="e">
        <f>NA()</f>
        <v>#N/A</v>
      </c>
      <c r="H97" s="151">
        <v>1272.9000000000001</v>
      </c>
      <c r="I97" s="153">
        <v>208</v>
      </c>
      <c r="J97" s="149" t="e">
        <f t="shared" si="12"/>
        <v>#N/A</v>
      </c>
      <c r="K97" s="150">
        <f t="shared" si="11"/>
        <v>0.1634063948464137</v>
      </c>
      <c r="L97">
        <v>0.11649</v>
      </c>
      <c r="M97" s="151" t="e">
        <f t="shared" si="13"/>
        <v>#N/A</v>
      </c>
      <c r="N97" s="151" t="e">
        <f t="shared" si="14"/>
        <v>#N/A</v>
      </c>
      <c r="O97" s="151">
        <f t="shared" si="15"/>
        <v>1272.9000000000001</v>
      </c>
      <c r="P97" s="151" t="e">
        <f>NA()</f>
        <v>#N/A</v>
      </c>
      <c r="Q97" s="151" t="e">
        <f t="shared" si="16"/>
        <v>#N/A</v>
      </c>
      <c r="R97" s="151">
        <f t="shared" si="21"/>
        <v>208</v>
      </c>
      <c r="S97" s="151">
        <f t="shared" si="18"/>
        <v>208</v>
      </c>
      <c r="T97" s="149">
        <f t="shared" si="19"/>
        <v>0.1634063948464137</v>
      </c>
      <c r="U97" s="155">
        <f t="shared" si="20"/>
        <v>0.1634063948464137</v>
      </c>
    </row>
    <row r="98" spans="1:22">
      <c r="A98" s="149" t="s">
        <v>1041</v>
      </c>
      <c r="B98" s="206">
        <v>44256</v>
      </c>
      <c r="C98" s="151">
        <v>62.454666666666661</v>
      </c>
      <c r="D98" s="151" t="e">
        <f>NA()</f>
        <v>#N/A</v>
      </c>
      <c r="E98" s="150" t="e">
        <f>NA()</f>
        <v>#N/A</v>
      </c>
      <c r="F98" s="149" t="e">
        <f>NA()</f>
        <v>#N/A</v>
      </c>
      <c r="G98" s="149" t="e">
        <f>NA()</f>
        <v>#N/A</v>
      </c>
      <c r="H98" s="151">
        <v>1244</v>
      </c>
      <c r="I98" s="153">
        <v>207.5</v>
      </c>
      <c r="J98" s="149" t="e">
        <f t="shared" si="12"/>
        <v>#N/A</v>
      </c>
      <c r="K98" s="150">
        <f t="shared" si="11"/>
        <v>0.16680064308681672</v>
      </c>
      <c r="L98">
        <v>0.13081000000000001</v>
      </c>
      <c r="M98" s="151" t="e">
        <f t="shared" si="13"/>
        <v>#N/A</v>
      </c>
      <c r="N98" s="151" t="e">
        <f t="shared" si="14"/>
        <v>#N/A</v>
      </c>
      <c r="O98" s="151">
        <f t="shared" si="15"/>
        <v>1244</v>
      </c>
      <c r="P98" s="151" t="e">
        <f>NA()</f>
        <v>#N/A</v>
      </c>
      <c r="Q98" s="151" t="e">
        <f t="shared" si="16"/>
        <v>#N/A</v>
      </c>
      <c r="R98" s="151">
        <f t="shared" si="21"/>
        <v>207.5</v>
      </c>
      <c r="S98" s="151">
        <f t="shared" si="18"/>
        <v>207.5</v>
      </c>
      <c r="T98" s="149">
        <f t="shared" si="19"/>
        <v>0.16680064308681672</v>
      </c>
      <c r="U98" s="155">
        <f t="shared" si="20"/>
        <v>0.16680064308681672</v>
      </c>
    </row>
    <row r="99" spans="1:22">
      <c r="A99" s="149" t="s">
        <v>1042</v>
      </c>
      <c r="B99" s="206">
        <v>44348</v>
      </c>
      <c r="C99" s="151">
        <v>62.189333333333337</v>
      </c>
      <c r="D99" s="151" t="e">
        <f>NA()</f>
        <v>#N/A</v>
      </c>
      <c r="E99" s="150" t="e">
        <f>NA()</f>
        <v>#N/A</v>
      </c>
      <c r="F99" s="149" t="e">
        <f>NA()</f>
        <v>#N/A</v>
      </c>
      <c r="G99" s="149" t="e">
        <f>NA()</f>
        <v>#N/A</v>
      </c>
      <c r="H99" s="151">
        <v>1297</v>
      </c>
      <c r="I99" s="153">
        <v>197.4</v>
      </c>
      <c r="J99" s="149" t="e">
        <f t="shared" si="12"/>
        <v>#N/A</v>
      </c>
      <c r="K99" s="150">
        <f t="shared" ref="K99:K110" si="22">IFERROR($I99/$H99,NA())</f>
        <v>0.15219737856592136</v>
      </c>
      <c r="L99">
        <v>9.9459999999999993E-2</v>
      </c>
      <c r="M99" s="151" t="e">
        <f t="shared" si="13"/>
        <v>#N/A</v>
      </c>
      <c r="N99" s="151" t="e">
        <f t="shared" si="14"/>
        <v>#N/A</v>
      </c>
      <c r="O99" s="151">
        <f t="shared" si="15"/>
        <v>1297</v>
      </c>
      <c r="P99" s="151" t="e">
        <f>NA()</f>
        <v>#N/A</v>
      </c>
      <c r="Q99" s="151" t="e">
        <f t="shared" si="16"/>
        <v>#N/A</v>
      </c>
      <c r="R99" s="151">
        <f t="shared" si="21"/>
        <v>197.4</v>
      </c>
      <c r="S99" s="151">
        <f t="shared" si="18"/>
        <v>197.4</v>
      </c>
      <c r="T99" s="149">
        <f t="shared" si="19"/>
        <v>0.15219737856592136</v>
      </c>
      <c r="U99" s="155">
        <f t="shared" si="20"/>
        <v>0.15219737856592136</v>
      </c>
    </row>
    <row r="100" spans="1:22">
      <c r="A100" s="149" t="s">
        <v>1043</v>
      </c>
      <c r="B100" s="206">
        <v>44440</v>
      </c>
      <c r="C100" s="151">
        <v>60.817</v>
      </c>
      <c r="D100" s="151" t="e">
        <f>NA()</f>
        <v>#N/A</v>
      </c>
      <c r="E100" s="150" t="e">
        <f>NA()</f>
        <v>#N/A</v>
      </c>
      <c r="F100" s="149" t="e">
        <f>NA()</f>
        <v>#N/A</v>
      </c>
      <c r="G100" s="149" t="e">
        <f>NA()</f>
        <v>#N/A</v>
      </c>
      <c r="H100" s="151">
        <v>1325.2</v>
      </c>
      <c r="I100" s="153">
        <v>198.6</v>
      </c>
      <c r="J100" s="149" t="e">
        <f t="shared" si="12"/>
        <v>#N/A</v>
      </c>
      <c r="K100" s="150">
        <f t="shared" si="22"/>
        <v>0.14986417144581948</v>
      </c>
      <c r="L100">
        <v>7.3040000000000008E-2</v>
      </c>
      <c r="M100" s="151" t="e">
        <f t="shared" si="13"/>
        <v>#N/A</v>
      </c>
      <c r="N100" s="151" t="e">
        <f t="shared" si="14"/>
        <v>#N/A</v>
      </c>
      <c r="O100" s="151">
        <f t="shared" si="15"/>
        <v>1325.2</v>
      </c>
      <c r="P100" s="151" t="e">
        <f>NA()</f>
        <v>#N/A</v>
      </c>
      <c r="Q100" s="151" t="e">
        <f t="shared" si="16"/>
        <v>#N/A</v>
      </c>
      <c r="R100" s="151">
        <f t="shared" si="21"/>
        <v>198.6</v>
      </c>
      <c r="S100" s="151">
        <f t="shared" si="18"/>
        <v>198.6</v>
      </c>
      <c r="T100" s="149">
        <f t="shared" si="19"/>
        <v>0.14986417144581948</v>
      </c>
      <c r="U100" s="155">
        <f t="shared" si="20"/>
        <v>0.14986417144581948</v>
      </c>
    </row>
    <row r="101" spans="1:22">
      <c r="A101" s="149" t="s">
        <v>1044</v>
      </c>
      <c r="B101" s="206">
        <v>44531</v>
      </c>
      <c r="C101" s="151">
        <v>58.370666666666665</v>
      </c>
      <c r="D101" s="151" t="e">
        <f>NA()</f>
        <v>#N/A</v>
      </c>
      <c r="E101" s="150" t="e">
        <f>NA()</f>
        <v>#N/A</v>
      </c>
      <c r="F101" s="149" t="e">
        <f>NA()</f>
        <v>#N/A</v>
      </c>
      <c r="G101" s="149" t="e">
        <f>NA()</f>
        <v>#N/A</v>
      </c>
      <c r="H101" s="151">
        <v>1276.9000000000001</v>
      </c>
      <c r="I101" s="153">
        <v>187.8</v>
      </c>
      <c r="J101" s="149" t="e">
        <f t="shared" si="12"/>
        <v>#N/A</v>
      </c>
      <c r="K101" s="150">
        <f t="shared" si="22"/>
        <v>0.14707494713759886</v>
      </c>
      <c r="L101">
        <v>0.10002</v>
      </c>
      <c r="M101" s="151" t="e">
        <f t="shared" si="13"/>
        <v>#N/A</v>
      </c>
      <c r="N101" s="151" t="e">
        <f t="shared" si="14"/>
        <v>#N/A</v>
      </c>
      <c r="O101" s="151">
        <f t="shared" si="15"/>
        <v>1276.9000000000001</v>
      </c>
      <c r="P101" s="151" t="e">
        <f>NA()</f>
        <v>#N/A</v>
      </c>
      <c r="Q101" s="151" t="e">
        <f t="shared" si="16"/>
        <v>#N/A</v>
      </c>
      <c r="R101" s="151">
        <f t="shared" si="21"/>
        <v>187.8</v>
      </c>
      <c r="S101" s="151">
        <f t="shared" si="18"/>
        <v>187.8</v>
      </c>
      <c r="T101" s="149">
        <f t="shared" si="19"/>
        <v>0.14707494713759886</v>
      </c>
      <c r="U101" s="155">
        <f t="shared" si="20"/>
        <v>0.14707494713759886</v>
      </c>
    </row>
    <row r="102" spans="1:22">
      <c r="A102" s="149" t="s">
        <v>1045</v>
      </c>
      <c r="B102" s="206">
        <v>44621</v>
      </c>
      <c r="C102" s="151">
        <v>57.242333333333335</v>
      </c>
      <c r="D102" s="151" t="e">
        <f>NA()</f>
        <v>#N/A</v>
      </c>
      <c r="E102" s="150" t="e">
        <f>NA()</f>
        <v>#N/A</v>
      </c>
      <c r="F102" s="149" t="e">
        <f>NA()</f>
        <v>#N/A</v>
      </c>
      <c r="G102" s="149" t="e">
        <f>NA()</f>
        <v>#N/A</v>
      </c>
      <c r="H102" s="151">
        <v>1256.9000000000001</v>
      </c>
      <c r="I102" s="153">
        <v>186.4</v>
      </c>
      <c r="J102" s="149" t="e">
        <f t="shared" si="12"/>
        <v>#N/A</v>
      </c>
      <c r="K102" s="150">
        <f t="shared" si="22"/>
        <v>0.14830137640225952</v>
      </c>
      <c r="L102">
        <v>0.11401</v>
      </c>
      <c r="M102" s="151" t="e">
        <f t="shared" si="13"/>
        <v>#N/A</v>
      </c>
      <c r="N102" s="151" t="e">
        <f t="shared" si="14"/>
        <v>#N/A</v>
      </c>
      <c r="O102" s="151">
        <f t="shared" si="15"/>
        <v>1256.9000000000001</v>
      </c>
      <c r="P102" s="151" t="e">
        <f>NA()</f>
        <v>#N/A</v>
      </c>
      <c r="Q102" s="151" t="e">
        <f t="shared" si="16"/>
        <v>#N/A</v>
      </c>
      <c r="R102" s="151">
        <f t="shared" si="21"/>
        <v>186.4</v>
      </c>
      <c r="S102" s="151">
        <f t="shared" si="18"/>
        <v>186.4</v>
      </c>
      <c r="T102" s="149">
        <f t="shared" si="19"/>
        <v>0.14830137640225952</v>
      </c>
      <c r="U102" s="155">
        <f t="shared" si="20"/>
        <v>0.14830137640225952</v>
      </c>
    </row>
    <row r="103" spans="1:22">
      <c r="A103" s="149" t="s">
        <v>1046</v>
      </c>
      <c r="B103" s="206">
        <v>44713</v>
      </c>
      <c r="C103" s="151">
        <v>54.559333333333335</v>
      </c>
      <c r="D103" s="151" t="e">
        <f>NA()</f>
        <v>#N/A</v>
      </c>
      <c r="E103" s="150" t="e">
        <f>NA()</f>
        <v>#N/A</v>
      </c>
      <c r="F103" s="149" t="e">
        <f>NA()</f>
        <v>#N/A</v>
      </c>
      <c r="G103" s="149" t="e">
        <f>NA()</f>
        <v>#N/A</v>
      </c>
      <c r="H103" s="151">
        <v>1312.4</v>
      </c>
      <c r="I103" s="153">
        <v>170</v>
      </c>
      <c r="J103" s="149" t="e">
        <f t="shared" si="12"/>
        <v>#N/A</v>
      </c>
      <c r="K103" s="150">
        <f t="shared" si="22"/>
        <v>0.12953367875647667</v>
      </c>
      <c r="L103">
        <v>8.5379999999999998E-2</v>
      </c>
      <c r="M103" s="151" t="e">
        <f t="shared" si="13"/>
        <v>#N/A</v>
      </c>
      <c r="N103" s="151" t="e">
        <f t="shared" si="14"/>
        <v>#N/A</v>
      </c>
      <c r="O103" s="151">
        <f t="shared" si="15"/>
        <v>1312.4</v>
      </c>
      <c r="P103" s="151" t="e">
        <f>NA()</f>
        <v>#N/A</v>
      </c>
      <c r="Q103" s="151" t="e">
        <f t="shared" si="16"/>
        <v>#N/A</v>
      </c>
      <c r="R103" s="151">
        <f t="shared" si="21"/>
        <v>170</v>
      </c>
      <c r="S103" s="151">
        <f t="shared" si="18"/>
        <v>170</v>
      </c>
      <c r="T103" s="149">
        <f t="shared" si="19"/>
        <v>0.12953367875647667</v>
      </c>
      <c r="U103" s="155">
        <f t="shared" si="20"/>
        <v>0.12953367875647667</v>
      </c>
    </row>
    <row r="104" spans="1:22">
      <c r="A104" s="149" t="s">
        <v>1047</v>
      </c>
      <c r="B104" s="206">
        <v>44805</v>
      </c>
      <c r="C104" s="151">
        <v>51.93</v>
      </c>
      <c r="D104" s="151" t="e">
        <f>NA()</f>
        <v>#N/A</v>
      </c>
      <c r="E104" s="150" t="e">
        <f>NA()</f>
        <v>#N/A</v>
      </c>
      <c r="F104" s="149" t="e">
        <f>NA()</f>
        <v>#N/A</v>
      </c>
      <c r="G104" s="149" t="e">
        <f>NA()</f>
        <v>#N/A</v>
      </c>
      <c r="H104" s="151">
        <v>1360.4</v>
      </c>
      <c r="I104" s="153">
        <v>158</v>
      </c>
      <c r="J104" s="149" t="e">
        <f t="shared" si="12"/>
        <v>#N/A</v>
      </c>
      <c r="K104" s="150">
        <f t="shared" si="22"/>
        <v>0.116142311084975</v>
      </c>
      <c r="L104">
        <v>5.1220000000000002E-2</v>
      </c>
      <c r="M104" s="151" t="e">
        <f t="shared" si="13"/>
        <v>#N/A</v>
      </c>
      <c r="N104" s="151" t="e">
        <f t="shared" si="14"/>
        <v>#N/A</v>
      </c>
      <c r="O104" s="151">
        <f t="shared" si="15"/>
        <v>1360.4</v>
      </c>
      <c r="P104" s="151" t="e">
        <f>NA()</f>
        <v>#N/A</v>
      </c>
      <c r="Q104" s="151" t="e">
        <f t="shared" si="16"/>
        <v>#N/A</v>
      </c>
      <c r="R104" s="151">
        <f t="shared" si="21"/>
        <v>158</v>
      </c>
      <c r="S104" s="151">
        <f t="shared" si="18"/>
        <v>158</v>
      </c>
      <c r="T104" s="149">
        <f t="shared" si="19"/>
        <v>0.116142311084975</v>
      </c>
      <c r="U104" s="155">
        <f t="shared" si="20"/>
        <v>0.116142311084975</v>
      </c>
    </row>
    <row r="105" spans="1:22">
      <c r="A105" s="149" t="s">
        <v>1048</v>
      </c>
      <c r="B105" s="206">
        <v>44896</v>
      </c>
      <c r="C105" s="151">
        <v>49.948</v>
      </c>
      <c r="D105" s="151" t="e">
        <f>NA()</f>
        <v>#N/A</v>
      </c>
      <c r="E105" s="150" t="e">
        <f>NA()</f>
        <v>#N/A</v>
      </c>
      <c r="F105" s="149" t="e">
        <f>NA()</f>
        <v>#N/A</v>
      </c>
      <c r="G105" s="149" t="e">
        <f>NA()</f>
        <v>#N/A</v>
      </c>
      <c r="H105" s="151">
        <v>1307</v>
      </c>
      <c r="I105" s="153">
        <v>165.8</v>
      </c>
      <c r="J105" s="149" t="e">
        <f t="shared" si="12"/>
        <v>#N/A</v>
      </c>
      <c r="K105" s="150">
        <f t="shared" si="22"/>
        <v>0.12685539403213467</v>
      </c>
      <c r="L105">
        <v>6.6900000000000001E-2</v>
      </c>
      <c r="M105" s="151" t="e">
        <f t="shared" si="13"/>
        <v>#N/A</v>
      </c>
      <c r="N105" s="151" t="e">
        <f t="shared" si="14"/>
        <v>#N/A</v>
      </c>
      <c r="O105" s="151">
        <f t="shared" si="15"/>
        <v>1307</v>
      </c>
      <c r="P105" s="151" t="e">
        <f>NA()</f>
        <v>#N/A</v>
      </c>
      <c r="Q105" s="151" t="e">
        <f t="shared" si="16"/>
        <v>#N/A</v>
      </c>
      <c r="R105" s="151">
        <f t="shared" si="21"/>
        <v>165.8</v>
      </c>
      <c r="S105" s="151">
        <f t="shared" si="18"/>
        <v>165.8</v>
      </c>
      <c r="T105" s="149">
        <f t="shared" si="19"/>
        <v>0.12685539403213467</v>
      </c>
      <c r="U105" s="155">
        <f t="shared" si="20"/>
        <v>0.12685539403213467</v>
      </c>
    </row>
    <row r="106" spans="1:22">
      <c r="A106" s="149" t="s">
        <v>1049</v>
      </c>
      <c r="B106" s="206">
        <v>44986</v>
      </c>
      <c r="C106" s="151">
        <v>48.094000000000001</v>
      </c>
      <c r="D106" s="151" t="e">
        <f>NA()</f>
        <v>#N/A</v>
      </c>
      <c r="E106" s="150" t="e">
        <f>NA()</f>
        <v>#N/A</v>
      </c>
      <c r="F106" s="149" t="e">
        <f>NA()</f>
        <v>#N/A</v>
      </c>
      <c r="G106" s="149" t="e">
        <f>NA()</f>
        <v>#N/A</v>
      </c>
      <c r="H106" s="151">
        <v>1309.3</v>
      </c>
      <c r="I106" s="153">
        <v>179.6</v>
      </c>
      <c r="J106" s="149" t="e">
        <f t="shared" si="12"/>
        <v>#N/A</v>
      </c>
      <c r="K106" s="150">
        <f t="shared" si="22"/>
        <v>0.13717253494233561</v>
      </c>
      <c r="L106" s="149" t="e">
        <f>IFERROR($G106/$F106,NA())</f>
        <v>#N/A</v>
      </c>
      <c r="M106" s="151" t="e">
        <f t="shared" si="13"/>
        <v>#N/A</v>
      </c>
      <c r="N106" s="151" t="e">
        <f t="shared" si="14"/>
        <v>#N/A</v>
      </c>
      <c r="O106" s="151">
        <f t="shared" si="15"/>
        <v>1309.3</v>
      </c>
      <c r="P106" s="151" t="e">
        <f>NA()</f>
        <v>#N/A</v>
      </c>
      <c r="Q106" s="151" t="e">
        <f t="shared" si="16"/>
        <v>#N/A</v>
      </c>
      <c r="R106" s="151">
        <f t="shared" si="21"/>
        <v>179.6</v>
      </c>
      <c r="S106" s="151">
        <f t="shared" si="18"/>
        <v>179.6</v>
      </c>
      <c r="T106" s="149">
        <f t="shared" si="19"/>
        <v>0.13717253494233561</v>
      </c>
      <c r="U106" s="155">
        <f t="shared" si="20"/>
        <v>0.13717253494233561</v>
      </c>
    </row>
    <row r="107" spans="1:22">
      <c r="A107" s="149" t="s">
        <v>1050</v>
      </c>
      <c r="B107" s="206">
        <v>45078</v>
      </c>
      <c r="C107" s="151">
        <v>47.133666666666663</v>
      </c>
      <c r="D107" s="151" t="e">
        <f>NA()</f>
        <v>#N/A</v>
      </c>
      <c r="E107" s="150" t="e">
        <f>NA()</f>
        <v>#N/A</v>
      </c>
      <c r="F107" s="149" t="e">
        <f>NA()</f>
        <v>#N/A</v>
      </c>
      <c r="G107" s="149" t="e">
        <f>NA()</f>
        <v>#N/A</v>
      </c>
      <c r="H107" s="151">
        <v>1372.1</v>
      </c>
      <c r="I107" s="153">
        <v>160.69999999999999</v>
      </c>
      <c r="J107" s="149" t="e">
        <f t="shared" si="12"/>
        <v>#N/A</v>
      </c>
      <c r="K107" s="150">
        <f t="shared" si="22"/>
        <v>0.11711974345893156</v>
      </c>
      <c r="L107" s="149" t="e">
        <f>IFERROR($G107/$F107,NA())</f>
        <v>#N/A</v>
      </c>
      <c r="M107" s="151" t="e">
        <f t="shared" si="13"/>
        <v>#N/A</v>
      </c>
      <c r="N107" s="151" t="e">
        <f t="shared" si="14"/>
        <v>#N/A</v>
      </c>
      <c r="O107" s="151">
        <f t="shared" si="15"/>
        <v>1372.1</v>
      </c>
      <c r="P107" s="151" t="e">
        <f>NA()</f>
        <v>#N/A</v>
      </c>
      <c r="Q107" s="151" t="e">
        <f t="shared" si="16"/>
        <v>#N/A</v>
      </c>
      <c r="R107" s="151">
        <f t="shared" si="21"/>
        <v>160.69999999999999</v>
      </c>
      <c r="S107" s="151">
        <f t="shared" si="18"/>
        <v>160.69999999999999</v>
      </c>
      <c r="T107" s="149">
        <f t="shared" si="19"/>
        <v>0.11711974345893156</v>
      </c>
      <c r="U107" s="155">
        <f t="shared" si="20"/>
        <v>0.11711974345893156</v>
      </c>
    </row>
    <row r="108" spans="1:22">
      <c r="A108" s="149" t="s">
        <v>1051</v>
      </c>
      <c r="B108" s="206">
        <v>45170</v>
      </c>
      <c r="C108" s="151">
        <v>46.209666666666664</v>
      </c>
      <c r="D108" s="151" t="e">
        <f>NA()</f>
        <v>#N/A</v>
      </c>
      <c r="E108" s="150" t="e">
        <f>NA()</f>
        <v>#N/A</v>
      </c>
      <c r="F108" s="149" t="e">
        <f>NA()</f>
        <v>#N/A</v>
      </c>
      <c r="G108" s="149" t="e">
        <f>NA()</f>
        <v>#N/A</v>
      </c>
      <c r="H108" s="151">
        <v>1387.7</v>
      </c>
      <c r="I108" s="153">
        <v>167.2</v>
      </c>
      <c r="J108" s="149" t="e">
        <f t="shared" si="12"/>
        <v>#N/A</v>
      </c>
      <c r="K108" s="150">
        <f t="shared" si="22"/>
        <v>0.12048713698926279</v>
      </c>
      <c r="L108" s="149" t="e">
        <f>IFERROR($G108/$F108,NA())</f>
        <v>#N/A</v>
      </c>
      <c r="M108" s="151" t="e">
        <f t="shared" si="13"/>
        <v>#N/A</v>
      </c>
      <c r="N108" s="151" t="e">
        <f t="shared" si="14"/>
        <v>#N/A</v>
      </c>
      <c r="O108" s="151">
        <f t="shared" si="15"/>
        <v>1387.7</v>
      </c>
      <c r="P108" s="151" t="e">
        <f>NA()</f>
        <v>#N/A</v>
      </c>
      <c r="Q108" s="151" t="e">
        <f t="shared" si="16"/>
        <v>#N/A</v>
      </c>
      <c r="R108" s="151">
        <f t="shared" si="21"/>
        <v>167.2</v>
      </c>
      <c r="S108" s="151">
        <f t="shared" si="18"/>
        <v>167.2</v>
      </c>
      <c r="T108" s="149">
        <f t="shared" si="19"/>
        <v>0.12048713698926279</v>
      </c>
      <c r="U108" s="155">
        <f t="shared" si="20"/>
        <v>0.12048713698926279</v>
      </c>
    </row>
    <row r="109" spans="1:22">
      <c r="A109" s="149" t="s">
        <v>1052</v>
      </c>
      <c r="B109" s="206">
        <v>45261</v>
      </c>
      <c r="C109" s="151">
        <v>45.993333333333332</v>
      </c>
      <c r="D109" s="151" t="e">
        <f>NA()</f>
        <v>#N/A</v>
      </c>
      <c r="E109" s="150" t="e">
        <f>NA()</f>
        <v>#N/A</v>
      </c>
      <c r="F109" s="149" t="e">
        <f>NA()</f>
        <v>#N/A</v>
      </c>
      <c r="G109" s="149" t="e">
        <f>NA()</f>
        <v>#N/A</v>
      </c>
      <c r="H109" s="151">
        <v>1354.546558193734</v>
      </c>
      <c r="I109" s="153">
        <v>177.4</v>
      </c>
      <c r="J109" s="149" t="e">
        <f t="shared" si="12"/>
        <v>#N/A</v>
      </c>
      <c r="K109" s="150">
        <f t="shared" si="22"/>
        <v>0.1309663362450679</v>
      </c>
      <c r="L109" s="149" t="e">
        <f>IFERROR($G109/$F109,NA())</f>
        <v>#N/A</v>
      </c>
      <c r="M109" s="151" t="e">
        <f t="shared" si="13"/>
        <v>#N/A</v>
      </c>
      <c r="N109" s="151" t="e">
        <f t="shared" si="14"/>
        <v>#N/A</v>
      </c>
      <c r="O109" s="151">
        <f t="shared" si="15"/>
        <v>1354.546558193734</v>
      </c>
      <c r="P109" s="151" t="e">
        <f>NA()</f>
        <v>#N/A</v>
      </c>
      <c r="Q109" s="151" t="e">
        <f t="shared" si="16"/>
        <v>#N/A</v>
      </c>
      <c r="R109" s="151">
        <f t="shared" si="21"/>
        <v>177.4</v>
      </c>
      <c r="S109" s="151">
        <f t="shared" si="18"/>
        <v>177.4</v>
      </c>
      <c r="T109" s="149">
        <f t="shared" si="19"/>
        <v>0.1309663362450679</v>
      </c>
      <c r="U109" s="155">
        <f t="shared" si="20"/>
        <v>0.1309663362450679</v>
      </c>
    </row>
    <row r="110" spans="1:22">
      <c r="A110" s="149" t="s">
        <v>1053</v>
      </c>
      <c r="B110" s="206">
        <v>45352</v>
      </c>
      <c r="C110" s="151" t="e">
        <f>NA()</f>
        <v>#N/A</v>
      </c>
      <c r="D110" s="151" t="e">
        <f>NA()</f>
        <v>#N/A</v>
      </c>
      <c r="E110" s="150" t="e">
        <f>NA()</f>
        <v>#N/A</v>
      </c>
      <c r="F110" s="149" t="e">
        <f>NA()</f>
        <v>#N/A</v>
      </c>
      <c r="G110" s="149" t="e">
        <f>NA()</f>
        <v>#N/A</v>
      </c>
      <c r="H110" s="151">
        <v>1320.7343600530871</v>
      </c>
      <c r="I110" s="153">
        <v>204.4</v>
      </c>
      <c r="J110" s="149" t="e">
        <f t="shared" si="12"/>
        <v>#N/A</v>
      </c>
      <c r="K110" s="150">
        <f t="shared" si="22"/>
        <v>0.15476238536853401</v>
      </c>
      <c r="L110" s="149" t="e">
        <f>IFERROR($G110/$F110,NA())</f>
        <v>#N/A</v>
      </c>
      <c r="M110" s="151" t="e">
        <f t="shared" si="13"/>
        <v>#N/A</v>
      </c>
      <c r="N110" s="151" t="e">
        <f t="shared" si="14"/>
        <v>#N/A</v>
      </c>
      <c r="O110" s="151">
        <f t="shared" si="15"/>
        <v>1320.7343600530871</v>
      </c>
      <c r="P110" s="151" t="e">
        <f>NA()</f>
        <v>#N/A</v>
      </c>
      <c r="Q110" s="151" t="e">
        <f t="shared" si="16"/>
        <v>#N/A</v>
      </c>
      <c r="R110" s="151">
        <f t="shared" si="21"/>
        <v>204.4</v>
      </c>
      <c r="S110" s="151">
        <f t="shared" si="18"/>
        <v>204.4</v>
      </c>
      <c r="T110" s="149">
        <f t="shared" si="19"/>
        <v>0.15476238536853401</v>
      </c>
      <c r="U110" s="155">
        <f t="shared" si="20"/>
        <v>0.15476238536853401</v>
      </c>
    </row>
    <row r="111" spans="1:22">
      <c r="A111" s="205" t="s">
        <v>1054</v>
      </c>
      <c r="B111" s="206">
        <v>45444</v>
      </c>
      <c r="C111" s="151"/>
      <c r="D111" s="151"/>
      <c r="E111" s="150"/>
      <c r="M111" s="151"/>
      <c r="N111" s="151"/>
      <c r="O111" s="151"/>
      <c r="P111" s="151"/>
      <c r="Q111" s="151"/>
      <c r="R111" s="151"/>
      <c r="S111" s="151"/>
      <c r="U111" s="155">
        <v>0.13800000000000001</v>
      </c>
      <c r="V111" s="205" t="s">
        <v>1252</v>
      </c>
    </row>
    <row r="112" spans="1:22">
      <c r="A112" s="205" t="s">
        <v>1055</v>
      </c>
      <c r="B112" s="206">
        <v>45536</v>
      </c>
      <c r="C112" s="151"/>
      <c r="D112" s="151"/>
      <c r="E112" s="150"/>
      <c r="M112" s="151"/>
      <c r="N112" s="151"/>
      <c r="O112" s="151"/>
      <c r="P112" s="151"/>
      <c r="Q112" s="151"/>
      <c r="R112" s="151"/>
      <c r="S112" s="151"/>
      <c r="U112" s="155">
        <f>_xlfn.FORECAST.ETS(B112,U2:U111,B2:B111)</f>
        <v>0.13754449802558613</v>
      </c>
    </row>
    <row r="114" spans="8:8">
      <c r="H114" s="15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049CF-08C0-A44D-B218-87070FBC3AFF}">
  <dimension ref="A1:X262"/>
  <sheetViews>
    <sheetView topLeftCell="N1" zoomScale="125" workbookViewId="0">
      <selection activeCell="X2" sqref="X2"/>
    </sheetView>
  </sheetViews>
  <sheetFormatPr baseColWidth="10" defaultRowHeight="15"/>
  <cols>
    <col min="24" max="24" width="13" bestFit="1" customWidth="1"/>
  </cols>
  <sheetData>
    <row r="1" spans="1:24">
      <c r="A1" s="156" t="s">
        <v>1145</v>
      </c>
      <c r="B1" s="157">
        <v>11500</v>
      </c>
      <c r="C1" s="157">
        <v>11800</v>
      </c>
      <c r="D1" s="157">
        <v>15100</v>
      </c>
      <c r="E1" s="157">
        <v>15700</v>
      </c>
      <c r="F1" s="157">
        <v>16000</v>
      </c>
      <c r="G1" s="157">
        <v>16300</v>
      </c>
      <c r="H1" s="157">
        <v>16600</v>
      </c>
      <c r="I1" s="157">
        <v>19300</v>
      </c>
      <c r="J1" s="157">
        <v>20500</v>
      </c>
      <c r="K1" s="157">
        <v>20800</v>
      </c>
      <c r="L1" s="157">
        <v>21400</v>
      </c>
      <c r="M1" s="157">
        <v>21700</v>
      </c>
      <c r="N1" s="157">
        <v>22000</v>
      </c>
      <c r="O1" s="157">
        <v>22300</v>
      </c>
      <c r="P1" s="157">
        <v>24100</v>
      </c>
      <c r="Q1" s="157">
        <v>24700</v>
      </c>
      <c r="R1" s="157">
        <v>25000</v>
      </c>
      <c r="S1" s="157">
        <v>26200</v>
      </c>
      <c r="T1" s="157" t="s">
        <v>1151</v>
      </c>
      <c r="V1" t="s">
        <v>347</v>
      </c>
      <c r="W1" t="s">
        <v>1151</v>
      </c>
      <c r="X1" t="s">
        <v>1152</v>
      </c>
    </row>
    <row r="2" spans="1:24">
      <c r="A2" s="158">
        <v>37652</v>
      </c>
      <c r="B2" s="159">
        <v>0.47924868875697779</v>
      </c>
      <c r="C2" s="159">
        <v>0.40059839626895111</v>
      </c>
      <c r="D2" s="159">
        <v>2.666896536621664E-2</v>
      </c>
      <c r="E2" s="159">
        <v>0.51349618700686472</v>
      </c>
      <c r="F2" s="159">
        <v>0.36394056802093888</v>
      </c>
      <c r="G2" s="159">
        <v>0.43088199970122487</v>
      </c>
      <c r="H2" s="159">
        <v>0.2258490322192129</v>
      </c>
      <c r="I2" s="159">
        <v>0.4663374785095093</v>
      </c>
      <c r="J2" s="159">
        <v>0.27280469841556632</v>
      </c>
      <c r="K2" s="159">
        <v>0.55405910197785946</v>
      </c>
      <c r="L2" s="159">
        <v>0.42647259479047728</v>
      </c>
      <c r="M2" s="159">
        <v>0.64485642492508299</v>
      </c>
      <c r="N2" s="159">
        <v>0.25793336014184387</v>
      </c>
      <c r="O2" s="159">
        <v>0.34611266290689402</v>
      </c>
      <c r="P2" s="159">
        <v>0.42091927615757541</v>
      </c>
      <c r="Q2" s="159" t="e">
        <f>NA()</f>
        <v>#N/A</v>
      </c>
      <c r="R2" s="159" t="e">
        <f>NA()</f>
        <v>#N/A</v>
      </c>
      <c r="S2" s="159" t="e">
        <f>NA()</f>
        <v>#N/A</v>
      </c>
      <c r="T2" s="159">
        <v>0.47035899795278102</v>
      </c>
      <c r="V2" s="2">
        <v>37711</v>
      </c>
      <c r="W2" s="193">
        <f t="shared" ref="W2:W65" si="0">VLOOKUP(V2,$A$2:$T$262,MATCH(W$1,$A$1:$T$1,0),FALSE)</f>
        <v>0.48548187730779857</v>
      </c>
      <c r="X2">
        <f>W2-0.15</f>
        <v>0.33548187730779855</v>
      </c>
    </row>
    <row r="3" spans="1:24">
      <c r="A3" s="158">
        <v>37680</v>
      </c>
      <c r="B3" s="159">
        <v>0.39531136127224809</v>
      </c>
      <c r="C3" s="159">
        <v>0.34352460243338739</v>
      </c>
      <c r="D3" s="159">
        <v>2.0563689075188154E-2</v>
      </c>
      <c r="E3" s="159">
        <v>0.55171304941472499</v>
      </c>
      <c r="F3" s="159">
        <v>0.29768359454932208</v>
      </c>
      <c r="G3" s="159">
        <v>0.39086999427086211</v>
      </c>
      <c r="H3" s="159">
        <v>0.24103085591575346</v>
      </c>
      <c r="I3" s="159">
        <v>0.49404145203697142</v>
      </c>
      <c r="J3" s="159">
        <v>0.22713277726466968</v>
      </c>
      <c r="K3" s="159">
        <v>0.64718419552521145</v>
      </c>
      <c r="L3" s="159">
        <v>0.55895323115472506</v>
      </c>
      <c r="M3" s="159">
        <v>0.65551651552964907</v>
      </c>
      <c r="N3" s="159">
        <v>0.26952345616344603</v>
      </c>
      <c r="O3" s="159">
        <v>0.36777667906383366</v>
      </c>
      <c r="P3" s="159">
        <v>0.41583391237908612</v>
      </c>
      <c r="Q3" s="159" t="e">
        <f>NA()</f>
        <v>#N/A</v>
      </c>
      <c r="R3" s="159" t="e">
        <f>NA()</f>
        <v>#N/A</v>
      </c>
      <c r="S3" s="159" t="e">
        <f>NA()</f>
        <v>#N/A</v>
      </c>
      <c r="T3" s="159">
        <v>0.47451847353943755</v>
      </c>
      <c r="V3" s="2">
        <v>37802</v>
      </c>
      <c r="W3" s="193">
        <f t="shared" si="0"/>
        <v>0.50226737047377434</v>
      </c>
      <c r="X3">
        <f t="shared" ref="X3:X66" si="1">W3-0.15</f>
        <v>0.35226737047377432</v>
      </c>
    </row>
    <row r="4" spans="1:24">
      <c r="A4" s="158">
        <v>37711</v>
      </c>
      <c r="B4" s="159">
        <v>0.38999077791098857</v>
      </c>
      <c r="C4" s="159">
        <v>0.33326103687034608</v>
      </c>
      <c r="D4" s="159">
        <v>1.617129566668998E-2</v>
      </c>
      <c r="E4" s="159">
        <v>0.57202492174675645</v>
      </c>
      <c r="F4" s="159">
        <v>0.28686032478370022</v>
      </c>
      <c r="G4" s="159">
        <v>0.3830773311509002</v>
      </c>
      <c r="H4" s="159">
        <v>0.23957805768479518</v>
      </c>
      <c r="I4" s="159">
        <v>0.54426044581017241</v>
      </c>
      <c r="J4" s="159">
        <v>0.25488556612644514</v>
      </c>
      <c r="K4" s="159">
        <v>0.6741602897017297</v>
      </c>
      <c r="L4" s="159">
        <v>0.51276286581207464</v>
      </c>
      <c r="M4" s="159">
        <v>0.64255484555987152</v>
      </c>
      <c r="N4" s="159">
        <v>0.25844790058173883</v>
      </c>
      <c r="O4" s="159">
        <v>0.36222248564293796</v>
      </c>
      <c r="P4" s="159">
        <v>0.48133909318207663</v>
      </c>
      <c r="Q4" s="159">
        <v>0.9056668890689753</v>
      </c>
      <c r="R4" s="159" t="e">
        <f>NA()</f>
        <v>#N/A</v>
      </c>
      <c r="S4" s="159" t="e">
        <f>NA()</f>
        <v>#N/A</v>
      </c>
      <c r="T4" s="159">
        <v>0.48548187730779857</v>
      </c>
      <c r="V4" s="2">
        <v>37894</v>
      </c>
      <c r="W4" s="193">
        <f t="shared" si="0"/>
        <v>0.4982096331901979</v>
      </c>
      <c r="X4">
        <f t="shared" si="1"/>
        <v>0.34820963319019793</v>
      </c>
    </row>
    <row r="5" spans="1:24">
      <c r="A5" s="158">
        <v>37741</v>
      </c>
      <c r="B5" s="159">
        <v>0.32319443620370958</v>
      </c>
      <c r="C5" s="159">
        <v>0.33632252250475486</v>
      </c>
      <c r="D5" s="159">
        <v>5.3285942770524453E-2</v>
      </c>
      <c r="E5" s="159">
        <v>0.60863499480353556</v>
      </c>
      <c r="F5" s="159">
        <v>0.35407771601241333</v>
      </c>
      <c r="G5" s="159">
        <v>0.3376670368283981</v>
      </c>
      <c r="H5" s="159">
        <v>0.23212144280502608</v>
      </c>
      <c r="I5" s="159">
        <v>0.53953361875962857</v>
      </c>
      <c r="J5" s="159">
        <v>0.25103142723950872</v>
      </c>
      <c r="K5" s="159">
        <v>0.65711472814047445</v>
      </c>
      <c r="L5" s="159">
        <v>0.40449790773748928</v>
      </c>
      <c r="M5" s="159">
        <v>0.64745927441745765</v>
      </c>
      <c r="N5" s="159">
        <v>0.2231237633898992</v>
      </c>
      <c r="O5" s="159">
        <v>0.34772229637746765</v>
      </c>
      <c r="P5" s="159">
        <v>0.49849972248452545</v>
      </c>
      <c r="Q5" s="159">
        <v>0.73720531221595664</v>
      </c>
      <c r="R5" s="159" t="e">
        <f>NA()</f>
        <v>#N/A</v>
      </c>
      <c r="S5" s="159" t="e">
        <f>NA()</f>
        <v>#N/A</v>
      </c>
      <c r="T5" s="159">
        <v>0.48255625141929914</v>
      </c>
      <c r="V5" s="2">
        <v>37986</v>
      </c>
      <c r="W5" s="193">
        <f t="shared" si="0"/>
        <v>0.48079549185057147</v>
      </c>
      <c r="X5">
        <f t="shared" si="1"/>
        <v>0.33079549185057144</v>
      </c>
    </row>
    <row r="6" spans="1:24">
      <c r="A6" s="158">
        <v>37772</v>
      </c>
      <c r="B6" s="159">
        <v>0.38899636706249185</v>
      </c>
      <c r="C6" s="159">
        <v>0.36616825284754573</v>
      </c>
      <c r="D6" s="159">
        <v>0.1363892468425614</v>
      </c>
      <c r="E6" s="159">
        <v>0.62966486385610232</v>
      </c>
      <c r="F6" s="159">
        <v>0.43887778471159211</v>
      </c>
      <c r="G6" s="159">
        <v>0.34389254418403542</v>
      </c>
      <c r="H6" s="159">
        <v>0.22413228831811369</v>
      </c>
      <c r="I6" s="159">
        <v>0.59290015313366895</v>
      </c>
      <c r="J6" s="159">
        <v>0.24902634231652807</v>
      </c>
      <c r="K6" s="159">
        <v>0.66771863415637611</v>
      </c>
      <c r="L6" s="159">
        <v>0.36454202939501046</v>
      </c>
      <c r="M6" s="159">
        <v>0.70598329595929743</v>
      </c>
      <c r="N6" s="159">
        <v>0.21266357736583183</v>
      </c>
      <c r="O6" s="159">
        <v>0.35478107687703631</v>
      </c>
      <c r="P6" s="159">
        <v>0.51650052637622224</v>
      </c>
      <c r="Q6" s="159">
        <v>0.42565874968374945</v>
      </c>
      <c r="R6" s="159" t="e">
        <f>NA()</f>
        <v>#N/A</v>
      </c>
      <c r="S6" s="159" t="e">
        <f>NA()</f>
        <v>#N/A</v>
      </c>
      <c r="T6" s="159">
        <v>0.50671893205969298</v>
      </c>
      <c r="V6" s="2">
        <v>38077</v>
      </c>
      <c r="W6" s="193">
        <f t="shared" si="0"/>
        <v>0.47403082235523636</v>
      </c>
      <c r="X6">
        <f t="shared" si="1"/>
        <v>0.32403082235523639</v>
      </c>
    </row>
    <row r="7" spans="1:24">
      <c r="A7" s="158">
        <v>37802</v>
      </c>
      <c r="B7" s="159">
        <v>0.4231708452893076</v>
      </c>
      <c r="C7" s="159">
        <v>0.36207270231837124</v>
      </c>
      <c r="D7" s="159">
        <v>0.14777206839345469</v>
      </c>
      <c r="E7" s="159">
        <v>0.66345401111099245</v>
      </c>
      <c r="F7" s="159">
        <v>0.36502838937230403</v>
      </c>
      <c r="G7" s="159">
        <v>0.3653640829593563</v>
      </c>
      <c r="H7" s="159">
        <v>0.18214490473364547</v>
      </c>
      <c r="I7" s="159">
        <v>0.57343974140097831</v>
      </c>
      <c r="J7" s="159">
        <v>0.23941824272462903</v>
      </c>
      <c r="K7" s="159">
        <v>0.64673104343202947</v>
      </c>
      <c r="L7" s="159">
        <v>0.28896847867266073</v>
      </c>
      <c r="M7" s="159">
        <v>0.72227884891628624</v>
      </c>
      <c r="N7" s="159">
        <v>0.22327896169116526</v>
      </c>
      <c r="O7" s="159">
        <v>0.35800035593373575</v>
      </c>
      <c r="P7" s="159">
        <v>0.52351232942268178</v>
      </c>
      <c r="Q7" s="159">
        <v>0.33216652856072021</v>
      </c>
      <c r="R7" s="159" t="e">
        <f>NA()</f>
        <v>#N/A</v>
      </c>
      <c r="S7" s="159" t="e">
        <f>NA()</f>
        <v>#N/A</v>
      </c>
      <c r="T7" s="159">
        <v>0.50226737047377434</v>
      </c>
      <c r="V7" s="2">
        <v>38168</v>
      </c>
      <c r="W7" s="193">
        <f t="shared" si="0"/>
        <v>0.45937113998064527</v>
      </c>
      <c r="X7">
        <f t="shared" si="1"/>
        <v>0.30937113998064525</v>
      </c>
    </row>
    <row r="8" spans="1:24">
      <c r="A8" s="158">
        <v>37833</v>
      </c>
      <c r="B8" s="159">
        <v>0.52703993274102201</v>
      </c>
      <c r="C8" s="159">
        <v>0.36870467573287358</v>
      </c>
      <c r="D8" s="159">
        <v>0.17429710141984925</v>
      </c>
      <c r="E8" s="159">
        <v>0.59772705280249072</v>
      </c>
      <c r="F8" s="159">
        <v>0.36286977636919987</v>
      </c>
      <c r="G8" s="159">
        <v>0.37109332453812482</v>
      </c>
      <c r="H8" s="159">
        <v>0.22447613768117616</v>
      </c>
      <c r="I8" s="159">
        <v>0.51808056310891126</v>
      </c>
      <c r="J8" s="159">
        <v>0.26208350969128791</v>
      </c>
      <c r="K8" s="159">
        <v>0.67970614068520785</v>
      </c>
      <c r="L8" s="159">
        <v>0.30996113508244583</v>
      </c>
      <c r="M8" s="159">
        <v>0.67660804886247949</v>
      </c>
      <c r="N8" s="159">
        <v>0.23478659550217851</v>
      </c>
      <c r="O8" s="159">
        <v>0.39048542843778061</v>
      </c>
      <c r="P8" s="159">
        <v>0.51376659511460177</v>
      </c>
      <c r="Q8" s="159">
        <v>0.30372770564720175</v>
      </c>
      <c r="R8" s="159" t="e">
        <f>NA()</f>
        <v>#N/A</v>
      </c>
      <c r="S8" s="159" t="e">
        <f>NA()</f>
        <v>#N/A</v>
      </c>
      <c r="T8" s="159">
        <v>0.48189389565323221</v>
      </c>
      <c r="V8" s="2">
        <v>38260</v>
      </c>
      <c r="W8" s="193">
        <f t="shared" si="0"/>
        <v>0.48996453858735461</v>
      </c>
      <c r="X8">
        <f t="shared" si="1"/>
        <v>0.33996453858735465</v>
      </c>
    </row>
    <row r="9" spans="1:24">
      <c r="A9" s="158">
        <v>37864</v>
      </c>
      <c r="B9" s="159">
        <v>0.44490991944267483</v>
      </c>
      <c r="C9" s="159">
        <v>0.37321836571110051</v>
      </c>
      <c r="D9" s="159">
        <v>9.0697696165351629E-2</v>
      </c>
      <c r="E9" s="159">
        <v>0.54364504133661595</v>
      </c>
      <c r="F9" s="159">
        <v>0.30018923055416052</v>
      </c>
      <c r="G9" s="159">
        <v>0.38051258355987277</v>
      </c>
      <c r="H9" s="159">
        <v>0.24253587640874241</v>
      </c>
      <c r="I9" s="159">
        <v>0.46172394721113924</v>
      </c>
      <c r="J9" s="159">
        <v>0.27946150637530137</v>
      </c>
      <c r="K9" s="159">
        <v>0.69749938865990613</v>
      </c>
      <c r="L9" s="159">
        <v>0.32030253939444414</v>
      </c>
      <c r="M9" s="159">
        <v>0.6929909551405441</v>
      </c>
      <c r="N9" s="159">
        <v>0.23524325254989442</v>
      </c>
      <c r="O9" s="159">
        <v>0.41528808089498337</v>
      </c>
      <c r="P9" s="159">
        <v>0.56212503471596098</v>
      </c>
      <c r="Q9" s="159">
        <v>0.32952077574629013</v>
      </c>
      <c r="R9" s="159" t="e">
        <f>NA()</f>
        <v>#N/A</v>
      </c>
      <c r="S9" s="159" t="e">
        <f>NA()</f>
        <v>#N/A</v>
      </c>
      <c r="T9" s="159">
        <v>0.47812400263653593</v>
      </c>
      <c r="V9" s="2">
        <v>38352</v>
      </c>
      <c r="W9" s="193">
        <f t="shared" si="0"/>
        <v>0.48016881595344751</v>
      </c>
      <c r="X9">
        <f t="shared" si="1"/>
        <v>0.33016881595344749</v>
      </c>
    </row>
    <row r="10" spans="1:24">
      <c r="A10" s="158">
        <v>37894</v>
      </c>
      <c r="B10" s="159">
        <v>0.43081291906576508</v>
      </c>
      <c r="C10" s="159">
        <v>0.37996836726189231</v>
      </c>
      <c r="D10" s="159">
        <v>0.23777135743609049</v>
      </c>
      <c r="E10" s="159">
        <v>0.54601569112355486</v>
      </c>
      <c r="F10" s="159">
        <v>0.33697562552806243</v>
      </c>
      <c r="G10" s="159">
        <v>0.39593529229019353</v>
      </c>
      <c r="H10" s="159">
        <v>0.26215352551007703</v>
      </c>
      <c r="I10" s="159">
        <v>0.54824497609876777</v>
      </c>
      <c r="J10" s="159">
        <v>0.28775292355968529</v>
      </c>
      <c r="K10" s="159">
        <v>0.70243098866735243</v>
      </c>
      <c r="L10" s="159">
        <v>0.27265112163022376</v>
      </c>
      <c r="M10" s="159">
        <v>0.68312547966528059</v>
      </c>
      <c r="N10" s="159">
        <v>0.29539462887563522</v>
      </c>
      <c r="O10" s="159">
        <v>0.4579631898595144</v>
      </c>
      <c r="P10" s="159">
        <v>0.57675595777796329</v>
      </c>
      <c r="Q10" s="159">
        <v>0.36072548092275603</v>
      </c>
      <c r="R10" s="159" t="e">
        <f>NA()</f>
        <v>#N/A</v>
      </c>
      <c r="S10" s="159" t="e">
        <f>NA()</f>
        <v>#N/A</v>
      </c>
      <c r="T10" s="159">
        <v>0.4982096331901979</v>
      </c>
      <c r="V10" s="2">
        <v>38442</v>
      </c>
      <c r="W10" s="193">
        <f t="shared" si="0"/>
        <v>0.46941256987787333</v>
      </c>
      <c r="X10">
        <f t="shared" si="1"/>
        <v>0.31941256987787336</v>
      </c>
    </row>
    <row r="11" spans="1:24">
      <c r="A11" s="158">
        <v>37925</v>
      </c>
      <c r="B11" s="159">
        <v>0.48710514631941987</v>
      </c>
      <c r="C11" s="159">
        <v>0.36288101776782405</v>
      </c>
      <c r="D11" s="159">
        <v>0.18717173133766823</v>
      </c>
      <c r="E11" s="159">
        <v>0.57696513117115744</v>
      </c>
      <c r="F11" s="159">
        <v>0.28459229616119663</v>
      </c>
      <c r="G11" s="159">
        <v>0.40329114644026309</v>
      </c>
      <c r="H11" s="159">
        <v>0.29513907663942829</v>
      </c>
      <c r="I11" s="159">
        <v>0.50138797606800434</v>
      </c>
      <c r="J11" s="159">
        <v>0.26981313785320327</v>
      </c>
      <c r="K11" s="159">
        <v>0.66784160673169923</v>
      </c>
      <c r="L11" s="159">
        <v>0.25779971756481551</v>
      </c>
      <c r="M11" s="159">
        <v>0.65627621071815878</v>
      </c>
      <c r="N11" s="159">
        <v>0.29242646948999934</v>
      </c>
      <c r="O11" s="159">
        <v>0.49875138534984009</v>
      </c>
      <c r="P11" s="159">
        <v>0.59624781857739639</v>
      </c>
      <c r="Q11" s="159">
        <v>0.24782614308440029</v>
      </c>
      <c r="R11" s="159" t="e">
        <f>NA()</f>
        <v>#N/A</v>
      </c>
      <c r="S11" s="159" t="e">
        <f>NA()</f>
        <v>#N/A</v>
      </c>
      <c r="T11" s="159">
        <v>0.47666456999725626</v>
      </c>
      <c r="V11" s="2">
        <v>38533</v>
      </c>
      <c r="W11" s="193">
        <f t="shared" si="0"/>
        <v>0.45777717026014297</v>
      </c>
      <c r="X11">
        <f t="shared" si="1"/>
        <v>0.30777717026014295</v>
      </c>
    </row>
    <row r="12" spans="1:24">
      <c r="A12" s="158">
        <v>37955</v>
      </c>
      <c r="B12" s="159">
        <v>0.42813879672178617</v>
      </c>
      <c r="C12" s="159">
        <v>0.33785438134857659</v>
      </c>
      <c r="D12" s="159">
        <v>0.20852752417793713</v>
      </c>
      <c r="E12" s="159">
        <v>0.53461196470411365</v>
      </c>
      <c r="F12" s="159">
        <v>0.29993046788609146</v>
      </c>
      <c r="G12" s="159">
        <v>0.40390514267316391</v>
      </c>
      <c r="H12" s="159">
        <v>0.30485797120432495</v>
      </c>
      <c r="I12" s="159">
        <v>0.56063551472759565</v>
      </c>
      <c r="J12" s="159">
        <v>0.24362579211149984</v>
      </c>
      <c r="K12" s="159">
        <v>0.65529297130570308</v>
      </c>
      <c r="L12" s="159">
        <v>0.26934901332797401</v>
      </c>
      <c r="M12" s="159">
        <v>0.66104762366512315</v>
      </c>
      <c r="N12" s="159">
        <v>0.27269583119655144</v>
      </c>
      <c r="O12" s="159">
        <v>0.52704546832134858</v>
      </c>
      <c r="P12" s="159">
        <v>0.5838272250683485</v>
      </c>
      <c r="Q12" s="159">
        <v>0.28522158041403767</v>
      </c>
      <c r="R12" s="159" t="e">
        <f>NA()</f>
        <v>#N/A</v>
      </c>
      <c r="S12" s="159" t="e">
        <f>NA()</f>
        <v>#N/A</v>
      </c>
      <c r="T12" s="159">
        <v>0.47879332188954643</v>
      </c>
      <c r="V12" s="2">
        <v>38625</v>
      </c>
      <c r="W12" s="193">
        <f t="shared" si="0"/>
        <v>0.4560501173135596</v>
      </c>
      <c r="X12">
        <f t="shared" si="1"/>
        <v>0.30605011731355958</v>
      </c>
    </row>
    <row r="13" spans="1:24">
      <c r="A13" s="158">
        <v>37986</v>
      </c>
      <c r="B13" s="159">
        <v>0.48078445040608797</v>
      </c>
      <c r="C13" s="159">
        <v>0.23324410677987698</v>
      </c>
      <c r="D13" s="159">
        <v>0.21086654866470597</v>
      </c>
      <c r="E13" s="159">
        <v>0.58142368377344467</v>
      </c>
      <c r="F13" s="159">
        <v>0.38844900585264691</v>
      </c>
      <c r="G13" s="159">
        <v>0.37637115700926166</v>
      </c>
      <c r="H13" s="159">
        <v>0.32412446002993278</v>
      </c>
      <c r="I13" s="159">
        <v>0.52185083188827486</v>
      </c>
      <c r="J13" s="159">
        <v>0.2701030357465814</v>
      </c>
      <c r="K13" s="159">
        <v>0.64622962408471163</v>
      </c>
      <c r="L13" s="159">
        <v>0.29457558716160881</v>
      </c>
      <c r="M13" s="159">
        <v>0.65412836650602202</v>
      </c>
      <c r="N13" s="159">
        <v>0.22262385439060112</v>
      </c>
      <c r="O13" s="159">
        <v>0.52706900609618579</v>
      </c>
      <c r="P13" s="159">
        <v>0.57961970784833361</v>
      </c>
      <c r="Q13" s="159">
        <v>0.38494776519718482</v>
      </c>
      <c r="R13" s="159" t="e">
        <f>NA()</f>
        <v>#N/A</v>
      </c>
      <c r="S13" s="159" t="e">
        <f>NA()</f>
        <v>#N/A</v>
      </c>
      <c r="T13" s="159">
        <v>0.48079549185057147</v>
      </c>
      <c r="V13" s="2">
        <v>38717</v>
      </c>
      <c r="W13" s="193">
        <f t="shared" si="0"/>
        <v>0.44141087477393914</v>
      </c>
      <c r="X13">
        <f t="shared" si="1"/>
        <v>0.29141087477393912</v>
      </c>
    </row>
    <row r="14" spans="1:24">
      <c r="A14" s="158">
        <v>38017</v>
      </c>
      <c r="B14" s="159">
        <v>0.53435219927982924</v>
      </c>
      <c r="C14" s="159">
        <v>0.27445023259944573</v>
      </c>
      <c r="D14" s="159">
        <v>0.18537060153945475</v>
      </c>
      <c r="E14" s="159">
        <v>0.59789377388716936</v>
      </c>
      <c r="F14" s="159">
        <v>0.4157862177434965</v>
      </c>
      <c r="G14" s="159">
        <v>0.40656938947476329</v>
      </c>
      <c r="H14" s="159">
        <v>0.35969114555858622</v>
      </c>
      <c r="I14" s="159">
        <v>0.51048796386431183</v>
      </c>
      <c r="J14" s="159">
        <v>0.30562765567486849</v>
      </c>
      <c r="K14" s="159">
        <v>0.69506933701266127</v>
      </c>
      <c r="L14" s="159">
        <v>0.3345739848099234</v>
      </c>
      <c r="M14" s="159">
        <v>0.71568443825013528</v>
      </c>
      <c r="N14" s="159">
        <v>0.21466589911815323</v>
      </c>
      <c r="O14" s="159">
        <v>0.56418635616019774</v>
      </c>
      <c r="P14" s="159">
        <v>0.51866716217488862</v>
      </c>
      <c r="Q14" s="159">
        <v>0.37561472476402241</v>
      </c>
      <c r="R14" s="159" t="e">
        <f>NA()</f>
        <v>#N/A</v>
      </c>
      <c r="S14" s="159" t="e">
        <f>NA()</f>
        <v>#N/A</v>
      </c>
      <c r="T14" s="159">
        <v>0.50701206178431879</v>
      </c>
      <c r="V14" s="2">
        <v>38807</v>
      </c>
      <c r="W14" s="193">
        <f t="shared" si="0"/>
        <v>0.45325194219431358</v>
      </c>
      <c r="X14">
        <f t="shared" si="1"/>
        <v>0.30325194219431362</v>
      </c>
    </row>
    <row r="15" spans="1:24">
      <c r="A15" s="158">
        <v>38046</v>
      </c>
      <c r="B15" s="159">
        <v>0.40167885244321067</v>
      </c>
      <c r="C15" s="159">
        <v>0.26541155734372485</v>
      </c>
      <c r="D15" s="159">
        <v>0.1808779046232338</v>
      </c>
      <c r="E15" s="159">
        <v>0.63319461809684907</v>
      </c>
      <c r="F15" s="159">
        <v>0.4395205632679427</v>
      </c>
      <c r="G15" s="159">
        <v>0.39019092128820948</v>
      </c>
      <c r="H15" s="159">
        <v>0.34968230869653638</v>
      </c>
      <c r="I15" s="159">
        <v>0.48174701047367852</v>
      </c>
      <c r="J15" s="159">
        <v>0.28642754342680826</v>
      </c>
      <c r="K15" s="159">
        <v>0.71024585190497036</v>
      </c>
      <c r="L15" s="159">
        <v>0.35446557671158063</v>
      </c>
      <c r="M15" s="159">
        <v>0.64150724035791318</v>
      </c>
      <c r="N15" s="159">
        <v>0.22307819190652697</v>
      </c>
      <c r="O15" s="159">
        <v>0.58407139733850011</v>
      </c>
      <c r="P15" s="159">
        <v>0.47102684305752446</v>
      </c>
      <c r="Q15" s="159">
        <v>0.3564541681200058</v>
      </c>
      <c r="R15" s="159" t="e">
        <f>NA()</f>
        <v>#N/A</v>
      </c>
      <c r="S15" s="159" t="e">
        <f>NA()</f>
        <v>#N/A</v>
      </c>
      <c r="T15" s="159">
        <v>0.47894046113971073</v>
      </c>
      <c r="V15" s="2">
        <v>38898</v>
      </c>
      <c r="W15" s="193">
        <f t="shared" si="0"/>
        <v>0.4121902938660959</v>
      </c>
      <c r="X15">
        <f t="shared" si="1"/>
        <v>0.26219029386609594</v>
      </c>
    </row>
    <row r="16" spans="1:24">
      <c r="A16" s="158">
        <v>38077</v>
      </c>
      <c r="B16" s="159">
        <v>0.31414055669648805</v>
      </c>
      <c r="C16" s="159">
        <v>0.23573218516825617</v>
      </c>
      <c r="D16" s="159">
        <v>0.17317123901858261</v>
      </c>
      <c r="E16" s="159">
        <v>0.61974308071273221</v>
      </c>
      <c r="F16" s="159">
        <v>0.46319310718120921</v>
      </c>
      <c r="G16" s="159">
        <v>0.38721226943625242</v>
      </c>
      <c r="H16" s="159">
        <v>0.38114629492744034</v>
      </c>
      <c r="I16" s="159">
        <v>0.54290616068156783</v>
      </c>
      <c r="J16" s="159">
        <v>0.23476646333651044</v>
      </c>
      <c r="K16" s="159">
        <v>0.73178009630157681</v>
      </c>
      <c r="L16" s="159">
        <v>0.3810025756044817</v>
      </c>
      <c r="M16" s="159">
        <v>0.65871027283539618</v>
      </c>
      <c r="N16" s="159">
        <v>0.2018318832862363</v>
      </c>
      <c r="O16" s="159">
        <v>0.52593224590909715</v>
      </c>
      <c r="P16" s="159">
        <v>0.32602047174943338</v>
      </c>
      <c r="Q16" s="159">
        <v>0.34166205951521572</v>
      </c>
      <c r="R16" s="159" t="e">
        <f>NA()</f>
        <v>#N/A</v>
      </c>
      <c r="S16" s="159" t="e">
        <f>NA()</f>
        <v>#N/A</v>
      </c>
      <c r="T16" s="159">
        <v>0.47403082235523636</v>
      </c>
      <c r="V16" s="2">
        <v>38990</v>
      </c>
      <c r="W16" s="193">
        <f t="shared" si="0"/>
        <v>0.43253647900594161</v>
      </c>
      <c r="X16">
        <f t="shared" si="1"/>
        <v>0.28253647900594159</v>
      </c>
    </row>
    <row r="17" spans="1:24">
      <c r="A17" s="158">
        <v>38107</v>
      </c>
      <c r="B17" s="159">
        <v>0.3105484060616488</v>
      </c>
      <c r="C17" s="159">
        <v>0.22595921686437842</v>
      </c>
      <c r="D17" s="159">
        <v>0.21140600283026481</v>
      </c>
      <c r="E17" s="159">
        <v>0.63903135351807616</v>
      </c>
      <c r="F17" s="159">
        <v>0.49374187097993949</v>
      </c>
      <c r="G17" s="159">
        <v>0.35201570566686902</v>
      </c>
      <c r="H17" s="159">
        <v>0.33365608165277916</v>
      </c>
      <c r="I17" s="159">
        <v>0.5161303222063649</v>
      </c>
      <c r="J17" s="159">
        <v>0.20438774848585498</v>
      </c>
      <c r="K17" s="159">
        <v>0.7088844623709728</v>
      </c>
      <c r="L17" s="159">
        <v>0.37841326731209701</v>
      </c>
      <c r="M17" s="159">
        <v>0.67397372752751916</v>
      </c>
      <c r="N17" s="159">
        <v>0.20534647741365977</v>
      </c>
      <c r="O17" s="159">
        <v>0.53662033741589155</v>
      </c>
      <c r="P17" s="159">
        <v>0.38006535641355566</v>
      </c>
      <c r="Q17" s="159">
        <v>0.30820732349166108</v>
      </c>
      <c r="R17" s="159" t="e">
        <f>NA()</f>
        <v>#N/A</v>
      </c>
      <c r="S17" s="159" t="e">
        <f>NA()</f>
        <v>#N/A</v>
      </c>
      <c r="T17" s="159">
        <v>0.47101016377150184</v>
      </c>
      <c r="V17" s="2">
        <v>39082</v>
      </c>
      <c r="W17" s="193">
        <f t="shared" si="0"/>
        <v>0.42065445615188174</v>
      </c>
      <c r="X17">
        <f t="shared" si="1"/>
        <v>0.27065445615188177</v>
      </c>
    </row>
    <row r="18" spans="1:24">
      <c r="A18" s="158">
        <v>38138</v>
      </c>
      <c r="B18" s="159">
        <v>0.28516578601162801</v>
      </c>
      <c r="C18" s="159">
        <v>0.24206833586213503</v>
      </c>
      <c r="D18" s="159">
        <v>0.22327576824804449</v>
      </c>
      <c r="E18" s="159">
        <v>0.70621264633327019</v>
      </c>
      <c r="F18" s="159">
        <v>0.4819827808673699</v>
      </c>
      <c r="G18" s="159">
        <v>0.34388488119434435</v>
      </c>
      <c r="H18" s="159">
        <v>0.24640759749124252</v>
      </c>
      <c r="I18" s="159">
        <v>0.49281398966811435</v>
      </c>
      <c r="J18" s="159">
        <v>0.22444485785112783</v>
      </c>
      <c r="K18" s="159">
        <v>0.69263354405798427</v>
      </c>
      <c r="L18" s="159">
        <v>0.34275984772478824</v>
      </c>
      <c r="M18" s="159">
        <v>0.6875706692792114</v>
      </c>
      <c r="N18" s="159">
        <v>0.19939808839085688</v>
      </c>
      <c r="O18" s="159">
        <v>0.52571886676198587</v>
      </c>
      <c r="P18" s="159">
        <v>0.37741220924525054</v>
      </c>
      <c r="Q18" s="159">
        <v>0.3054898646020604</v>
      </c>
      <c r="R18" s="159" t="e">
        <f>NA()</f>
        <v>#N/A</v>
      </c>
      <c r="S18" s="159" t="e">
        <f>NA()</f>
        <v>#N/A</v>
      </c>
      <c r="T18" s="159">
        <v>0.46675781035008529</v>
      </c>
      <c r="V18" s="2">
        <v>39172</v>
      </c>
      <c r="W18" s="193">
        <f t="shared" si="0"/>
        <v>0.42001075851975223</v>
      </c>
      <c r="X18">
        <f t="shared" si="1"/>
        <v>0.2700107585197522</v>
      </c>
    </row>
    <row r="19" spans="1:24">
      <c r="A19" s="158">
        <v>38168</v>
      </c>
      <c r="B19" s="159">
        <v>0.28509217733734571</v>
      </c>
      <c r="C19" s="159">
        <v>0.24857798593401939</v>
      </c>
      <c r="D19" s="159">
        <v>9.764899773287665E-2</v>
      </c>
      <c r="E19" s="159">
        <v>0.67139693900330588</v>
      </c>
      <c r="F19" s="159">
        <v>0.49368749722226452</v>
      </c>
      <c r="G19" s="159">
        <v>0.34318302099711273</v>
      </c>
      <c r="H19" s="159">
        <v>0.20124559519567076</v>
      </c>
      <c r="I19" s="159">
        <v>0.46995808762449537</v>
      </c>
      <c r="J19" s="159">
        <v>0.21967062899562906</v>
      </c>
      <c r="K19" s="159">
        <v>0.67344472753742013</v>
      </c>
      <c r="L19" s="159">
        <v>0.34758539818968881</v>
      </c>
      <c r="M19" s="159">
        <v>0.68340901843051327</v>
      </c>
      <c r="N19" s="159">
        <v>0.21334511347286345</v>
      </c>
      <c r="O19" s="159">
        <v>0.49672720601393311</v>
      </c>
      <c r="P19" s="159">
        <v>0.32844770560492498</v>
      </c>
      <c r="Q19" s="159">
        <v>0.30037430560569806</v>
      </c>
      <c r="R19" s="159" t="e">
        <f>NA()</f>
        <v>#N/A</v>
      </c>
      <c r="S19" s="159" t="e">
        <f>NA()</f>
        <v>#N/A</v>
      </c>
      <c r="T19" s="159">
        <v>0.45937113998064527</v>
      </c>
      <c r="V19" s="2">
        <v>39263</v>
      </c>
      <c r="W19" s="193">
        <f t="shared" si="0"/>
        <v>0.37426800312096847</v>
      </c>
      <c r="X19">
        <f t="shared" si="1"/>
        <v>0.22426800312096848</v>
      </c>
    </row>
    <row r="20" spans="1:24">
      <c r="A20" s="158">
        <v>38199</v>
      </c>
      <c r="B20" s="159">
        <v>0.31663144808358434</v>
      </c>
      <c r="C20" s="159">
        <v>0.24576457384350847</v>
      </c>
      <c r="D20" s="159">
        <v>0.1414568374875225</v>
      </c>
      <c r="E20" s="159">
        <v>0.70737423533661981</v>
      </c>
      <c r="F20" s="159">
        <v>0.43549608337568568</v>
      </c>
      <c r="G20" s="159">
        <v>0.42572164947546809</v>
      </c>
      <c r="H20" s="159">
        <v>0.26961361934620459</v>
      </c>
      <c r="I20" s="159">
        <v>0.4667885543125509</v>
      </c>
      <c r="J20" s="159">
        <v>0.23984844282487933</v>
      </c>
      <c r="K20" s="159">
        <v>0.67784898689147499</v>
      </c>
      <c r="L20" s="159">
        <v>0.35585420839559667</v>
      </c>
      <c r="M20" s="159">
        <v>0.68335086868805028</v>
      </c>
      <c r="N20" s="159">
        <v>0.21617428298484107</v>
      </c>
      <c r="O20" s="159">
        <v>0.54180701178615287</v>
      </c>
      <c r="P20" s="159">
        <v>0.4245304545340437</v>
      </c>
      <c r="Q20" s="159">
        <v>0.32208847671356589</v>
      </c>
      <c r="R20" s="159" t="e">
        <f>NA()</f>
        <v>#N/A</v>
      </c>
      <c r="S20" s="159" t="e">
        <f>NA()</f>
        <v>#N/A</v>
      </c>
      <c r="T20" s="159">
        <v>0.46978748388632008</v>
      </c>
      <c r="V20" s="2">
        <v>39355</v>
      </c>
      <c r="W20" s="193">
        <f t="shared" si="0"/>
        <v>0.35041529002585553</v>
      </c>
      <c r="X20">
        <f t="shared" si="1"/>
        <v>0.20041529002585554</v>
      </c>
    </row>
    <row r="21" spans="1:24">
      <c r="A21" s="158">
        <v>38230</v>
      </c>
      <c r="B21" s="159">
        <v>0.34139342870419187</v>
      </c>
      <c r="C21" s="159">
        <v>0.25128785994492098</v>
      </c>
      <c r="D21" s="159">
        <v>0.12324151794278793</v>
      </c>
      <c r="E21" s="159">
        <v>0.72814990383344902</v>
      </c>
      <c r="F21" s="159">
        <v>0.40754109414179263</v>
      </c>
      <c r="G21" s="159">
        <v>0.42671104584110259</v>
      </c>
      <c r="H21" s="159">
        <v>0.25822564040526902</v>
      </c>
      <c r="I21" s="159">
        <v>0.43820206099267556</v>
      </c>
      <c r="J21" s="159">
        <v>0.23636504999521035</v>
      </c>
      <c r="K21" s="159">
        <v>0.70508282565559377</v>
      </c>
      <c r="L21" s="159">
        <v>0.36657021165533238</v>
      </c>
      <c r="M21" s="159">
        <v>0.68924907503819055</v>
      </c>
      <c r="N21" s="159">
        <v>0.26954569824509439</v>
      </c>
      <c r="O21" s="159">
        <v>0.5789708874480094</v>
      </c>
      <c r="P21" s="159">
        <v>0.40569972859338027</v>
      </c>
      <c r="Q21" s="159">
        <v>0.3569444950555799</v>
      </c>
      <c r="R21" s="159" t="e">
        <f>NA()</f>
        <v>#N/A</v>
      </c>
      <c r="S21" s="159" t="e">
        <f>NA()</f>
        <v>#N/A</v>
      </c>
      <c r="T21" s="159">
        <v>0.47398381165955628</v>
      </c>
      <c r="V21" s="2">
        <v>39447</v>
      </c>
      <c r="W21" s="193">
        <f t="shared" si="0"/>
        <v>0.33663893974144227</v>
      </c>
      <c r="X21">
        <f t="shared" si="1"/>
        <v>0.18663893974144227</v>
      </c>
    </row>
    <row r="22" spans="1:24">
      <c r="A22" s="158">
        <v>38260</v>
      </c>
      <c r="B22" s="159">
        <v>0.37426144950899504</v>
      </c>
      <c r="C22" s="159">
        <v>0.25056828206431098</v>
      </c>
      <c r="D22" s="159">
        <v>6.9060746021257738E-2</v>
      </c>
      <c r="E22" s="159">
        <v>0.7983182110265935</v>
      </c>
      <c r="F22" s="159">
        <v>0.40519967470207247</v>
      </c>
      <c r="G22" s="159">
        <v>0.42644232297974538</v>
      </c>
      <c r="H22" s="159">
        <v>0.22627853196901654</v>
      </c>
      <c r="I22" s="159">
        <v>0.49183869334338987</v>
      </c>
      <c r="J22" s="159">
        <v>0.21234920651156</v>
      </c>
      <c r="K22" s="159">
        <v>0.73423295550228695</v>
      </c>
      <c r="L22" s="159">
        <v>0.35261039366926544</v>
      </c>
      <c r="M22" s="159">
        <v>0.6909108984705189</v>
      </c>
      <c r="N22" s="159">
        <v>0.3127019694358944</v>
      </c>
      <c r="O22" s="159">
        <v>0.56259671225203922</v>
      </c>
      <c r="P22" s="159">
        <v>0.49563355231581097</v>
      </c>
      <c r="Q22" s="159">
        <v>0.39871120921927594</v>
      </c>
      <c r="R22" s="159" t="e">
        <f>NA()</f>
        <v>#N/A</v>
      </c>
      <c r="S22" s="159" t="e">
        <f>NA()</f>
        <v>#N/A</v>
      </c>
      <c r="T22" s="159">
        <v>0.48996453858735461</v>
      </c>
      <c r="V22" s="2">
        <v>39538</v>
      </c>
      <c r="W22" s="193">
        <f t="shared" si="0"/>
        <v>0.30323590411026935</v>
      </c>
      <c r="X22">
        <f t="shared" si="1"/>
        <v>0.15323590411026936</v>
      </c>
    </row>
    <row r="23" spans="1:24">
      <c r="A23" s="158">
        <v>38291</v>
      </c>
      <c r="B23" s="159">
        <v>0.39994421007710762</v>
      </c>
      <c r="C23" s="159">
        <v>0.25657716802007086</v>
      </c>
      <c r="D23" s="159">
        <v>8.4617728877793591E-2</v>
      </c>
      <c r="E23" s="159">
        <v>0.79579491688936599</v>
      </c>
      <c r="F23" s="159">
        <v>0.32033825402747407</v>
      </c>
      <c r="G23" s="159">
        <v>0.41898099280230711</v>
      </c>
      <c r="H23" s="159">
        <v>0.27543566700904759</v>
      </c>
      <c r="I23" s="159">
        <v>0.48634565803039825</v>
      </c>
      <c r="J23" s="159">
        <v>0.25317915257780882</v>
      </c>
      <c r="K23" s="159">
        <v>0.68246058293553624</v>
      </c>
      <c r="L23" s="159">
        <v>0.33170623269516908</v>
      </c>
      <c r="M23" s="159">
        <v>0.68071639351957591</v>
      </c>
      <c r="N23" s="159">
        <v>0.30927156099997682</v>
      </c>
      <c r="O23" s="159">
        <v>0.58797940704339324</v>
      </c>
      <c r="P23" s="159">
        <v>0.52463610948397388</v>
      </c>
      <c r="Q23" s="159">
        <v>0.38793697923820725</v>
      </c>
      <c r="R23" s="159" t="e">
        <f>NA()</f>
        <v>#N/A</v>
      </c>
      <c r="S23" s="159" t="e">
        <f>NA()</f>
        <v>#N/A</v>
      </c>
      <c r="T23" s="159">
        <v>0.47747554990825314</v>
      </c>
      <c r="V23" s="2">
        <v>39629</v>
      </c>
      <c r="W23" s="193">
        <f t="shared" si="0"/>
        <v>0.27068318014096193</v>
      </c>
      <c r="X23">
        <f t="shared" si="1"/>
        <v>0.12068318014096194</v>
      </c>
    </row>
    <row r="24" spans="1:24">
      <c r="A24" s="158">
        <v>38321</v>
      </c>
      <c r="B24" s="159">
        <v>0.3701023708073633</v>
      </c>
      <c r="C24" s="159">
        <v>0.28102764837543204</v>
      </c>
      <c r="D24" s="159">
        <v>4.2126032678135944E-2</v>
      </c>
      <c r="E24" s="159">
        <v>0.79508340082753493</v>
      </c>
      <c r="F24" s="159">
        <v>0.32317088596214633</v>
      </c>
      <c r="G24" s="159">
        <v>0.40671801794890527</v>
      </c>
      <c r="H24" s="159">
        <v>0.31784025680012995</v>
      </c>
      <c r="I24" s="159">
        <v>0.52769790681157802</v>
      </c>
      <c r="J24" s="159">
        <v>0.2720478188889458</v>
      </c>
      <c r="K24" s="159">
        <v>0.66758933208124793</v>
      </c>
      <c r="L24" s="159">
        <v>0.42828004667868724</v>
      </c>
      <c r="M24" s="159">
        <v>0.67334782525297565</v>
      </c>
      <c r="N24" s="159">
        <v>0.26225284259459758</v>
      </c>
      <c r="O24" s="159">
        <v>0.5891131879671816</v>
      </c>
      <c r="P24" s="159">
        <v>0.53426551583674842</v>
      </c>
      <c r="Q24" s="159">
        <v>0.37477060263989648</v>
      </c>
      <c r="R24" s="159" t="e">
        <f>NA()</f>
        <v>#N/A</v>
      </c>
      <c r="S24" s="159" t="e">
        <f>NA()</f>
        <v>#N/A</v>
      </c>
      <c r="T24" s="159">
        <v>0.46634401933178027</v>
      </c>
      <c r="V24" s="2">
        <v>39721</v>
      </c>
      <c r="W24" s="193">
        <f t="shared" si="0"/>
        <v>0.2523515394724215</v>
      </c>
      <c r="X24">
        <f t="shared" si="1"/>
        <v>0.10235153947242151</v>
      </c>
    </row>
    <row r="25" spans="1:24">
      <c r="A25" s="158">
        <v>38352</v>
      </c>
      <c r="B25" s="159">
        <v>0.42705575687461439</v>
      </c>
      <c r="C25" s="159">
        <v>0.26108197224670637</v>
      </c>
      <c r="D25" s="159">
        <v>0.12113844922226336</v>
      </c>
      <c r="E25" s="159">
        <v>0.69504556384482596</v>
      </c>
      <c r="F25" s="159">
        <v>0.36860518327060982</v>
      </c>
      <c r="G25" s="159">
        <v>0.41351662045259552</v>
      </c>
      <c r="H25" s="159">
        <v>0.33219655676429588</v>
      </c>
      <c r="I25" s="159">
        <v>0.51628593905223086</v>
      </c>
      <c r="J25" s="159">
        <v>0.25439493155031684</v>
      </c>
      <c r="K25" s="159">
        <v>0.68461052918816567</v>
      </c>
      <c r="L25" s="159">
        <v>0.447418646996179</v>
      </c>
      <c r="M25" s="159">
        <v>0.73098468098021552</v>
      </c>
      <c r="N25" s="159">
        <v>0.2484961365260952</v>
      </c>
      <c r="O25" s="159">
        <v>0.6068817458725585</v>
      </c>
      <c r="P25" s="159">
        <v>0.51202704855072134</v>
      </c>
      <c r="Q25" s="159">
        <v>0.3567580044431925</v>
      </c>
      <c r="R25" s="159" t="e">
        <f>NA()</f>
        <v>#N/A</v>
      </c>
      <c r="S25" s="159" t="e">
        <f>NA()</f>
        <v>#N/A</v>
      </c>
      <c r="T25" s="159">
        <v>0.48016881595344751</v>
      </c>
      <c r="V25" s="2">
        <v>39813</v>
      </c>
      <c r="W25" s="193">
        <f t="shared" si="0"/>
        <v>0.2351677858348025</v>
      </c>
      <c r="X25">
        <f t="shared" si="1"/>
        <v>8.5167785834802501E-2</v>
      </c>
    </row>
    <row r="26" spans="1:24">
      <c r="A26" s="158">
        <v>38383</v>
      </c>
      <c r="B26" s="159">
        <v>0.43612148710171977</v>
      </c>
      <c r="C26" s="159">
        <v>0.29098025553611973</v>
      </c>
      <c r="D26" s="159">
        <v>0.24347025511851939</v>
      </c>
      <c r="E26" s="159">
        <v>0.76814320929093538</v>
      </c>
      <c r="F26" s="159">
        <v>0.40687955838953221</v>
      </c>
      <c r="G26" s="159">
        <v>0.41515122301022633</v>
      </c>
      <c r="H26" s="159">
        <v>0.36764295782914458</v>
      </c>
      <c r="I26" s="159">
        <v>0.58685475381515972</v>
      </c>
      <c r="J26" s="159">
        <v>0.26464455841651785</v>
      </c>
      <c r="K26" s="159">
        <v>0.65021818836612211</v>
      </c>
      <c r="L26" s="159">
        <v>0.52435894318882459</v>
      </c>
      <c r="M26" s="159">
        <v>0.77497963108033829</v>
      </c>
      <c r="N26" s="159">
        <v>0.2520898343175329</v>
      </c>
      <c r="O26" s="159">
        <v>0.64124360881036324</v>
      </c>
      <c r="P26" s="159">
        <v>0.47789970963371819</v>
      </c>
      <c r="Q26" s="159">
        <v>0.36595830051417128</v>
      </c>
      <c r="R26" s="159" t="e">
        <f>NA()</f>
        <v>#N/A</v>
      </c>
      <c r="S26" s="159" t="e">
        <f>NA()</f>
        <v>#N/A</v>
      </c>
      <c r="T26" s="159">
        <v>0.51165406019979287</v>
      </c>
      <c r="V26" s="2">
        <v>39903</v>
      </c>
      <c r="W26" s="193">
        <f t="shared" si="0"/>
        <v>0.28908703700721794</v>
      </c>
      <c r="X26">
        <f t="shared" si="1"/>
        <v>0.13908703700721795</v>
      </c>
    </row>
    <row r="27" spans="1:24">
      <c r="A27" s="158">
        <v>38411</v>
      </c>
      <c r="B27" s="159">
        <v>0.44572752973581825</v>
      </c>
      <c r="C27" s="159">
        <v>0.24404612875222761</v>
      </c>
      <c r="D27" s="159">
        <v>0.18887711190609552</v>
      </c>
      <c r="E27" s="159">
        <v>0.76840320748346935</v>
      </c>
      <c r="F27" s="159">
        <v>0.31197482475459021</v>
      </c>
      <c r="G27" s="159">
        <v>0.39405940815450857</v>
      </c>
      <c r="H27" s="159">
        <v>0.32659411513257269</v>
      </c>
      <c r="I27" s="159">
        <v>0.59307170302733803</v>
      </c>
      <c r="J27" s="159">
        <v>0.28311573373797738</v>
      </c>
      <c r="K27" s="159">
        <v>0.63181442351987205</v>
      </c>
      <c r="L27" s="159">
        <v>0.52659785426892414</v>
      </c>
      <c r="M27" s="159">
        <v>0.72223709377104284</v>
      </c>
      <c r="N27" s="159">
        <v>0.27486531654170382</v>
      </c>
      <c r="O27" s="159">
        <v>0.54164270884421095</v>
      </c>
      <c r="P27" s="159">
        <v>0.54596935569132377</v>
      </c>
      <c r="Q27" s="159">
        <v>0.40928381462274871</v>
      </c>
      <c r="R27" s="159" t="e">
        <f>NA()</f>
        <v>#N/A</v>
      </c>
      <c r="S27" s="159" t="e">
        <f>NA()</f>
        <v>#N/A</v>
      </c>
      <c r="T27" s="159">
        <v>0.4856640719459609</v>
      </c>
      <c r="V27" s="2">
        <v>39994</v>
      </c>
      <c r="W27" s="193">
        <f t="shared" si="0"/>
        <v>0.32550259385960756</v>
      </c>
      <c r="X27">
        <f t="shared" si="1"/>
        <v>0.17550259385960756</v>
      </c>
    </row>
    <row r="28" spans="1:24">
      <c r="A28" s="158">
        <v>38442</v>
      </c>
      <c r="B28" s="159">
        <v>0.39781661699985332</v>
      </c>
      <c r="C28" s="159">
        <v>0.2310055452891423</v>
      </c>
      <c r="D28" s="159">
        <v>0.14988429054684929</v>
      </c>
      <c r="E28" s="159">
        <v>0.79770519019843755</v>
      </c>
      <c r="F28" s="159">
        <v>0.3086603471865621</v>
      </c>
      <c r="G28" s="159">
        <v>0.42598340149770281</v>
      </c>
      <c r="H28" s="159">
        <v>0.35024983691217842</v>
      </c>
      <c r="I28" s="159">
        <v>0.56900030809502822</v>
      </c>
      <c r="J28" s="159">
        <v>0.31476687292587091</v>
      </c>
      <c r="K28" s="159">
        <v>0.64474610712011682</v>
      </c>
      <c r="L28" s="159">
        <v>0.4489460511332537</v>
      </c>
      <c r="M28" s="159">
        <v>0.70000683089713356</v>
      </c>
      <c r="N28" s="159">
        <v>0.24057000918246729</v>
      </c>
      <c r="O28" s="159">
        <v>0.40396819769451181</v>
      </c>
      <c r="P28" s="159">
        <v>0.50557150261402628</v>
      </c>
      <c r="Q28" s="159">
        <v>0.42974030200049079</v>
      </c>
      <c r="R28" s="159">
        <v>0.97884998123367906</v>
      </c>
      <c r="S28" s="159" t="e">
        <f>NA()</f>
        <v>#N/A</v>
      </c>
      <c r="T28" s="159">
        <v>0.46941256987787333</v>
      </c>
      <c r="V28" s="2">
        <v>40086</v>
      </c>
      <c r="W28" s="193">
        <f t="shared" si="0"/>
        <v>0.35895689621365734</v>
      </c>
      <c r="X28">
        <f t="shared" si="1"/>
        <v>0.20895689621365734</v>
      </c>
    </row>
    <row r="29" spans="1:24">
      <c r="A29" s="158">
        <v>38472</v>
      </c>
      <c r="B29" s="159">
        <v>0.38794317866186584</v>
      </c>
      <c r="C29" s="159">
        <v>0.24098108024228687</v>
      </c>
      <c r="D29" s="159">
        <v>9.7472436239165725E-2</v>
      </c>
      <c r="E29" s="159">
        <v>0.78374242367882963</v>
      </c>
      <c r="F29" s="159">
        <v>0.30505862434300252</v>
      </c>
      <c r="G29" s="159">
        <v>0.43465132671739964</v>
      </c>
      <c r="H29" s="159">
        <v>0.36379901108440305</v>
      </c>
      <c r="I29" s="159">
        <v>0.57120783627790894</v>
      </c>
      <c r="J29" s="159">
        <v>0.29350343422678099</v>
      </c>
      <c r="K29" s="159">
        <v>0.61862920839480906</v>
      </c>
      <c r="L29" s="159">
        <v>0.43240846828467316</v>
      </c>
      <c r="M29" s="159">
        <v>0.69172010239134185</v>
      </c>
      <c r="N29" s="159">
        <v>0.20529963108256455</v>
      </c>
      <c r="O29" s="159">
        <v>0.49659672585157283</v>
      </c>
      <c r="P29" s="159">
        <v>0.48628378628951952</v>
      </c>
      <c r="Q29" s="159">
        <v>0.45030725401205912</v>
      </c>
      <c r="R29" s="159">
        <v>0.8473506215411627</v>
      </c>
      <c r="S29" s="159" t="e">
        <f>NA()</f>
        <v>#N/A</v>
      </c>
      <c r="T29" s="159">
        <v>0.46789438029759411</v>
      </c>
      <c r="V29" s="2">
        <v>40178</v>
      </c>
      <c r="W29" s="193">
        <f t="shared" si="0"/>
        <v>0.34731331787090236</v>
      </c>
      <c r="X29">
        <f t="shared" si="1"/>
        <v>0.19731331787090237</v>
      </c>
    </row>
    <row r="30" spans="1:24">
      <c r="A30" s="158">
        <v>38503</v>
      </c>
      <c r="B30" s="159">
        <v>0.40307448692982972</v>
      </c>
      <c r="C30" s="159">
        <v>0.23502093585580519</v>
      </c>
      <c r="D30" s="159">
        <v>0.20623921265720094</v>
      </c>
      <c r="E30" s="159">
        <v>0.67217240189173111</v>
      </c>
      <c r="F30" s="159">
        <v>0.265797084579108</v>
      </c>
      <c r="G30" s="159">
        <v>0.38995912990060655</v>
      </c>
      <c r="H30" s="159">
        <v>0.2968861254135669</v>
      </c>
      <c r="I30" s="159">
        <v>0.57028175505289036</v>
      </c>
      <c r="J30" s="159">
        <v>0.279564745814042</v>
      </c>
      <c r="K30" s="159">
        <v>0.5861556640526232</v>
      </c>
      <c r="L30" s="159">
        <v>0.48895316267858058</v>
      </c>
      <c r="M30" s="159">
        <v>0.66257567829392428</v>
      </c>
      <c r="N30" s="159">
        <v>0.20998306213810902</v>
      </c>
      <c r="O30" s="159">
        <v>0.43325579712054368</v>
      </c>
      <c r="P30" s="159">
        <v>0.40849516709728856</v>
      </c>
      <c r="Q30" s="159">
        <v>0.44719633903517048</v>
      </c>
      <c r="R30" s="159">
        <v>0.64074021051303853</v>
      </c>
      <c r="S30" s="159" t="e">
        <f>NA()</f>
        <v>#N/A</v>
      </c>
      <c r="T30" s="159">
        <v>0.44018567697834055</v>
      </c>
      <c r="V30" s="2">
        <v>40268</v>
      </c>
      <c r="W30" s="193">
        <f t="shared" si="0"/>
        <v>0.34144429260051767</v>
      </c>
      <c r="X30">
        <f t="shared" si="1"/>
        <v>0.19144429260051768</v>
      </c>
    </row>
    <row r="31" spans="1:24">
      <c r="A31" s="158">
        <v>38533</v>
      </c>
      <c r="B31" s="159">
        <v>0.4206819412781167</v>
      </c>
      <c r="C31" s="159">
        <v>0.24740894082296952</v>
      </c>
      <c r="D31" s="159">
        <v>0.42624332108161184</v>
      </c>
      <c r="E31" s="159">
        <v>0.71900782426688947</v>
      </c>
      <c r="F31" s="159">
        <v>0.29639575348821456</v>
      </c>
      <c r="G31" s="159">
        <v>0.43224987660911124</v>
      </c>
      <c r="H31" s="159">
        <v>0.29345229985962656</v>
      </c>
      <c r="I31" s="159">
        <v>0.54281419190381985</v>
      </c>
      <c r="J31" s="159">
        <v>0.27077656949121442</v>
      </c>
      <c r="K31" s="159">
        <v>0.60052980131346079</v>
      </c>
      <c r="L31" s="159">
        <v>0.44583588276360353</v>
      </c>
      <c r="M31" s="159">
        <v>0.67788022278226168</v>
      </c>
      <c r="N31" s="159">
        <v>0.23162268698030813</v>
      </c>
      <c r="O31" s="159">
        <v>0.4532172891367266</v>
      </c>
      <c r="P31" s="159">
        <v>0.41889300105035132</v>
      </c>
      <c r="Q31" s="159">
        <v>0.47300608774689934</v>
      </c>
      <c r="R31" s="159">
        <v>0.67703488452879657</v>
      </c>
      <c r="S31" s="159" t="e">
        <f>NA()</f>
        <v>#N/A</v>
      </c>
      <c r="T31" s="159">
        <v>0.45777717026014297</v>
      </c>
      <c r="V31" s="2">
        <v>40359</v>
      </c>
      <c r="W31" s="193">
        <f t="shared" si="0"/>
        <v>0.30368104662946732</v>
      </c>
      <c r="X31">
        <f t="shared" si="1"/>
        <v>0.15368104662946733</v>
      </c>
    </row>
    <row r="32" spans="1:24">
      <c r="A32" s="158">
        <v>38564</v>
      </c>
      <c r="B32" s="159">
        <v>0.49888113463041472</v>
      </c>
      <c r="C32" s="159">
        <v>0.23477634708230286</v>
      </c>
      <c r="D32" s="159">
        <v>0.62013868140306072</v>
      </c>
      <c r="E32" s="159">
        <v>0.72071349231602488</v>
      </c>
      <c r="F32" s="159">
        <v>0.31444074010942563</v>
      </c>
      <c r="G32" s="159">
        <v>0.43166360775739021</v>
      </c>
      <c r="H32" s="159">
        <v>0.33573847464966211</v>
      </c>
      <c r="I32" s="159">
        <v>0.55627231711409786</v>
      </c>
      <c r="J32" s="159">
        <v>0.2398483531795074</v>
      </c>
      <c r="K32" s="159">
        <v>0.59278712618244389</v>
      </c>
      <c r="L32" s="159">
        <v>0.41109115809684982</v>
      </c>
      <c r="M32" s="159">
        <v>0.70295631925096091</v>
      </c>
      <c r="N32" s="159">
        <v>0.24394767329496794</v>
      </c>
      <c r="O32" s="159">
        <v>0.42321038431433811</v>
      </c>
      <c r="P32" s="159">
        <v>0.47224754301307631</v>
      </c>
      <c r="Q32" s="159">
        <v>0.50862985642598746</v>
      </c>
      <c r="R32" s="159">
        <v>0.65222902861957621</v>
      </c>
      <c r="S32" s="159" t="e">
        <f>NA()</f>
        <v>#N/A</v>
      </c>
      <c r="T32" s="159">
        <v>0.47425953309399232</v>
      </c>
      <c r="V32" s="2">
        <v>40451</v>
      </c>
      <c r="W32" s="193">
        <f t="shared" si="0"/>
        <v>0.30554284046257968</v>
      </c>
      <c r="X32">
        <f t="shared" si="1"/>
        <v>0.15554284046257968</v>
      </c>
    </row>
    <row r="33" spans="1:24">
      <c r="A33" s="158">
        <v>38595</v>
      </c>
      <c r="B33" s="159">
        <v>0.5438261669321548</v>
      </c>
      <c r="C33" s="159">
        <v>0.2467341795503096</v>
      </c>
      <c r="D33" s="159">
        <v>0.60823649142708491</v>
      </c>
      <c r="E33" s="159">
        <v>0.71046558545718386</v>
      </c>
      <c r="F33" s="159">
        <v>0.32739523631732792</v>
      </c>
      <c r="G33" s="159">
        <v>0.455550763211233</v>
      </c>
      <c r="H33" s="159">
        <v>0.36857289393057296</v>
      </c>
      <c r="I33" s="159">
        <v>0.58645283098702217</v>
      </c>
      <c r="J33" s="159">
        <v>0.21670787462517593</v>
      </c>
      <c r="K33" s="159">
        <v>0.58332358140469887</v>
      </c>
      <c r="L33" s="159">
        <v>0.44048228706358911</v>
      </c>
      <c r="M33" s="159">
        <v>0.67708184102246971</v>
      </c>
      <c r="N33" s="159">
        <v>0.25597659201791323</v>
      </c>
      <c r="O33" s="159">
        <v>0.4133935983958843</v>
      </c>
      <c r="P33" s="159">
        <v>0.5144028418269081</v>
      </c>
      <c r="Q33" s="159">
        <v>0.49645480753884297</v>
      </c>
      <c r="R33" s="159">
        <v>0.34539942965749176</v>
      </c>
      <c r="S33" s="159" t="e">
        <f>NA()</f>
        <v>#N/A</v>
      </c>
      <c r="T33" s="159">
        <v>0.47650757275690836</v>
      </c>
      <c r="V33" s="2">
        <v>40543</v>
      </c>
      <c r="W33" s="193">
        <f t="shared" si="0"/>
        <v>0.29947394372523722</v>
      </c>
      <c r="X33">
        <f t="shared" si="1"/>
        <v>0.14947394372523723</v>
      </c>
    </row>
    <row r="34" spans="1:24">
      <c r="A34" s="158">
        <v>38625</v>
      </c>
      <c r="B34" s="159">
        <v>0.45283901521989689</v>
      </c>
      <c r="C34" s="159">
        <v>0.24604355848334267</v>
      </c>
      <c r="D34" s="159">
        <v>0.5677822954672388</v>
      </c>
      <c r="E34" s="159">
        <v>0.71157224449732659</v>
      </c>
      <c r="F34" s="159">
        <v>0.30329597594945568</v>
      </c>
      <c r="G34" s="159">
        <v>0.46061423779156579</v>
      </c>
      <c r="H34" s="159">
        <v>0.34641407191645546</v>
      </c>
      <c r="I34" s="159">
        <v>0.57834003945506596</v>
      </c>
      <c r="J34" s="159">
        <v>0.22911090129797612</v>
      </c>
      <c r="K34" s="159">
        <v>0.56467985429235146</v>
      </c>
      <c r="L34" s="159">
        <v>0.46889049391782084</v>
      </c>
      <c r="M34" s="159">
        <v>0.68682177963881341</v>
      </c>
      <c r="N34" s="159">
        <v>0.2821806697731486</v>
      </c>
      <c r="O34" s="159">
        <v>0.4025465483413832</v>
      </c>
      <c r="P34" s="159">
        <v>0.45913043494835248</v>
      </c>
      <c r="Q34" s="159">
        <v>0.3976446216973708</v>
      </c>
      <c r="R34" s="159">
        <v>0.24004030174138238</v>
      </c>
      <c r="S34" s="159" t="e">
        <f>NA()</f>
        <v>#N/A</v>
      </c>
      <c r="T34" s="159">
        <v>0.4560501173135596</v>
      </c>
      <c r="V34" s="2">
        <v>40633</v>
      </c>
      <c r="W34" s="193">
        <f t="shared" si="0"/>
        <v>0.29176323043857694</v>
      </c>
      <c r="X34">
        <f t="shared" si="1"/>
        <v>0.14176323043857694</v>
      </c>
    </row>
    <row r="35" spans="1:24">
      <c r="A35" s="158">
        <v>38656</v>
      </c>
      <c r="B35" s="159">
        <v>0.41386231714388688</v>
      </c>
      <c r="C35" s="159">
        <v>0.23244269362791251</v>
      </c>
      <c r="D35" s="159">
        <v>0.57304632130996858</v>
      </c>
      <c r="E35" s="159">
        <v>0.75952733319340759</v>
      </c>
      <c r="F35" s="159">
        <v>0.32374268383751764</v>
      </c>
      <c r="G35" s="159">
        <v>0.46414150190105274</v>
      </c>
      <c r="H35" s="159">
        <v>0.33959289842598883</v>
      </c>
      <c r="I35" s="159">
        <v>0.55627767733362088</v>
      </c>
      <c r="J35" s="159">
        <v>0.24244063522502124</v>
      </c>
      <c r="K35" s="159">
        <v>0.5463334008296209</v>
      </c>
      <c r="L35" s="159">
        <v>0.50411057029441819</v>
      </c>
      <c r="M35" s="159">
        <v>0.68019341110604004</v>
      </c>
      <c r="N35" s="159">
        <v>0.29391539260895072</v>
      </c>
      <c r="O35" s="159">
        <v>0.37589451619808945</v>
      </c>
      <c r="P35" s="159">
        <v>0.39707396468804079</v>
      </c>
      <c r="Q35" s="159">
        <v>0.40294121888158901</v>
      </c>
      <c r="R35" s="159">
        <v>0.22746659987219062</v>
      </c>
      <c r="S35" s="159" t="e">
        <f>NA()</f>
        <v>#N/A</v>
      </c>
      <c r="T35" s="159">
        <v>0.44873665035128163</v>
      </c>
      <c r="V35" s="2">
        <v>40724</v>
      </c>
      <c r="W35" s="193">
        <f t="shared" si="0"/>
        <v>0.27299786085173</v>
      </c>
      <c r="X35">
        <f t="shared" si="1"/>
        <v>0.12299786085173001</v>
      </c>
    </row>
    <row r="36" spans="1:24">
      <c r="A36" s="158">
        <v>38686</v>
      </c>
      <c r="B36" s="159">
        <v>0.37707712458876042</v>
      </c>
      <c r="C36" s="159">
        <v>0.2363927581300958</v>
      </c>
      <c r="D36" s="159">
        <v>0.4376985575729983</v>
      </c>
      <c r="E36" s="159">
        <v>0.70321074718394883</v>
      </c>
      <c r="F36" s="159">
        <v>0.33616238313375979</v>
      </c>
      <c r="G36" s="159">
        <v>0.46655097070498514</v>
      </c>
      <c r="H36" s="159">
        <v>0.29476855728532347</v>
      </c>
      <c r="I36" s="159">
        <v>0.53150399084439703</v>
      </c>
      <c r="J36" s="159">
        <v>0.26110665768028379</v>
      </c>
      <c r="K36" s="159">
        <v>0.52973536108652064</v>
      </c>
      <c r="L36" s="159">
        <v>0.49335392982692644</v>
      </c>
      <c r="M36" s="159">
        <v>0.6814062722131532</v>
      </c>
      <c r="N36" s="159">
        <v>0.29372629077986673</v>
      </c>
      <c r="O36" s="159">
        <v>0.35793133992154946</v>
      </c>
      <c r="P36" s="159">
        <v>0.35154285825777792</v>
      </c>
      <c r="Q36" s="159">
        <v>0.46364113971238441</v>
      </c>
      <c r="R36" s="159">
        <v>0.28693522027268831</v>
      </c>
      <c r="S36" s="159" t="e">
        <f>NA()</f>
        <v>#N/A</v>
      </c>
      <c r="T36" s="159">
        <v>0.45084494368360611</v>
      </c>
      <c r="V36" s="2">
        <v>40816</v>
      </c>
      <c r="W36" s="193">
        <f t="shared" si="0"/>
        <v>0.29026546579542589</v>
      </c>
      <c r="X36">
        <f t="shared" si="1"/>
        <v>0.1402654657954259</v>
      </c>
    </row>
    <row r="37" spans="1:24">
      <c r="A37" s="158">
        <v>38717</v>
      </c>
      <c r="B37" s="159">
        <v>0.45134564429149121</v>
      </c>
      <c r="C37" s="159">
        <v>0.25842895388838188</v>
      </c>
      <c r="D37" s="159">
        <v>0.41747751217021628</v>
      </c>
      <c r="E37" s="159">
        <v>0.72269653805485878</v>
      </c>
      <c r="F37" s="159">
        <v>0.31563934392199955</v>
      </c>
      <c r="G37" s="159">
        <v>0.44861829078928106</v>
      </c>
      <c r="H37" s="159">
        <v>0.30025557798263947</v>
      </c>
      <c r="I37" s="159">
        <v>0.48843191058335556</v>
      </c>
      <c r="J37" s="159">
        <v>0.26399125600186302</v>
      </c>
      <c r="K37" s="159">
        <v>0.51343720890687528</v>
      </c>
      <c r="L37" s="159">
        <v>0.49420951681833858</v>
      </c>
      <c r="M37" s="159">
        <v>0.68649127222186757</v>
      </c>
      <c r="N37" s="159">
        <v>0.28710305284871296</v>
      </c>
      <c r="O37" s="159">
        <v>0.35208736297612087</v>
      </c>
      <c r="P37" s="159">
        <v>0.32321205624116894</v>
      </c>
      <c r="Q37" s="159">
        <v>0.45866847510650921</v>
      </c>
      <c r="R37" s="159">
        <v>0.2482025842787047</v>
      </c>
      <c r="S37" s="159" t="e">
        <f>NA()</f>
        <v>#N/A</v>
      </c>
      <c r="T37" s="159">
        <v>0.44141087477393914</v>
      </c>
      <c r="V37" s="2">
        <v>40908</v>
      </c>
      <c r="W37" s="193">
        <f t="shared" si="0"/>
        <v>0.28663550679058186</v>
      </c>
      <c r="X37">
        <f t="shared" si="1"/>
        <v>0.13663550679058187</v>
      </c>
    </row>
    <row r="38" spans="1:24">
      <c r="A38" s="158">
        <v>38748</v>
      </c>
      <c r="B38" s="159">
        <v>0.55453700209426615</v>
      </c>
      <c r="C38" s="159">
        <v>0.2756690784028637</v>
      </c>
      <c r="D38" s="159">
        <v>0.53982779236037992</v>
      </c>
      <c r="E38" s="159">
        <v>0.74750138964344248</v>
      </c>
      <c r="F38" s="159">
        <v>0.35221997403504218</v>
      </c>
      <c r="G38" s="159">
        <v>0.49268372328154358</v>
      </c>
      <c r="H38" s="159">
        <v>0.36290212071289107</v>
      </c>
      <c r="I38" s="159">
        <v>0.52294595113720177</v>
      </c>
      <c r="J38" s="159">
        <v>0.31928957924649704</v>
      </c>
      <c r="K38" s="159">
        <v>0.53001862367976904</v>
      </c>
      <c r="L38" s="159">
        <v>0.39421571178392828</v>
      </c>
      <c r="M38" s="159">
        <v>0.64764775248783835</v>
      </c>
      <c r="N38" s="159">
        <v>0.28063061001683598</v>
      </c>
      <c r="O38" s="159">
        <v>0.33972274698375926</v>
      </c>
      <c r="P38" s="159">
        <v>0.35486062520067824</v>
      </c>
      <c r="Q38" s="159">
        <v>0.42631333498874463</v>
      </c>
      <c r="R38" s="159">
        <v>0.26124228279886852</v>
      </c>
      <c r="S38" s="159" t="e">
        <f>NA()</f>
        <v>#N/A</v>
      </c>
      <c r="T38" s="159">
        <v>0.44992783371689399</v>
      </c>
      <c r="V38" s="2">
        <v>40999</v>
      </c>
      <c r="W38" s="193">
        <f t="shared" si="0"/>
        <v>0.26855400711161659</v>
      </c>
      <c r="X38">
        <f t="shared" si="1"/>
        <v>0.11855400711161659</v>
      </c>
    </row>
    <row r="39" spans="1:24">
      <c r="A39" s="158">
        <v>38776</v>
      </c>
      <c r="B39" s="159">
        <v>0.54558576701242167</v>
      </c>
      <c r="C39" s="159">
        <v>0.27689500776778719</v>
      </c>
      <c r="D39" s="159">
        <v>0.61952497786255545</v>
      </c>
      <c r="E39" s="159">
        <v>0.72651132380626693</v>
      </c>
      <c r="F39" s="159">
        <v>0.34868094548313178</v>
      </c>
      <c r="G39" s="159">
        <v>0.46875892479409254</v>
      </c>
      <c r="H39" s="159">
        <v>0.38922609288956145</v>
      </c>
      <c r="I39" s="159">
        <v>0.5508600983320423</v>
      </c>
      <c r="J39" s="159">
        <v>0.33740046729598083</v>
      </c>
      <c r="K39" s="159">
        <v>0.58667942213279745</v>
      </c>
      <c r="L39" s="159">
        <v>0.49488749290724809</v>
      </c>
      <c r="M39" s="159">
        <v>0.61776003105713551</v>
      </c>
      <c r="N39" s="159">
        <v>0.28942235731543836</v>
      </c>
      <c r="O39" s="159">
        <v>0.34645913181349375</v>
      </c>
      <c r="P39" s="159">
        <v>0.36651286884166617</v>
      </c>
      <c r="Q39" s="159">
        <v>0.4343234971610232</v>
      </c>
      <c r="R39" s="159">
        <v>0.29689459409479435</v>
      </c>
      <c r="S39" s="159" t="e">
        <f>NA()</f>
        <v>#N/A</v>
      </c>
      <c r="T39" s="159">
        <v>0.45280841751724749</v>
      </c>
      <c r="V39" s="2">
        <v>41090</v>
      </c>
      <c r="W39" s="193">
        <f t="shared" si="0"/>
        <v>0.24933001342946012</v>
      </c>
      <c r="X39">
        <f t="shared" si="1"/>
        <v>9.9330013429460129E-2</v>
      </c>
    </row>
    <row r="40" spans="1:24">
      <c r="A40" s="158">
        <v>38807</v>
      </c>
      <c r="B40" s="159">
        <v>0.54292626342546335</v>
      </c>
      <c r="C40" s="159">
        <v>0.3064160028734273</v>
      </c>
      <c r="D40" s="159">
        <v>0.36548497922184853</v>
      </c>
      <c r="E40" s="159">
        <v>0.74551400653003341</v>
      </c>
      <c r="F40" s="159">
        <v>0.32982873130573631</v>
      </c>
      <c r="G40" s="159">
        <v>0.48013406714005297</v>
      </c>
      <c r="H40" s="159">
        <v>0.38537533056237594</v>
      </c>
      <c r="I40" s="159">
        <v>0.50620819862404653</v>
      </c>
      <c r="J40" s="159">
        <v>0.28733456362366516</v>
      </c>
      <c r="K40" s="159">
        <v>0.63156492974841971</v>
      </c>
      <c r="L40" s="159">
        <v>0.48009268015674778</v>
      </c>
      <c r="M40" s="159">
        <v>0.65472638514637393</v>
      </c>
      <c r="N40" s="159">
        <v>0.27768022715110574</v>
      </c>
      <c r="O40" s="159">
        <v>0.33987298366448226</v>
      </c>
      <c r="P40" s="159">
        <v>0.43101670457090085</v>
      </c>
      <c r="Q40" s="159">
        <v>0.44162520502896574</v>
      </c>
      <c r="R40" s="159">
        <v>0.31336260706371449</v>
      </c>
      <c r="S40" s="159" t="e">
        <f>NA()</f>
        <v>#N/A</v>
      </c>
      <c r="T40" s="159">
        <v>0.45325194219431358</v>
      </c>
      <c r="V40" s="2">
        <v>41182</v>
      </c>
      <c r="W40" s="193">
        <f t="shared" si="0"/>
        <v>0.26017026173164653</v>
      </c>
      <c r="X40">
        <f t="shared" si="1"/>
        <v>0.11017026173164654</v>
      </c>
    </row>
    <row r="41" spans="1:24">
      <c r="A41" s="158">
        <v>38837</v>
      </c>
      <c r="B41" s="159">
        <v>0.6549044258481802</v>
      </c>
      <c r="C41" s="159">
        <v>0.25080330136132162</v>
      </c>
      <c r="D41" s="159">
        <v>0.22979159721339307</v>
      </c>
      <c r="E41" s="159">
        <v>0.59681566464054581</v>
      </c>
      <c r="F41" s="159">
        <v>0.33798708625448975</v>
      </c>
      <c r="G41" s="159">
        <v>0.4827208722459701</v>
      </c>
      <c r="H41" s="159">
        <v>0.38412488802878042</v>
      </c>
      <c r="I41" s="159">
        <v>0.39676561397939647</v>
      </c>
      <c r="J41" s="159">
        <v>0.25741886491324995</v>
      </c>
      <c r="K41" s="159">
        <v>0.6350638833634864</v>
      </c>
      <c r="L41" s="159">
        <v>0.44413306410776926</v>
      </c>
      <c r="M41" s="159">
        <v>0.62087251070098282</v>
      </c>
      <c r="N41" s="159">
        <v>0.25731334509455694</v>
      </c>
      <c r="O41" s="159">
        <v>0.33285855029387812</v>
      </c>
      <c r="P41" s="159">
        <v>0.35986397527799469</v>
      </c>
      <c r="Q41" s="159">
        <v>0.44233854710111725</v>
      </c>
      <c r="R41" s="159">
        <v>0.37216812732894805</v>
      </c>
      <c r="S41" s="159" t="e">
        <f>NA()</f>
        <v>#N/A</v>
      </c>
      <c r="T41" s="159">
        <v>0.42464233671905516</v>
      </c>
      <c r="V41" s="2">
        <v>41274</v>
      </c>
      <c r="W41" s="193">
        <f t="shared" si="0"/>
        <v>0.26400880768609836</v>
      </c>
      <c r="X41">
        <f t="shared" si="1"/>
        <v>0.11400880768609836</v>
      </c>
    </row>
    <row r="42" spans="1:24">
      <c r="A42" s="158">
        <v>38868</v>
      </c>
      <c r="B42" s="159">
        <v>0.74254841721642717</v>
      </c>
      <c r="C42" s="159">
        <v>0.24878497041603684</v>
      </c>
      <c r="D42" s="159">
        <v>0.31101550317043769</v>
      </c>
      <c r="E42" s="159">
        <v>0.60956673426560648</v>
      </c>
      <c r="F42" s="159">
        <v>0.34141389654402649</v>
      </c>
      <c r="G42" s="159">
        <v>0.46377010342157871</v>
      </c>
      <c r="H42" s="159">
        <v>0.37828069985634477</v>
      </c>
      <c r="I42" s="159">
        <v>0.33999804107948817</v>
      </c>
      <c r="J42" s="159">
        <v>0.24447142652817577</v>
      </c>
      <c r="K42" s="159">
        <v>0.69936695467810739</v>
      </c>
      <c r="L42" s="159">
        <v>0.40924441700013237</v>
      </c>
      <c r="M42" s="159">
        <v>0.64575165138935486</v>
      </c>
      <c r="N42" s="159">
        <v>0.24967991450532392</v>
      </c>
      <c r="O42" s="159">
        <v>0.33468606524251865</v>
      </c>
      <c r="P42" s="159">
        <v>0.27733292034475399</v>
      </c>
      <c r="Q42" s="159">
        <v>0.45206604242850018</v>
      </c>
      <c r="R42" s="159">
        <v>0.41680840001805614</v>
      </c>
      <c r="S42" s="159" t="e">
        <f>NA()</f>
        <v>#N/A</v>
      </c>
      <c r="T42" s="159">
        <v>0.42005095578389867</v>
      </c>
      <c r="V42" s="2">
        <v>41364</v>
      </c>
      <c r="W42" s="193">
        <f t="shared" si="0"/>
        <v>0.2686739308786889</v>
      </c>
      <c r="X42">
        <f t="shared" si="1"/>
        <v>0.11867393087868891</v>
      </c>
    </row>
    <row r="43" spans="1:24">
      <c r="A43" s="158">
        <v>38898</v>
      </c>
      <c r="B43" s="159">
        <v>0.74010063172835894</v>
      </c>
      <c r="C43" s="159">
        <v>0.2282879526609766</v>
      </c>
      <c r="D43" s="159">
        <v>0.30463497037328052</v>
      </c>
      <c r="E43" s="159">
        <v>0.72060374474089739</v>
      </c>
      <c r="F43" s="159">
        <v>0.38062611653391548</v>
      </c>
      <c r="G43" s="159">
        <v>0.40348872691673987</v>
      </c>
      <c r="H43" s="159">
        <v>0.38409127788266856</v>
      </c>
      <c r="I43" s="159">
        <v>0.30344687629895672</v>
      </c>
      <c r="J43" s="159">
        <v>0.2201646045014681</v>
      </c>
      <c r="K43" s="159">
        <v>0.70920049607467672</v>
      </c>
      <c r="L43" s="159">
        <v>0.43385382553848678</v>
      </c>
      <c r="M43" s="159">
        <v>0.65954188942720404</v>
      </c>
      <c r="N43" s="159">
        <v>0.24255119088070765</v>
      </c>
      <c r="O43" s="159">
        <v>0.3193518172113759</v>
      </c>
      <c r="P43" s="159">
        <v>0.26221529862529619</v>
      </c>
      <c r="Q43" s="159">
        <v>0.43790391484439428</v>
      </c>
      <c r="R43" s="159">
        <v>0.35329204096651412</v>
      </c>
      <c r="S43" s="159" t="e">
        <f>NA()</f>
        <v>#N/A</v>
      </c>
      <c r="T43" s="159">
        <v>0.4121902938660959</v>
      </c>
      <c r="V43" s="2">
        <v>41455</v>
      </c>
      <c r="W43" s="193">
        <f t="shared" si="0"/>
        <v>0.27000405472990757</v>
      </c>
      <c r="X43">
        <f t="shared" si="1"/>
        <v>0.12000405472990758</v>
      </c>
    </row>
    <row r="44" spans="1:24">
      <c r="A44" s="158">
        <v>38929</v>
      </c>
      <c r="B44" s="159">
        <v>0.75676171304221429</v>
      </c>
      <c r="C44" s="159">
        <v>0.2368415466462305</v>
      </c>
      <c r="D44" s="159">
        <v>0.24155526490537008</v>
      </c>
      <c r="E44" s="159">
        <v>0.72135085528209764</v>
      </c>
      <c r="F44" s="159">
        <v>0.285405603373245</v>
      </c>
      <c r="G44" s="159">
        <v>0.40526489350816419</v>
      </c>
      <c r="H44" s="159">
        <v>0.42604854952625348</v>
      </c>
      <c r="I44" s="159">
        <v>0.34676846680373885</v>
      </c>
      <c r="J44" s="159">
        <v>0.26557385076433299</v>
      </c>
      <c r="K44" s="159">
        <v>0.64998603007182265</v>
      </c>
      <c r="L44" s="159">
        <v>0.42855195375381705</v>
      </c>
      <c r="M44" s="159">
        <v>0.64508868517769058</v>
      </c>
      <c r="N44" s="159">
        <v>0.23604428616865086</v>
      </c>
      <c r="O44" s="159">
        <v>0.35435038840334043</v>
      </c>
      <c r="P44" s="159">
        <v>0.31334362994396958</v>
      </c>
      <c r="Q44" s="159">
        <v>0.48112965531308455</v>
      </c>
      <c r="R44" s="159">
        <v>0.3510355172259581</v>
      </c>
      <c r="S44" s="159" t="e">
        <f>NA()</f>
        <v>#N/A</v>
      </c>
      <c r="T44" s="159">
        <v>0.41496024716417029</v>
      </c>
      <c r="V44" s="2">
        <v>41547</v>
      </c>
      <c r="W44" s="193">
        <f t="shared" si="0"/>
        <v>0.26193584135789322</v>
      </c>
      <c r="X44">
        <f t="shared" si="1"/>
        <v>0.11193584135789322</v>
      </c>
    </row>
    <row r="45" spans="1:24">
      <c r="A45" s="158">
        <v>38960</v>
      </c>
      <c r="B45" s="159">
        <v>0.7337917679271122</v>
      </c>
      <c r="C45" s="159">
        <v>0.24093051662647411</v>
      </c>
      <c r="D45" s="159">
        <v>0.29388099648290267</v>
      </c>
      <c r="E45" s="159">
        <v>0.72303900372886598</v>
      </c>
      <c r="F45" s="159">
        <v>0.26098351466535519</v>
      </c>
      <c r="G45" s="159">
        <v>0.42346328755225338</v>
      </c>
      <c r="H45" s="159">
        <v>0.46040856948551234</v>
      </c>
      <c r="I45" s="159">
        <v>0.36030083106487698</v>
      </c>
      <c r="J45" s="159">
        <v>0.2834122249166558</v>
      </c>
      <c r="K45" s="159">
        <v>0.62656352074641442</v>
      </c>
      <c r="L45" s="159">
        <v>0.40126103112580014</v>
      </c>
      <c r="M45" s="159">
        <v>0.63568853666735381</v>
      </c>
      <c r="N45" s="159">
        <v>0.23452223665267927</v>
      </c>
      <c r="O45" s="159">
        <v>0.3683896700186477</v>
      </c>
      <c r="P45" s="159">
        <v>0.28274911284086329</v>
      </c>
      <c r="Q45" s="159">
        <v>0.53293625324547256</v>
      </c>
      <c r="R45" s="159">
        <v>0.29292522337231475</v>
      </c>
      <c r="S45" s="159" t="e">
        <f>NA()</f>
        <v>#N/A</v>
      </c>
      <c r="T45" s="159">
        <v>0.42363495994643974</v>
      </c>
      <c r="V45" s="2">
        <v>41639</v>
      </c>
      <c r="W45" s="193">
        <f t="shared" si="0"/>
        <v>0.28171230717020468</v>
      </c>
      <c r="X45">
        <f t="shared" si="1"/>
        <v>0.13171230717020468</v>
      </c>
    </row>
    <row r="46" spans="1:24">
      <c r="A46" s="158">
        <v>38990</v>
      </c>
      <c r="B46" s="159">
        <v>0.67649377627301466</v>
      </c>
      <c r="C46" s="159">
        <v>0.2488273531148551</v>
      </c>
      <c r="D46" s="159">
        <v>0.39920361045681796</v>
      </c>
      <c r="E46" s="159">
        <v>0.72733387549360928</v>
      </c>
      <c r="F46" s="159">
        <v>0.26301700345312212</v>
      </c>
      <c r="G46" s="159">
        <v>0.4365252797180183</v>
      </c>
      <c r="H46" s="159">
        <v>0.43090126436740073</v>
      </c>
      <c r="I46" s="159">
        <v>0.35040376301743731</v>
      </c>
      <c r="J46" s="159">
        <v>0.25328542424970979</v>
      </c>
      <c r="K46" s="159">
        <v>0.62381648469279338</v>
      </c>
      <c r="L46" s="159">
        <v>0.30749550326692388</v>
      </c>
      <c r="M46" s="159">
        <v>0.6478384381943405</v>
      </c>
      <c r="N46" s="159">
        <v>0.32863687866552282</v>
      </c>
      <c r="O46" s="159">
        <v>0.37493931296098248</v>
      </c>
      <c r="P46" s="159">
        <v>0.32184807329994886</v>
      </c>
      <c r="Q46" s="159">
        <v>0.51051309693907643</v>
      </c>
      <c r="R46" s="159">
        <v>0.3227467728526679</v>
      </c>
      <c r="S46" s="159" t="e">
        <f>NA()</f>
        <v>#N/A</v>
      </c>
      <c r="T46" s="159">
        <v>0.43253647900594161</v>
      </c>
      <c r="V46" s="2">
        <v>41729</v>
      </c>
      <c r="W46" s="193">
        <f t="shared" si="0"/>
        <v>0.28864658826256429</v>
      </c>
      <c r="X46">
        <f t="shared" si="1"/>
        <v>0.13864658826256429</v>
      </c>
    </row>
    <row r="47" spans="1:24">
      <c r="A47" s="158">
        <v>39021</v>
      </c>
      <c r="B47" s="159">
        <v>0.60441093703448767</v>
      </c>
      <c r="C47" s="159">
        <v>0.225444096173569</v>
      </c>
      <c r="D47" s="159">
        <v>0.29622835730259162</v>
      </c>
      <c r="E47" s="159">
        <v>0.73073505188428534</v>
      </c>
      <c r="F47" s="159">
        <v>0.28655569894652111</v>
      </c>
      <c r="G47" s="159">
        <v>0.42133406820605868</v>
      </c>
      <c r="H47" s="159">
        <v>0.41612855304736301</v>
      </c>
      <c r="I47" s="159">
        <v>0.33677480230546808</v>
      </c>
      <c r="J47" s="159">
        <v>0.25583785109518747</v>
      </c>
      <c r="K47" s="159">
        <v>0.63566796375780321</v>
      </c>
      <c r="L47" s="159">
        <v>0.28255934079364137</v>
      </c>
      <c r="M47" s="159">
        <v>0.61648002517886491</v>
      </c>
      <c r="N47" s="159">
        <v>0.33558197969624753</v>
      </c>
      <c r="O47" s="159">
        <v>0.38828150249150917</v>
      </c>
      <c r="P47" s="159">
        <v>0.3497021447727926</v>
      </c>
      <c r="Q47" s="159">
        <v>0.51206228287879008</v>
      </c>
      <c r="R47" s="159">
        <v>0.25209908833170253</v>
      </c>
      <c r="S47" s="159" t="e">
        <f>NA()</f>
        <v>#N/A</v>
      </c>
      <c r="T47" s="159">
        <v>0.42392819954968897</v>
      </c>
      <c r="V47" s="2">
        <v>41820</v>
      </c>
      <c r="W47" s="193">
        <f t="shared" si="0"/>
        <v>0.27364685861600546</v>
      </c>
      <c r="X47">
        <f t="shared" si="1"/>
        <v>0.12364685861600547</v>
      </c>
    </row>
    <row r="48" spans="1:24">
      <c r="A48" s="158">
        <v>39051</v>
      </c>
      <c r="B48" s="159">
        <v>0.56731584687450831</v>
      </c>
      <c r="C48" s="159">
        <v>0.2320010567095715</v>
      </c>
      <c r="D48" s="159">
        <v>0.36224910252254322</v>
      </c>
      <c r="E48" s="159">
        <v>0.73144452570923202</v>
      </c>
      <c r="F48" s="159">
        <v>0.28189088765877873</v>
      </c>
      <c r="G48" s="159">
        <v>0.4618944744506488</v>
      </c>
      <c r="H48" s="159">
        <v>0.4020392868039987</v>
      </c>
      <c r="I48" s="159">
        <v>0.36352794807320987</v>
      </c>
      <c r="J48" s="159">
        <v>0.24499028097729109</v>
      </c>
      <c r="K48" s="159">
        <v>0.63281416224189813</v>
      </c>
      <c r="L48" s="159">
        <v>0.25546852824463717</v>
      </c>
      <c r="M48" s="159">
        <v>0.58043987913906059</v>
      </c>
      <c r="N48" s="159">
        <v>0.36709912415727342</v>
      </c>
      <c r="O48" s="159">
        <v>0.37590394489931739</v>
      </c>
      <c r="P48" s="159">
        <v>0.37505480635660243</v>
      </c>
      <c r="Q48" s="159">
        <v>0.48770897295665183</v>
      </c>
      <c r="R48" s="159">
        <v>0.29630043817966473</v>
      </c>
      <c r="S48" s="159" t="e">
        <f>NA()</f>
        <v>#N/A</v>
      </c>
      <c r="T48" s="159">
        <v>0.42521542000495205</v>
      </c>
      <c r="V48" s="2">
        <v>41912</v>
      </c>
      <c r="W48" s="193">
        <f t="shared" si="0"/>
        <v>0.26785417204639622</v>
      </c>
      <c r="X48">
        <f t="shared" si="1"/>
        <v>0.11785417204639623</v>
      </c>
    </row>
    <row r="49" spans="1:24">
      <c r="A49" s="158">
        <v>39082</v>
      </c>
      <c r="B49" s="159">
        <v>0.4675985027429721</v>
      </c>
      <c r="C49" s="159">
        <v>0.2327668746822599</v>
      </c>
      <c r="D49" s="159">
        <v>0.40862638440038579</v>
      </c>
      <c r="E49" s="159">
        <v>0.74740863916777855</v>
      </c>
      <c r="F49" s="159">
        <v>0.33374593201891734</v>
      </c>
      <c r="G49" s="159">
        <v>0.4079572278789243</v>
      </c>
      <c r="H49" s="159">
        <v>0.41263099275377829</v>
      </c>
      <c r="I49" s="159">
        <v>0.42811587180716287</v>
      </c>
      <c r="J49" s="159">
        <v>0.26536931039313694</v>
      </c>
      <c r="K49" s="159">
        <v>0.65745519619595227</v>
      </c>
      <c r="L49" s="159">
        <v>0.30752441104044265</v>
      </c>
      <c r="M49" s="159">
        <v>0.56265694496871133</v>
      </c>
      <c r="N49" s="159">
        <v>0.31424860599129256</v>
      </c>
      <c r="O49" s="159">
        <v>0.37296301234772372</v>
      </c>
      <c r="P49" s="159">
        <v>0.37301222180499605</v>
      </c>
      <c r="Q49" s="159">
        <v>0.48736427459085524</v>
      </c>
      <c r="R49" s="159">
        <v>0.27921051924298618</v>
      </c>
      <c r="S49" s="159" t="e">
        <f>NA()</f>
        <v>#N/A</v>
      </c>
      <c r="T49" s="159">
        <v>0.42065445615188174</v>
      </c>
      <c r="V49" s="2">
        <v>42004</v>
      </c>
      <c r="W49" s="193">
        <f t="shared" si="0"/>
        <v>0.25510619785043182</v>
      </c>
      <c r="X49">
        <f t="shared" si="1"/>
        <v>0.10510619785043182</v>
      </c>
    </row>
    <row r="50" spans="1:24">
      <c r="A50" s="158">
        <v>39113</v>
      </c>
      <c r="B50" s="159">
        <v>0.47970177097253397</v>
      </c>
      <c r="C50" s="159">
        <v>0.23711563646494355</v>
      </c>
      <c r="D50" s="159">
        <v>0.49560730730401814</v>
      </c>
      <c r="E50" s="159">
        <v>0.7668256822462548</v>
      </c>
      <c r="F50" s="159">
        <v>0.37286128319607653</v>
      </c>
      <c r="G50" s="159">
        <v>0.44270561534636921</v>
      </c>
      <c r="H50" s="159">
        <v>0.41236408092324028</v>
      </c>
      <c r="I50" s="159">
        <v>0.51510494369032067</v>
      </c>
      <c r="J50" s="159">
        <v>0.28447811604173523</v>
      </c>
      <c r="K50" s="159">
        <v>0.74027384453855938</v>
      </c>
      <c r="L50" s="159">
        <v>0.3626966251502815</v>
      </c>
      <c r="M50" s="159">
        <v>0.58511389287470694</v>
      </c>
      <c r="N50" s="159">
        <v>0.2976479061472167</v>
      </c>
      <c r="O50" s="159">
        <v>0.36373321696150779</v>
      </c>
      <c r="P50" s="159">
        <v>0.45060764457267127</v>
      </c>
      <c r="Q50" s="159">
        <v>0.45652268988662731</v>
      </c>
      <c r="R50" s="159">
        <v>0.29763700682406408</v>
      </c>
      <c r="S50" s="159" t="e">
        <f>NA()</f>
        <v>#N/A</v>
      </c>
      <c r="T50" s="159">
        <v>0.44095900271496463</v>
      </c>
      <c r="V50" s="2">
        <v>42094</v>
      </c>
      <c r="W50" s="193">
        <f t="shared" si="0"/>
        <v>0.24372982617880987</v>
      </c>
      <c r="X50">
        <f t="shared" si="1"/>
        <v>9.3729826178809872E-2</v>
      </c>
    </row>
    <row r="51" spans="1:24">
      <c r="A51" s="158">
        <v>39141</v>
      </c>
      <c r="B51" s="159">
        <v>0.41126201473036567</v>
      </c>
      <c r="C51" s="159">
        <v>0.22332232052015222</v>
      </c>
      <c r="D51" s="159">
        <v>0.49707533247903868</v>
      </c>
      <c r="E51" s="159">
        <v>0.77885547872217675</v>
      </c>
      <c r="F51" s="159">
        <v>0.39592105891896817</v>
      </c>
      <c r="G51" s="159">
        <v>0.43204204646479633</v>
      </c>
      <c r="H51" s="159">
        <v>0.35674674589077943</v>
      </c>
      <c r="I51" s="159">
        <v>0.56136697551241044</v>
      </c>
      <c r="J51" s="159">
        <v>0.2883357241507693</v>
      </c>
      <c r="K51" s="159">
        <v>0.77134010764328909</v>
      </c>
      <c r="L51" s="159">
        <v>0.33027877997389143</v>
      </c>
      <c r="M51" s="159">
        <v>0.55341970209632629</v>
      </c>
      <c r="N51" s="159">
        <v>0.29873966785391026</v>
      </c>
      <c r="O51" s="159">
        <v>0.39156888963455266</v>
      </c>
      <c r="P51" s="159">
        <v>0.47684985885793135</v>
      </c>
      <c r="Q51" s="159">
        <v>0.43886556310078256</v>
      </c>
      <c r="R51" s="159">
        <v>0.34689975110941768</v>
      </c>
      <c r="S51" s="159" t="e">
        <f>NA()</f>
        <v>#N/A</v>
      </c>
      <c r="T51" s="159">
        <v>0.43811249441581029</v>
      </c>
      <c r="V51" s="2">
        <v>42185</v>
      </c>
      <c r="W51" s="193">
        <f t="shared" si="0"/>
        <v>0.2515596584752538</v>
      </c>
      <c r="X51">
        <f t="shared" si="1"/>
        <v>0.10155965847525381</v>
      </c>
    </row>
    <row r="52" spans="1:24">
      <c r="A52" s="158">
        <v>39172</v>
      </c>
      <c r="B52" s="159">
        <v>0.35258712619793625</v>
      </c>
      <c r="C52" s="159">
        <v>0.21877953153967403</v>
      </c>
      <c r="D52" s="159">
        <v>0.51609616460911534</v>
      </c>
      <c r="E52" s="159">
        <v>0.75829499948300372</v>
      </c>
      <c r="F52" s="159">
        <v>0.34880682404144125</v>
      </c>
      <c r="G52" s="159">
        <v>0.47883129623391701</v>
      </c>
      <c r="H52" s="159">
        <v>0.34467061952934391</v>
      </c>
      <c r="I52" s="159">
        <v>0.57477748349651836</v>
      </c>
      <c r="J52" s="159">
        <v>0.28131791878751999</v>
      </c>
      <c r="K52" s="159">
        <v>0.75956065257887406</v>
      </c>
      <c r="L52" s="159">
        <v>0.30744351701686928</v>
      </c>
      <c r="M52" s="159">
        <v>0.52880535297548581</v>
      </c>
      <c r="N52" s="159">
        <v>0.26799038190483954</v>
      </c>
      <c r="O52" s="159">
        <v>0.34586037917881335</v>
      </c>
      <c r="P52" s="159">
        <v>0.49872521666733766</v>
      </c>
      <c r="Q52" s="159">
        <v>0.36628349561350604</v>
      </c>
      <c r="R52" s="159">
        <v>0.42155937794612774</v>
      </c>
      <c r="S52" s="159" t="e">
        <f>NA()</f>
        <v>#N/A</v>
      </c>
      <c r="T52" s="159">
        <v>0.42001075851975223</v>
      </c>
      <c r="V52" s="2">
        <v>42277</v>
      </c>
      <c r="W52" s="193">
        <f t="shared" si="0"/>
        <v>0.26992732613464493</v>
      </c>
      <c r="X52">
        <f t="shared" si="1"/>
        <v>0.11992732613464493</v>
      </c>
    </row>
    <row r="53" spans="1:24">
      <c r="A53" s="158">
        <v>39202</v>
      </c>
      <c r="B53" s="159">
        <v>0.31632189042955289</v>
      </c>
      <c r="C53" s="159">
        <v>0.22976719569867862</v>
      </c>
      <c r="D53" s="159">
        <v>0.49907346661331997</v>
      </c>
      <c r="E53" s="159">
        <v>0.74251713295221766</v>
      </c>
      <c r="F53" s="159">
        <v>0.24211375024724263</v>
      </c>
      <c r="G53" s="159">
        <v>0.46809193482894412</v>
      </c>
      <c r="H53" s="159">
        <v>0.2985033616243275</v>
      </c>
      <c r="I53" s="159">
        <v>0.52280468085346765</v>
      </c>
      <c r="J53" s="159">
        <v>0.24841988122142147</v>
      </c>
      <c r="K53" s="159">
        <v>0.79952461612252335</v>
      </c>
      <c r="L53" s="159">
        <v>0.219870550294779</v>
      </c>
      <c r="M53" s="159">
        <v>0.48970231675039688</v>
      </c>
      <c r="N53" s="159">
        <v>0.23267017159996695</v>
      </c>
      <c r="O53" s="159">
        <v>0.33629366462521743</v>
      </c>
      <c r="P53" s="159">
        <v>0.49611655253330528</v>
      </c>
      <c r="Q53" s="159">
        <v>0.3460603429341278</v>
      </c>
      <c r="R53" s="159">
        <v>0.57420336557284013</v>
      </c>
      <c r="S53" s="159" t="e">
        <f>NA()</f>
        <v>#N/A</v>
      </c>
      <c r="T53" s="159">
        <v>0.39236958021932183</v>
      </c>
      <c r="V53" s="2">
        <v>42369</v>
      </c>
      <c r="W53" s="193">
        <f t="shared" si="0"/>
        <v>0.2793033627214796</v>
      </c>
      <c r="X53">
        <f t="shared" si="1"/>
        <v>0.1293033627214796</v>
      </c>
    </row>
    <row r="54" spans="1:24">
      <c r="A54" s="158">
        <v>39233</v>
      </c>
      <c r="B54" s="159">
        <v>0.24554287715223586</v>
      </c>
      <c r="C54" s="159">
        <v>0.21807541275239917</v>
      </c>
      <c r="D54" s="159">
        <v>0.50882977763708892</v>
      </c>
      <c r="E54" s="159">
        <v>0.64203284869802724</v>
      </c>
      <c r="F54" s="159">
        <v>0.24387396053582469</v>
      </c>
      <c r="G54" s="159">
        <v>0.47586992714628973</v>
      </c>
      <c r="H54" s="159">
        <v>0.42641156588113105</v>
      </c>
      <c r="I54" s="159">
        <v>0.47218973150891846</v>
      </c>
      <c r="J54" s="159">
        <v>0.24969657985617677</v>
      </c>
      <c r="K54" s="159">
        <v>0.70922622169589788</v>
      </c>
      <c r="L54" s="159">
        <v>0.21522708859987982</v>
      </c>
      <c r="M54" s="159">
        <v>0.45822538489904596</v>
      </c>
      <c r="N54" s="159">
        <v>0.21374021497096682</v>
      </c>
      <c r="O54" s="159">
        <v>0.35195707725713005</v>
      </c>
      <c r="P54" s="159">
        <v>0.47257814586400299</v>
      </c>
      <c r="Q54" s="159">
        <v>0.28400637468608725</v>
      </c>
      <c r="R54" s="159">
        <v>0.5427564037593362</v>
      </c>
      <c r="S54" s="159" t="e">
        <f>NA()</f>
        <v>#N/A</v>
      </c>
      <c r="T54" s="159">
        <v>0.37132302296368142</v>
      </c>
      <c r="V54" s="2">
        <v>42460</v>
      </c>
      <c r="W54" s="193">
        <f t="shared" si="0"/>
        <v>0.29218517759204943</v>
      </c>
      <c r="X54">
        <f t="shared" si="1"/>
        <v>0.14218517759204943</v>
      </c>
    </row>
    <row r="55" spans="1:24">
      <c r="A55" s="158">
        <v>39263</v>
      </c>
      <c r="B55" s="159">
        <v>0.27547870321206086</v>
      </c>
      <c r="C55" s="159">
        <v>0.23676521972191328</v>
      </c>
      <c r="D55" s="159">
        <v>0.53053555301198896</v>
      </c>
      <c r="E55" s="159">
        <v>0.62606637471932924</v>
      </c>
      <c r="F55" s="159">
        <v>0.25188910314544954</v>
      </c>
      <c r="G55" s="159">
        <v>0.50127583955176014</v>
      </c>
      <c r="H55" s="159">
        <v>0.51191137339141202</v>
      </c>
      <c r="I55" s="159">
        <v>0.46722809264691401</v>
      </c>
      <c r="J55" s="159">
        <v>0.24191969057906237</v>
      </c>
      <c r="K55" s="159">
        <v>0.6095262163073788</v>
      </c>
      <c r="L55" s="159">
        <v>0.22842550833589748</v>
      </c>
      <c r="M55" s="159">
        <v>0.46809663002584823</v>
      </c>
      <c r="N55" s="159">
        <v>0.20992816284101704</v>
      </c>
      <c r="O55" s="159">
        <v>0.34657662499778152</v>
      </c>
      <c r="P55" s="159">
        <v>0.42915821434844148</v>
      </c>
      <c r="Q55" s="159">
        <v>0.2957791777265259</v>
      </c>
      <c r="R55" s="159">
        <v>0.56508381320199552</v>
      </c>
      <c r="S55" s="159" t="e">
        <f>NA()</f>
        <v>#N/A</v>
      </c>
      <c r="T55" s="159">
        <v>0.37426800312096847</v>
      </c>
      <c r="V55" s="2">
        <v>42551</v>
      </c>
      <c r="W55" s="193">
        <f t="shared" si="0"/>
        <v>0.27806680683347595</v>
      </c>
      <c r="X55">
        <f t="shared" si="1"/>
        <v>0.12806680683347596</v>
      </c>
    </row>
    <row r="56" spans="1:24">
      <c r="A56" s="158">
        <v>39294</v>
      </c>
      <c r="B56" s="159">
        <v>0.34013608792762901</v>
      </c>
      <c r="C56" s="159">
        <v>0.21548291655715945</v>
      </c>
      <c r="D56" s="159">
        <v>0.5349365032325849</v>
      </c>
      <c r="E56" s="159">
        <v>0.69463982215552189</v>
      </c>
      <c r="F56" s="159">
        <v>0.24258473729532751</v>
      </c>
      <c r="G56" s="159">
        <v>0.49089636110235813</v>
      </c>
      <c r="H56" s="159">
        <v>0.50254120839651995</v>
      </c>
      <c r="I56" s="159">
        <v>0.46712303879224804</v>
      </c>
      <c r="J56" s="159">
        <v>0.24451417093705263</v>
      </c>
      <c r="K56" s="159">
        <v>0.60760336073145116</v>
      </c>
      <c r="L56" s="159">
        <v>0.2803221515846544</v>
      </c>
      <c r="M56" s="159">
        <v>0.48219340395075028</v>
      </c>
      <c r="N56" s="159">
        <v>0.21412672373804692</v>
      </c>
      <c r="O56" s="159">
        <v>0.36929877781601328</v>
      </c>
      <c r="P56" s="159">
        <v>0.41525995223171303</v>
      </c>
      <c r="Q56" s="159">
        <v>0.32940595999819317</v>
      </c>
      <c r="R56" s="159">
        <v>0.55187046524605277</v>
      </c>
      <c r="S56" s="159" t="e">
        <f>NA()</f>
        <v>#N/A</v>
      </c>
      <c r="T56" s="159">
        <v>0.38102973837681242</v>
      </c>
      <c r="V56" s="2">
        <v>42643</v>
      </c>
      <c r="W56" s="193">
        <f t="shared" si="0"/>
        <v>0.29800625753306936</v>
      </c>
      <c r="X56">
        <f t="shared" si="1"/>
        <v>0.14800625753306937</v>
      </c>
    </row>
    <row r="57" spans="1:24">
      <c r="A57" s="158">
        <v>39325</v>
      </c>
      <c r="B57" s="159">
        <v>0.3125597089618653</v>
      </c>
      <c r="C57" s="159">
        <v>0.22928052890364597</v>
      </c>
      <c r="D57" s="159">
        <v>0.53675040126351758</v>
      </c>
      <c r="E57" s="159">
        <v>0.78824613817645239</v>
      </c>
      <c r="F57" s="159">
        <v>0.25072613087067019</v>
      </c>
      <c r="G57" s="159">
        <v>0.51639799028998568</v>
      </c>
      <c r="H57" s="159">
        <v>0.50248477846621764</v>
      </c>
      <c r="I57" s="159">
        <v>0.41335170848768088</v>
      </c>
      <c r="J57" s="159">
        <v>0.21514500831019492</v>
      </c>
      <c r="K57" s="159">
        <v>0.55408664222252779</v>
      </c>
      <c r="L57" s="159">
        <v>0.35267501234539161</v>
      </c>
      <c r="M57" s="159">
        <v>0.44611697219473373</v>
      </c>
      <c r="N57" s="159">
        <v>0.20988808991744987</v>
      </c>
      <c r="O57" s="159">
        <v>0.38027807917087592</v>
      </c>
      <c r="P57" s="159">
        <v>0.33279621028241863</v>
      </c>
      <c r="Q57" s="159">
        <v>0.29088275987179019</v>
      </c>
      <c r="R57" s="159">
        <v>0.46580618349003439</v>
      </c>
      <c r="S57" s="159" t="e">
        <f>NA()</f>
        <v>#N/A</v>
      </c>
      <c r="T57" s="159">
        <v>0.36250985791831297</v>
      </c>
      <c r="V57" s="2">
        <v>42735</v>
      </c>
      <c r="W57" s="193">
        <f t="shared" si="0"/>
        <v>0.32439077708020481</v>
      </c>
      <c r="X57">
        <f t="shared" si="1"/>
        <v>0.17439077708020481</v>
      </c>
    </row>
    <row r="58" spans="1:24">
      <c r="A58" s="158">
        <v>39355</v>
      </c>
      <c r="B58" s="159">
        <v>0.27584102128056742</v>
      </c>
      <c r="C58" s="159">
        <v>0.24345923809735312</v>
      </c>
      <c r="D58" s="159">
        <v>0.50143102382929716</v>
      </c>
      <c r="E58" s="159">
        <v>0.79189741249072398</v>
      </c>
      <c r="F58" s="159">
        <v>0.24617212408231764</v>
      </c>
      <c r="G58" s="159">
        <v>0.51814279466758251</v>
      </c>
      <c r="H58" s="159">
        <v>0.51628091204449744</v>
      </c>
      <c r="I58" s="159">
        <v>0.36472147102893898</v>
      </c>
      <c r="J58" s="159">
        <v>0.2352009161664407</v>
      </c>
      <c r="K58" s="159">
        <v>0.56033714683149272</v>
      </c>
      <c r="L58" s="159">
        <v>0.34040465577174417</v>
      </c>
      <c r="M58" s="159">
        <v>0.43725238678626976</v>
      </c>
      <c r="N58" s="159">
        <v>0.22907299224814248</v>
      </c>
      <c r="O58" s="159">
        <v>0.4061097583603257</v>
      </c>
      <c r="P58" s="159">
        <v>0.25571598329317524</v>
      </c>
      <c r="Q58" s="159">
        <v>0.26336457251338968</v>
      </c>
      <c r="R58" s="159">
        <v>0.51775665670311821</v>
      </c>
      <c r="S58" s="159" t="e">
        <f>NA()</f>
        <v>#N/A</v>
      </c>
      <c r="T58" s="159">
        <v>0.35041529002585553</v>
      </c>
      <c r="V58" s="2">
        <v>42825</v>
      </c>
      <c r="W58" s="193">
        <f t="shared" si="0"/>
        <v>0.32031851908459152</v>
      </c>
      <c r="X58">
        <f t="shared" si="1"/>
        <v>0.17031851908459153</v>
      </c>
    </row>
    <row r="59" spans="1:24">
      <c r="A59" s="158">
        <v>39386</v>
      </c>
      <c r="B59" s="159">
        <v>0.29509410917266876</v>
      </c>
      <c r="C59" s="159">
        <v>0.23497276520967567</v>
      </c>
      <c r="D59" s="159">
        <v>0.47313885038131959</v>
      </c>
      <c r="E59" s="159">
        <v>0.79776040639827017</v>
      </c>
      <c r="F59" s="159">
        <v>0.25850624147686779</v>
      </c>
      <c r="G59" s="159">
        <v>0.49535591385694222</v>
      </c>
      <c r="H59" s="159">
        <v>0.49405539328827774</v>
      </c>
      <c r="I59" s="159">
        <v>0.32415294535764988</v>
      </c>
      <c r="J59" s="159">
        <v>0.24477826036001091</v>
      </c>
      <c r="K59" s="159">
        <v>0.55863978720310703</v>
      </c>
      <c r="L59" s="159">
        <v>0.34880834688591117</v>
      </c>
      <c r="M59" s="159">
        <v>0.41807476570611485</v>
      </c>
      <c r="N59" s="159">
        <v>0.21421042991026032</v>
      </c>
      <c r="O59" s="159">
        <v>0.39727103543063053</v>
      </c>
      <c r="P59" s="159">
        <v>0.21657335500624489</v>
      </c>
      <c r="Q59" s="159">
        <v>0.2612501062443997</v>
      </c>
      <c r="R59" s="159">
        <v>0.58823611493801797</v>
      </c>
      <c r="S59" s="159" t="e">
        <f>NA()</f>
        <v>#N/A</v>
      </c>
      <c r="T59" s="159">
        <v>0.33886102647066196</v>
      </c>
      <c r="V59" s="2">
        <v>42916</v>
      </c>
      <c r="W59" s="193">
        <f t="shared" si="0"/>
        <v>0.3218936400339365</v>
      </c>
      <c r="X59">
        <f t="shared" si="1"/>
        <v>0.17189364003393651</v>
      </c>
    </row>
    <row r="60" spans="1:24">
      <c r="A60" s="158">
        <v>39416</v>
      </c>
      <c r="B60" s="159">
        <v>0.30407856625488705</v>
      </c>
      <c r="C60" s="159">
        <v>0.21742249711361611</v>
      </c>
      <c r="D60" s="159">
        <v>0.52081076345597677</v>
      </c>
      <c r="E60" s="159">
        <v>0.73726922952646579</v>
      </c>
      <c r="F60" s="159">
        <v>0.2436917707432521</v>
      </c>
      <c r="G60" s="159">
        <v>0.42109546905745271</v>
      </c>
      <c r="H60" s="159">
        <v>0.43839676242823261</v>
      </c>
      <c r="I60" s="159">
        <v>0.34928262527320342</v>
      </c>
      <c r="J60" s="159">
        <v>0.2559528906360693</v>
      </c>
      <c r="K60" s="159">
        <v>0.56792861455816823</v>
      </c>
      <c r="L60" s="159">
        <v>0.38217716207718722</v>
      </c>
      <c r="M60" s="159">
        <v>0.4422372383360812</v>
      </c>
      <c r="N60" s="159">
        <v>0.20637730884313893</v>
      </c>
      <c r="O60" s="159">
        <v>0.37632746740645417</v>
      </c>
      <c r="P60" s="159">
        <v>0.25869304411419924</v>
      </c>
      <c r="Q60" s="159">
        <v>0.29180018265701363</v>
      </c>
      <c r="R60" s="159">
        <v>0.5494543967404879</v>
      </c>
      <c r="S60" s="159" t="e">
        <f>NA()</f>
        <v>#N/A</v>
      </c>
      <c r="T60" s="159">
        <v>0.33998399779856614</v>
      </c>
      <c r="V60" s="2">
        <v>43008</v>
      </c>
      <c r="W60" s="193">
        <f t="shared" si="0"/>
        <v>0.32217331786358888</v>
      </c>
      <c r="X60">
        <f t="shared" si="1"/>
        <v>0.17217331786358889</v>
      </c>
    </row>
    <row r="61" spans="1:24">
      <c r="A61" s="158">
        <v>39447</v>
      </c>
      <c r="B61" s="159">
        <v>0.30069582591806937</v>
      </c>
      <c r="C61" s="159">
        <v>0.20395904328722669</v>
      </c>
      <c r="D61" s="159">
        <v>0.54802578318589856</v>
      </c>
      <c r="E61" s="159">
        <v>0.6687129707951851</v>
      </c>
      <c r="F61" s="159">
        <v>0.32516125704442089</v>
      </c>
      <c r="G61" s="159">
        <v>0.26520170304947804</v>
      </c>
      <c r="H61" s="159">
        <v>0.39638158626119879</v>
      </c>
      <c r="I61" s="159">
        <v>0.35481935613331728</v>
      </c>
      <c r="J61" s="159">
        <v>0.28125435202285393</v>
      </c>
      <c r="K61" s="159">
        <v>0.61099996232029674</v>
      </c>
      <c r="L61" s="159">
        <v>0.39893753565121221</v>
      </c>
      <c r="M61" s="159">
        <v>0.46192812209997347</v>
      </c>
      <c r="N61" s="159">
        <v>0.18105153568182669</v>
      </c>
      <c r="O61" s="159">
        <v>0.35938357617026134</v>
      </c>
      <c r="P61" s="159">
        <v>0.25942784569773264</v>
      </c>
      <c r="Q61" s="159">
        <v>0.29299302129177562</v>
      </c>
      <c r="R61" s="159">
        <v>0.53708299910533686</v>
      </c>
      <c r="S61" s="159" t="e">
        <f>NA()</f>
        <v>#N/A</v>
      </c>
      <c r="T61" s="159">
        <v>0.33663893974144227</v>
      </c>
      <c r="V61" s="2">
        <v>43100</v>
      </c>
      <c r="W61" s="193">
        <f t="shared" si="0"/>
        <v>0.32145788246843382</v>
      </c>
      <c r="X61">
        <f t="shared" si="1"/>
        <v>0.17145788246843383</v>
      </c>
    </row>
    <row r="62" spans="1:24">
      <c r="A62" s="158">
        <v>39478</v>
      </c>
      <c r="B62" s="159">
        <v>0.2351430103804262</v>
      </c>
      <c r="C62" s="159">
        <v>0.20517488849354326</v>
      </c>
      <c r="D62" s="159">
        <v>0.56521928146229294</v>
      </c>
      <c r="E62" s="159">
        <v>0.57032744355807807</v>
      </c>
      <c r="F62" s="159">
        <v>0.29126356727395497</v>
      </c>
      <c r="G62" s="159">
        <v>0.27414465707779789</v>
      </c>
      <c r="H62" s="159">
        <v>0.37240856435867303</v>
      </c>
      <c r="I62" s="159">
        <v>0.3220795822035053</v>
      </c>
      <c r="J62" s="159">
        <v>0.30079883455669248</v>
      </c>
      <c r="K62" s="159">
        <v>0.72476015983021103</v>
      </c>
      <c r="L62" s="159">
        <v>0.42524404832767676</v>
      </c>
      <c r="M62" s="159">
        <v>0.44859970003041089</v>
      </c>
      <c r="N62" s="159">
        <v>0.17680486480946275</v>
      </c>
      <c r="O62" s="159">
        <v>0.29853666440098553</v>
      </c>
      <c r="P62" s="159">
        <v>0.29316012133929564</v>
      </c>
      <c r="Q62" s="159">
        <v>0.30430332523158837</v>
      </c>
      <c r="R62" s="159">
        <v>0.4993303288662278</v>
      </c>
      <c r="S62" s="159" t="e">
        <f>NA()</f>
        <v>#N/A</v>
      </c>
      <c r="T62" s="159">
        <v>0.32872777152636179</v>
      </c>
      <c r="V62" s="2">
        <v>43190</v>
      </c>
      <c r="W62" s="193">
        <f t="shared" si="0"/>
        <v>0.30784219409004809</v>
      </c>
      <c r="X62">
        <f t="shared" si="1"/>
        <v>0.1578421940900481</v>
      </c>
    </row>
    <row r="63" spans="1:24">
      <c r="A63" s="158">
        <v>39507</v>
      </c>
      <c r="B63" s="159">
        <v>0.21538244721078745</v>
      </c>
      <c r="C63" s="159">
        <v>0.20030716193083284</v>
      </c>
      <c r="D63" s="159">
        <v>0.51610761474126088</v>
      </c>
      <c r="E63" s="159">
        <v>0.50171526727263649</v>
      </c>
      <c r="F63" s="159">
        <v>0.33898999332124741</v>
      </c>
      <c r="G63" s="159">
        <v>0.29413727522598759</v>
      </c>
      <c r="H63" s="159">
        <v>0.38615408827540554</v>
      </c>
      <c r="I63" s="159">
        <v>0.28315404611450046</v>
      </c>
      <c r="J63" s="159">
        <v>0.27372616730698096</v>
      </c>
      <c r="K63" s="159">
        <v>0.66740847956959248</v>
      </c>
      <c r="L63" s="159">
        <v>0.44494131903409762</v>
      </c>
      <c r="M63" s="159">
        <v>0.40900434591144141</v>
      </c>
      <c r="N63" s="159">
        <v>0.16039810634212986</v>
      </c>
      <c r="O63" s="159">
        <v>0.2738520570875389</v>
      </c>
      <c r="P63" s="159">
        <v>0.28278377757979101</v>
      </c>
      <c r="Q63" s="159">
        <v>0.26647883493334573</v>
      </c>
      <c r="R63" s="159">
        <v>0.56924352991825211</v>
      </c>
      <c r="S63" s="159" t="e">
        <f>NA()</f>
        <v>#N/A</v>
      </c>
      <c r="T63" s="159">
        <v>0.31189810013532226</v>
      </c>
      <c r="V63" s="2">
        <v>43281</v>
      </c>
      <c r="W63" s="193">
        <f t="shared" si="0"/>
        <v>0.27037197228065762</v>
      </c>
      <c r="X63">
        <f t="shared" si="1"/>
        <v>0.12037197228065763</v>
      </c>
    </row>
    <row r="64" spans="1:24">
      <c r="A64" s="158">
        <v>39538</v>
      </c>
      <c r="B64" s="159">
        <v>0.26591392185406143</v>
      </c>
      <c r="C64" s="159">
        <v>0.20855175301880438</v>
      </c>
      <c r="D64" s="159">
        <v>0.53271393256981558</v>
      </c>
      <c r="E64" s="159">
        <v>0.38124101783143849</v>
      </c>
      <c r="F64" s="159">
        <v>0.33733026243569925</v>
      </c>
      <c r="G64" s="159">
        <v>0.29169560810790834</v>
      </c>
      <c r="H64" s="159">
        <v>0.31632962905734235</v>
      </c>
      <c r="I64" s="159">
        <v>0.29316709488020865</v>
      </c>
      <c r="J64" s="159">
        <v>0.25444269970819727</v>
      </c>
      <c r="K64" s="159">
        <v>0.5996722040954805</v>
      </c>
      <c r="L64" s="159">
        <v>0.43090127371476111</v>
      </c>
      <c r="M64" s="159">
        <v>0.38014064485754645</v>
      </c>
      <c r="N64" s="159">
        <v>0.16859544803362078</v>
      </c>
      <c r="O64" s="159">
        <v>0.23514847219577031</v>
      </c>
      <c r="P64" s="159">
        <v>0.36756710150007227</v>
      </c>
      <c r="Q64" s="159">
        <v>0.21923989126470658</v>
      </c>
      <c r="R64" s="159">
        <v>0.54335706793142824</v>
      </c>
      <c r="S64" s="159" t="e">
        <f>NA()</f>
        <v>#N/A</v>
      </c>
      <c r="T64" s="159">
        <v>0.30323590411026935</v>
      </c>
      <c r="V64" s="2">
        <v>43373</v>
      </c>
      <c r="W64" s="193">
        <f t="shared" si="0"/>
        <v>0.28138659420545226</v>
      </c>
      <c r="X64">
        <f t="shared" si="1"/>
        <v>0.13138659420545226</v>
      </c>
    </row>
    <row r="65" spans="1:24">
      <c r="A65" s="158">
        <v>39568</v>
      </c>
      <c r="B65" s="159">
        <v>0.24239539318676415</v>
      </c>
      <c r="C65" s="159">
        <v>0.22194438362627553</v>
      </c>
      <c r="D65" s="159">
        <v>0.45000342825755557</v>
      </c>
      <c r="E65" s="159">
        <v>0.37688220091190505</v>
      </c>
      <c r="F65" s="159">
        <v>0.31591764180146442</v>
      </c>
      <c r="G65" s="159">
        <v>0.30750750963554713</v>
      </c>
      <c r="H65" s="159">
        <v>0.2924780343926226</v>
      </c>
      <c r="I65" s="159">
        <v>0.32811721951659595</v>
      </c>
      <c r="J65" s="159">
        <v>0.25711443470812134</v>
      </c>
      <c r="K65" s="159">
        <v>0.53092160470344796</v>
      </c>
      <c r="L65" s="159">
        <v>0.39255523005578269</v>
      </c>
      <c r="M65" s="159">
        <v>0.36705439898504011</v>
      </c>
      <c r="N65" s="159">
        <v>0.16479869974684347</v>
      </c>
      <c r="O65" s="159">
        <v>0.19803274051032649</v>
      </c>
      <c r="P65" s="159">
        <v>0.36724252574010291</v>
      </c>
      <c r="Q65" s="159">
        <v>0.20414371300943734</v>
      </c>
      <c r="R65" s="159">
        <v>0.49221051881746836</v>
      </c>
      <c r="S65" s="159" t="e">
        <f>NA()</f>
        <v>#N/A</v>
      </c>
      <c r="T65" s="159">
        <v>0.29373189980463865</v>
      </c>
      <c r="V65" s="2">
        <v>43465</v>
      </c>
      <c r="W65" s="193">
        <f t="shared" si="0"/>
        <v>0.27276251170034743</v>
      </c>
      <c r="X65">
        <f t="shared" si="1"/>
        <v>0.12276251170034744</v>
      </c>
    </row>
    <row r="66" spans="1:24">
      <c r="A66" s="158">
        <v>39599</v>
      </c>
      <c r="B66" s="159">
        <v>0.16703043246862373</v>
      </c>
      <c r="C66" s="159">
        <v>0.2039321564811207</v>
      </c>
      <c r="D66" s="159">
        <v>0.44538533646040857</v>
      </c>
      <c r="E66" s="159">
        <v>0.28114018564539411</v>
      </c>
      <c r="F66" s="159">
        <v>0.26265632960240803</v>
      </c>
      <c r="G66" s="159">
        <v>0.33892910385308156</v>
      </c>
      <c r="H66" s="159">
        <v>0.29899607686782537</v>
      </c>
      <c r="I66" s="159">
        <v>0.36081878603547152</v>
      </c>
      <c r="J66" s="159">
        <v>0.22630743721130434</v>
      </c>
      <c r="K66" s="159">
        <v>0.62854607448067201</v>
      </c>
      <c r="L66" s="159">
        <v>0.36426021736965569</v>
      </c>
      <c r="M66" s="159">
        <v>0.34956520085861736</v>
      </c>
      <c r="N66" s="159">
        <v>0.15921861558442493</v>
      </c>
      <c r="O66" s="159">
        <v>0.19896893661777543</v>
      </c>
      <c r="P66" s="159">
        <v>0.37961040953066011</v>
      </c>
      <c r="Q66" s="159">
        <v>0.24421239007649054</v>
      </c>
      <c r="R66" s="159">
        <v>0.49302380305231813</v>
      </c>
      <c r="S66" s="159" t="e">
        <f>NA()</f>
        <v>#N/A</v>
      </c>
      <c r="T66" s="159">
        <v>0.28917239927010491</v>
      </c>
      <c r="V66" s="2">
        <v>43555</v>
      </c>
      <c r="W66" s="193">
        <f t="shared" ref="W66:W86" si="2">VLOOKUP(V66,$A$2:$T$262,MATCH(W$1,$A$1:$T$1,0),FALSE)</f>
        <v>0.2722811781751871</v>
      </c>
      <c r="X66">
        <f t="shared" si="1"/>
        <v>0.12228117817518711</v>
      </c>
    </row>
    <row r="67" spans="1:24">
      <c r="A67" s="158">
        <v>39629</v>
      </c>
      <c r="B67" s="159">
        <v>0.13118219988778432</v>
      </c>
      <c r="C67" s="159">
        <v>0.18395506333464365</v>
      </c>
      <c r="D67" s="159">
        <v>0.3866847459053025</v>
      </c>
      <c r="E67" s="159">
        <v>0.27858552807355691</v>
      </c>
      <c r="F67" s="159">
        <v>0.24358869148714182</v>
      </c>
      <c r="G67" s="159">
        <v>0.35018156029233449</v>
      </c>
      <c r="H67" s="159">
        <v>0.31344488589015945</v>
      </c>
      <c r="I67" s="159">
        <v>0.31886139746710856</v>
      </c>
      <c r="J67" s="159">
        <v>0.19517438257303268</v>
      </c>
      <c r="K67" s="159">
        <v>0.58740104509437818</v>
      </c>
      <c r="L67" s="159">
        <v>0.32042625201443187</v>
      </c>
      <c r="M67" s="159">
        <v>0.35023701297411303</v>
      </c>
      <c r="N67" s="159">
        <v>0.15482072202661812</v>
      </c>
      <c r="O67" s="159">
        <v>0.19903419721931137</v>
      </c>
      <c r="P67" s="159">
        <v>0.30561757419256441</v>
      </c>
      <c r="Q67" s="159">
        <v>0.24091271980719101</v>
      </c>
      <c r="R67" s="159">
        <v>0.49662157175018384</v>
      </c>
      <c r="S67" s="159" t="e">
        <f>NA()</f>
        <v>#N/A</v>
      </c>
      <c r="T67" s="159">
        <v>0.27068318014096193</v>
      </c>
      <c r="V67" s="2">
        <v>43646</v>
      </c>
      <c r="W67" s="193">
        <f t="shared" si="2"/>
        <v>0.27153536378165161</v>
      </c>
      <c r="X67">
        <f t="shared" ref="X67:X86" si="3">W67-0.15</f>
        <v>0.12153536378165161</v>
      </c>
    </row>
    <row r="68" spans="1:24">
      <c r="A68" s="158">
        <v>39660</v>
      </c>
      <c r="B68" s="159">
        <v>0.16609718087343667</v>
      </c>
      <c r="C68" s="159">
        <v>0.17659954111459233</v>
      </c>
      <c r="D68" s="159">
        <v>0.49057278669501314</v>
      </c>
      <c r="E68" s="159">
        <v>0.28760741497216097</v>
      </c>
      <c r="F68" s="159">
        <v>0.26941455430759947</v>
      </c>
      <c r="G68" s="159">
        <v>0.38486700939679297</v>
      </c>
      <c r="H68" s="159">
        <v>0.29604873005000021</v>
      </c>
      <c r="I68" s="159">
        <v>0.2975502363551264</v>
      </c>
      <c r="J68" s="159">
        <v>0.18957166117392371</v>
      </c>
      <c r="K68" s="159">
        <v>0.57633246751723288</v>
      </c>
      <c r="L68" s="159">
        <v>0.33400657602220524</v>
      </c>
      <c r="M68" s="159">
        <v>0.36230242191486028</v>
      </c>
      <c r="N68" s="159">
        <v>0.16456069213584937</v>
      </c>
      <c r="O68" s="159">
        <v>0.24392315472362067</v>
      </c>
      <c r="P68" s="159">
        <v>0.2063336200262319</v>
      </c>
      <c r="Q68" s="159">
        <v>0.26284053549324687</v>
      </c>
      <c r="R68" s="159">
        <v>0.50492614334814634</v>
      </c>
      <c r="S68" s="159" t="e">
        <f>NA()</f>
        <v>#N/A</v>
      </c>
      <c r="T68" s="159">
        <v>0.27781387621333725</v>
      </c>
      <c r="V68" s="2">
        <v>43738</v>
      </c>
      <c r="W68" s="193">
        <f t="shared" si="2"/>
        <v>0.27574580276846672</v>
      </c>
      <c r="X68">
        <f t="shared" si="3"/>
        <v>0.12574580276846672</v>
      </c>
    </row>
    <row r="69" spans="1:24">
      <c r="A69" s="158">
        <v>39691</v>
      </c>
      <c r="B69" s="159">
        <v>0.1623314403514084</v>
      </c>
      <c r="C69" s="159">
        <v>0.17941779401895513</v>
      </c>
      <c r="D69" s="159">
        <v>0.40078363315081034</v>
      </c>
      <c r="E69" s="159">
        <v>0.36043835117366591</v>
      </c>
      <c r="F69" s="159">
        <v>0.17020210033378563</v>
      </c>
      <c r="G69" s="159">
        <v>0.39244852206874453</v>
      </c>
      <c r="H69" s="159">
        <v>0.31858164875850759</v>
      </c>
      <c r="I69" s="159">
        <v>0.31150455312725184</v>
      </c>
      <c r="J69" s="159">
        <v>0.18980732107463322</v>
      </c>
      <c r="K69" s="159">
        <v>0.57525495607005805</v>
      </c>
      <c r="L69" s="159">
        <v>0.25754428467943324</v>
      </c>
      <c r="M69" s="159">
        <v>0.33065510002017018</v>
      </c>
      <c r="N69" s="159">
        <v>0.18292205987265023</v>
      </c>
      <c r="O69" s="159">
        <v>0.22338638243991829</v>
      </c>
      <c r="P69" s="159">
        <v>0.19821967976657809</v>
      </c>
      <c r="Q69" s="159">
        <v>0.25025331086331865</v>
      </c>
      <c r="R69" s="159">
        <v>0.47775690677257249</v>
      </c>
      <c r="S69" s="159" t="e">
        <f>NA()</f>
        <v>#N/A</v>
      </c>
      <c r="T69" s="159">
        <v>0.263814717408629</v>
      </c>
      <c r="V69" s="2">
        <v>43830</v>
      </c>
      <c r="W69" s="193">
        <f t="shared" si="2"/>
        <v>0.27074507272794268</v>
      </c>
      <c r="X69">
        <f t="shared" si="3"/>
        <v>0.12074507272794269</v>
      </c>
    </row>
    <row r="70" spans="1:24">
      <c r="A70" s="158">
        <v>39721</v>
      </c>
      <c r="B70" s="159">
        <v>0.18508342679448367</v>
      </c>
      <c r="C70" s="159">
        <v>0.19908447442114136</v>
      </c>
      <c r="D70" s="159">
        <v>0.38660476198576144</v>
      </c>
      <c r="E70" s="159">
        <v>0.26111336481713188</v>
      </c>
      <c r="F70" s="159">
        <v>0.18056727748703927</v>
      </c>
      <c r="G70" s="159">
        <v>0.35174623179172188</v>
      </c>
      <c r="H70" s="159">
        <v>0.3023340930627863</v>
      </c>
      <c r="I70" s="159">
        <v>0.29935178017770669</v>
      </c>
      <c r="J70" s="159">
        <v>0.19985453184285271</v>
      </c>
      <c r="K70" s="159">
        <v>0.58267442888209964</v>
      </c>
      <c r="L70" s="159">
        <v>0.25724813982251643</v>
      </c>
      <c r="M70" s="159">
        <v>0.32159668672070846</v>
      </c>
      <c r="N70" s="159">
        <v>0.18213586134594562</v>
      </c>
      <c r="O70" s="159">
        <v>0.21516185596580997</v>
      </c>
      <c r="P70" s="159">
        <v>0.1816163955279714</v>
      </c>
      <c r="Q70" s="159">
        <v>0.23810112434221811</v>
      </c>
      <c r="R70" s="159">
        <v>0.43268500264346926</v>
      </c>
      <c r="S70" s="159" t="e">
        <f>NA()</f>
        <v>#N/A</v>
      </c>
      <c r="T70" s="159">
        <v>0.2523515394724215</v>
      </c>
      <c r="V70" s="2">
        <v>43921</v>
      </c>
      <c r="W70" s="193">
        <f t="shared" si="2"/>
        <v>0.27032341130308896</v>
      </c>
      <c r="X70">
        <f t="shared" si="3"/>
        <v>0.12032341130308896</v>
      </c>
    </row>
    <row r="71" spans="1:24">
      <c r="A71" s="158">
        <v>39752</v>
      </c>
      <c r="B71" s="159">
        <v>0.14654847283410827</v>
      </c>
      <c r="C71" s="159">
        <v>0.21298509676919286</v>
      </c>
      <c r="D71" s="159">
        <v>0.31435647834622066</v>
      </c>
      <c r="E71" s="159">
        <v>0.2365522024129543</v>
      </c>
      <c r="F71" s="159">
        <v>0.17368956746979761</v>
      </c>
      <c r="G71" s="159">
        <v>0.32529577767503925</v>
      </c>
      <c r="H71" s="159">
        <v>0.28721962196168499</v>
      </c>
      <c r="I71" s="159">
        <v>0.2324151884617229</v>
      </c>
      <c r="J71" s="159">
        <v>0.1880046429731993</v>
      </c>
      <c r="K71" s="159">
        <v>0.6029050439085073</v>
      </c>
      <c r="L71" s="159">
        <v>0.24262189705766449</v>
      </c>
      <c r="M71" s="159">
        <v>0.28904036071902106</v>
      </c>
      <c r="N71" s="159">
        <v>0.19675682714761555</v>
      </c>
      <c r="O71" s="159">
        <v>0.20333904034148628</v>
      </c>
      <c r="P71" s="159">
        <v>0.15962048810889254</v>
      </c>
      <c r="Q71" s="159">
        <v>0.25845336506878297</v>
      </c>
      <c r="R71" s="159">
        <v>0.415541912687316</v>
      </c>
      <c r="S71" s="159" t="e">
        <f>NA()</f>
        <v>#N/A</v>
      </c>
      <c r="T71" s="159">
        <v>0.23850985735077265</v>
      </c>
      <c r="V71" s="2">
        <v>44012</v>
      </c>
      <c r="W71" s="193">
        <f t="shared" si="2"/>
        <v>0.26899333739955633</v>
      </c>
      <c r="X71">
        <f t="shared" si="3"/>
        <v>0.11899333739955634</v>
      </c>
    </row>
    <row r="72" spans="1:24">
      <c r="A72" s="158">
        <v>39782</v>
      </c>
      <c r="B72" s="159">
        <v>0.15425291660122314</v>
      </c>
      <c r="C72" s="159">
        <v>0.20603421055389495</v>
      </c>
      <c r="D72" s="159">
        <v>0.31541790479190296</v>
      </c>
      <c r="E72" s="159">
        <v>0.23093070182505279</v>
      </c>
      <c r="F72" s="159">
        <v>0.17947382120698074</v>
      </c>
      <c r="G72" s="159">
        <v>0.32120161174318568</v>
      </c>
      <c r="H72" s="159">
        <v>0.28280044782739561</v>
      </c>
      <c r="I72" s="159">
        <v>0.22979481792001</v>
      </c>
      <c r="J72" s="159">
        <v>0.20685861605487751</v>
      </c>
      <c r="K72" s="159">
        <v>0.55144774135551544</v>
      </c>
      <c r="L72" s="159">
        <v>0.25596020232963856</v>
      </c>
      <c r="M72" s="159">
        <v>0.26897662015692775</v>
      </c>
      <c r="N72" s="159">
        <v>0.21254924982502105</v>
      </c>
      <c r="O72" s="159">
        <v>0.17700633903904056</v>
      </c>
      <c r="P72" s="159">
        <v>0.28086986905468897</v>
      </c>
      <c r="Q72" s="159">
        <v>0.20458221982426991</v>
      </c>
      <c r="R72" s="159">
        <v>0.45830362511653311</v>
      </c>
      <c r="S72" s="159" t="e">
        <f>NA()</f>
        <v>#N/A</v>
      </c>
      <c r="T72" s="159">
        <v>0.2392540269676329</v>
      </c>
      <c r="V72" s="2">
        <v>44104</v>
      </c>
      <c r="W72" s="193">
        <f t="shared" si="2"/>
        <v>0.27682079976351764</v>
      </c>
      <c r="X72">
        <f t="shared" si="3"/>
        <v>0.12682079976351765</v>
      </c>
    </row>
    <row r="73" spans="1:24">
      <c r="A73" s="158">
        <v>39813</v>
      </c>
      <c r="B73" s="159">
        <v>0.16846528670036495</v>
      </c>
      <c r="C73" s="159">
        <v>0.19442937015634768</v>
      </c>
      <c r="D73" s="159">
        <v>0.30162805592894248</v>
      </c>
      <c r="E73" s="159">
        <v>0.20078475863557696</v>
      </c>
      <c r="F73" s="159">
        <v>0.19888850793290658</v>
      </c>
      <c r="G73" s="159">
        <v>0.27529272876132993</v>
      </c>
      <c r="H73" s="159">
        <v>0.2904881026020435</v>
      </c>
      <c r="I73" s="159">
        <v>0.22734411762417206</v>
      </c>
      <c r="J73" s="159">
        <v>0.23070906553140266</v>
      </c>
      <c r="K73" s="159">
        <v>0.53078793804866076</v>
      </c>
      <c r="L73" s="159">
        <v>0.17106319756858637</v>
      </c>
      <c r="M73" s="159">
        <v>0.27237354080983694</v>
      </c>
      <c r="N73" s="159">
        <v>0.22255705484200741</v>
      </c>
      <c r="O73" s="159">
        <v>0.2119047366172834</v>
      </c>
      <c r="P73" s="159">
        <v>0.21377723417806477</v>
      </c>
      <c r="Q73" s="159">
        <v>0.21919455509164951</v>
      </c>
      <c r="R73" s="159">
        <v>0.42023684252575089</v>
      </c>
      <c r="S73" s="159" t="e">
        <f>NA()</f>
        <v>#N/A</v>
      </c>
      <c r="T73" s="159">
        <v>0.2351677858348025</v>
      </c>
      <c r="V73" s="2">
        <v>44196</v>
      </c>
      <c r="W73" s="193">
        <f t="shared" si="2"/>
        <v>0.25620969799528809</v>
      </c>
      <c r="X73">
        <f t="shared" si="3"/>
        <v>0.10620969799528809</v>
      </c>
    </row>
    <row r="74" spans="1:24">
      <c r="A74" s="160">
        <v>39844</v>
      </c>
      <c r="B74" s="159">
        <v>0.21640968793855256</v>
      </c>
      <c r="C74" s="159">
        <v>0.17428579764876698</v>
      </c>
      <c r="D74" s="159">
        <v>0.50918982372403199</v>
      </c>
      <c r="E74" s="159">
        <v>0.20717766249251307</v>
      </c>
      <c r="F74" s="159">
        <v>0.18949654787070108</v>
      </c>
      <c r="G74" s="159">
        <v>0.26967822943525566</v>
      </c>
      <c r="H74" s="159">
        <v>0.33445985963167252</v>
      </c>
      <c r="I74" s="159">
        <v>0.24758789851634866</v>
      </c>
      <c r="J74" s="159">
        <v>0.28018114480443135</v>
      </c>
      <c r="K74" s="159">
        <v>0.55369194980187819</v>
      </c>
      <c r="L74" s="159">
        <v>0.17503863865191874</v>
      </c>
      <c r="M74" s="159">
        <v>0.28737794865504163</v>
      </c>
      <c r="N74" s="159">
        <v>0.23583519824746901</v>
      </c>
      <c r="O74" s="159">
        <v>0.20654012895260351</v>
      </c>
      <c r="P74" s="159">
        <v>0.23432414606881813</v>
      </c>
      <c r="Q74" s="159">
        <v>0.22891711912744328</v>
      </c>
      <c r="R74" s="159">
        <v>0.44806524803379771</v>
      </c>
      <c r="S74" s="159" t="e">
        <f>NA()</f>
        <v>#N/A</v>
      </c>
      <c r="T74" s="159">
        <v>0.25486805612456209</v>
      </c>
      <c r="V74" s="2">
        <v>44286</v>
      </c>
      <c r="W74" s="193">
        <f t="shared" si="2"/>
        <v>0.28105016413734063</v>
      </c>
      <c r="X74">
        <f t="shared" si="3"/>
        <v>0.13105016413734064</v>
      </c>
    </row>
    <row r="75" spans="1:24">
      <c r="A75" s="158">
        <v>39872</v>
      </c>
      <c r="B75" s="159">
        <v>0.19061567889365932</v>
      </c>
      <c r="C75" s="159">
        <v>0.23724291729692765</v>
      </c>
      <c r="D75" s="159">
        <v>0.39408045943883102</v>
      </c>
      <c r="E75" s="159">
        <v>0.25157697187758687</v>
      </c>
      <c r="F75" s="159">
        <v>0.21177652873677411</v>
      </c>
      <c r="G75" s="159">
        <v>0.28525253990094868</v>
      </c>
      <c r="H75" s="159">
        <v>0.34972131188350036</v>
      </c>
      <c r="I75" s="159">
        <v>0.2624314719582822</v>
      </c>
      <c r="J75" s="159">
        <v>0.28977373555327024</v>
      </c>
      <c r="K75" s="159">
        <v>0.57704453054592764</v>
      </c>
      <c r="L75" s="159">
        <v>0.26778609927735209</v>
      </c>
      <c r="M75" s="159">
        <v>0.31133176056693523</v>
      </c>
      <c r="N75" s="159">
        <v>0.24563416918438247</v>
      </c>
      <c r="O75" s="159">
        <v>0.19932830429066561</v>
      </c>
      <c r="P75" s="159">
        <v>0.29200664442108781</v>
      </c>
      <c r="Q75" s="159">
        <v>0.23680092590285731</v>
      </c>
      <c r="R75" s="159">
        <v>0.43919982017457865</v>
      </c>
      <c r="S75" s="159" t="e">
        <f>NA()</f>
        <v>#N/A</v>
      </c>
      <c r="T75" s="159">
        <v>0.27000577164313699</v>
      </c>
      <c r="V75" s="2">
        <v>44377</v>
      </c>
      <c r="W75" s="193">
        <f t="shared" si="2"/>
        <v>0.30842181526062845</v>
      </c>
      <c r="X75">
        <f t="shared" si="3"/>
        <v>0.15842181526062846</v>
      </c>
    </row>
    <row r="76" spans="1:24">
      <c r="A76" s="158">
        <v>39903</v>
      </c>
      <c r="B76" s="159">
        <v>0.19012817065108639</v>
      </c>
      <c r="C76" s="159">
        <v>0.28228157036768975</v>
      </c>
      <c r="D76" s="159">
        <v>0.38850069725129355</v>
      </c>
      <c r="E76" s="159">
        <v>0.23038049416259088</v>
      </c>
      <c r="F76" s="159">
        <v>0.26372430022220916</v>
      </c>
      <c r="G76" s="159">
        <v>0.36728727461054772</v>
      </c>
      <c r="H76" s="159">
        <v>0.38376437469154717</v>
      </c>
      <c r="I76" s="159">
        <v>0.27952750574389712</v>
      </c>
      <c r="J76" s="159">
        <v>0.35219437189448566</v>
      </c>
      <c r="K76" s="159">
        <v>0.53751245571629214</v>
      </c>
      <c r="L76" s="159">
        <v>0.31293932523669971</v>
      </c>
      <c r="M76" s="159">
        <v>0.29719662944314712</v>
      </c>
      <c r="N76" s="159">
        <v>0.25665434620112226</v>
      </c>
      <c r="O76" s="159">
        <v>0.19526169412448305</v>
      </c>
      <c r="P76" s="159">
        <v>0.29068755586150674</v>
      </c>
      <c r="Q76" s="159">
        <v>0.28104072282278758</v>
      </c>
      <c r="R76" s="159">
        <v>0.47002013332688719</v>
      </c>
      <c r="S76" s="159" t="e">
        <f>NA()</f>
        <v>#N/A</v>
      </c>
      <c r="T76" s="159">
        <v>0.28908703700721794</v>
      </c>
      <c r="V76" s="2">
        <v>44469</v>
      </c>
      <c r="W76" s="193">
        <f t="shared" si="2"/>
        <v>0.31669619311368657</v>
      </c>
      <c r="X76">
        <f t="shared" si="3"/>
        <v>0.16669619311368658</v>
      </c>
    </row>
    <row r="77" spans="1:24">
      <c r="A77" s="158">
        <v>39933</v>
      </c>
      <c r="B77" s="159">
        <v>0.21103624942701701</v>
      </c>
      <c r="C77" s="159">
        <v>0.28241766265219831</v>
      </c>
      <c r="D77" s="159">
        <v>0.38967169609030439</v>
      </c>
      <c r="E77" s="159">
        <v>0.29518839446414802</v>
      </c>
      <c r="F77" s="159">
        <v>0.25497643167596512</v>
      </c>
      <c r="G77" s="159">
        <v>0.39902534075507962</v>
      </c>
      <c r="H77" s="159">
        <v>0.39082045583089875</v>
      </c>
      <c r="I77" s="159">
        <v>0.30407630648670109</v>
      </c>
      <c r="J77" s="159">
        <v>0.35999283409921512</v>
      </c>
      <c r="K77" s="159">
        <v>0.53816982161439186</v>
      </c>
      <c r="L77" s="159">
        <v>0.31859712490636999</v>
      </c>
      <c r="M77" s="159">
        <v>0.33377266545884288</v>
      </c>
      <c r="N77" s="159">
        <v>0.24879668125486812</v>
      </c>
      <c r="O77" s="159">
        <v>0.2094664380858402</v>
      </c>
      <c r="P77" s="159">
        <v>0.29125692334186448</v>
      </c>
      <c r="Q77" s="159">
        <v>0.30838976525649314</v>
      </c>
      <c r="R77" s="159">
        <v>0.43050532996213131</v>
      </c>
      <c r="S77" s="159" t="e">
        <f>NA()</f>
        <v>#N/A</v>
      </c>
      <c r="T77" s="159">
        <v>0.30363382090733171</v>
      </c>
      <c r="V77" s="2">
        <v>44561</v>
      </c>
      <c r="W77" s="193">
        <f t="shared" si="2"/>
        <v>0.32034675658911266</v>
      </c>
      <c r="X77">
        <f t="shared" si="3"/>
        <v>0.17034675658911266</v>
      </c>
    </row>
    <row r="78" spans="1:24">
      <c r="A78" s="158">
        <v>39964</v>
      </c>
      <c r="B78" s="159">
        <v>0.21210712692056069</v>
      </c>
      <c r="C78" s="159">
        <v>0.29234579834550589</v>
      </c>
      <c r="D78" s="159">
        <v>0.41133506432718819</v>
      </c>
      <c r="E78" s="159">
        <v>0.29771461664348614</v>
      </c>
      <c r="F78" s="159">
        <v>0.27157331495701509</v>
      </c>
      <c r="G78" s="159">
        <v>0.4086777554980276</v>
      </c>
      <c r="H78" s="159">
        <v>0.3689671179943938</v>
      </c>
      <c r="I78" s="159">
        <v>0.33113515437790353</v>
      </c>
      <c r="J78" s="159">
        <v>0.36530893786412216</v>
      </c>
      <c r="K78" s="159">
        <v>0.56698386042065063</v>
      </c>
      <c r="L78" s="159">
        <v>0.35278230118237136</v>
      </c>
      <c r="M78" s="159">
        <v>0.31419129570638804</v>
      </c>
      <c r="N78" s="159">
        <v>0.27322782517496186</v>
      </c>
      <c r="O78" s="159">
        <v>0.2314360438398885</v>
      </c>
      <c r="P78" s="159">
        <v>0.29092581290960784</v>
      </c>
      <c r="Q78" s="159">
        <v>0.3193655008066637</v>
      </c>
      <c r="R78" s="159">
        <v>0.43523412237230125</v>
      </c>
      <c r="S78" s="159" t="e">
        <f>NA()</f>
        <v>#N/A</v>
      </c>
      <c r="T78" s="159">
        <v>0.31249148540398136</v>
      </c>
      <c r="V78" s="2">
        <v>44651</v>
      </c>
      <c r="W78" s="193">
        <f t="shared" si="2"/>
        <v>0.31065300668055573</v>
      </c>
      <c r="X78">
        <f t="shared" si="3"/>
        <v>0.16065300668055574</v>
      </c>
    </row>
    <row r="79" spans="1:24">
      <c r="A79" s="158">
        <v>39994</v>
      </c>
      <c r="B79" s="159">
        <v>0.22518395044861897</v>
      </c>
      <c r="C79" s="159">
        <v>0.32401506824716414</v>
      </c>
      <c r="D79" s="159">
        <v>0.46635482299204717</v>
      </c>
      <c r="E79" s="159">
        <v>0.27860601245775507</v>
      </c>
      <c r="F79" s="159">
        <v>0.28294485546516124</v>
      </c>
      <c r="G79" s="159">
        <v>0.38125255665859403</v>
      </c>
      <c r="H79" s="159">
        <v>0.41252297134552929</v>
      </c>
      <c r="I79" s="159">
        <v>0.38037617881417074</v>
      </c>
      <c r="J79" s="159">
        <v>0.35701824994088549</v>
      </c>
      <c r="K79" s="159">
        <v>0.58236587627070757</v>
      </c>
      <c r="L79" s="159">
        <v>0.34193362772848584</v>
      </c>
      <c r="M79" s="159">
        <v>0.32974486515343437</v>
      </c>
      <c r="N79" s="159">
        <v>0.32279493293377404</v>
      </c>
      <c r="O79" s="159">
        <v>0.20252292258018165</v>
      </c>
      <c r="P79" s="159">
        <v>0.26273479551445167</v>
      </c>
      <c r="Q79" s="159">
        <v>0.33687901867155412</v>
      </c>
      <c r="R79" s="159">
        <v>0.39496273551075467</v>
      </c>
      <c r="S79" s="159" t="e">
        <f>NA()</f>
        <v>#N/A</v>
      </c>
      <c r="T79" s="159">
        <v>0.32550259385960756</v>
      </c>
      <c r="V79" s="2">
        <v>44742</v>
      </c>
      <c r="W79" s="193">
        <f t="shared" si="2"/>
        <v>0.32622468594919096</v>
      </c>
      <c r="X79">
        <f t="shared" si="3"/>
        <v>0.17622468594919097</v>
      </c>
    </row>
    <row r="80" spans="1:24">
      <c r="A80" s="158">
        <v>40025</v>
      </c>
      <c r="B80" s="159">
        <v>0.25356902019270577</v>
      </c>
      <c r="C80" s="159">
        <v>0.36035339456412663</v>
      </c>
      <c r="D80" s="159">
        <v>0.51430141778391225</v>
      </c>
      <c r="E80" s="159">
        <v>0.29373103784691196</v>
      </c>
      <c r="F80" s="159">
        <v>0.30021440727701798</v>
      </c>
      <c r="G80" s="159">
        <v>0.36394749455370251</v>
      </c>
      <c r="H80" s="159">
        <v>0.41724027741707614</v>
      </c>
      <c r="I80" s="159">
        <v>0.40847738904204467</v>
      </c>
      <c r="J80" s="159">
        <v>0.35067155690138513</v>
      </c>
      <c r="K80" s="159">
        <v>0.59737372280875833</v>
      </c>
      <c r="L80" s="159">
        <v>0.31398798172609854</v>
      </c>
      <c r="M80" s="159">
        <v>0.32898182294589418</v>
      </c>
      <c r="N80" s="159">
        <v>0.31859977444650772</v>
      </c>
      <c r="O80" s="159">
        <v>0.21567321693286914</v>
      </c>
      <c r="P80" s="159">
        <v>0.36655025708490685</v>
      </c>
      <c r="Q80" s="159">
        <v>0.37926847682679549</v>
      </c>
      <c r="R80" s="159">
        <v>0.35951245544391924</v>
      </c>
      <c r="S80" s="159" t="e">
        <f>NA()</f>
        <v>#N/A</v>
      </c>
      <c r="T80" s="159">
        <v>0.34353469859619146</v>
      </c>
      <c r="V80" s="2">
        <v>44834</v>
      </c>
      <c r="W80" s="193">
        <f t="shared" si="2"/>
        <v>0.3481828877549778</v>
      </c>
      <c r="X80">
        <f t="shared" si="3"/>
        <v>0.1981828877549778</v>
      </c>
    </row>
    <row r="81" spans="1:24">
      <c r="A81" s="158">
        <v>40056</v>
      </c>
      <c r="B81" s="159">
        <v>0.27781908167808411</v>
      </c>
      <c r="C81" s="159">
        <v>0.33315382448401193</v>
      </c>
      <c r="D81" s="159">
        <v>0.48107493109916383</v>
      </c>
      <c r="E81" s="159">
        <v>0.27721162850584524</v>
      </c>
      <c r="F81" s="159">
        <v>0.30006182986901869</v>
      </c>
      <c r="G81" s="159">
        <v>0.32286764047147759</v>
      </c>
      <c r="H81" s="159">
        <v>0.3454499651866268</v>
      </c>
      <c r="I81" s="159">
        <v>0.42914564635856101</v>
      </c>
      <c r="J81" s="159">
        <v>0.34348350288862067</v>
      </c>
      <c r="K81" s="159">
        <v>0.59263535114439858</v>
      </c>
      <c r="L81" s="159">
        <v>0.2854018804742311</v>
      </c>
      <c r="M81" s="159">
        <v>0.35788737574120122</v>
      </c>
      <c r="N81" s="159">
        <v>0.31270714880064016</v>
      </c>
      <c r="O81" s="159">
        <v>0.22439222368395537</v>
      </c>
      <c r="P81" s="159">
        <v>0.40134356747919597</v>
      </c>
      <c r="Q81" s="159">
        <v>0.43633743368000683</v>
      </c>
      <c r="R81" s="159">
        <v>0.37364301994295251</v>
      </c>
      <c r="S81" s="159" t="e">
        <f>NA()</f>
        <v>#N/A</v>
      </c>
      <c r="T81" s="159">
        <v>0.35098187637666967</v>
      </c>
      <c r="V81" s="2">
        <v>44926</v>
      </c>
      <c r="W81" s="193">
        <f t="shared" si="2"/>
        <v>0.37009850140860689</v>
      </c>
      <c r="X81">
        <f t="shared" si="3"/>
        <v>0.2200985014086069</v>
      </c>
    </row>
    <row r="82" spans="1:24">
      <c r="A82" s="158">
        <v>40086</v>
      </c>
      <c r="B82" s="159">
        <v>0.32202156961837713</v>
      </c>
      <c r="C82" s="159">
        <v>0.29398105217283543</v>
      </c>
      <c r="D82" s="159">
        <v>0.38482313437272331</v>
      </c>
      <c r="E82" s="159">
        <v>0.36817665030015101</v>
      </c>
      <c r="F82" s="159">
        <v>0.32555473309454647</v>
      </c>
      <c r="G82" s="159">
        <v>0.30770246058683881</v>
      </c>
      <c r="H82" s="159">
        <v>0.32982972599757043</v>
      </c>
      <c r="I82" s="159">
        <v>0.42635057142565119</v>
      </c>
      <c r="J82" s="159">
        <v>0.32596123296518265</v>
      </c>
      <c r="K82" s="159">
        <v>0.618697723944442</v>
      </c>
      <c r="L82" s="159">
        <v>0.18021931724412057</v>
      </c>
      <c r="M82" s="159">
        <v>0.35460598053396786</v>
      </c>
      <c r="N82" s="159">
        <v>0.3117473570487454</v>
      </c>
      <c r="O82" s="159">
        <v>0.23411581602489523</v>
      </c>
      <c r="P82" s="159">
        <v>0.42759460710141911</v>
      </c>
      <c r="Q82" s="159">
        <v>0.44505762848980329</v>
      </c>
      <c r="R82" s="159">
        <v>0.43945442741805646</v>
      </c>
      <c r="S82" s="159" t="e">
        <f>NA()</f>
        <v>#N/A</v>
      </c>
      <c r="T82" s="159">
        <v>0.35895689621365734</v>
      </c>
      <c r="V82" s="2">
        <v>45016</v>
      </c>
      <c r="W82" s="193">
        <f t="shared" si="2"/>
        <v>0.38225708755040466</v>
      </c>
      <c r="X82">
        <f t="shared" si="3"/>
        <v>0.23225708755040467</v>
      </c>
    </row>
    <row r="83" spans="1:24">
      <c r="A83" s="158">
        <v>40117</v>
      </c>
      <c r="B83" s="159">
        <v>0.26811120369044306</v>
      </c>
      <c r="C83" s="159">
        <v>0.27908020917458803</v>
      </c>
      <c r="D83" s="159">
        <v>0.41384674389805082</v>
      </c>
      <c r="E83" s="159">
        <v>0.3016284797855911</v>
      </c>
      <c r="F83" s="159">
        <v>0.26164142526547113</v>
      </c>
      <c r="G83" s="159">
        <v>0.31032639914085697</v>
      </c>
      <c r="H83" s="159">
        <v>0.37213134659861785</v>
      </c>
      <c r="I83" s="159">
        <v>0.40674523592255968</v>
      </c>
      <c r="J83" s="159">
        <v>0.30296345358816501</v>
      </c>
      <c r="K83" s="159">
        <v>0.60319997516615564</v>
      </c>
      <c r="L83" s="159">
        <v>0.18162442278241181</v>
      </c>
      <c r="M83" s="159">
        <v>0.34523387426088031</v>
      </c>
      <c r="N83" s="159">
        <v>0.35544763522487427</v>
      </c>
      <c r="O83" s="159">
        <v>0.20802613029658282</v>
      </c>
      <c r="P83" s="159">
        <v>0.37930294304450896</v>
      </c>
      <c r="Q83" s="159">
        <v>0.4750170315080493</v>
      </c>
      <c r="R83" s="159">
        <v>0.48722956267075962</v>
      </c>
      <c r="S83" s="159" t="e">
        <f>NA()</f>
        <v>#N/A</v>
      </c>
      <c r="T83" s="159">
        <v>0.34914731284611011</v>
      </c>
      <c r="V83" s="2">
        <v>45107</v>
      </c>
      <c r="W83" s="193">
        <f t="shared" si="2"/>
        <v>0.3546163019550278</v>
      </c>
      <c r="X83">
        <f t="shared" si="3"/>
        <v>0.20461630195502781</v>
      </c>
    </row>
    <row r="84" spans="1:24">
      <c r="A84" s="158">
        <v>40147</v>
      </c>
      <c r="B84" s="159">
        <v>0.23935612479305193</v>
      </c>
      <c r="C84" s="159">
        <v>0.2487462393506901</v>
      </c>
      <c r="D84" s="159">
        <v>0.42845507321039533</v>
      </c>
      <c r="E84" s="159">
        <v>0.30089923752980757</v>
      </c>
      <c r="F84" s="159">
        <v>0.30287186419329981</v>
      </c>
      <c r="G84" s="159">
        <v>0.34718029756750535</v>
      </c>
      <c r="H84" s="159">
        <v>0.36764898981131067</v>
      </c>
      <c r="I84" s="159">
        <v>0.40257314936440225</v>
      </c>
      <c r="J84" s="159">
        <v>0.32217519388119537</v>
      </c>
      <c r="K84" s="159">
        <v>0.61745779408578072</v>
      </c>
      <c r="L84" s="159">
        <v>0.20752448405766294</v>
      </c>
      <c r="M84" s="159">
        <v>0.3544821379383441</v>
      </c>
      <c r="N84" s="159">
        <v>0.3490044023783167</v>
      </c>
      <c r="O84" s="159">
        <v>0.23475854723479747</v>
      </c>
      <c r="P84" s="159">
        <v>0.35289518423578869</v>
      </c>
      <c r="Q84" s="159">
        <v>0.50112985765115992</v>
      </c>
      <c r="R84" s="159">
        <v>0.53061392785591965</v>
      </c>
      <c r="S84" s="159" t="e">
        <f>NA()</f>
        <v>#N/A</v>
      </c>
      <c r="T84" s="159">
        <v>0.35377259391388144</v>
      </c>
      <c r="V84" s="2">
        <v>45199</v>
      </c>
      <c r="W84" s="193">
        <f t="shared" si="2"/>
        <v>0.35714096739654216</v>
      </c>
      <c r="X84">
        <f t="shared" si="3"/>
        <v>0.20714096739654217</v>
      </c>
    </row>
    <row r="85" spans="1:24">
      <c r="A85" s="158">
        <v>40178</v>
      </c>
      <c r="B85" s="159">
        <v>0.24234001994806037</v>
      </c>
      <c r="C85" s="159">
        <v>0.23251789962611696</v>
      </c>
      <c r="D85" s="159">
        <v>0.45885122121241884</v>
      </c>
      <c r="E85" s="159">
        <v>0.35026021603786378</v>
      </c>
      <c r="F85" s="159">
        <v>0.29609848642823561</v>
      </c>
      <c r="G85" s="159">
        <v>0.33398436704090995</v>
      </c>
      <c r="H85" s="159">
        <v>0.37481273780699503</v>
      </c>
      <c r="I85" s="159">
        <v>0.36646867480193168</v>
      </c>
      <c r="J85" s="159">
        <v>0.33046551358100945</v>
      </c>
      <c r="K85" s="159">
        <v>0.64152595739045626</v>
      </c>
      <c r="L85" s="159">
        <v>0.25043563239906624</v>
      </c>
      <c r="M85" s="159">
        <v>0.35241713359991206</v>
      </c>
      <c r="N85" s="159">
        <v>0.33121066739295985</v>
      </c>
      <c r="O85" s="159">
        <v>0.25294681811723346</v>
      </c>
      <c r="P85" s="159">
        <v>0.31869103282116018</v>
      </c>
      <c r="Q85" s="159">
        <v>0.48351693243830896</v>
      </c>
      <c r="R85" s="159">
        <v>0.51722011469237572</v>
      </c>
      <c r="S85" s="159" t="e">
        <f>NA()</f>
        <v>#N/A</v>
      </c>
      <c r="T85" s="159">
        <v>0.34731331787090236</v>
      </c>
      <c r="V85" s="2">
        <v>45291</v>
      </c>
      <c r="W85" s="193">
        <f t="shared" si="2"/>
        <v>0.3313974254375594</v>
      </c>
      <c r="X85">
        <f t="shared" si="3"/>
        <v>0.18139742543755941</v>
      </c>
    </row>
    <row r="86" spans="1:24">
      <c r="A86" s="158">
        <v>40209</v>
      </c>
      <c r="B86" s="159">
        <v>0.21604064740745102</v>
      </c>
      <c r="C86" s="159">
        <v>0.21232859163055501</v>
      </c>
      <c r="D86" s="159">
        <v>0.49172835045300906</v>
      </c>
      <c r="E86" s="159">
        <v>0.30799387030222702</v>
      </c>
      <c r="F86" s="159">
        <v>0.31322167676833151</v>
      </c>
      <c r="G86" s="159">
        <v>0.32179126811749947</v>
      </c>
      <c r="H86" s="159">
        <v>0.39335407626636587</v>
      </c>
      <c r="I86" s="159">
        <v>0.3491818401638952</v>
      </c>
      <c r="J86" s="159">
        <v>0.32893025943899945</v>
      </c>
      <c r="K86" s="159">
        <v>0.63293162141792469</v>
      </c>
      <c r="L86" s="159">
        <v>0.20214227498358497</v>
      </c>
      <c r="M86" s="159">
        <v>0.3627586097347183</v>
      </c>
      <c r="N86" s="159">
        <v>0.30849176405342332</v>
      </c>
      <c r="O86" s="159">
        <v>0.23141926708501467</v>
      </c>
      <c r="P86" s="159">
        <v>0.3436984221662932</v>
      </c>
      <c r="Q86" s="159">
        <v>0.45929132427598729</v>
      </c>
      <c r="R86" s="159">
        <v>0.46831052383232541</v>
      </c>
      <c r="S86" s="159" t="e">
        <f>NA()</f>
        <v>#N/A</v>
      </c>
      <c r="T86" s="159">
        <v>0.33791711279067232</v>
      </c>
      <c r="V86" s="2">
        <v>45382</v>
      </c>
      <c r="W86" s="193">
        <f t="shared" si="2"/>
        <v>0.34730950562649743</v>
      </c>
      <c r="X86">
        <f t="shared" si="3"/>
        <v>0.19730950562649743</v>
      </c>
    </row>
    <row r="87" spans="1:24">
      <c r="A87" s="158">
        <v>40237</v>
      </c>
      <c r="B87" s="159">
        <v>0.18903832069120632</v>
      </c>
      <c r="C87" s="159">
        <v>0.22033433198044297</v>
      </c>
      <c r="D87" s="159">
        <v>0.4125926449967498</v>
      </c>
      <c r="E87" s="159">
        <v>0.28190789723406645</v>
      </c>
      <c r="F87" s="159">
        <v>0.25807555227381074</v>
      </c>
      <c r="G87" s="159">
        <v>0.3062643824568933</v>
      </c>
      <c r="H87" s="159">
        <v>0.40662398543638278</v>
      </c>
      <c r="I87" s="159">
        <v>0.35203829918882984</v>
      </c>
      <c r="J87" s="159">
        <v>0.25742565129186845</v>
      </c>
      <c r="K87" s="159">
        <v>0.60736819995063529</v>
      </c>
      <c r="L87" s="159">
        <v>0.19182316477332942</v>
      </c>
      <c r="M87" s="159">
        <v>0.3561913251440002</v>
      </c>
      <c r="N87" s="159">
        <v>0.31629404708185566</v>
      </c>
      <c r="O87" s="159">
        <v>0.23625350653763877</v>
      </c>
      <c r="P87" s="159">
        <v>0.32821089389312297</v>
      </c>
      <c r="Q87" s="159">
        <v>0.4847046789636118</v>
      </c>
      <c r="R87" s="159">
        <v>0.48954086485169807</v>
      </c>
      <c r="S87" s="159" t="e">
        <f>NA()</f>
        <v>#N/A</v>
      </c>
      <c r="T87" s="159">
        <v>0.32492433916870717</v>
      </c>
      <c r="V87" s="2">
        <v>45473</v>
      </c>
      <c r="W87" s="193">
        <f>VLOOKUP(V87,$A$2:$T$262,MATCH(W$1,$A$1:$T$1,0),FALSE)</f>
        <v>0.33496661862676541</v>
      </c>
      <c r="X87">
        <f>W87-0.15</f>
        <v>0.18496661862676542</v>
      </c>
    </row>
    <row r="88" spans="1:24">
      <c r="A88" s="158">
        <v>40268</v>
      </c>
      <c r="B88" s="159">
        <v>0.2030877846183517</v>
      </c>
      <c r="C88" s="159">
        <v>0.2328269528210731</v>
      </c>
      <c r="D88" s="159">
        <v>0.46551518030768196</v>
      </c>
      <c r="E88" s="159">
        <v>0.29543545803385984</v>
      </c>
      <c r="F88" s="159">
        <v>0.326502641022967</v>
      </c>
      <c r="G88" s="159">
        <v>0.32584889489660745</v>
      </c>
      <c r="H88" s="159">
        <v>0.344063113634833</v>
      </c>
      <c r="I88" s="159">
        <v>0.33381783280656746</v>
      </c>
      <c r="J88" s="159">
        <v>0.2638289105832885</v>
      </c>
      <c r="K88" s="159">
        <v>0.67153402470190171</v>
      </c>
      <c r="L88" s="159">
        <v>0.18911368805490053</v>
      </c>
      <c r="M88" s="159">
        <v>0.38407441197511577</v>
      </c>
      <c r="N88" s="159">
        <v>0.33942048007046616</v>
      </c>
      <c r="O88" s="159">
        <v>0.22805948789595479</v>
      </c>
      <c r="P88" s="159">
        <v>0.33441219093689722</v>
      </c>
      <c r="Q88" s="159">
        <v>0.50231745518544724</v>
      </c>
      <c r="R88" s="159">
        <v>0.5004821403537717</v>
      </c>
      <c r="S88" s="159" t="e">
        <f>NA()</f>
        <v>#N/A</v>
      </c>
      <c r="T88" s="159">
        <v>0.34144429260051767</v>
      </c>
      <c r="V88" s="2">
        <v>45565</v>
      </c>
      <c r="W88" s="193">
        <f t="shared" ref="W88" si="4">VLOOKUP(V88,$A$2:$T$262,MATCH(W$1,$A$1:$T$1,0),FALSE)</f>
        <v>0.32240117008513869</v>
      </c>
      <c r="X88">
        <f t="shared" ref="X88" si="5">W88-0.15</f>
        <v>0.17240117008513869</v>
      </c>
    </row>
    <row r="89" spans="1:24">
      <c r="A89" s="158">
        <v>40298</v>
      </c>
      <c r="B89" s="159">
        <v>0.18981767957516824</v>
      </c>
      <c r="C89" s="159">
        <v>0.23983106322647782</v>
      </c>
      <c r="D89" s="159">
        <v>0.43029191408185852</v>
      </c>
      <c r="E89" s="159">
        <v>0.29923934495531934</v>
      </c>
      <c r="F89" s="159">
        <v>0.26594407772310064</v>
      </c>
      <c r="G89" s="159">
        <v>0.33209419654043409</v>
      </c>
      <c r="H89" s="159">
        <v>0.25691402836146582</v>
      </c>
      <c r="I89" s="159">
        <v>0.31652780181998869</v>
      </c>
      <c r="J89" s="159">
        <v>0.23174090378976858</v>
      </c>
      <c r="K89" s="159">
        <v>0.67883310684664699</v>
      </c>
      <c r="L89" s="159">
        <v>0.19094031924605628</v>
      </c>
      <c r="M89" s="159">
        <v>0.36523972875362798</v>
      </c>
      <c r="N89" s="159">
        <v>0.34994378148618221</v>
      </c>
      <c r="O89" s="159">
        <v>0.20589997267391988</v>
      </c>
      <c r="P89" s="159">
        <v>0.32527021030966097</v>
      </c>
      <c r="Q89" s="159">
        <v>0.49910930134708098</v>
      </c>
      <c r="R89" s="159">
        <v>0.47994332293108521</v>
      </c>
      <c r="S89" s="159" t="e">
        <f>NA()</f>
        <v>#N/A</v>
      </c>
      <c r="T89" s="159">
        <v>0.32831689100588557</v>
      </c>
    </row>
    <row r="90" spans="1:24">
      <c r="A90" s="158">
        <v>40329</v>
      </c>
      <c r="B90" s="159">
        <v>0.18160138760489658</v>
      </c>
      <c r="C90" s="159">
        <v>0.23515273862561215</v>
      </c>
      <c r="D90" s="159">
        <v>0.41414170672030953</v>
      </c>
      <c r="E90" s="159">
        <v>0.23756998784216807</v>
      </c>
      <c r="F90" s="159">
        <v>0.30691600846324557</v>
      </c>
      <c r="G90" s="159">
        <v>0.32794411578261401</v>
      </c>
      <c r="H90" s="159">
        <v>0.23571493628651288</v>
      </c>
      <c r="I90" s="159">
        <v>0.32615638275321673</v>
      </c>
      <c r="J90" s="159">
        <v>0.23619418734171538</v>
      </c>
      <c r="K90" s="159">
        <v>0.70969595464909263</v>
      </c>
      <c r="L90" s="159">
        <v>0.17127685872705206</v>
      </c>
      <c r="M90" s="159">
        <v>0.37393707352079175</v>
      </c>
      <c r="N90" s="159">
        <v>0.35084403612972354</v>
      </c>
      <c r="O90" s="159">
        <v>0.19260178832474811</v>
      </c>
      <c r="P90" s="159">
        <v>0.29711060696366276</v>
      </c>
      <c r="Q90" s="159">
        <v>0.47525718454068533</v>
      </c>
      <c r="R90" s="159">
        <v>0.49647619579069308</v>
      </c>
      <c r="S90" s="159" t="e">
        <f>NA()</f>
        <v>#N/A</v>
      </c>
      <c r="T90" s="159">
        <v>0.32196476568965232</v>
      </c>
    </row>
    <row r="91" spans="1:24">
      <c r="A91" s="158">
        <v>40359</v>
      </c>
      <c r="B91" s="159">
        <v>0.15009561301784299</v>
      </c>
      <c r="C91" s="159">
        <v>0.24265411089311897</v>
      </c>
      <c r="D91" s="159">
        <v>0.40035906380659492</v>
      </c>
      <c r="E91" s="159">
        <v>0.2482804201107513</v>
      </c>
      <c r="F91" s="159">
        <v>0.25401480178737446</v>
      </c>
      <c r="G91" s="159">
        <v>0.34213232885080608</v>
      </c>
      <c r="H91" s="159">
        <v>0.24503326786923171</v>
      </c>
      <c r="I91" s="159">
        <v>0.33814243460475674</v>
      </c>
      <c r="J91" s="159">
        <v>0.25796849425623569</v>
      </c>
      <c r="K91" s="159">
        <v>0.66113282728708</v>
      </c>
      <c r="L91" s="159">
        <v>0.18496374692998141</v>
      </c>
      <c r="M91" s="159">
        <v>0.35487202438531223</v>
      </c>
      <c r="N91" s="159">
        <v>0.32697731691116327</v>
      </c>
      <c r="O91" s="159">
        <v>0.21291775918944089</v>
      </c>
      <c r="P91" s="159">
        <v>0.25929467307238491</v>
      </c>
      <c r="Q91" s="159">
        <v>0.43050873052298733</v>
      </c>
      <c r="R91" s="159">
        <v>0.4780226820229464</v>
      </c>
      <c r="S91" s="159" t="e">
        <f>NA()</f>
        <v>#N/A</v>
      </c>
      <c r="T91" s="159">
        <v>0.30368104662946732</v>
      </c>
    </row>
    <row r="92" spans="1:24">
      <c r="A92" s="158">
        <v>40390</v>
      </c>
      <c r="B92" s="159">
        <v>0.17510585534781964</v>
      </c>
      <c r="C92" s="159">
        <v>0.23413259489031499</v>
      </c>
      <c r="D92" s="159">
        <v>0.39646999680980893</v>
      </c>
      <c r="E92" s="159">
        <v>0.25957933941512007</v>
      </c>
      <c r="F92" s="159">
        <v>0.26004765301252586</v>
      </c>
      <c r="G92" s="159">
        <v>0.3760826433932718</v>
      </c>
      <c r="H92" s="159">
        <v>0.23861627431765156</v>
      </c>
      <c r="I92" s="159">
        <v>0.35305099541489321</v>
      </c>
      <c r="J92" s="159">
        <v>0.23732258983596979</v>
      </c>
      <c r="K92" s="159">
        <v>0.64059805413664472</v>
      </c>
      <c r="L92" s="159">
        <v>0.23822590393414886</v>
      </c>
      <c r="M92" s="159">
        <v>0.34212093168270674</v>
      </c>
      <c r="N92" s="159">
        <v>0.32974567934474103</v>
      </c>
      <c r="O92" s="159">
        <v>0.20433478338978547</v>
      </c>
      <c r="P92" s="159">
        <v>0.2458590922854651</v>
      </c>
      <c r="Q92" s="159">
        <v>0.40338557310432271</v>
      </c>
      <c r="R92" s="159">
        <v>0.44531157242603964</v>
      </c>
      <c r="S92" s="159" t="e">
        <f>NA()</f>
        <v>#N/A</v>
      </c>
      <c r="T92" s="159">
        <v>0.30094670419994973</v>
      </c>
    </row>
    <row r="93" spans="1:24">
      <c r="A93" s="158">
        <v>40421</v>
      </c>
      <c r="B93" s="159">
        <v>0.16772821689741726</v>
      </c>
      <c r="C93" s="159">
        <v>0.22286468089107139</v>
      </c>
      <c r="D93" s="159">
        <v>0.38608174384380567</v>
      </c>
      <c r="E93" s="159">
        <v>0.25744824364791175</v>
      </c>
      <c r="F93" s="159">
        <v>0.26868994102055443</v>
      </c>
      <c r="G93" s="159">
        <v>0.35033641579879726</v>
      </c>
      <c r="H93" s="159">
        <v>0.26648993770161483</v>
      </c>
      <c r="I93" s="159">
        <v>0.381597546600003</v>
      </c>
      <c r="J93" s="159">
        <v>0.22303174019423272</v>
      </c>
      <c r="K93" s="159">
        <v>0.66915524610479449</v>
      </c>
      <c r="L93" s="159">
        <v>0.23664310599008656</v>
      </c>
      <c r="M93" s="159">
        <v>0.33899492652576291</v>
      </c>
      <c r="N93" s="159">
        <v>0.30472873392193178</v>
      </c>
      <c r="O93" s="159">
        <v>0.21077703640229695</v>
      </c>
      <c r="P93" s="159">
        <v>0.23933188226707303</v>
      </c>
      <c r="Q93" s="159">
        <v>0.40262673834162849</v>
      </c>
      <c r="R93" s="159">
        <v>0.40961725089960438</v>
      </c>
      <c r="S93" s="159" t="e">
        <f>NA()</f>
        <v>#N/A</v>
      </c>
      <c r="T93" s="159">
        <v>0.29653720363852598</v>
      </c>
    </row>
    <row r="94" spans="1:24">
      <c r="A94" s="158">
        <v>40451</v>
      </c>
      <c r="B94" s="159">
        <v>0.18168712212619884</v>
      </c>
      <c r="C94" s="159">
        <v>0.22149060883072802</v>
      </c>
      <c r="D94" s="159">
        <v>0.40201444107372419</v>
      </c>
      <c r="E94" s="159">
        <v>0.29402492465737573</v>
      </c>
      <c r="F94" s="159">
        <v>0.26875872189579436</v>
      </c>
      <c r="G94" s="159">
        <v>0.38399517300485247</v>
      </c>
      <c r="H94" s="159">
        <v>0.2712744389936747</v>
      </c>
      <c r="I94" s="159">
        <v>0.37913258860450327</v>
      </c>
      <c r="J94" s="159">
        <v>0.23602626551347836</v>
      </c>
      <c r="K94" s="159">
        <v>0.69730547129417841</v>
      </c>
      <c r="L94" s="159">
        <v>0.2267347300823877</v>
      </c>
      <c r="M94" s="159">
        <v>0.34193569953681829</v>
      </c>
      <c r="N94" s="159">
        <v>0.32788511659412767</v>
      </c>
      <c r="O94" s="159">
        <v>0.21416465446537933</v>
      </c>
      <c r="P94" s="159">
        <v>0.21092317032127392</v>
      </c>
      <c r="Q94" s="159">
        <v>0.38198078502929139</v>
      </c>
      <c r="R94" s="159">
        <v>0.43587090567298303</v>
      </c>
      <c r="S94" s="159" t="e">
        <f>NA()</f>
        <v>#N/A</v>
      </c>
      <c r="T94" s="159">
        <v>0.30554284046257968</v>
      </c>
    </row>
    <row r="95" spans="1:24">
      <c r="A95" s="158">
        <v>40482</v>
      </c>
      <c r="B95" s="159">
        <v>0.1638148854092624</v>
      </c>
      <c r="C95" s="159">
        <v>0.22454910253459856</v>
      </c>
      <c r="D95" s="159">
        <v>0.37760439078034963</v>
      </c>
      <c r="E95" s="159">
        <v>0.23458027288038813</v>
      </c>
      <c r="F95" s="159">
        <v>0.27703847528486741</v>
      </c>
      <c r="G95" s="159">
        <v>0.35829581395178683</v>
      </c>
      <c r="H95" s="159">
        <v>0.27541029388831084</v>
      </c>
      <c r="I95" s="159">
        <v>0.37564868522442385</v>
      </c>
      <c r="J95" s="159">
        <v>0.25555242738564754</v>
      </c>
      <c r="K95" s="159">
        <v>0.61391354095423911</v>
      </c>
      <c r="L95" s="159">
        <v>0.17510232473547963</v>
      </c>
      <c r="M95" s="159">
        <v>0.32937445630622181</v>
      </c>
      <c r="N95" s="159">
        <v>0.32103058632650722</v>
      </c>
      <c r="O95" s="159">
        <v>0.21620207441874686</v>
      </c>
      <c r="P95" s="159">
        <v>0.21596714754424373</v>
      </c>
      <c r="Q95" s="159">
        <v>0.36699614888390608</v>
      </c>
      <c r="R95" s="159">
        <v>0.41714123591322488</v>
      </c>
      <c r="S95" s="159" t="e">
        <f>NA()</f>
        <v>#N/A</v>
      </c>
      <c r="T95" s="159">
        <v>0.29122203317505768</v>
      </c>
    </row>
    <row r="96" spans="1:24">
      <c r="A96" s="158">
        <v>40512</v>
      </c>
      <c r="B96" s="159">
        <v>0.16653519748098705</v>
      </c>
      <c r="C96" s="159">
        <v>0.23295856064143169</v>
      </c>
      <c r="D96" s="159">
        <v>0.42998701692897057</v>
      </c>
      <c r="E96" s="159">
        <v>0.23608481340389836</v>
      </c>
      <c r="F96" s="159">
        <v>0.25989097564215424</v>
      </c>
      <c r="G96" s="159">
        <v>0.36322814904912654</v>
      </c>
      <c r="H96" s="159">
        <v>0.28000744222963225</v>
      </c>
      <c r="I96" s="159">
        <v>0.43420737000190585</v>
      </c>
      <c r="J96" s="159">
        <v>0.26117915168828038</v>
      </c>
      <c r="K96" s="159">
        <v>0.66258786452907625</v>
      </c>
      <c r="L96" s="159">
        <v>0.21605981805442814</v>
      </c>
      <c r="M96" s="159">
        <v>0.34370637183184977</v>
      </c>
      <c r="N96" s="159">
        <v>0.29550872962890085</v>
      </c>
      <c r="O96" s="159">
        <v>0.22188348870781818</v>
      </c>
      <c r="P96" s="159">
        <v>0.22860427800803765</v>
      </c>
      <c r="Q96" s="159">
        <v>0.36981699980276783</v>
      </c>
      <c r="R96" s="159">
        <v>0.42121409283950145</v>
      </c>
      <c r="S96" s="159" t="e">
        <f>NA()</f>
        <v>#N/A</v>
      </c>
      <c r="T96" s="159">
        <v>0.29836381554548724</v>
      </c>
    </row>
    <row r="97" spans="1:20">
      <c r="A97" s="158">
        <v>40543</v>
      </c>
      <c r="B97" s="159">
        <v>0.17284051956948249</v>
      </c>
      <c r="C97" s="159">
        <v>0.25279344159032968</v>
      </c>
      <c r="D97" s="159">
        <v>0.44830264158887939</v>
      </c>
      <c r="E97" s="159">
        <v>0.25482359535797844</v>
      </c>
      <c r="F97" s="159">
        <v>0.25839883135536829</v>
      </c>
      <c r="G97" s="159">
        <v>0.32758763411427699</v>
      </c>
      <c r="H97" s="159">
        <v>0.30276161173620497</v>
      </c>
      <c r="I97" s="159">
        <v>0.43547370215088782</v>
      </c>
      <c r="J97" s="159">
        <v>0.25197587565212082</v>
      </c>
      <c r="K97" s="159">
        <v>0.65013077923281992</v>
      </c>
      <c r="L97" s="159">
        <v>0.20697736411605963</v>
      </c>
      <c r="M97" s="159">
        <v>0.3484811523467285</v>
      </c>
      <c r="N97" s="159">
        <v>0.28142798429373206</v>
      </c>
      <c r="O97" s="159">
        <v>0.24985336723924387</v>
      </c>
      <c r="P97" s="159">
        <v>0.24644675806753347</v>
      </c>
      <c r="Q97" s="159">
        <v>0.35625299806570326</v>
      </c>
      <c r="R97" s="159">
        <v>0.44782806293926758</v>
      </c>
      <c r="S97" s="159" t="e">
        <f>NA()</f>
        <v>#N/A</v>
      </c>
      <c r="T97" s="159">
        <v>0.29947394372523722</v>
      </c>
    </row>
    <row r="98" spans="1:20">
      <c r="A98" s="158">
        <v>40574</v>
      </c>
      <c r="B98" s="159">
        <v>0.17977209456098905</v>
      </c>
      <c r="C98" s="159">
        <v>0.2429004457832229</v>
      </c>
      <c r="D98" s="159">
        <v>0.54658178261727053</v>
      </c>
      <c r="E98" s="159">
        <v>0.29198503858613561</v>
      </c>
      <c r="F98" s="159">
        <v>0.24993229944563333</v>
      </c>
      <c r="G98" s="159">
        <v>0.29914258057495563</v>
      </c>
      <c r="H98" s="159">
        <v>0.29068950307228825</v>
      </c>
      <c r="I98" s="159">
        <v>0.42262570909804476</v>
      </c>
      <c r="J98" s="159">
        <v>0.22956203883977441</v>
      </c>
      <c r="K98" s="159">
        <v>0.64626123182452844</v>
      </c>
      <c r="L98" s="159">
        <v>0.23336067990536602</v>
      </c>
      <c r="M98" s="159">
        <v>0.38108697456451263</v>
      </c>
      <c r="N98" s="159">
        <v>0.2401281654995531</v>
      </c>
      <c r="O98" s="159">
        <v>0.25440410307185618</v>
      </c>
      <c r="P98" s="159">
        <v>0.24455623431864928</v>
      </c>
      <c r="Q98" s="159">
        <v>0.3078125841981636</v>
      </c>
      <c r="R98" s="159">
        <v>0.47622431075134763</v>
      </c>
      <c r="S98" s="159" t="e">
        <f>NA()</f>
        <v>#N/A</v>
      </c>
      <c r="T98" s="159">
        <v>0.30116785945480395</v>
      </c>
    </row>
    <row r="99" spans="1:20">
      <c r="A99" s="158">
        <v>40602</v>
      </c>
      <c r="B99" s="159">
        <v>0.20410504804757759</v>
      </c>
      <c r="C99" s="159">
        <v>0.23147283508427821</v>
      </c>
      <c r="D99" s="159">
        <v>0.53624777143443381</v>
      </c>
      <c r="E99" s="159">
        <v>0.25721173203428838</v>
      </c>
      <c r="F99" s="159">
        <v>0.23090837017297461</v>
      </c>
      <c r="G99" s="159">
        <v>0.29414283627883708</v>
      </c>
      <c r="H99" s="159">
        <v>0.33798319507728541</v>
      </c>
      <c r="I99" s="159">
        <v>0.43023320291089079</v>
      </c>
      <c r="J99" s="159">
        <v>0.23110615784492955</v>
      </c>
      <c r="K99" s="159">
        <v>0.66040878301750927</v>
      </c>
      <c r="L99" s="159">
        <v>0.26361517146535873</v>
      </c>
      <c r="M99" s="159">
        <v>0.35766088142011571</v>
      </c>
      <c r="N99" s="159">
        <v>0.21886827473875048</v>
      </c>
      <c r="O99" s="159">
        <v>0.26260390718937843</v>
      </c>
      <c r="P99" s="159">
        <v>0.23427046559572182</v>
      </c>
      <c r="Q99" s="159">
        <v>0.32414891454028649</v>
      </c>
      <c r="R99" s="159">
        <v>0.4623163190170641</v>
      </c>
      <c r="S99" s="159" t="e">
        <f>NA()</f>
        <v>#N/A</v>
      </c>
      <c r="T99" s="159">
        <v>0.29434579419709972</v>
      </c>
    </row>
    <row r="100" spans="1:20">
      <c r="A100" s="158">
        <v>40633</v>
      </c>
      <c r="B100" s="159">
        <v>0.19113996058688984</v>
      </c>
      <c r="C100" s="159">
        <v>0.23989625364067685</v>
      </c>
      <c r="D100" s="159">
        <v>0.55007767892965886</v>
      </c>
      <c r="E100" s="159">
        <v>0.22182312793636491</v>
      </c>
      <c r="F100" s="159">
        <v>0.21573432145431792</v>
      </c>
      <c r="G100" s="159">
        <v>0.28508164032538863</v>
      </c>
      <c r="H100" s="159">
        <v>0.37798798364569713</v>
      </c>
      <c r="I100" s="159">
        <v>0.46424669195089946</v>
      </c>
      <c r="J100" s="159">
        <v>0.26333701215845057</v>
      </c>
      <c r="K100" s="159">
        <v>0.70380144967275338</v>
      </c>
      <c r="L100" s="159">
        <v>0.2820569564767671</v>
      </c>
      <c r="M100" s="159">
        <v>0.34058676663719789</v>
      </c>
      <c r="N100" s="159">
        <v>0.20401722523719604</v>
      </c>
      <c r="O100" s="159">
        <v>0.23575400860369475</v>
      </c>
      <c r="P100" s="159">
        <v>0.2573866547482459</v>
      </c>
      <c r="Q100" s="159">
        <v>0.33672700868005007</v>
      </c>
      <c r="R100" s="159">
        <v>0.44788831722919015</v>
      </c>
      <c r="S100" s="159" t="e">
        <f>NA()</f>
        <v>#N/A</v>
      </c>
      <c r="T100" s="159">
        <v>0.29176323043857694</v>
      </c>
    </row>
    <row r="101" spans="1:20">
      <c r="A101" s="158">
        <v>40663</v>
      </c>
      <c r="B101" s="159">
        <v>0.16916945683990231</v>
      </c>
      <c r="C101" s="159">
        <v>0.22329854274939198</v>
      </c>
      <c r="D101" s="159">
        <v>0.54525704933353158</v>
      </c>
      <c r="E101" s="159">
        <v>0.24375680895642962</v>
      </c>
      <c r="F101" s="159">
        <v>0.22293830452770014</v>
      </c>
      <c r="G101" s="159">
        <v>0.29055030513861246</v>
      </c>
      <c r="H101" s="159">
        <v>0.36372461809117734</v>
      </c>
      <c r="I101" s="159">
        <v>0.44650821214850611</v>
      </c>
      <c r="J101" s="159">
        <v>0.20961274431681701</v>
      </c>
      <c r="K101" s="159">
        <v>0.68332501530553391</v>
      </c>
      <c r="L101" s="159">
        <v>0.24736264785630677</v>
      </c>
      <c r="M101" s="159">
        <v>0.34617135623189194</v>
      </c>
      <c r="N101" s="159">
        <v>0.18689758806959927</v>
      </c>
      <c r="O101" s="159">
        <v>0.22904461943986781</v>
      </c>
      <c r="P101" s="159">
        <v>0.29138687673793445</v>
      </c>
      <c r="Q101" s="159">
        <v>0.3291612993445866</v>
      </c>
      <c r="R101" s="159">
        <v>0.41289595675115226</v>
      </c>
      <c r="S101" s="159" t="e">
        <f>NA()</f>
        <v>#N/A</v>
      </c>
      <c r="T101" s="159">
        <v>0.28633218132889426</v>
      </c>
    </row>
    <row r="102" spans="1:20">
      <c r="A102" s="158">
        <v>40694</v>
      </c>
      <c r="B102" s="159">
        <v>0.1787361907493096</v>
      </c>
      <c r="C102" s="159">
        <v>0.20451682097987592</v>
      </c>
      <c r="D102" s="159">
        <v>0.52937104253333644</v>
      </c>
      <c r="E102" s="159">
        <v>0.20449349504333814</v>
      </c>
      <c r="F102" s="159">
        <v>0.21671768665467356</v>
      </c>
      <c r="G102" s="159">
        <v>0.26556700480303036</v>
      </c>
      <c r="H102" s="159">
        <v>0.33201490039485043</v>
      </c>
      <c r="I102" s="159">
        <v>0.43248833026281985</v>
      </c>
      <c r="J102" s="159">
        <v>0.22970960031954193</v>
      </c>
      <c r="K102" s="159">
        <v>0.7531836258864717</v>
      </c>
      <c r="L102" s="159">
        <v>0.22784467648293821</v>
      </c>
      <c r="M102" s="159">
        <v>0.34499889873223349</v>
      </c>
      <c r="N102" s="159">
        <v>0.17977944407152896</v>
      </c>
      <c r="O102" s="159">
        <v>0.23503802521269218</v>
      </c>
      <c r="P102" s="159">
        <v>0.28389220187925485</v>
      </c>
      <c r="Q102" s="159">
        <v>0.30069489313116565</v>
      </c>
      <c r="R102" s="159">
        <v>0.37604682670329764</v>
      </c>
      <c r="S102" s="159" t="e">
        <f>NA()</f>
        <v>#N/A</v>
      </c>
      <c r="T102" s="159">
        <v>0.27413906151747652</v>
      </c>
    </row>
    <row r="103" spans="1:20">
      <c r="A103" s="158">
        <v>40724</v>
      </c>
      <c r="B103" s="159">
        <v>0.16026133755817845</v>
      </c>
      <c r="C103" s="159">
        <v>0.18710565247875305</v>
      </c>
      <c r="D103" s="159">
        <v>0.51052749796239727</v>
      </c>
      <c r="E103" s="159">
        <v>0.21898599935016411</v>
      </c>
      <c r="F103" s="159">
        <v>0.22182171540975773</v>
      </c>
      <c r="G103" s="159">
        <v>0.29480929019907109</v>
      </c>
      <c r="H103" s="159">
        <v>0.3079327686604712</v>
      </c>
      <c r="I103" s="159">
        <v>0.40028382540742347</v>
      </c>
      <c r="J103" s="159">
        <v>0.24189337567544822</v>
      </c>
      <c r="K103" s="159">
        <v>0.7537871295923233</v>
      </c>
      <c r="L103" s="159">
        <v>0.20839349381680702</v>
      </c>
      <c r="M103" s="159">
        <v>0.34716575165155583</v>
      </c>
      <c r="N103" s="159">
        <v>0.19426206045178909</v>
      </c>
      <c r="O103" s="159">
        <v>0.2392074357640176</v>
      </c>
      <c r="P103" s="159">
        <v>0.30718773467070493</v>
      </c>
      <c r="Q103" s="159">
        <v>0.2855669193569278</v>
      </c>
      <c r="R103" s="159">
        <v>0.38935724891291118</v>
      </c>
      <c r="S103" s="159" t="e">
        <f>NA()</f>
        <v>#N/A</v>
      </c>
      <c r="T103" s="159">
        <v>0.27299786085173</v>
      </c>
    </row>
    <row r="104" spans="1:20">
      <c r="A104" s="158">
        <v>40755</v>
      </c>
      <c r="B104" s="159">
        <v>0.1585858841299167</v>
      </c>
      <c r="C104" s="159">
        <v>0.19821959827281416</v>
      </c>
      <c r="D104" s="159">
        <v>0.49065825906321031</v>
      </c>
      <c r="E104" s="159">
        <v>0.23832225453530173</v>
      </c>
      <c r="F104" s="159">
        <v>0.23496594832421683</v>
      </c>
      <c r="G104" s="159">
        <v>0.33401149994537221</v>
      </c>
      <c r="H104" s="159">
        <v>0.29836210704172544</v>
      </c>
      <c r="I104" s="159">
        <v>0.39243466345198108</v>
      </c>
      <c r="J104" s="159">
        <v>0.22270516518138053</v>
      </c>
      <c r="K104" s="159">
        <v>0.73117790807171024</v>
      </c>
      <c r="L104" s="159">
        <v>0.17017261505862774</v>
      </c>
      <c r="M104" s="159">
        <v>0.34550763177123417</v>
      </c>
      <c r="N104" s="159">
        <v>0.17214465042068003</v>
      </c>
      <c r="O104" s="159">
        <v>0.23374471228822358</v>
      </c>
      <c r="P104" s="159">
        <v>0.30834205328564601</v>
      </c>
      <c r="Q104" s="159">
        <v>0.27092043683010869</v>
      </c>
      <c r="R104" s="159">
        <v>0.38174250425024892</v>
      </c>
      <c r="S104" s="159" t="e">
        <f>NA()</f>
        <v>#N/A</v>
      </c>
      <c r="T104" s="159">
        <v>0.26997136691339996</v>
      </c>
    </row>
    <row r="105" spans="1:20">
      <c r="A105" s="158">
        <v>40786</v>
      </c>
      <c r="B105" s="159">
        <v>0.17497784409428166</v>
      </c>
      <c r="C105" s="159">
        <v>0.21550185681639555</v>
      </c>
      <c r="D105" s="159">
        <v>0.44552811279304644</v>
      </c>
      <c r="E105" s="159">
        <v>0.23786836347357029</v>
      </c>
      <c r="F105" s="159">
        <v>0.23559630237187915</v>
      </c>
      <c r="G105" s="159">
        <v>0.32384533325195886</v>
      </c>
      <c r="H105" s="159">
        <v>0.27399314474054942</v>
      </c>
      <c r="I105" s="159">
        <v>0.61534098954161098</v>
      </c>
      <c r="J105" s="159">
        <v>0.1956508771664606</v>
      </c>
      <c r="K105" s="159">
        <v>0.74418433201216017</v>
      </c>
      <c r="L105" s="159">
        <v>0.20241992709744527</v>
      </c>
      <c r="M105" s="159">
        <v>0.34899842571478373</v>
      </c>
      <c r="N105" s="159">
        <v>0.19748035658046939</v>
      </c>
      <c r="O105" s="159">
        <v>0.20732734459181121</v>
      </c>
      <c r="P105" s="159">
        <v>0.2456943453052037</v>
      </c>
      <c r="Q105" s="159">
        <v>0.2734970375604226</v>
      </c>
      <c r="R105" s="159">
        <v>0.38757205991362925</v>
      </c>
      <c r="S105" s="159" t="e">
        <f>NA()</f>
        <v>#N/A</v>
      </c>
      <c r="T105" s="159">
        <v>0.28799732261783839</v>
      </c>
    </row>
    <row r="106" spans="1:20">
      <c r="A106" s="158">
        <v>40816</v>
      </c>
      <c r="B106" s="159">
        <v>0.16713087741582103</v>
      </c>
      <c r="C106" s="159">
        <v>0.20390144506997548</v>
      </c>
      <c r="D106" s="159">
        <v>0.43005173665155999</v>
      </c>
      <c r="E106" s="159">
        <v>0.22645405404332797</v>
      </c>
      <c r="F106" s="159">
        <v>0.24070875342695297</v>
      </c>
      <c r="G106" s="159">
        <v>0.31334961440803649</v>
      </c>
      <c r="H106" s="159">
        <v>0.26435131260579164</v>
      </c>
      <c r="I106" s="159">
        <v>0.64767116124887603</v>
      </c>
      <c r="J106" s="159">
        <v>0.21219101539537044</v>
      </c>
      <c r="K106" s="159">
        <v>0.75240353219585909</v>
      </c>
      <c r="L106" s="159">
        <v>0.2207872999545612</v>
      </c>
      <c r="M106" s="159">
        <v>0.33925933070669845</v>
      </c>
      <c r="N106" s="159">
        <v>0.20612030780769716</v>
      </c>
      <c r="O106" s="159">
        <v>0.20042181539849943</v>
      </c>
      <c r="P106" s="159">
        <v>0.22470138184699656</v>
      </c>
      <c r="Q106" s="159">
        <v>0.29059899851358173</v>
      </c>
      <c r="R106" s="159">
        <v>0.38063320477833107</v>
      </c>
      <c r="S106" s="159" t="e">
        <f>NA()</f>
        <v>#N/A</v>
      </c>
      <c r="T106" s="159">
        <v>0.29026546579542589</v>
      </c>
    </row>
    <row r="107" spans="1:20">
      <c r="A107" s="158">
        <v>40847</v>
      </c>
      <c r="B107" s="159">
        <v>0.17420094077471027</v>
      </c>
      <c r="C107" s="159">
        <v>0.16682032451852818</v>
      </c>
      <c r="D107" s="159">
        <v>0.444077447819472</v>
      </c>
      <c r="E107" s="159">
        <v>0.2239511738334812</v>
      </c>
      <c r="F107" s="159">
        <v>0.22610851938349638</v>
      </c>
      <c r="G107" s="159">
        <v>0.30988392312158891</v>
      </c>
      <c r="H107" s="159">
        <v>0.26741727408718985</v>
      </c>
      <c r="I107" s="159">
        <v>0.6355587707456527</v>
      </c>
      <c r="J107" s="159">
        <v>0.19929957688344671</v>
      </c>
      <c r="K107" s="159">
        <v>0.73521234182542028</v>
      </c>
      <c r="L107" s="159">
        <v>0.20157468709932891</v>
      </c>
      <c r="M107" s="159">
        <v>0.35248856816986551</v>
      </c>
      <c r="N107" s="159">
        <v>0.21551712029850853</v>
      </c>
      <c r="O107" s="159">
        <v>0.20572333483700034</v>
      </c>
      <c r="P107" s="159">
        <v>0.22828929395009573</v>
      </c>
      <c r="Q107" s="159">
        <v>0.32259860721157263</v>
      </c>
      <c r="R107" s="159">
        <v>0.38176127572399221</v>
      </c>
      <c r="S107" s="159" t="e">
        <f>NA()</f>
        <v>#N/A</v>
      </c>
      <c r="T107" s="159">
        <v>0.29133782630425076</v>
      </c>
    </row>
    <row r="108" spans="1:20">
      <c r="A108" s="158">
        <v>40877</v>
      </c>
      <c r="B108" s="159">
        <v>0.1627921509798069</v>
      </c>
      <c r="C108" s="159">
        <v>0.17660312912995835</v>
      </c>
      <c r="D108" s="159">
        <v>0.49142438577995384</v>
      </c>
      <c r="E108" s="159">
        <v>0.21492232779083933</v>
      </c>
      <c r="F108" s="159">
        <v>0.23926260310286937</v>
      </c>
      <c r="G108" s="159">
        <v>0.32161200923434946</v>
      </c>
      <c r="H108" s="159">
        <v>0.28044596438528518</v>
      </c>
      <c r="I108" s="159">
        <v>0.60982310002859808</v>
      </c>
      <c r="J108" s="159">
        <v>0.18284974571920501</v>
      </c>
      <c r="K108" s="159">
        <v>0.71383803001905022</v>
      </c>
      <c r="L108" s="159">
        <v>0.19451757002858133</v>
      </c>
      <c r="M108" s="159">
        <v>0.34994219100042206</v>
      </c>
      <c r="N108" s="159">
        <v>0.21399890013739981</v>
      </c>
      <c r="O108" s="159">
        <v>0.20106085057168707</v>
      </c>
      <c r="P108" s="159">
        <v>0.23206737532721491</v>
      </c>
      <c r="Q108" s="159">
        <v>0.32630749328993808</v>
      </c>
      <c r="R108" s="159">
        <v>0.35565260542443239</v>
      </c>
      <c r="S108" s="159" t="e">
        <f>NA()</f>
        <v>#N/A</v>
      </c>
      <c r="T108" s="159">
        <v>0.29046749188810289</v>
      </c>
    </row>
    <row r="109" spans="1:20">
      <c r="A109" s="158">
        <v>40908</v>
      </c>
      <c r="B109" s="159">
        <v>0.19281716776329005</v>
      </c>
      <c r="C109" s="159">
        <v>0.18384197984059328</v>
      </c>
      <c r="D109" s="159">
        <v>0.51903340345807358</v>
      </c>
      <c r="E109" s="159">
        <v>0.21132899260657087</v>
      </c>
      <c r="F109" s="159">
        <v>0.19685157467444259</v>
      </c>
      <c r="G109" s="159">
        <v>0.33913135574964731</v>
      </c>
      <c r="H109" s="159">
        <v>0.27141508924740926</v>
      </c>
      <c r="I109" s="159">
        <v>0.57945071332849774</v>
      </c>
      <c r="J109" s="159">
        <v>0.20552952366004226</v>
      </c>
      <c r="K109" s="159">
        <v>0.65847566648832168</v>
      </c>
      <c r="L109" s="159">
        <v>0.18850203282959291</v>
      </c>
      <c r="M109" s="159">
        <v>0.33929660381599419</v>
      </c>
      <c r="N109" s="159">
        <v>0.2128984651884224</v>
      </c>
      <c r="O109" s="159">
        <v>0.20750384050715659</v>
      </c>
      <c r="P109" s="159">
        <v>0.23609525752356567</v>
      </c>
      <c r="Q109" s="159">
        <v>0.31507256475541123</v>
      </c>
      <c r="R109" s="159">
        <v>0.3245168522531181</v>
      </c>
      <c r="S109" s="159" t="e">
        <f>NA()</f>
        <v>#N/A</v>
      </c>
      <c r="T109" s="159">
        <v>0.28663550679058186</v>
      </c>
    </row>
    <row r="110" spans="1:20">
      <c r="A110" s="158">
        <v>40939</v>
      </c>
      <c r="B110" s="159">
        <v>0.1913946282933848</v>
      </c>
      <c r="C110" s="159">
        <v>0.18804638043573441</v>
      </c>
      <c r="D110" s="159">
        <v>0.5849458850514847</v>
      </c>
      <c r="E110" s="159">
        <v>0.24437250799486337</v>
      </c>
      <c r="F110" s="159">
        <v>0.20717936280023028</v>
      </c>
      <c r="G110" s="159">
        <v>0.32406954222762469</v>
      </c>
      <c r="H110" s="159">
        <v>0.29808511440174335</v>
      </c>
      <c r="I110" s="159">
        <v>0.42404477190509443</v>
      </c>
      <c r="J110" s="159">
        <v>0.21040527238021592</v>
      </c>
      <c r="K110" s="159">
        <v>0.71010593840718861</v>
      </c>
      <c r="L110" s="159">
        <v>0.21240038340817233</v>
      </c>
      <c r="M110" s="159">
        <v>0.355030646042162</v>
      </c>
      <c r="N110" s="159">
        <v>0.20539005939491875</v>
      </c>
      <c r="O110" s="159">
        <v>0.19710044532633419</v>
      </c>
      <c r="P110" s="159">
        <v>0.21457865430014658</v>
      </c>
      <c r="Q110" s="159">
        <v>0.30548325365555751</v>
      </c>
      <c r="R110" s="159">
        <v>0.34449133010106858</v>
      </c>
      <c r="S110" s="159" t="e">
        <f>NA()</f>
        <v>#N/A</v>
      </c>
      <c r="T110" s="159">
        <v>0.27570351870680954</v>
      </c>
    </row>
    <row r="111" spans="1:20">
      <c r="A111" s="158">
        <v>40968</v>
      </c>
      <c r="B111" s="159">
        <v>0.1781142291177375</v>
      </c>
      <c r="C111" s="159">
        <v>0.18610574147487602</v>
      </c>
      <c r="D111" s="159">
        <v>0.67588189923144149</v>
      </c>
      <c r="E111" s="159">
        <v>0.25969623648307227</v>
      </c>
      <c r="F111" s="159">
        <v>0.187178633020851</v>
      </c>
      <c r="G111" s="159">
        <v>0.3092753511342764</v>
      </c>
      <c r="H111" s="159">
        <v>0.29434920129169861</v>
      </c>
      <c r="I111" s="159">
        <v>0.37809216436730136</v>
      </c>
      <c r="J111" s="159">
        <v>0.20079590592810931</v>
      </c>
      <c r="K111" s="159">
        <v>0.6053467535954894</v>
      </c>
      <c r="L111" s="159">
        <v>0.24592535065182136</v>
      </c>
      <c r="M111" s="159">
        <v>0.37556234133930017</v>
      </c>
      <c r="N111" s="159">
        <v>0.20499601769118073</v>
      </c>
      <c r="O111" s="159">
        <v>0.19760861033066718</v>
      </c>
      <c r="P111" s="159">
        <v>0.24400122755872033</v>
      </c>
      <c r="Q111" s="159">
        <v>0.2714850282175405</v>
      </c>
      <c r="R111" s="159">
        <v>0.31495319026470225</v>
      </c>
      <c r="S111" s="159" t="e">
        <f>NA()</f>
        <v>#N/A</v>
      </c>
      <c r="T111" s="159">
        <v>0.27421445464878308</v>
      </c>
    </row>
    <row r="112" spans="1:20">
      <c r="A112" s="158">
        <v>40999</v>
      </c>
      <c r="B112" s="159">
        <v>0.15285567951084605</v>
      </c>
      <c r="C112" s="159">
        <v>0.18929391059533354</v>
      </c>
      <c r="D112" s="159">
        <v>0.70426620634147941</v>
      </c>
      <c r="E112" s="159">
        <v>0.25489739678081513</v>
      </c>
      <c r="F112" s="159">
        <v>0.19373937477425807</v>
      </c>
      <c r="G112" s="159">
        <v>0.29481021483878467</v>
      </c>
      <c r="H112" s="159">
        <v>0.26785847473545377</v>
      </c>
      <c r="I112" s="159">
        <v>0.35691491648495383</v>
      </c>
      <c r="J112" s="159">
        <v>0.18410741277058584</v>
      </c>
      <c r="K112" s="159">
        <v>0.63894188372785488</v>
      </c>
      <c r="L112" s="159">
        <v>0.22445831072154571</v>
      </c>
      <c r="M112" s="159">
        <v>0.36223721396102754</v>
      </c>
      <c r="N112" s="159">
        <v>0.20635969496906836</v>
      </c>
      <c r="O112" s="159">
        <v>0.18680134355401584</v>
      </c>
      <c r="P112" s="159">
        <v>0.26296806144108797</v>
      </c>
      <c r="Q112" s="159">
        <v>0.25719084905046685</v>
      </c>
      <c r="R112" s="159">
        <v>0.29723547427765884</v>
      </c>
      <c r="S112" s="159" t="e">
        <f>NA()</f>
        <v>#N/A</v>
      </c>
      <c r="T112" s="159">
        <v>0.26855400711161659</v>
      </c>
    </row>
    <row r="113" spans="1:20">
      <c r="A113" s="158">
        <v>41029</v>
      </c>
      <c r="B113" s="159">
        <v>0.11885780273239702</v>
      </c>
      <c r="C113" s="159">
        <v>0.17330199827641948</v>
      </c>
      <c r="D113" s="159">
        <v>0.62686130794616812</v>
      </c>
      <c r="E113" s="159">
        <v>0.209493767540922</v>
      </c>
      <c r="F113" s="159">
        <v>0.19143367458115312</v>
      </c>
      <c r="G113" s="159">
        <v>0.28242112048753887</v>
      </c>
      <c r="H113" s="159">
        <v>0.23495353753485096</v>
      </c>
      <c r="I113" s="159">
        <v>0.33363327322206382</v>
      </c>
      <c r="J113" s="159">
        <v>0.18988132156094939</v>
      </c>
      <c r="K113" s="159">
        <v>0.65900723239112857</v>
      </c>
      <c r="L113" s="159">
        <v>0.202243947184571</v>
      </c>
      <c r="M113" s="159">
        <v>0.32964529407746573</v>
      </c>
      <c r="N113" s="159">
        <v>0.18865445973179251</v>
      </c>
      <c r="O113" s="159">
        <v>0.17339515680030065</v>
      </c>
      <c r="P113" s="159">
        <v>0.22602973059225548</v>
      </c>
      <c r="Q113" s="159">
        <v>0.26588703315041684</v>
      </c>
      <c r="R113" s="159">
        <v>0.262934434646172</v>
      </c>
      <c r="S113" s="159" t="e">
        <f>NA()</f>
        <v>#N/A</v>
      </c>
      <c r="T113" s="159">
        <v>0.24595733951837701</v>
      </c>
    </row>
    <row r="114" spans="1:20">
      <c r="A114" s="158">
        <v>41060</v>
      </c>
      <c r="B114" s="159">
        <v>0.16237077010216031</v>
      </c>
      <c r="C114" s="159">
        <v>0.18426914853822091</v>
      </c>
      <c r="D114" s="159">
        <v>0.65996925699270581</v>
      </c>
      <c r="E114" s="159">
        <v>0.21514644176930434</v>
      </c>
      <c r="F114" s="159">
        <v>0.17389378144015308</v>
      </c>
      <c r="G114" s="159">
        <v>0.32774280272931461</v>
      </c>
      <c r="H114" s="159">
        <v>0.23732227883659057</v>
      </c>
      <c r="I114" s="159">
        <v>0.29389917443166869</v>
      </c>
      <c r="J114" s="159">
        <v>0.18130227499074877</v>
      </c>
      <c r="K114" s="159">
        <v>0.62593121707761024</v>
      </c>
      <c r="L114" s="159">
        <v>0.23394587701686784</v>
      </c>
      <c r="M114" s="159">
        <v>0.33952410777299796</v>
      </c>
      <c r="N114" s="159">
        <v>0.18612619035285288</v>
      </c>
      <c r="O114" s="159">
        <v>0.17497664660919943</v>
      </c>
      <c r="P114" s="159">
        <v>0.22001757964572161</v>
      </c>
      <c r="Q114" s="159">
        <v>0.26867989361951622</v>
      </c>
      <c r="R114" s="159">
        <v>0.26224585312803267</v>
      </c>
      <c r="S114" s="159" t="e">
        <f>NA()</f>
        <v>#N/A</v>
      </c>
      <c r="T114" s="159">
        <v>0.25055349276520061</v>
      </c>
    </row>
    <row r="115" spans="1:20">
      <c r="A115" s="158">
        <v>41090</v>
      </c>
      <c r="B115" s="159">
        <v>0.1824124329151175</v>
      </c>
      <c r="C115" s="159">
        <v>0.19075202934948238</v>
      </c>
      <c r="D115" s="159">
        <v>0.58755075415565461</v>
      </c>
      <c r="E115" s="159">
        <v>0.21226329891751994</v>
      </c>
      <c r="F115" s="159">
        <v>0.16400498619286744</v>
      </c>
      <c r="G115" s="159">
        <v>0.32852361353326509</v>
      </c>
      <c r="H115" s="159">
        <v>0.24379123988692725</v>
      </c>
      <c r="I115" s="159">
        <v>0.28542272316561118</v>
      </c>
      <c r="J115" s="159">
        <v>0.18291432018659737</v>
      </c>
      <c r="K115" s="159">
        <v>0.54199083516137303</v>
      </c>
      <c r="L115" s="159">
        <v>0.23550440384925159</v>
      </c>
      <c r="M115" s="159">
        <v>0.32473407645735375</v>
      </c>
      <c r="N115" s="159">
        <v>0.19259179413899297</v>
      </c>
      <c r="O115" s="159">
        <v>0.17780750468671952</v>
      </c>
      <c r="P115" s="159">
        <v>0.26056663920524287</v>
      </c>
      <c r="Q115" s="159">
        <v>0.24668849877893703</v>
      </c>
      <c r="R115" s="159">
        <v>0.31782095512023661</v>
      </c>
      <c r="S115" s="159" t="e">
        <f>NA()</f>
        <v>#N/A</v>
      </c>
      <c r="T115" s="159">
        <v>0.24933001342946012</v>
      </c>
    </row>
    <row r="116" spans="1:20">
      <c r="A116" s="158">
        <v>41121</v>
      </c>
      <c r="B116" s="159">
        <v>0.17449249706935427</v>
      </c>
      <c r="C116" s="159">
        <v>0.17914951050036237</v>
      </c>
      <c r="D116" s="159">
        <v>0.63327901447837998</v>
      </c>
      <c r="E116" s="159">
        <v>0.22709510515454012</v>
      </c>
      <c r="F116" s="159">
        <v>0.17615783854992145</v>
      </c>
      <c r="G116" s="159">
        <v>0.33816057778107261</v>
      </c>
      <c r="H116" s="159">
        <v>0.24236707689036982</v>
      </c>
      <c r="I116" s="159">
        <v>0.28285885113418069</v>
      </c>
      <c r="J116" s="159">
        <v>0.18531217825652502</v>
      </c>
      <c r="K116" s="159">
        <v>0.5148364903291478</v>
      </c>
      <c r="L116" s="159">
        <v>0.20574425744398431</v>
      </c>
      <c r="M116" s="159">
        <v>0.31686507147075571</v>
      </c>
      <c r="N116" s="159">
        <v>0.21580534391170422</v>
      </c>
      <c r="O116" s="159">
        <v>0.17926659041236226</v>
      </c>
      <c r="P116" s="159">
        <v>0.26222792122895683</v>
      </c>
      <c r="Q116" s="159">
        <v>0.23260833848374765</v>
      </c>
      <c r="R116" s="159">
        <v>0.33603691263684593</v>
      </c>
      <c r="S116" s="159" t="e">
        <f>NA()</f>
        <v>#N/A</v>
      </c>
      <c r="T116" s="159">
        <v>0.25391024253570438</v>
      </c>
    </row>
    <row r="117" spans="1:20">
      <c r="A117" s="158">
        <v>41152</v>
      </c>
      <c r="B117" s="159">
        <v>0.24327967449532295</v>
      </c>
      <c r="C117" s="159">
        <v>0.2047531724767018</v>
      </c>
      <c r="D117" s="159">
        <v>0.60045489427917287</v>
      </c>
      <c r="E117" s="159">
        <v>0.21773635388163509</v>
      </c>
      <c r="F117" s="159">
        <v>0.17675306782952843</v>
      </c>
      <c r="G117" s="159">
        <v>0.32795669130856514</v>
      </c>
      <c r="H117" s="159">
        <v>0.24119277059156791</v>
      </c>
      <c r="I117" s="159">
        <v>0.30259880152029284</v>
      </c>
      <c r="J117" s="159">
        <v>0.18533600873710129</v>
      </c>
      <c r="K117" s="159">
        <v>0.49455832465619903</v>
      </c>
      <c r="L117" s="159">
        <v>0.22426585968169271</v>
      </c>
      <c r="M117" s="159">
        <v>0.33285728449003232</v>
      </c>
      <c r="N117" s="159">
        <v>0.22006666404451852</v>
      </c>
      <c r="O117" s="159">
        <v>0.1746074859239963</v>
      </c>
      <c r="P117" s="159">
        <v>0.2894573255324418</v>
      </c>
      <c r="Q117" s="159">
        <v>0.2049585563509739</v>
      </c>
      <c r="R117" s="159">
        <v>0.32636599491057344</v>
      </c>
      <c r="S117" s="159" t="e">
        <f>NA()</f>
        <v>#N/A</v>
      </c>
      <c r="T117" s="159">
        <v>0.25902015211697144</v>
      </c>
    </row>
    <row r="118" spans="1:20">
      <c r="A118" s="158">
        <v>41182</v>
      </c>
      <c r="B118" s="159">
        <v>0.19891132065970335</v>
      </c>
      <c r="C118" s="159">
        <v>0.23284932345669979</v>
      </c>
      <c r="D118" s="159">
        <v>0.48138373888143254</v>
      </c>
      <c r="E118" s="159">
        <v>0.26390211326818919</v>
      </c>
      <c r="F118" s="159">
        <v>0.18024504407666028</v>
      </c>
      <c r="G118" s="159">
        <v>0.35068782083010552</v>
      </c>
      <c r="H118" s="159">
        <v>0.24294798443649535</v>
      </c>
      <c r="I118" s="159">
        <v>0.31330977482248251</v>
      </c>
      <c r="J118" s="159">
        <v>0.18101731645981287</v>
      </c>
      <c r="K118" s="159">
        <v>0.6123104998736949</v>
      </c>
      <c r="L118" s="159">
        <v>0.2246536457169229</v>
      </c>
      <c r="M118" s="159">
        <v>0.33408321653045331</v>
      </c>
      <c r="N118" s="159">
        <v>0.21061421108058737</v>
      </c>
      <c r="O118" s="159">
        <v>0.18430989481442692</v>
      </c>
      <c r="P118" s="159">
        <v>0.3012331434439468</v>
      </c>
      <c r="Q118" s="159">
        <v>0.21176583628970838</v>
      </c>
      <c r="R118" s="159">
        <v>0.33948852152593401</v>
      </c>
      <c r="S118" s="159" t="e">
        <f>NA()</f>
        <v>#N/A</v>
      </c>
      <c r="T118" s="159">
        <v>0.26017026173164653</v>
      </c>
    </row>
    <row r="119" spans="1:20">
      <c r="A119" s="158">
        <v>41213</v>
      </c>
      <c r="B119" s="159">
        <v>0.18334018022526874</v>
      </c>
      <c r="C119" s="159">
        <v>0.21154624198221725</v>
      </c>
      <c r="D119" s="159">
        <v>0.44253141373118837</v>
      </c>
      <c r="E119" s="159">
        <v>0.28952568442767673</v>
      </c>
      <c r="F119" s="159">
        <v>0.18584778562541079</v>
      </c>
      <c r="G119" s="159">
        <v>0.32384239905613033</v>
      </c>
      <c r="H119" s="159">
        <v>0.24552410820646822</v>
      </c>
      <c r="I119" s="159">
        <v>0.32505494420494729</v>
      </c>
      <c r="J119" s="159">
        <v>0.19967220336826688</v>
      </c>
      <c r="K119" s="159">
        <v>0.62250680278916926</v>
      </c>
      <c r="L119" s="159">
        <v>0.23115846466033751</v>
      </c>
      <c r="M119" s="159">
        <v>0.33676887466031713</v>
      </c>
      <c r="N119" s="159">
        <v>0.23497010859531325</v>
      </c>
      <c r="O119" s="159">
        <v>0.18352157393726551</v>
      </c>
      <c r="P119" s="159">
        <v>0.32542241826742169</v>
      </c>
      <c r="Q119" s="159">
        <v>0.21638369920442335</v>
      </c>
      <c r="R119" s="159">
        <v>0.32495436107846692</v>
      </c>
      <c r="S119" s="159" t="e">
        <f>NA()</f>
        <v>#N/A</v>
      </c>
      <c r="T119" s="159">
        <v>0.26601996576413273</v>
      </c>
    </row>
    <row r="120" spans="1:20">
      <c r="A120" s="158">
        <v>41243</v>
      </c>
      <c r="B120" s="159">
        <v>0.177099200726726</v>
      </c>
      <c r="C120" s="159">
        <v>0.24489471721944323</v>
      </c>
      <c r="D120" s="159">
        <v>0.42399385493643255</v>
      </c>
      <c r="E120" s="159">
        <v>0.25010064040256225</v>
      </c>
      <c r="F120" s="159">
        <v>0.17817036141399933</v>
      </c>
      <c r="G120" s="159">
        <v>0.31011771505191782</v>
      </c>
      <c r="H120" s="159">
        <v>0.27734505726089392</v>
      </c>
      <c r="I120" s="159">
        <v>0.33697286591203235</v>
      </c>
      <c r="J120" s="159">
        <v>0.19836866870230857</v>
      </c>
      <c r="K120" s="159">
        <v>0.58347467520556784</v>
      </c>
      <c r="L120" s="159">
        <v>0.27799182168972508</v>
      </c>
      <c r="M120" s="159">
        <v>0.34903157390982781</v>
      </c>
      <c r="N120" s="159">
        <v>0.24296016245867488</v>
      </c>
      <c r="O120" s="159">
        <v>0.18353481032036648</v>
      </c>
      <c r="P120" s="159">
        <v>0.2949958986489945</v>
      </c>
      <c r="Q120" s="159">
        <v>0.21724123084878108</v>
      </c>
      <c r="R120" s="159">
        <v>0.31583670519270018</v>
      </c>
      <c r="S120" s="159" t="e">
        <f>NA()</f>
        <v>#N/A</v>
      </c>
      <c r="T120" s="159">
        <v>0.26192200468778815</v>
      </c>
    </row>
    <row r="121" spans="1:20">
      <c r="A121" s="158">
        <v>41274</v>
      </c>
      <c r="B121" s="159">
        <v>0.18991592141268065</v>
      </c>
      <c r="C121" s="159">
        <v>0.2153233833916427</v>
      </c>
      <c r="D121" s="159">
        <v>0.52038123528698721</v>
      </c>
      <c r="E121" s="159">
        <v>0.26631405229272276</v>
      </c>
      <c r="F121" s="159">
        <v>0.16792081259842642</v>
      </c>
      <c r="G121" s="159">
        <v>0.31301744318084762</v>
      </c>
      <c r="H121" s="159">
        <v>0.28722640945212408</v>
      </c>
      <c r="I121" s="159">
        <v>0.32062288032443059</v>
      </c>
      <c r="J121" s="159">
        <v>0.19218596834994797</v>
      </c>
      <c r="K121" s="159">
        <v>0.46637879563387186</v>
      </c>
      <c r="L121" s="159">
        <v>0.26536015892971815</v>
      </c>
      <c r="M121" s="159">
        <v>0.36357067375393748</v>
      </c>
      <c r="N121" s="159">
        <v>0.23299196026100449</v>
      </c>
      <c r="O121" s="159">
        <v>0.20006002983021379</v>
      </c>
      <c r="P121" s="159">
        <v>0.26174818700115243</v>
      </c>
      <c r="Q121" s="159">
        <v>0.21852937809490042</v>
      </c>
      <c r="R121" s="159">
        <v>0.31298480656090033</v>
      </c>
      <c r="S121" s="159" t="e">
        <f>NA()</f>
        <v>#N/A</v>
      </c>
      <c r="T121" s="159">
        <v>0.26400880768609836</v>
      </c>
    </row>
    <row r="122" spans="1:20">
      <c r="A122" s="158">
        <v>41305</v>
      </c>
      <c r="B122" s="159">
        <v>0.15514632392735722</v>
      </c>
      <c r="C122" s="159">
        <v>0.24462063899209693</v>
      </c>
      <c r="D122" s="159">
        <v>0.48726714274618466</v>
      </c>
      <c r="E122" s="159">
        <v>0.29188165270234556</v>
      </c>
      <c r="F122" s="159">
        <v>0.15823564131654516</v>
      </c>
      <c r="G122" s="159">
        <v>0.28886341730844167</v>
      </c>
      <c r="H122" s="159">
        <v>0.2987695936454785</v>
      </c>
      <c r="I122" s="159">
        <v>0.38062694565580363</v>
      </c>
      <c r="J122" s="159">
        <v>0.19626040571523437</v>
      </c>
      <c r="K122" s="159">
        <v>0.42127458875191698</v>
      </c>
      <c r="L122" s="159">
        <v>0.27489286118497397</v>
      </c>
      <c r="M122" s="159">
        <v>0.37525802051039342</v>
      </c>
      <c r="N122" s="159">
        <v>0.2292377671169101</v>
      </c>
      <c r="O122" s="159">
        <v>0.19142288387709835</v>
      </c>
      <c r="P122" s="159">
        <v>0.25791083695767714</v>
      </c>
      <c r="Q122" s="159">
        <v>0.20135714316239392</v>
      </c>
      <c r="R122" s="159">
        <v>0.29343185322327592</v>
      </c>
      <c r="S122" s="159" t="e">
        <f>NA()</f>
        <v>#N/A</v>
      </c>
      <c r="T122" s="159">
        <v>0.26487522232095412</v>
      </c>
    </row>
    <row r="123" spans="1:20">
      <c r="A123" s="158">
        <v>41333</v>
      </c>
      <c r="B123" s="159">
        <v>0.15823776186860414</v>
      </c>
      <c r="C123" s="159">
        <v>0.23934924154259662</v>
      </c>
      <c r="D123" s="159">
        <v>0.53037397613182424</v>
      </c>
      <c r="E123" s="159">
        <v>0.27873249181563736</v>
      </c>
      <c r="F123" s="159">
        <v>0.15909557813014269</v>
      </c>
      <c r="G123" s="159">
        <v>0.30654843552103</v>
      </c>
      <c r="H123" s="159">
        <v>0.3102977163814129</v>
      </c>
      <c r="I123" s="159">
        <v>0.38273051458929819</v>
      </c>
      <c r="J123" s="159">
        <v>0.20378208376083792</v>
      </c>
      <c r="K123" s="159">
        <v>0.45379156268050896</v>
      </c>
      <c r="L123" s="159">
        <v>0.29428356358896729</v>
      </c>
      <c r="M123" s="159">
        <v>0.38544624284605267</v>
      </c>
      <c r="N123" s="159">
        <v>0.24391172731645297</v>
      </c>
      <c r="O123" s="159">
        <v>0.1845354167977302</v>
      </c>
      <c r="P123" s="159">
        <v>0.25949566249742467</v>
      </c>
      <c r="Q123" s="159">
        <v>0.21629499078473244</v>
      </c>
      <c r="R123" s="159">
        <v>0.30371906718756925</v>
      </c>
      <c r="S123" s="159" t="e">
        <f>NA()</f>
        <v>#N/A</v>
      </c>
      <c r="T123" s="159">
        <v>0.27031172314349572</v>
      </c>
    </row>
    <row r="124" spans="1:20">
      <c r="A124" s="158">
        <v>41364</v>
      </c>
      <c r="B124" s="159">
        <v>0.17123719533650772</v>
      </c>
      <c r="C124" s="159">
        <v>0.26518054589352258</v>
      </c>
      <c r="D124" s="159">
        <v>0.49926049172230891</v>
      </c>
      <c r="E124" s="159">
        <v>0.29494852099976293</v>
      </c>
      <c r="F124" s="159">
        <v>0.16231740505839318</v>
      </c>
      <c r="G124" s="159">
        <v>0.30343663054399145</v>
      </c>
      <c r="H124" s="159">
        <v>0.31509964526780343</v>
      </c>
      <c r="I124" s="159">
        <v>0.36072685988168063</v>
      </c>
      <c r="J124" s="159">
        <v>0.19600152590634762</v>
      </c>
      <c r="K124" s="159">
        <v>0.44376993804718234</v>
      </c>
      <c r="L124" s="159">
        <v>0.26522388338726399</v>
      </c>
      <c r="M124" s="159">
        <v>0.38689848380470349</v>
      </c>
      <c r="N124" s="159">
        <v>0.23698422068064237</v>
      </c>
      <c r="O124" s="159">
        <v>0.17979042094282105</v>
      </c>
      <c r="P124" s="159">
        <v>0.25670191405104575</v>
      </c>
      <c r="Q124" s="159">
        <v>0.1930678632078118</v>
      </c>
      <c r="R124" s="159">
        <v>0.31249594369764511</v>
      </c>
      <c r="S124" s="159" t="e">
        <f>NA()</f>
        <v>#N/A</v>
      </c>
      <c r="T124" s="159">
        <v>0.2686739308786889</v>
      </c>
    </row>
    <row r="125" spans="1:20">
      <c r="A125" s="158">
        <v>41394</v>
      </c>
      <c r="B125" s="159">
        <v>0.15745778202918545</v>
      </c>
      <c r="C125" s="159">
        <v>0.27136471187735356</v>
      </c>
      <c r="D125" s="159">
        <v>0.5770599393029</v>
      </c>
      <c r="E125" s="159">
        <v>0.34533486939970293</v>
      </c>
      <c r="F125" s="159">
        <v>0.15063117478103596</v>
      </c>
      <c r="G125" s="159">
        <v>0.27678214116704442</v>
      </c>
      <c r="H125" s="159">
        <v>0.27660404152585444</v>
      </c>
      <c r="I125" s="159">
        <v>0.34132650651342644</v>
      </c>
      <c r="J125" s="159">
        <v>0.18146902267526449</v>
      </c>
      <c r="K125" s="159">
        <v>0.47804579524117485</v>
      </c>
      <c r="L125" s="159">
        <v>0.27194822836266186</v>
      </c>
      <c r="M125" s="159">
        <v>0.37209040855576675</v>
      </c>
      <c r="N125" s="159">
        <v>0.22486098214012759</v>
      </c>
      <c r="O125" s="159">
        <v>0.16977072217894321</v>
      </c>
      <c r="P125" s="159">
        <v>0.25258629569062635</v>
      </c>
      <c r="Q125" s="159">
        <v>0.20434106114429668</v>
      </c>
      <c r="R125" s="159">
        <v>0.31969724312504627</v>
      </c>
      <c r="S125" s="159" t="e">
        <f>NA()</f>
        <v>#N/A</v>
      </c>
      <c r="T125" s="159">
        <v>0.27099428235677248</v>
      </c>
    </row>
    <row r="126" spans="1:20">
      <c r="A126" s="158">
        <v>41425</v>
      </c>
      <c r="B126" s="159">
        <v>0.1520924010883474</v>
      </c>
      <c r="C126" s="159">
        <v>0.28204047027772355</v>
      </c>
      <c r="D126" s="159">
        <v>0.59299906806666269</v>
      </c>
      <c r="E126" s="159">
        <v>0.30421115080242594</v>
      </c>
      <c r="F126" s="159">
        <v>0.16672397862035665</v>
      </c>
      <c r="G126" s="159">
        <v>0.27530772788502683</v>
      </c>
      <c r="H126" s="159">
        <v>0.25391013486548503</v>
      </c>
      <c r="I126" s="159">
        <v>0.33220613708431773</v>
      </c>
      <c r="J126" s="159">
        <v>0.18333869434729044</v>
      </c>
      <c r="K126" s="159">
        <v>0.46384143251210741</v>
      </c>
      <c r="L126" s="159">
        <v>0.22424817964682683</v>
      </c>
      <c r="M126" s="159">
        <v>0.35591317025835173</v>
      </c>
      <c r="N126" s="159">
        <v>0.21907395730237481</v>
      </c>
      <c r="O126" s="159">
        <v>0.17305894784124312</v>
      </c>
      <c r="P126" s="159">
        <v>0.25317751378801873</v>
      </c>
      <c r="Q126" s="159">
        <v>0.20845038805163629</v>
      </c>
      <c r="R126" s="159">
        <v>0.33629022174225764</v>
      </c>
      <c r="S126" s="159" t="e">
        <f>NA()</f>
        <v>#N/A</v>
      </c>
      <c r="T126" s="159">
        <v>0.26312741857293792</v>
      </c>
    </row>
    <row r="127" spans="1:20">
      <c r="A127" s="158">
        <v>41455</v>
      </c>
      <c r="B127" s="159">
        <v>0.17006495188131529</v>
      </c>
      <c r="C127" s="159">
        <v>0.2882628264582065</v>
      </c>
      <c r="D127" s="159">
        <v>0.56106839480721304</v>
      </c>
      <c r="E127" s="159">
        <v>0.39528849941341182</v>
      </c>
      <c r="F127" s="159">
        <v>0.15868313264409395</v>
      </c>
      <c r="G127" s="159">
        <v>0.28942475461349165</v>
      </c>
      <c r="H127" s="159">
        <v>0.24556615255266301</v>
      </c>
      <c r="I127" s="159">
        <v>0.32277445136271488</v>
      </c>
      <c r="J127" s="159">
        <v>0.18567981412008219</v>
      </c>
      <c r="K127" s="159">
        <v>0.42076377760272166</v>
      </c>
      <c r="L127" s="159">
        <v>0.21340414513270486</v>
      </c>
      <c r="M127" s="159">
        <v>0.35458164302792494</v>
      </c>
      <c r="N127" s="159">
        <v>0.20145649878658883</v>
      </c>
      <c r="O127" s="159">
        <v>0.18094007083681587</v>
      </c>
      <c r="P127" s="159">
        <v>0.22812529820638427</v>
      </c>
      <c r="Q127" s="159">
        <v>0.20030380849028706</v>
      </c>
      <c r="R127" s="159">
        <v>0.33541333575200044</v>
      </c>
      <c r="S127" s="159" t="e">
        <f>NA()</f>
        <v>#N/A</v>
      </c>
      <c r="T127" s="159">
        <v>0.27000405472990757</v>
      </c>
    </row>
    <row r="128" spans="1:20">
      <c r="A128" s="158">
        <v>41486</v>
      </c>
      <c r="B128" s="159">
        <v>0.15245102078949724</v>
      </c>
      <c r="C128" s="159">
        <v>0.29216835542622371</v>
      </c>
      <c r="D128" s="159">
        <v>0.46401559759215372</v>
      </c>
      <c r="E128" s="159">
        <v>0.48967125083217738</v>
      </c>
      <c r="F128" s="159">
        <v>0.16059373050358511</v>
      </c>
      <c r="G128" s="159">
        <v>0.30699277481555914</v>
      </c>
      <c r="H128" s="159">
        <v>0.24015954710737281</v>
      </c>
      <c r="I128" s="159">
        <v>0.32182559776391778</v>
      </c>
      <c r="J128" s="159">
        <v>0.18380397899866238</v>
      </c>
      <c r="K128" s="159">
        <v>0.46336040878214185</v>
      </c>
      <c r="L128" s="159">
        <v>0.19516139834173274</v>
      </c>
      <c r="M128" s="159">
        <v>0.35232790915823509</v>
      </c>
      <c r="N128" s="159">
        <v>0.20558207446872934</v>
      </c>
      <c r="O128" s="159">
        <v>0.18328115811454057</v>
      </c>
      <c r="P128" s="159">
        <v>0.21933242629020139</v>
      </c>
      <c r="Q128" s="159">
        <v>0.20123333438220484</v>
      </c>
      <c r="R128" s="159">
        <v>0.32637200301371339</v>
      </c>
      <c r="S128" s="159" t="e">
        <f>NA()</f>
        <v>#N/A</v>
      </c>
      <c r="T128" s="159">
        <v>0.28156963562962783</v>
      </c>
    </row>
    <row r="129" spans="1:20">
      <c r="A129" s="158">
        <v>41517</v>
      </c>
      <c r="B129" s="159">
        <v>0.15153393286647956</v>
      </c>
      <c r="C129" s="159">
        <v>0.30194523034991233</v>
      </c>
      <c r="D129" s="159">
        <v>0.4470220728798886</v>
      </c>
      <c r="E129" s="159">
        <v>0.35851427795718288</v>
      </c>
      <c r="F129" s="159">
        <v>0.16341899441514582</v>
      </c>
      <c r="G129" s="159">
        <v>0.29547324560484844</v>
      </c>
      <c r="H129" s="159">
        <v>0.24578824560409285</v>
      </c>
      <c r="I129" s="159">
        <v>0.30921637884678027</v>
      </c>
      <c r="J129" s="159">
        <v>0.19823032719661721</v>
      </c>
      <c r="K129" s="159">
        <v>0.46499009539280872</v>
      </c>
      <c r="L129" s="159">
        <v>0.18479040968223975</v>
      </c>
      <c r="M129" s="159">
        <v>0.37246696607860141</v>
      </c>
      <c r="N129" s="159">
        <v>0.22796850586121495</v>
      </c>
      <c r="O129" s="159">
        <v>0.18117281345974273</v>
      </c>
      <c r="P129" s="159">
        <v>0.22770857082603929</v>
      </c>
      <c r="Q129" s="159">
        <v>0.21496623030914455</v>
      </c>
      <c r="R129" s="159">
        <v>0.33898136669206691</v>
      </c>
      <c r="S129" s="159" t="e">
        <f>NA()</f>
        <v>#N/A</v>
      </c>
      <c r="T129" s="159">
        <v>0.26398901189595125</v>
      </c>
    </row>
    <row r="130" spans="1:20">
      <c r="A130" s="158">
        <v>41547</v>
      </c>
      <c r="B130" s="159">
        <v>0.17208827743869934</v>
      </c>
      <c r="C130" s="159">
        <v>0.29121682956434214</v>
      </c>
      <c r="D130" s="159">
        <v>0.4167372392209352</v>
      </c>
      <c r="E130" s="159">
        <v>0.26866541236979202</v>
      </c>
      <c r="F130" s="159">
        <v>0.15963864806358102</v>
      </c>
      <c r="G130" s="159">
        <v>0.31208909102888766</v>
      </c>
      <c r="H130" s="159">
        <v>0.24352829612060661</v>
      </c>
      <c r="I130" s="159">
        <v>0.31065348595413511</v>
      </c>
      <c r="J130" s="159">
        <v>0.23605909954785062</v>
      </c>
      <c r="K130" s="159">
        <v>0.43518178511415967</v>
      </c>
      <c r="L130" s="159">
        <v>0.18189703308531108</v>
      </c>
      <c r="M130" s="159">
        <v>0.39589953479910839</v>
      </c>
      <c r="N130" s="159">
        <v>0.22655303920496075</v>
      </c>
      <c r="O130" s="159">
        <v>0.197093857523465</v>
      </c>
      <c r="P130" s="159">
        <v>0.29014641549953812</v>
      </c>
      <c r="Q130" s="159">
        <v>0.21733701938112729</v>
      </c>
      <c r="R130" s="159">
        <v>0.37606961346888379</v>
      </c>
      <c r="S130" s="159" t="e">
        <f>NA()</f>
        <v>#N/A</v>
      </c>
      <c r="T130" s="159">
        <v>0.26193584135789322</v>
      </c>
    </row>
    <row r="131" spans="1:20">
      <c r="A131" s="158">
        <v>41578</v>
      </c>
      <c r="B131" s="159">
        <v>0.17517882972011226</v>
      </c>
      <c r="C131" s="159">
        <v>0.27872220919648361</v>
      </c>
      <c r="D131" s="159">
        <v>0.44083340424386358</v>
      </c>
      <c r="E131" s="159">
        <v>0.27150593456182226</v>
      </c>
      <c r="F131" s="159">
        <v>0.16842829156516134</v>
      </c>
      <c r="G131" s="159">
        <v>0.28307849344045427</v>
      </c>
      <c r="H131" s="159">
        <v>0.24699171581322757</v>
      </c>
      <c r="I131" s="159">
        <v>0.29908136819531989</v>
      </c>
      <c r="J131" s="159">
        <v>0.25233105942704276</v>
      </c>
      <c r="K131" s="159">
        <v>0.4585825395972643</v>
      </c>
      <c r="L131" s="159">
        <v>0.17932569773599139</v>
      </c>
      <c r="M131" s="159">
        <v>0.39307852510691327</v>
      </c>
      <c r="N131" s="159">
        <v>0.24087890584875457</v>
      </c>
      <c r="O131" s="159">
        <v>0.19986225170277067</v>
      </c>
      <c r="P131" s="159">
        <v>0.27339750860835987</v>
      </c>
      <c r="Q131" s="159">
        <v>0.27813230978051851</v>
      </c>
      <c r="R131" s="159">
        <v>0.37923202051040877</v>
      </c>
      <c r="S131" s="159" t="e">
        <f>NA()</f>
        <v>#N/A</v>
      </c>
      <c r="T131" s="159">
        <v>0.27020050444162125</v>
      </c>
    </row>
    <row r="132" spans="1:20">
      <c r="A132" s="158">
        <v>41608</v>
      </c>
      <c r="B132" s="159">
        <v>0.15496335639713754</v>
      </c>
      <c r="C132" s="159">
        <v>0.27404703520140034</v>
      </c>
      <c r="D132" s="159">
        <v>0.46824927454918569</v>
      </c>
      <c r="E132" s="159">
        <v>0.24941686623929707</v>
      </c>
      <c r="F132" s="159">
        <v>0.17407498095063598</v>
      </c>
      <c r="G132" s="159">
        <v>0.27883501758458495</v>
      </c>
      <c r="H132" s="159">
        <v>0.27173703686617356</v>
      </c>
      <c r="I132" s="159">
        <v>0.31082128635435408</v>
      </c>
      <c r="J132" s="159">
        <v>0.26234518576623461</v>
      </c>
      <c r="K132" s="159">
        <v>0.48359518493287013</v>
      </c>
      <c r="L132" s="159">
        <v>0.22219048763057345</v>
      </c>
      <c r="M132" s="159">
        <v>0.38331427639691329</v>
      </c>
      <c r="N132" s="159">
        <v>0.26864030652836685</v>
      </c>
      <c r="O132" s="159">
        <v>0.23136465649540311</v>
      </c>
      <c r="P132" s="159">
        <v>0.24387091461765206</v>
      </c>
      <c r="Q132" s="159">
        <v>0.28245694563326079</v>
      </c>
      <c r="R132" s="159">
        <v>0.36299040136325184</v>
      </c>
      <c r="S132" s="159" t="e">
        <f>NA()</f>
        <v>#N/A</v>
      </c>
      <c r="T132" s="159">
        <v>0.27232615990164938</v>
      </c>
    </row>
    <row r="133" spans="1:20">
      <c r="A133" s="158">
        <v>41639</v>
      </c>
      <c r="B133" s="159">
        <v>0.21407298862733778</v>
      </c>
      <c r="C133" s="159">
        <v>0.21102965872726109</v>
      </c>
      <c r="D133" s="159">
        <v>0.52680355472623941</v>
      </c>
      <c r="E133" s="159">
        <v>0.31315947688653151</v>
      </c>
      <c r="F133" s="159">
        <v>0.17266404796794824</v>
      </c>
      <c r="G133" s="159">
        <v>0.30148872121610415</v>
      </c>
      <c r="H133" s="159">
        <v>0.28888230000524645</v>
      </c>
      <c r="I133" s="159">
        <v>0.30033242817497541</v>
      </c>
      <c r="J133" s="159">
        <v>0.26520599675682704</v>
      </c>
      <c r="K133" s="159">
        <v>0.51307578739470772</v>
      </c>
      <c r="L133" s="159">
        <v>0.26708342397169921</v>
      </c>
      <c r="M133" s="159">
        <v>0.34701490809592078</v>
      </c>
      <c r="N133" s="159">
        <v>0.27117628184815445</v>
      </c>
      <c r="O133" s="159">
        <v>0.21154129645362291</v>
      </c>
      <c r="P133" s="159">
        <v>0.20116232443077939</v>
      </c>
      <c r="Q133" s="159">
        <v>0.29385546521169503</v>
      </c>
      <c r="R133" s="159">
        <v>0.41883593864323426</v>
      </c>
      <c r="S133" s="159" t="e">
        <f>NA()</f>
        <v>#N/A</v>
      </c>
      <c r="T133" s="159">
        <v>0.28171230717020468</v>
      </c>
    </row>
    <row r="134" spans="1:20">
      <c r="A134" s="158">
        <v>41670</v>
      </c>
      <c r="B134" s="159">
        <v>0.21350765995548851</v>
      </c>
      <c r="C134" s="159">
        <v>0.18286644200126767</v>
      </c>
      <c r="D134" s="159">
        <v>0.51302547867415782</v>
      </c>
      <c r="E134" s="159">
        <v>0.3545342062619925</v>
      </c>
      <c r="F134" s="159">
        <v>0.18761702323529256</v>
      </c>
      <c r="G134" s="159">
        <v>0.30654751415499876</v>
      </c>
      <c r="H134" s="159">
        <v>0.28994898481820092</v>
      </c>
      <c r="I134" s="159">
        <v>0.2700230478240721</v>
      </c>
      <c r="J134" s="159">
        <v>0.28413041538566725</v>
      </c>
      <c r="K134" s="159">
        <v>0.51151212368302401</v>
      </c>
      <c r="L134" s="159">
        <v>0.25169330674432228</v>
      </c>
      <c r="M134" s="159">
        <v>0.36324486329985994</v>
      </c>
      <c r="N134" s="159">
        <v>0.26222052928379708</v>
      </c>
      <c r="O134" s="159">
        <v>0.18224295387908718</v>
      </c>
      <c r="P134" s="159">
        <v>0.18737768252544837</v>
      </c>
      <c r="Q134" s="159">
        <v>0.26617415011407725</v>
      </c>
      <c r="R134" s="159">
        <v>0.46387191777089581</v>
      </c>
      <c r="S134" s="159" t="e">
        <f>NA()</f>
        <v>#N/A</v>
      </c>
      <c r="T134" s="159">
        <v>0.28471016801073229</v>
      </c>
    </row>
    <row r="135" spans="1:20">
      <c r="A135" s="158">
        <v>41698</v>
      </c>
      <c r="B135" s="159">
        <v>0.19965121228188173</v>
      </c>
      <c r="C135" s="159">
        <v>0.20396187184737075</v>
      </c>
      <c r="D135" s="159">
        <v>0.47751468590387708</v>
      </c>
      <c r="E135" s="159">
        <v>0.34447628844385447</v>
      </c>
      <c r="F135" s="159">
        <v>0.18513687938374598</v>
      </c>
      <c r="G135" s="159">
        <v>0.31431906051983011</v>
      </c>
      <c r="H135" s="159">
        <v>0.26893433365328434</v>
      </c>
      <c r="I135" s="159">
        <v>0.2959276987767766</v>
      </c>
      <c r="J135" s="159">
        <v>0.28461615587266076</v>
      </c>
      <c r="K135" s="159">
        <v>0.46667100479062917</v>
      </c>
      <c r="L135" s="159">
        <v>0.23787120591264324</v>
      </c>
      <c r="M135" s="159">
        <v>0.34196081872254031</v>
      </c>
      <c r="N135" s="159">
        <v>0.26368951619231046</v>
      </c>
      <c r="O135" s="159">
        <v>0.19178549000536241</v>
      </c>
      <c r="P135" s="159">
        <v>0.18779506575018376</v>
      </c>
      <c r="Q135" s="159">
        <v>0.28635207496344922</v>
      </c>
      <c r="R135" s="159">
        <v>0.4330405418942635</v>
      </c>
      <c r="S135" s="159" t="e">
        <f>NA()</f>
        <v>#N/A</v>
      </c>
      <c r="T135" s="159">
        <v>0.28198539335153067</v>
      </c>
    </row>
    <row r="136" spans="1:20">
      <c r="A136" s="158">
        <v>41729</v>
      </c>
      <c r="B136" s="159">
        <v>0.16577642430742703</v>
      </c>
      <c r="C136" s="159">
        <v>0.19758292064669455</v>
      </c>
      <c r="D136" s="159">
        <v>0.4770503335898913</v>
      </c>
      <c r="E136" s="159">
        <v>0.41495822392121745</v>
      </c>
      <c r="F136" s="159">
        <v>0.17988401282435468</v>
      </c>
      <c r="G136" s="159">
        <v>0.30600753685721538</v>
      </c>
      <c r="H136" s="159">
        <v>0.26743089082315591</v>
      </c>
      <c r="I136" s="159">
        <v>0.2800963178265915</v>
      </c>
      <c r="J136" s="159">
        <v>0.28607982713696201</v>
      </c>
      <c r="K136" s="159">
        <v>0.47932348429652694</v>
      </c>
      <c r="L136" s="159">
        <v>0.24226979160887241</v>
      </c>
      <c r="M136" s="159">
        <v>0.32133532633466794</v>
      </c>
      <c r="N136" s="159">
        <v>0.2457710552263189</v>
      </c>
      <c r="O136" s="159">
        <v>0.18634984766636545</v>
      </c>
      <c r="P136" s="159">
        <v>0.19532820984516142</v>
      </c>
      <c r="Q136" s="159">
        <v>0.32993845928418231</v>
      </c>
      <c r="R136" s="159">
        <v>0.39025134837903264</v>
      </c>
      <c r="S136" s="159" t="e">
        <f>NA()</f>
        <v>#N/A</v>
      </c>
      <c r="T136" s="159">
        <v>0.28864658826256429</v>
      </c>
    </row>
    <row r="137" spans="1:20">
      <c r="A137" s="158">
        <v>41759</v>
      </c>
      <c r="B137" s="159">
        <v>0.15384029561777576</v>
      </c>
      <c r="C137" s="159">
        <v>0.16974438997097793</v>
      </c>
      <c r="D137" s="159">
        <v>0.47718471731669387</v>
      </c>
      <c r="E137" s="159">
        <v>0.37744478632607342</v>
      </c>
      <c r="F137" s="159">
        <v>0.16344430153974396</v>
      </c>
      <c r="G137" s="159">
        <v>0.30098608062091015</v>
      </c>
      <c r="H137" s="159">
        <v>0.28975689243902009</v>
      </c>
      <c r="I137" s="159">
        <v>0.26310692282309889</v>
      </c>
      <c r="J137" s="159">
        <v>0.26193174876027853</v>
      </c>
      <c r="K137" s="159">
        <v>0.50189403419195278</v>
      </c>
      <c r="L137" s="159">
        <v>0.26029126024469279</v>
      </c>
      <c r="M137" s="159">
        <v>0.30187148182665863</v>
      </c>
      <c r="N137" s="159">
        <v>0.21229023278589348</v>
      </c>
      <c r="O137" s="159">
        <v>0.19867047934741666</v>
      </c>
      <c r="P137" s="159">
        <v>0.19730616884890387</v>
      </c>
      <c r="Q137" s="159">
        <v>0.34413942795351576</v>
      </c>
      <c r="R137" s="159">
        <v>0.40799439353199057</v>
      </c>
      <c r="S137" s="159" t="e">
        <f>NA()</f>
        <v>#N/A</v>
      </c>
      <c r="T137" s="159">
        <v>0.27604968098651378</v>
      </c>
    </row>
    <row r="138" spans="1:20">
      <c r="A138" s="158">
        <v>41790</v>
      </c>
      <c r="B138" s="159">
        <v>0.1520752085724757</v>
      </c>
      <c r="C138" s="159">
        <v>0.17445904957166791</v>
      </c>
      <c r="D138" s="159">
        <v>0.47874388279366603</v>
      </c>
      <c r="E138" s="159">
        <v>0.35138107010857433</v>
      </c>
      <c r="F138" s="159">
        <v>0.17133520454339185</v>
      </c>
      <c r="G138" s="159">
        <v>0.32811641834514743</v>
      </c>
      <c r="H138" s="159">
        <v>0.26151193533046996</v>
      </c>
      <c r="I138" s="159">
        <v>0.25613777893779366</v>
      </c>
      <c r="J138" s="159">
        <v>0.24420847168755974</v>
      </c>
      <c r="K138" s="159">
        <v>0.5321358593690857</v>
      </c>
      <c r="L138" s="159">
        <v>0.31443742649559109</v>
      </c>
      <c r="M138" s="159">
        <v>0.2905215326993752</v>
      </c>
      <c r="N138" s="159">
        <v>0.21686997049701479</v>
      </c>
      <c r="O138" s="159">
        <v>0.21126971994376534</v>
      </c>
      <c r="P138" s="159">
        <v>0.23584071481657981</v>
      </c>
      <c r="Q138" s="159">
        <v>0.34703256683429656</v>
      </c>
      <c r="R138" s="159">
        <v>0.41835142657831881</v>
      </c>
      <c r="S138" s="159" t="e">
        <f>NA()</f>
        <v>#N/A</v>
      </c>
      <c r="T138" s="159">
        <v>0.27485808849014887</v>
      </c>
    </row>
    <row r="139" spans="1:20">
      <c r="A139" s="158">
        <v>41820</v>
      </c>
      <c r="B139" s="159">
        <v>0.15236236900895081</v>
      </c>
      <c r="C139" s="159">
        <v>0.1660285405722042</v>
      </c>
      <c r="D139" s="159">
        <v>0.40272147688351267</v>
      </c>
      <c r="E139" s="159">
        <v>0.38187761003671084</v>
      </c>
      <c r="F139" s="159">
        <v>0.17832237615951391</v>
      </c>
      <c r="G139" s="159">
        <v>0.33060095965347575</v>
      </c>
      <c r="H139" s="159">
        <v>0.27057299343079627</v>
      </c>
      <c r="I139" s="159">
        <v>0.25591496936176755</v>
      </c>
      <c r="J139" s="159">
        <v>0.22865591722155465</v>
      </c>
      <c r="K139" s="159">
        <v>0.53263239510823734</v>
      </c>
      <c r="L139" s="159">
        <v>0.35044508254228252</v>
      </c>
      <c r="M139" s="159">
        <v>0.2970778120546323</v>
      </c>
      <c r="N139" s="159">
        <v>0.2212320799926181</v>
      </c>
      <c r="O139" s="159">
        <v>0.19014028512753683</v>
      </c>
      <c r="P139" s="159">
        <v>0.22035258431509189</v>
      </c>
      <c r="Q139" s="159">
        <v>0.33324119153415899</v>
      </c>
      <c r="R139" s="159">
        <v>0.42325015389667248</v>
      </c>
      <c r="S139" s="159" t="e">
        <f>NA()</f>
        <v>#N/A</v>
      </c>
      <c r="T139" s="159">
        <v>0.27364685861600546</v>
      </c>
    </row>
    <row r="140" spans="1:20">
      <c r="A140" s="158">
        <v>41851</v>
      </c>
      <c r="B140" s="159">
        <v>0.15524764574941666</v>
      </c>
      <c r="C140" s="159">
        <v>0.17718170017927326</v>
      </c>
      <c r="D140" s="159">
        <v>0.39982716284606235</v>
      </c>
      <c r="E140" s="159">
        <v>0.39799764351853811</v>
      </c>
      <c r="F140" s="159">
        <v>0.17865000848381013</v>
      </c>
      <c r="G140" s="159">
        <v>0.30359711025910041</v>
      </c>
      <c r="H140" s="159">
        <v>0.27672579596078939</v>
      </c>
      <c r="I140" s="159">
        <v>0.25032215523035295</v>
      </c>
      <c r="J140" s="159">
        <v>0.20544623377705951</v>
      </c>
      <c r="K140" s="159">
        <v>0.51619028769952591</v>
      </c>
      <c r="L140" s="159">
        <v>0.32319466171773592</v>
      </c>
      <c r="M140" s="159">
        <v>0.27988326567362126</v>
      </c>
      <c r="N140" s="159">
        <v>0.23809603232907234</v>
      </c>
      <c r="O140" s="159">
        <v>0.18247825032815543</v>
      </c>
      <c r="P140" s="159">
        <v>0.22565368424931354</v>
      </c>
      <c r="Q140" s="159">
        <v>0.3330457904181533</v>
      </c>
      <c r="R140" s="159">
        <v>0.41198677634337511</v>
      </c>
      <c r="S140" s="159" t="e">
        <f>NA()</f>
        <v>#N/A</v>
      </c>
      <c r="T140" s="159">
        <v>0.2728148866689365</v>
      </c>
    </row>
    <row r="141" spans="1:20">
      <c r="A141" s="158">
        <v>41882</v>
      </c>
      <c r="B141" s="159">
        <v>0.15096613095091516</v>
      </c>
      <c r="C141" s="159">
        <v>0.20494704931105265</v>
      </c>
      <c r="D141" s="159">
        <v>0.39271113865555596</v>
      </c>
      <c r="E141" s="159">
        <v>0.33417585723073445</v>
      </c>
      <c r="F141" s="159">
        <v>0.16259352334398644</v>
      </c>
      <c r="G141" s="159">
        <v>0.306538243511009</v>
      </c>
      <c r="H141" s="159">
        <v>0.27942727165726072</v>
      </c>
      <c r="I141" s="159">
        <v>0.28034864012299443</v>
      </c>
      <c r="J141" s="159">
        <v>0.21887648061463741</v>
      </c>
      <c r="K141" s="159">
        <v>0.4920340084063935</v>
      </c>
      <c r="L141" s="159">
        <v>0.34556032278101495</v>
      </c>
      <c r="M141" s="159">
        <v>0.28293347437834526</v>
      </c>
      <c r="N141" s="159">
        <v>0.23225333029956333</v>
      </c>
      <c r="O141" s="159">
        <v>0.17642009729062522</v>
      </c>
      <c r="P141" s="159">
        <v>0.31984927150387027</v>
      </c>
      <c r="Q141" s="159">
        <v>0.33015960940428946</v>
      </c>
      <c r="R141" s="159">
        <v>0.39885449610425855</v>
      </c>
      <c r="S141" s="159" t="e">
        <f>NA()</f>
        <v>#N/A</v>
      </c>
      <c r="T141" s="159">
        <v>0.26954248224242766</v>
      </c>
    </row>
    <row r="142" spans="1:20">
      <c r="A142" s="158">
        <v>41912</v>
      </c>
      <c r="B142" s="159">
        <v>0.15716705864237313</v>
      </c>
      <c r="C142" s="159">
        <v>0.21129753646053356</v>
      </c>
      <c r="D142" s="159">
        <v>0.39141374153563557</v>
      </c>
      <c r="E142" s="159">
        <v>0.3229191787185085</v>
      </c>
      <c r="F142" s="159">
        <v>0.16194363081097174</v>
      </c>
      <c r="G142" s="159">
        <v>0.3018423070315796</v>
      </c>
      <c r="H142" s="159">
        <v>0.28731250469238678</v>
      </c>
      <c r="I142" s="159">
        <v>0.2836002692479252</v>
      </c>
      <c r="J142" s="159">
        <v>0.21052081581820764</v>
      </c>
      <c r="K142" s="159">
        <v>0.53400110944183254</v>
      </c>
      <c r="L142" s="159">
        <v>0.34337573852816639</v>
      </c>
      <c r="M142" s="159">
        <v>0.30246000739590961</v>
      </c>
      <c r="N142" s="159">
        <v>0.24256648359030017</v>
      </c>
      <c r="O142" s="159">
        <v>0.17350181877623047</v>
      </c>
      <c r="P142" s="159">
        <v>0.26169317965787958</v>
      </c>
      <c r="Q142" s="159">
        <v>0.32944084671098056</v>
      </c>
      <c r="R142" s="159">
        <v>0.40221468113134706</v>
      </c>
      <c r="S142" s="159" t="e">
        <f>NA()</f>
        <v>#N/A</v>
      </c>
      <c r="T142" s="159">
        <v>0.26785417204639622</v>
      </c>
    </row>
    <row r="143" spans="1:20">
      <c r="A143" s="158">
        <v>41943</v>
      </c>
      <c r="B143" s="159">
        <v>0.15458504941437978</v>
      </c>
      <c r="C143" s="159">
        <v>0.20031781829661535</v>
      </c>
      <c r="D143" s="159">
        <v>0.41028770403095022</v>
      </c>
      <c r="E143" s="159">
        <v>0.26934793075186264</v>
      </c>
      <c r="F143" s="159">
        <v>0.18111454483319919</v>
      </c>
      <c r="G143" s="159">
        <v>0.29375016976865775</v>
      </c>
      <c r="H143" s="159">
        <v>0.29638862684561845</v>
      </c>
      <c r="I143" s="159">
        <v>0.26636634850027119</v>
      </c>
      <c r="J143" s="159">
        <v>0.21192973420868541</v>
      </c>
      <c r="K143" s="159">
        <v>0.63608247263099671</v>
      </c>
      <c r="L143" s="159">
        <v>0.31522847740973015</v>
      </c>
      <c r="M143" s="159">
        <v>0.30706973188944697</v>
      </c>
      <c r="N143" s="159">
        <v>0.25505163166080863</v>
      </c>
      <c r="O143" s="159">
        <v>0.17640102570565208</v>
      </c>
      <c r="P143" s="159">
        <v>0.24864389649911173</v>
      </c>
      <c r="Q143" s="159">
        <v>0.33867576695815177</v>
      </c>
      <c r="R143" s="159">
        <v>0.39830984643649836</v>
      </c>
      <c r="S143" s="159" t="e">
        <f>NA()</f>
        <v>#N/A</v>
      </c>
      <c r="T143" s="159">
        <v>0.26558182307710237</v>
      </c>
    </row>
    <row r="144" spans="1:20">
      <c r="A144" s="158">
        <v>41973</v>
      </c>
      <c r="B144" s="159">
        <v>0.15539390092718947</v>
      </c>
      <c r="C144" s="159">
        <v>0.18096185721721914</v>
      </c>
      <c r="D144" s="159">
        <v>0.37811907493706715</v>
      </c>
      <c r="E144" s="159">
        <v>0.25616772844311475</v>
      </c>
      <c r="F144" s="159">
        <v>0.17746549358815805</v>
      </c>
      <c r="G144" s="159">
        <v>0.28463675392312576</v>
      </c>
      <c r="H144" s="159">
        <v>0.31633684602866308</v>
      </c>
      <c r="I144" s="159">
        <v>0.25536647716066119</v>
      </c>
      <c r="J144" s="159">
        <v>0.18350662152183017</v>
      </c>
      <c r="K144" s="159">
        <v>0.63272910729447129</v>
      </c>
      <c r="L144" s="159">
        <v>0.29359869942918776</v>
      </c>
      <c r="M144" s="159">
        <v>0.28931649904278572</v>
      </c>
      <c r="N144" s="159">
        <v>0.27110502610374576</v>
      </c>
      <c r="O144" s="159">
        <v>0.17234343881472117</v>
      </c>
      <c r="P144" s="159">
        <v>0.22384126036897012</v>
      </c>
      <c r="Q144" s="159">
        <v>0.35176852709687384</v>
      </c>
      <c r="R144" s="159">
        <v>0.4062763254753089</v>
      </c>
      <c r="S144" s="159" t="e">
        <f>NA()</f>
        <v>#N/A</v>
      </c>
      <c r="T144" s="159">
        <v>0.25965531036793243</v>
      </c>
    </row>
    <row r="145" spans="1:20">
      <c r="A145" s="158">
        <v>42004</v>
      </c>
      <c r="B145" s="159">
        <v>0.16047309285650935</v>
      </c>
      <c r="C145" s="159">
        <v>0.17490345384832748</v>
      </c>
      <c r="D145" s="159">
        <v>0.41321946198212178</v>
      </c>
      <c r="E145" s="159">
        <v>0.26504994814961719</v>
      </c>
      <c r="F145" s="159">
        <v>0.16252231034343045</v>
      </c>
      <c r="G145" s="159">
        <v>0.28245865433344125</v>
      </c>
      <c r="H145" s="159">
        <v>0.28786667635527086</v>
      </c>
      <c r="I145" s="159">
        <v>0.25213722691479951</v>
      </c>
      <c r="J145" s="159">
        <v>0.18775123370040397</v>
      </c>
      <c r="K145" s="159">
        <v>0.61050179731499343</v>
      </c>
      <c r="L145" s="159">
        <v>0.2491957704865293</v>
      </c>
      <c r="M145" s="159">
        <v>0.30244649037190657</v>
      </c>
      <c r="N145" s="159">
        <v>0.25145338329796818</v>
      </c>
      <c r="O145" s="159">
        <v>0.16738560740803704</v>
      </c>
      <c r="P145" s="159">
        <v>0.21755592514837516</v>
      </c>
      <c r="Q145" s="159">
        <v>0.32796380728683655</v>
      </c>
      <c r="R145" s="159">
        <v>0.35898039832583795</v>
      </c>
      <c r="S145" s="159" t="e">
        <f>NA()</f>
        <v>#N/A</v>
      </c>
      <c r="T145" s="159">
        <v>0.25510619785043182</v>
      </c>
    </row>
    <row r="146" spans="1:20">
      <c r="A146" s="158">
        <v>42035</v>
      </c>
      <c r="B146" s="159">
        <v>0.15921372489657024</v>
      </c>
      <c r="C146" s="159">
        <v>0.18527354975657717</v>
      </c>
      <c r="D146" s="159">
        <v>0.44963730368633831</v>
      </c>
      <c r="E146" s="159">
        <v>0.22122585980144344</v>
      </c>
      <c r="F146" s="159">
        <v>0.1814969059181808</v>
      </c>
      <c r="G146" s="159">
        <v>0.27339049038517876</v>
      </c>
      <c r="H146" s="159">
        <v>0.24927926678307208</v>
      </c>
      <c r="I146" s="159">
        <v>0.25388309883509586</v>
      </c>
      <c r="J146" s="159">
        <v>0.24337510723830219</v>
      </c>
      <c r="K146" s="159">
        <v>0.54611796258394996</v>
      </c>
      <c r="L146" s="159">
        <v>0.22346813496933088</v>
      </c>
      <c r="M146" s="159">
        <v>0.33191614598611069</v>
      </c>
      <c r="N146" s="159">
        <v>0.23034921699302463</v>
      </c>
      <c r="O146" s="159">
        <v>0.12424420202433963</v>
      </c>
      <c r="P146" s="159">
        <v>0.21641335572055331</v>
      </c>
      <c r="Q146" s="159">
        <v>0.27635981882824129</v>
      </c>
      <c r="R146" s="159">
        <v>0.34252693261215561</v>
      </c>
      <c r="S146" s="159" t="e">
        <f>NA()</f>
        <v>#N/A</v>
      </c>
      <c r="T146" s="159">
        <v>0.24816629046810315</v>
      </c>
    </row>
    <row r="147" spans="1:20">
      <c r="A147" s="158">
        <v>42063</v>
      </c>
      <c r="B147" s="159">
        <v>0.15757459609568711</v>
      </c>
      <c r="C147" s="159">
        <v>0.18200506809869171</v>
      </c>
      <c r="D147" s="159">
        <v>0.39512724987667464</v>
      </c>
      <c r="E147" s="159">
        <v>0.23404813362538998</v>
      </c>
      <c r="F147" s="159">
        <v>0.20539331670734096</v>
      </c>
      <c r="G147" s="159">
        <v>0.29291887502691871</v>
      </c>
      <c r="H147" s="159">
        <v>0.26961136450480833</v>
      </c>
      <c r="I147" s="159">
        <v>0.27304988188160007</v>
      </c>
      <c r="J147" s="159">
        <v>0.25524151470367884</v>
      </c>
      <c r="K147" s="159">
        <v>0.62455701708700617</v>
      </c>
      <c r="L147" s="159">
        <v>0.24449111211441041</v>
      </c>
      <c r="M147" s="159">
        <v>0.30802281101545531</v>
      </c>
      <c r="N147" s="159">
        <v>0.25109118440489814</v>
      </c>
      <c r="O147" s="159">
        <v>0.12612904621719412</v>
      </c>
      <c r="P147" s="159">
        <v>0.22209432401830834</v>
      </c>
      <c r="Q147" s="159">
        <v>0.2757684799845912</v>
      </c>
      <c r="R147" s="159">
        <v>0.3675795355256628</v>
      </c>
      <c r="S147" s="159" t="e">
        <f>NA()</f>
        <v>#N/A</v>
      </c>
      <c r="T147" s="159">
        <v>0.25361890871850307</v>
      </c>
    </row>
    <row r="148" spans="1:20">
      <c r="A148" s="158">
        <v>42094</v>
      </c>
      <c r="B148" s="159">
        <v>0.15957200729328794</v>
      </c>
      <c r="C148" s="159">
        <v>0.16750905649418826</v>
      </c>
      <c r="D148" s="159">
        <v>0.33772084742035058</v>
      </c>
      <c r="E148" s="159">
        <v>0.21828809684245043</v>
      </c>
      <c r="F148" s="159">
        <v>0.21130514614794471</v>
      </c>
      <c r="G148" s="159">
        <v>0.28562604960252103</v>
      </c>
      <c r="H148" s="159">
        <v>0.21517201958346621</v>
      </c>
      <c r="I148" s="159">
        <v>0.2698583322209111</v>
      </c>
      <c r="J148" s="159">
        <v>0.25290915285891674</v>
      </c>
      <c r="K148" s="159">
        <v>0.60734736091526031</v>
      </c>
      <c r="L148" s="159">
        <v>0.24899933542238561</v>
      </c>
      <c r="M148" s="159">
        <v>0.30588630578853865</v>
      </c>
      <c r="N148" s="159">
        <v>0.2321941137080335</v>
      </c>
      <c r="O148" s="159">
        <v>0.15678184944266818</v>
      </c>
      <c r="P148" s="159">
        <v>0.23136080500768635</v>
      </c>
      <c r="Q148" s="159">
        <v>0.26081598026526998</v>
      </c>
      <c r="R148" s="159">
        <v>0.34103700150045918</v>
      </c>
      <c r="S148" s="159" t="e">
        <f>NA()</f>
        <v>#N/A</v>
      </c>
      <c r="T148" s="159">
        <v>0.24372982617880987</v>
      </c>
    </row>
    <row r="149" spans="1:20">
      <c r="A149" s="158">
        <v>42124</v>
      </c>
      <c r="B149" s="159">
        <v>0.1564480825953268</v>
      </c>
      <c r="C149" s="159">
        <v>0.1693021413700645</v>
      </c>
      <c r="D149" s="159">
        <v>0.34006239547792405</v>
      </c>
      <c r="E149" s="159">
        <v>0.27318251414753791</v>
      </c>
      <c r="F149" s="159">
        <v>0.21707737087354026</v>
      </c>
      <c r="G149" s="159">
        <v>0.29694600830999013</v>
      </c>
      <c r="H149" s="159">
        <v>0.19907955306382499</v>
      </c>
      <c r="I149" s="159">
        <v>0.26056791774677546</v>
      </c>
      <c r="J149" s="159">
        <v>0.24134798557258635</v>
      </c>
      <c r="K149" s="159">
        <v>0.62829823807902796</v>
      </c>
      <c r="L149" s="159">
        <v>0.23357461230408433</v>
      </c>
      <c r="M149" s="159">
        <v>0.30884224709964719</v>
      </c>
      <c r="N149" s="159">
        <v>0.20677993760882188</v>
      </c>
      <c r="O149" s="159">
        <v>0.16195632742089208</v>
      </c>
      <c r="P149" s="159">
        <v>0.23130081019498649</v>
      </c>
      <c r="Q149" s="159">
        <v>0.2604886617633661</v>
      </c>
      <c r="R149" s="159">
        <v>0.32516014660763992</v>
      </c>
      <c r="S149" s="159" t="e">
        <f>NA()</f>
        <v>#N/A</v>
      </c>
      <c r="T149" s="159">
        <v>0.24766788757520744</v>
      </c>
    </row>
    <row r="150" spans="1:20">
      <c r="A150" s="158">
        <v>42155</v>
      </c>
      <c r="B150" s="159">
        <v>0.15848053574786036</v>
      </c>
      <c r="C150" s="159">
        <v>0.19563725873765139</v>
      </c>
      <c r="D150" s="159">
        <v>0.36884452377097221</v>
      </c>
      <c r="E150" s="159">
        <v>0.28209789885719533</v>
      </c>
      <c r="F150" s="159">
        <v>0.23800703698814804</v>
      </c>
      <c r="G150" s="159">
        <v>0.31550382335510191</v>
      </c>
      <c r="H150" s="159">
        <v>0.19676729239447191</v>
      </c>
      <c r="I150" s="159">
        <v>0.25500325356102688</v>
      </c>
      <c r="J150" s="159">
        <v>0.25518177223102972</v>
      </c>
      <c r="K150" s="159">
        <v>0.65296103381747428</v>
      </c>
      <c r="L150" s="159">
        <v>0.30988176400076822</v>
      </c>
      <c r="M150" s="159">
        <v>0.30626551018839709</v>
      </c>
      <c r="N150" s="159">
        <v>0.22647306884221272</v>
      </c>
      <c r="O150" s="159">
        <v>0.15717105483797869</v>
      </c>
      <c r="P150" s="159">
        <v>0.24625122703055707</v>
      </c>
      <c r="Q150" s="159">
        <v>0.23083206443843352</v>
      </c>
      <c r="R150" s="159">
        <v>0.31789957635432131</v>
      </c>
      <c r="S150" s="159" t="e">
        <f>NA()</f>
        <v>#N/A</v>
      </c>
      <c r="T150" s="159">
        <v>0.2545912567098968</v>
      </c>
    </row>
    <row r="151" spans="1:20">
      <c r="A151" s="158">
        <v>42185</v>
      </c>
      <c r="B151" s="159">
        <v>0.15641761606090793</v>
      </c>
      <c r="C151" s="159">
        <v>0.20003031153496345</v>
      </c>
      <c r="D151" s="159">
        <v>0.36223454973765151</v>
      </c>
      <c r="E151" s="159">
        <v>0.25923693386425589</v>
      </c>
      <c r="F151" s="159">
        <v>0.22080415693708527</v>
      </c>
      <c r="G151" s="159">
        <v>0.316307521710886</v>
      </c>
      <c r="H151" s="159">
        <v>0.19758214111480998</v>
      </c>
      <c r="I151" s="159">
        <v>0.25772989655032785</v>
      </c>
      <c r="J151" s="159">
        <v>0.27485311093457232</v>
      </c>
      <c r="K151" s="159">
        <v>0.68130168672506153</v>
      </c>
      <c r="L151" s="159">
        <v>0.31967092803600838</v>
      </c>
      <c r="M151" s="159">
        <v>0.29957103980592775</v>
      </c>
      <c r="N151" s="159">
        <v>0.23084399655666968</v>
      </c>
      <c r="O151" s="159">
        <v>0.15186521289659802</v>
      </c>
      <c r="P151" s="159">
        <v>0.24537829309692066</v>
      </c>
      <c r="Q151" s="159">
        <v>0.24104293983801955</v>
      </c>
      <c r="R151" s="159">
        <v>0.32997983659610064</v>
      </c>
      <c r="S151" s="159" t="e">
        <f>NA()</f>
        <v>#N/A</v>
      </c>
      <c r="T151" s="159">
        <v>0.2515596584752538</v>
      </c>
    </row>
    <row r="152" spans="1:20">
      <c r="A152" s="158">
        <v>42216</v>
      </c>
      <c r="B152" s="159">
        <v>0.15438157320595827</v>
      </c>
      <c r="C152" s="159">
        <v>0.19680188522084871</v>
      </c>
      <c r="D152" s="159">
        <v>0.40541247672302655</v>
      </c>
      <c r="E152" s="159">
        <v>0.28457602498808593</v>
      </c>
      <c r="F152" s="159">
        <v>0.21732057878525304</v>
      </c>
      <c r="G152" s="159">
        <v>0.29972041649913528</v>
      </c>
      <c r="H152" s="159">
        <v>0.23186048579037441</v>
      </c>
      <c r="I152" s="159">
        <v>0.25361411440007187</v>
      </c>
      <c r="J152" s="159">
        <v>0.2805169342650401</v>
      </c>
      <c r="K152" s="159">
        <v>0.68560052736457799</v>
      </c>
      <c r="L152" s="159">
        <v>0.30281322753270878</v>
      </c>
      <c r="M152" s="159">
        <v>0.31223184485247341</v>
      </c>
      <c r="N152" s="159">
        <v>0.24097648417016754</v>
      </c>
      <c r="O152" s="159">
        <v>0.15300285379924075</v>
      </c>
      <c r="P152" s="159">
        <v>0.22617647234739544</v>
      </c>
      <c r="Q152" s="159">
        <v>0.23833633741814458</v>
      </c>
      <c r="R152" s="159">
        <v>0.35271015520328197</v>
      </c>
      <c r="S152" s="159" t="e">
        <f>NA()</f>
        <v>#N/A</v>
      </c>
      <c r="T152" s="159">
        <v>0.25787778301440933</v>
      </c>
    </row>
    <row r="153" spans="1:20">
      <c r="A153" s="158">
        <v>42247</v>
      </c>
      <c r="B153" s="159">
        <v>0.16621907859128029</v>
      </c>
      <c r="C153" s="159">
        <v>0.20782460953369458</v>
      </c>
      <c r="D153" s="159">
        <v>0.40127548888150655</v>
      </c>
      <c r="E153" s="159">
        <v>0.28996709941301979</v>
      </c>
      <c r="F153" s="159">
        <v>0.24430030570894118</v>
      </c>
      <c r="G153" s="159">
        <v>0.29453446320831594</v>
      </c>
      <c r="H153" s="159">
        <v>0.25062854280752189</v>
      </c>
      <c r="I153" s="159">
        <v>0.27194073654019491</v>
      </c>
      <c r="J153" s="159">
        <v>0.28011849061439642</v>
      </c>
      <c r="K153" s="159">
        <v>0.61318128390193738</v>
      </c>
      <c r="L153" s="159">
        <v>0.31389855493937802</v>
      </c>
      <c r="M153" s="159">
        <v>0.27537812383865279</v>
      </c>
      <c r="N153" s="159">
        <v>0.25670231356699436</v>
      </c>
      <c r="O153" s="159">
        <v>0.16672340184965667</v>
      </c>
      <c r="P153" s="159">
        <v>0.22206433701344971</v>
      </c>
      <c r="Q153" s="159">
        <v>0.28906086581334645</v>
      </c>
      <c r="R153" s="159">
        <v>0.39409472104237875</v>
      </c>
      <c r="S153" s="159" t="e">
        <f>NA()</f>
        <v>#N/A</v>
      </c>
      <c r="T153" s="159">
        <v>0.26895094035989747</v>
      </c>
    </row>
    <row r="154" spans="1:20">
      <c r="A154" s="158">
        <v>42277</v>
      </c>
      <c r="B154" s="159">
        <v>0.16680146551714337</v>
      </c>
      <c r="C154" s="159">
        <v>0.19862121291111423</v>
      </c>
      <c r="D154" s="159">
        <v>0.40763481513936961</v>
      </c>
      <c r="E154" s="159">
        <v>0.2857691719014846</v>
      </c>
      <c r="F154" s="159">
        <v>0.23822426715532943</v>
      </c>
      <c r="G154" s="159">
        <v>0.30047065865707095</v>
      </c>
      <c r="H154" s="159">
        <v>0.25652780592940172</v>
      </c>
      <c r="I154" s="159">
        <v>0.26919632830945361</v>
      </c>
      <c r="J154" s="159">
        <v>0.2815135070896595</v>
      </c>
      <c r="K154" s="159">
        <v>0.54015964960642482</v>
      </c>
      <c r="L154" s="159">
        <v>0.32142622349078515</v>
      </c>
      <c r="M154" s="159">
        <v>0.30253286160818355</v>
      </c>
      <c r="N154" s="159">
        <v>0.26006857007351036</v>
      </c>
      <c r="O154" s="159">
        <v>0.15766429772144255</v>
      </c>
      <c r="P154" s="159">
        <v>0.21120444360892085</v>
      </c>
      <c r="Q154" s="159">
        <v>0.29167158928818693</v>
      </c>
      <c r="R154" s="159">
        <v>0.39140926082939381</v>
      </c>
      <c r="S154" s="159" t="e">
        <f>NA()</f>
        <v>#N/A</v>
      </c>
      <c r="T154" s="159">
        <v>0.26992732613464493</v>
      </c>
    </row>
    <row r="155" spans="1:20">
      <c r="A155" s="158">
        <v>42308</v>
      </c>
      <c r="B155" s="159">
        <v>0.1725399729401145</v>
      </c>
      <c r="C155" s="159">
        <v>0.19347318827055879</v>
      </c>
      <c r="D155" s="159">
        <v>0.42547322805826487</v>
      </c>
      <c r="E155" s="159">
        <v>0.29872109755686332</v>
      </c>
      <c r="F155" s="159">
        <v>0.27764014074335969</v>
      </c>
      <c r="G155" s="159">
        <v>0.31077838171966288</v>
      </c>
      <c r="H155" s="159">
        <v>0.25780730500486571</v>
      </c>
      <c r="I155" s="159">
        <v>0.27124154410517931</v>
      </c>
      <c r="J155" s="159">
        <v>0.28679558872952454</v>
      </c>
      <c r="K155" s="159">
        <v>0.53418060514991261</v>
      </c>
      <c r="L155" s="159">
        <v>0.33628870628328356</v>
      </c>
      <c r="M155" s="159">
        <v>0.28861885134131254</v>
      </c>
      <c r="N155" s="159">
        <v>0.29858680050985897</v>
      </c>
      <c r="O155" s="159">
        <v>0.16063167676808096</v>
      </c>
      <c r="P155" s="159">
        <v>0.20254494080026816</v>
      </c>
      <c r="Q155" s="159">
        <v>0.26753147060759158</v>
      </c>
      <c r="R155" s="159">
        <v>0.37978452772570603</v>
      </c>
      <c r="S155" s="159" t="e">
        <f>NA()</f>
        <v>#N/A</v>
      </c>
      <c r="T155" s="159">
        <v>0.27679377739970124</v>
      </c>
    </row>
    <row r="156" spans="1:20">
      <c r="A156" s="158">
        <v>42338</v>
      </c>
      <c r="B156" s="159">
        <v>0.15490704367385263</v>
      </c>
      <c r="C156" s="159">
        <v>0.1894722690899108</v>
      </c>
      <c r="D156" s="159">
        <v>0.43504244953093679</v>
      </c>
      <c r="E156" s="159">
        <v>0.30927821375726744</v>
      </c>
      <c r="F156" s="159">
        <v>0.30033919139849935</v>
      </c>
      <c r="G156" s="159">
        <v>0.3008445272685481</v>
      </c>
      <c r="H156" s="159">
        <v>0.28109748900155634</v>
      </c>
      <c r="I156" s="159">
        <v>0.27963571508363666</v>
      </c>
      <c r="J156" s="159">
        <v>0.26700229349323457</v>
      </c>
      <c r="K156" s="159">
        <v>0.55236072404998804</v>
      </c>
      <c r="L156" s="159">
        <v>0.31429693388043078</v>
      </c>
      <c r="M156" s="159">
        <v>0.26989981295338095</v>
      </c>
      <c r="N156" s="159">
        <v>0.31407915388522395</v>
      </c>
      <c r="O156" s="159">
        <v>0.1548334699386118</v>
      </c>
      <c r="P156" s="159">
        <v>0.21680957767609157</v>
      </c>
      <c r="Q156" s="159">
        <v>0.25081569099886614</v>
      </c>
      <c r="R156" s="159">
        <v>0.38920016490803316</v>
      </c>
      <c r="S156" s="159" t="e">
        <f>NA()</f>
        <v>#N/A</v>
      </c>
      <c r="T156" s="159">
        <v>0.27727700069437861</v>
      </c>
    </row>
    <row r="157" spans="1:20">
      <c r="A157" s="158">
        <v>42369</v>
      </c>
      <c r="B157" s="159">
        <v>0.16008133878188729</v>
      </c>
      <c r="C157" s="159">
        <v>0.21070882461855561</v>
      </c>
      <c r="D157" s="159">
        <v>0.41451195343803598</v>
      </c>
      <c r="E157" s="159">
        <v>0.29911738591621306</v>
      </c>
      <c r="F157" s="159">
        <v>0.29205203502550053</v>
      </c>
      <c r="G157" s="159">
        <v>0.31314635899137377</v>
      </c>
      <c r="H157" s="159">
        <v>0.28601096028094714</v>
      </c>
      <c r="I157" s="159">
        <v>0.31058766581437136</v>
      </c>
      <c r="J157" s="159">
        <v>0.26958001934766174</v>
      </c>
      <c r="K157" s="159">
        <v>0.52628181108701844</v>
      </c>
      <c r="L157" s="159">
        <v>0.34229533364060094</v>
      </c>
      <c r="M157" s="159">
        <v>0.31849370316853792</v>
      </c>
      <c r="N157" s="159">
        <v>0.29410495339157139</v>
      </c>
      <c r="O157" s="159">
        <v>0.17600142829811266</v>
      </c>
      <c r="P157" s="159">
        <v>0.21533616786779328</v>
      </c>
      <c r="Q157" s="159">
        <v>0.23965486714456249</v>
      </c>
      <c r="R157" s="159">
        <v>0.41589769625188872</v>
      </c>
      <c r="S157" s="159" t="e">
        <f>NA()</f>
        <v>#N/A</v>
      </c>
      <c r="T157" s="159">
        <v>0.2793033627214796</v>
      </c>
    </row>
    <row r="158" spans="1:20">
      <c r="A158" s="158">
        <v>42400</v>
      </c>
      <c r="B158" s="159">
        <v>0.15186319396178263</v>
      </c>
      <c r="C158" s="159">
        <v>0.20479011341074496</v>
      </c>
      <c r="D158" s="159">
        <v>0.42412396415974862</v>
      </c>
      <c r="E158" s="159">
        <v>0.33857191403938314</v>
      </c>
      <c r="F158" s="159">
        <v>0.28242841021752785</v>
      </c>
      <c r="G158" s="159">
        <v>0.28065216063722898</v>
      </c>
      <c r="H158" s="159">
        <v>0.28370939214632523</v>
      </c>
      <c r="I158" s="159">
        <v>0.33613043409570165</v>
      </c>
      <c r="J158" s="159">
        <v>0.30615950539067205</v>
      </c>
      <c r="K158" s="159">
        <v>0.51979848187125799</v>
      </c>
      <c r="L158" s="159">
        <v>0.34796208670152429</v>
      </c>
      <c r="M158" s="159">
        <v>0.33137044657093068</v>
      </c>
      <c r="N158" s="159">
        <v>0.26847622616164879</v>
      </c>
      <c r="O158" s="159">
        <v>0.15969104343720128</v>
      </c>
      <c r="P158" s="159">
        <v>0.21099358816216654</v>
      </c>
      <c r="Q158" s="159">
        <v>0.25608300128001055</v>
      </c>
      <c r="R158" s="159">
        <v>0.44239963972387442</v>
      </c>
      <c r="S158" s="159" t="e">
        <f>NA()</f>
        <v>#N/A</v>
      </c>
      <c r="T158" s="159">
        <v>0.28727271900498025</v>
      </c>
    </row>
    <row r="159" spans="1:20">
      <c r="A159" s="158">
        <v>42429</v>
      </c>
      <c r="B159" s="159">
        <v>0.1535703044807262</v>
      </c>
      <c r="C159" s="159">
        <v>0.2218354492279466</v>
      </c>
      <c r="D159" s="159">
        <v>0.43924133098626195</v>
      </c>
      <c r="E159" s="159">
        <v>0.33215796857221386</v>
      </c>
      <c r="F159" s="159">
        <v>0.28155364465701993</v>
      </c>
      <c r="G159" s="159">
        <v>0.29906831696426622</v>
      </c>
      <c r="H159" s="159">
        <v>0.27097441064585953</v>
      </c>
      <c r="I159" s="159">
        <v>0.32524126769082751</v>
      </c>
      <c r="J159" s="159">
        <v>0.28312279511997707</v>
      </c>
      <c r="K159" s="159">
        <v>0.48609907476783404</v>
      </c>
      <c r="L159" s="159">
        <v>0.31931885520111403</v>
      </c>
      <c r="M159" s="159">
        <v>0.32362434637801119</v>
      </c>
      <c r="N159" s="159">
        <v>0.26891213457217089</v>
      </c>
      <c r="O159" s="159">
        <v>0.16065283011918188</v>
      </c>
      <c r="P159" s="159">
        <v>0.21600346794667494</v>
      </c>
      <c r="Q159" s="159">
        <v>0.2788991231408457</v>
      </c>
      <c r="R159" s="159">
        <v>0.43013772514368154</v>
      </c>
      <c r="S159" s="159" t="e">
        <f>NA()</f>
        <v>#N/A</v>
      </c>
      <c r="T159" s="159">
        <v>0.28710419674204624</v>
      </c>
    </row>
    <row r="160" spans="1:20">
      <c r="A160" s="158">
        <v>42460</v>
      </c>
      <c r="B160" s="159">
        <v>0.16228691857087491</v>
      </c>
      <c r="C160" s="159">
        <v>0.22151913323437011</v>
      </c>
      <c r="D160" s="159">
        <v>0.43553281137187816</v>
      </c>
      <c r="E160" s="159">
        <v>0.31725538211346566</v>
      </c>
      <c r="F160" s="159">
        <v>0.29585232980878706</v>
      </c>
      <c r="G160" s="159">
        <v>0.29117900732867819</v>
      </c>
      <c r="H160" s="159">
        <v>0.28326749560109776</v>
      </c>
      <c r="I160" s="159">
        <v>0.32539301510884927</v>
      </c>
      <c r="J160" s="159">
        <v>0.26923847004956347</v>
      </c>
      <c r="K160" s="159">
        <v>0.46470187906135546</v>
      </c>
      <c r="L160" s="159">
        <v>0.31082706293575191</v>
      </c>
      <c r="M160" s="159">
        <v>0.32135667493662834</v>
      </c>
      <c r="N160" s="159">
        <v>0.28041403041082197</v>
      </c>
      <c r="O160" s="159">
        <v>0.16303624210809933</v>
      </c>
      <c r="P160" s="159">
        <v>0.22563750943920283</v>
      </c>
      <c r="Q160" s="159">
        <v>0.31551047246498903</v>
      </c>
      <c r="R160" s="159">
        <v>0.43638726496284325</v>
      </c>
      <c r="S160" s="159" t="e">
        <f>NA()</f>
        <v>#N/A</v>
      </c>
      <c r="T160" s="159">
        <v>0.29218517759204943</v>
      </c>
    </row>
    <row r="161" spans="1:20">
      <c r="A161" s="158">
        <v>42490</v>
      </c>
      <c r="B161" s="159">
        <v>0.15487967884794934</v>
      </c>
      <c r="C161" s="159">
        <v>0.22788376783424941</v>
      </c>
      <c r="D161" s="159">
        <v>0.42533417012257885</v>
      </c>
      <c r="E161" s="159">
        <v>0.28205769826611377</v>
      </c>
      <c r="F161" s="159">
        <v>0.30156544463043577</v>
      </c>
      <c r="G161" s="159">
        <v>0.29913685904386683</v>
      </c>
      <c r="H161" s="159">
        <v>0.26302328386989648</v>
      </c>
      <c r="I161" s="159">
        <v>0.31951557451234314</v>
      </c>
      <c r="J161" s="159">
        <v>0.26778771437249899</v>
      </c>
      <c r="K161" s="159">
        <v>0.47195396744864343</v>
      </c>
      <c r="L161" s="159">
        <v>0.32004297072870197</v>
      </c>
      <c r="M161" s="159">
        <v>0.31749940711687735</v>
      </c>
      <c r="N161" s="159">
        <v>0.2727902454675819</v>
      </c>
      <c r="O161" s="159">
        <v>0.16873581997281492</v>
      </c>
      <c r="P161" s="159">
        <v>0.21700653866842812</v>
      </c>
      <c r="Q161" s="159">
        <v>0.31937506139002697</v>
      </c>
      <c r="R161" s="159">
        <v>0.45052139941492597</v>
      </c>
      <c r="S161" s="159" t="e">
        <f>NA()</f>
        <v>#N/A</v>
      </c>
      <c r="T161" s="159">
        <v>0.28541261956871422</v>
      </c>
    </row>
    <row r="162" spans="1:20">
      <c r="A162" s="158">
        <v>42521</v>
      </c>
      <c r="B162" s="159">
        <v>0.15237180347245957</v>
      </c>
      <c r="C162" s="159">
        <v>0.24122376753768088</v>
      </c>
      <c r="D162" s="159">
        <v>0.44137746068240846</v>
      </c>
      <c r="E162" s="159">
        <v>0.27460206466383552</v>
      </c>
      <c r="F162" s="159">
        <v>0.26531262586580484</v>
      </c>
      <c r="G162" s="159">
        <v>0.29985395391225889</v>
      </c>
      <c r="H162" s="159">
        <v>0.24415582454906642</v>
      </c>
      <c r="I162" s="159">
        <v>0.31527543446735884</v>
      </c>
      <c r="J162" s="159">
        <v>0.24333560039345939</v>
      </c>
      <c r="K162" s="159">
        <v>0.46742686136112055</v>
      </c>
      <c r="L162" s="159">
        <v>0.31921170133893995</v>
      </c>
      <c r="M162" s="159">
        <v>0.29342112131542891</v>
      </c>
      <c r="N162" s="159">
        <v>0.27505528130804852</v>
      </c>
      <c r="O162" s="159">
        <v>0.16617263897165993</v>
      </c>
      <c r="P162" s="159">
        <v>0.20185400959975355</v>
      </c>
      <c r="Q162" s="159">
        <v>0.32056434086321062</v>
      </c>
      <c r="R162" s="159">
        <v>0.45495321818895756</v>
      </c>
      <c r="S162" s="159" t="e">
        <f>NA()</f>
        <v>#N/A</v>
      </c>
      <c r="T162" s="159">
        <v>0.27719513285709169</v>
      </c>
    </row>
    <row r="163" spans="1:20">
      <c r="A163" s="158">
        <v>42551</v>
      </c>
      <c r="B163" s="159">
        <v>0.15402631120509788</v>
      </c>
      <c r="C163" s="159">
        <v>0.24143263669655909</v>
      </c>
      <c r="D163" s="159">
        <v>0.42701538465360661</v>
      </c>
      <c r="E163" s="159">
        <v>0.27897631076762119</v>
      </c>
      <c r="F163" s="159">
        <v>0.25932801102783581</v>
      </c>
      <c r="G163" s="159">
        <v>0.31132871930757244</v>
      </c>
      <c r="H163" s="159">
        <v>0.25971979154973523</v>
      </c>
      <c r="I163" s="159">
        <v>0.33260216288223582</v>
      </c>
      <c r="J163" s="159">
        <v>0.25532635688783167</v>
      </c>
      <c r="K163" s="159">
        <v>0.47637830624680655</v>
      </c>
      <c r="L163" s="159">
        <v>0.39971583266183447</v>
      </c>
      <c r="M163" s="159">
        <v>0.28468974132630431</v>
      </c>
      <c r="N163" s="159">
        <v>0.26172061843973721</v>
      </c>
      <c r="O163" s="159">
        <v>0.15750450419715037</v>
      </c>
      <c r="P163" s="159">
        <v>0.22210696988574588</v>
      </c>
      <c r="Q163" s="159">
        <v>0.30361933774779082</v>
      </c>
      <c r="R163" s="159">
        <v>0.47717809392119387</v>
      </c>
      <c r="S163" s="159" t="e">
        <f>NA()</f>
        <v>#N/A</v>
      </c>
      <c r="T163" s="159">
        <v>0.27806680683347595</v>
      </c>
    </row>
    <row r="164" spans="1:20">
      <c r="A164" s="158">
        <v>42582</v>
      </c>
      <c r="B164" s="159">
        <v>0.15093740777247672</v>
      </c>
      <c r="C164" s="159">
        <v>0.24595610498223472</v>
      </c>
      <c r="D164" s="159">
        <v>0.41857285582399195</v>
      </c>
      <c r="E164" s="159">
        <v>0.28520024274461375</v>
      </c>
      <c r="F164" s="159">
        <v>0.25614834251700852</v>
      </c>
      <c r="G164" s="159">
        <v>0.28766427072165834</v>
      </c>
      <c r="H164" s="159">
        <v>0.25588323133536756</v>
      </c>
      <c r="I164" s="159">
        <v>0.35458262233145704</v>
      </c>
      <c r="J164" s="159">
        <v>0.2697321279051117</v>
      </c>
      <c r="K164" s="159">
        <v>0.72693348802579971</v>
      </c>
      <c r="L164" s="159">
        <v>0.53790561455677077</v>
      </c>
      <c r="M164" s="159">
        <v>0.29828650771797083</v>
      </c>
      <c r="N164" s="159">
        <v>0.25935152174507808</v>
      </c>
      <c r="O164" s="159">
        <v>0.15937507479493196</v>
      </c>
      <c r="P164" s="159">
        <v>0.24114143993570142</v>
      </c>
      <c r="Q164" s="159">
        <v>0.27949132708113367</v>
      </c>
      <c r="R164" s="159">
        <v>0.43727717548157286</v>
      </c>
      <c r="S164" s="159" t="e">
        <f>NA()</f>
        <v>#N/A</v>
      </c>
      <c r="T164" s="159">
        <v>0.28247022365715441</v>
      </c>
    </row>
    <row r="165" spans="1:20">
      <c r="A165" s="158">
        <v>42613</v>
      </c>
      <c r="B165" s="159">
        <v>0.15397779474409262</v>
      </c>
      <c r="C165" s="159">
        <v>0.25173003783297887</v>
      </c>
      <c r="D165" s="159">
        <v>0.4545131809604106</v>
      </c>
      <c r="E165" s="159">
        <v>0.29920296156976145</v>
      </c>
      <c r="F165" s="159">
        <v>0.26873945295593082</v>
      </c>
      <c r="G165" s="159">
        <v>0.31363769713853556</v>
      </c>
      <c r="H165" s="159">
        <v>0.26818337794815</v>
      </c>
      <c r="I165" s="159">
        <v>0.39629552727996503</v>
      </c>
      <c r="J165" s="159">
        <v>0.29106661139189105</v>
      </c>
      <c r="K165" s="159">
        <v>0.66823083828441465</v>
      </c>
      <c r="L165" s="159">
        <v>0.55221846457319146</v>
      </c>
      <c r="M165" s="159">
        <v>0.29943659923622118</v>
      </c>
      <c r="N165" s="159">
        <v>0.26555610780658762</v>
      </c>
      <c r="O165" s="159">
        <v>0.17413841437070718</v>
      </c>
      <c r="P165" s="159">
        <v>0.26641291258448146</v>
      </c>
      <c r="Q165" s="159">
        <v>0.25838873173273508</v>
      </c>
      <c r="R165" s="159">
        <v>0.48454564637052616</v>
      </c>
      <c r="S165" s="159" t="e">
        <f>NA()</f>
        <v>#N/A</v>
      </c>
      <c r="T165" s="159">
        <v>0.29311790999189263</v>
      </c>
    </row>
    <row r="166" spans="1:20">
      <c r="A166" s="158">
        <v>42643</v>
      </c>
      <c r="B166" s="159">
        <v>0.16666426947202739</v>
      </c>
      <c r="C166" s="159">
        <v>0.25719923857856897</v>
      </c>
      <c r="D166" s="159">
        <v>0.46939222972586375</v>
      </c>
      <c r="E166" s="159">
        <v>0.29748367568764505</v>
      </c>
      <c r="F166" s="159">
        <v>0.28015841386890794</v>
      </c>
      <c r="G166" s="159">
        <v>0.31932952360610828</v>
      </c>
      <c r="H166" s="159">
        <v>0.27345050743713367</v>
      </c>
      <c r="I166" s="159">
        <v>0.3873889003445673</v>
      </c>
      <c r="J166" s="159">
        <v>0.29846614263862353</v>
      </c>
      <c r="K166" s="159">
        <v>0.77679460655174659</v>
      </c>
      <c r="L166" s="159">
        <v>0.58737214468259302</v>
      </c>
      <c r="M166" s="159">
        <v>0.32205937522196809</v>
      </c>
      <c r="N166" s="159">
        <v>0.28009823386288996</v>
      </c>
      <c r="O166" s="159">
        <v>0.16691873040460067</v>
      </c>
      <c r="P166" s="159">
        <v>0.2534660777792283</v>
      </c>
      <c r="Q166" s="159">
        <v>0.23288503620794296</v>
      </c>
      <c r="R166" s="159">
        <v>0.49166266001714021</v>
      </c>
      <c r="S166" s="159" t="e">
        <f>NA()</f>
        <v>#N/A</v>
      </c>
      <c r="T166" s="159">
        <v>0.29800625753306936</v>
      </c>
    </row>
    <row r="167" spans="1:20">
      <c r="A167" s="158">
        <v>42674</v>
      </c>
      <c r="B167" s="159">
        <v>0.16313915806783785</v>
      </c>
      <c r="C167" s="159">
        <v>0.38042138954815546</v>
      </c>
      <c r="D167" s="159">
        <v>0.49065435716994721</v>
      </c>
      <c r="E167" s="159">
        <v>0.29196582231176299</v>
      </c>
      <c r="F167" s="159">
        <v>0.29537392353057484</v>
      </c>
      <c r="G167" s="159">
        <v>0.32687718722136361</v>
      </c>
      <c r="H167" s="159">
        <v>0.32233484396806844</v>
      </c>
      <c r="I167" s="159">
        <v>0.40703360990540988</v>
      </c>
      <c r="J167" s="159">
        <v>0.30301907955007368</v>
      </c>
      <c r="K167" s="159">
        <v>0.80886135878256837</v>
      </c>
      <c r="L167" s="159">
        <v>0.55314861207149835</v>
      </c>
      <c r="M167" s="159">
        <v>0.37772200125530958</v>
      </c>
      <c r="N167" s="159">
        <v>0.27700869019313362</v>
      </c>
      <c r="O167" s="159">
        <v>0.18668781616121011</v>
      </c>
      <c r="P167" s="159">
        <v>0.24544376962551218</v>
      </c>
      <c r="Q167" s="159">
        <v>0.24980815481171162</v>
      </c>
      <c r="R167" s="159">
        <v>0.5118630559540106</v>
      </c>
      <c r="S167" s="159" t="e">
        <f>NA()</f>
        <v>#N/A</v>
      </c>
      <c r="T167" s="159">
        <v>0.31244915111744193</v>
      </c>
    </row>
    <row r="168" spans="1:20">
      <c r="A168" s="158">
        <v>42704</v>
      </c>
      <c r="B168" s="159">
        <v>0.15187286263273159</v>
      </c>
      <c r="C168" s="159">
        <v>0.46051417880129619</v>
      </c>
      <c r="D168" s="159">
        <v>0.48274092551110304</v>
      </c>
      <c r="E168" s="159">
        <v>0.29493898331138269</v>
      </c>
      <c r="F168" s="159">
        <v>0.29920162308383563</v>
      </c>
      <c r="G168" s="159">
        <v>0.319249726431862</v>
      </c>
      <c r="H168" s="159">
        <v>0.34033017123319192</v>
      </c>
      <c r="I168" s="159">
        <v>0.40168712369656423</v>
      </c>
      <c r="J168" s="159">
        <v>0.29349397169802666</v>
      </c>
      <c r="K168" s="159">
        <v>0.80135543423899669</v>
      </c>
      <c r="L168" s="159">
        <v>0.53063648305721001</v>
      </c>
      <c r="M168" s="159">
        <v>0.37620327884875215</v>
      </c>
      <c r="N168" s="159">
        <v>0.30609057914150484</v>
      </c>
      <c r="O168" s="159">
        <v>0.17982341235093691</v>
      </c>
      <c r="P168" s="159">
        <v>0.2752260688538794</v>
      </c>
      <c r="Q168" s="159">
        <v>0.24523791542546042</v>
      </c>
      <c r="R168" s="159">
        <v>0.52175239006595631</v>
      </c>
      <c r="S168" s="159" t="e">
        <f>NA()</f>
        <v>#N/A</v>
      </c>
      <c r="T168" s="159">
        <v>0.31668621450740764</v>
      </c>
    </row>
    <row r="169" spans="1:20">
      <c r="A169" s="158">
        <v>42735</v>
      </c>
      <c r="B169" s="159">
        <v>0.17097192026450686</v>
      </c>
      <c r="C169" s="159">
        <v>0.46262391265032604</v>
      </c>
      <c r="D169" s="159">
        <v>0.47421390544073189</v>
      </c>
      <c r="E169" s="159">
        <v>0.31234875923613675</v>
      </c>
      <c r="F169" s="159">
        <v>0.3014211127444536</v>
      </c>
      <c r="G169" s="159">
        <v>0.32305452365138715</v>
      </c>
      <c r="H169" s="159">
        <v>0.32412162698318914</v>
      </c>
      <c r="I169" s="159">
        <v>0.39006686904774512</v>
      </c>
      <c r="J169" s="159">
        <v>0.27538502437016205</v>
      </c>
      <c r="K169" s="159">
        <v>0.79062284107044323</v>
      </c>
      <c r="L169" s="159">
        <v>0.55324808694478123</v>
      </c>
      <c r="M169" s="159">
        <v>0.40396689182379902</v>
      </c>
      <c r="N169" s="159">
        <v>0.30357090987952801</v>
      </c>
      <c r="O169" s="159">
        <v>0.22209770670473855</v>
      </c>
      <c r="P169" s="159">
        <v>0.29093568051580182</v>
      </c>
      <c r="Q169" s="159">
        <v>0.26279291411415051</v>
      </c>
      <c r="R169" s="159">
        <v>0.53350718659380936</v>
      </c>
      <c r="S169" s="159" t="e">
        <f>NA()</f>
        <v>#N/A</v>
      </c>
      <c r="T169" s="159">
        <v>0.32439077708020481</v>
      </c>
    </row>
    <row r="170" spans="1:20">
      <c r="A170" s="158">
        <v>42766</v>
      </c>
      <c r="B170" s="159">
        <v>0.20070216397337265</v>
      </c>
      <c r="C170" s="159">
        <v>0.44801961063690743</v>
      </c>
      <c r="D170" s="159">
        <v>0.4196413493326604</v>
      </c>
      <c r="E170" s="159">
        <v>0.3348543067054407</v>
      </c>
      <c r="F170" s="159">
        <v>0.29775959760852855</v>
      </c>
      <c r="G170" s="159">
        <v>0.31620339860924457</v>
      </c>
      <c r="H170" s="159">
        <v>0.31076876598312669</v>
      </c>
      <c r="I170" s="159">
        <v>0.39030277724091733</v>
      </c>
      <c r="J170" s="159">
        <v>0.27896857672034081</v>
      </c>
      <c r="K170" s="159">
        <v>0.79188051353122457</v>
      </c>
      <c r="L170" s="159">
        <v>0.57686847949686593</v>
      </c>
      <c r="M170" s="159">
        <v>0.41898277413555868</v>
      </c>
      <c r="N170" s="159">
        <v>0.28863497424771256</v>
      </c>
      <c r="O170" s="159">
        <v>0.20956114906858869</v>
      </c>
      <c r="P170" s="159">
        <v>0.29485623608238531</v>
      </c>
      <c r="Q170" s="159">
        <v>0.29120825055106869</v>
      </c>
      <c r="R170" s="159">
        <v>0.55653688017833225</v>
      </c>
      <c r="S170" s="159" t="e">
        <f>NA()</f>
        <v>#N/A</v>
      </c>
      <c r="T170" s="159">
        <v>0.33202357041518726</v>
      </c>
    </row>
    <row r="171" spans="1:20">
      <c r="A171" s="158">
        <v>42794</v>
      </c>
      <c r="B171" s="159">
        <v>0.22019185033003122</v>
      </c>
      <c r="C171" s="159">
        <v>0.40901711793017631</v>
      </c>
      <c r="D171" s="159">
        <v>0.40531457864917569</v>
      </c>
      <c r="E171" s="159">
        <v>0.33433413311267629</v>
      </c>
      <c r="F171" s="159">
        <v>0.29876024302821319</v>
      </c>
      <c r="G171" s="159">
        <v>0.31609377361441154</v>
      </c>
      <c r="H171" s="159">
        <v>0.29732640162618662</v>
      </c>
      <c r="I171" s="159">
        <v>0.38253652282698125</v>
      </c>
      <c r="J171" s="159">
        <v>0.27405109032619385</v>
      </c>
      <c r="K171" s="159">
        <v>0.78954339220308456</v>
      </c>
      <c r="L171" s="159">
        <v>0.59259024791072079</v>
      </c>
      <c r="M171" s="159">
        <v>0.40434540581276218</v>
      </c>
      <c r="N171" s="159">
        <v>0.27384318953994169</v>
      </c>
      <c r="O171" s="159">
        <v>0.22809626568738831</v>
      </c>
      <c r="P171" s="159">
        <v>0.30846345647633994</v>
      </c>
      <c r="Q171" s="159">
        <v>0.27315720499367951</v>
      </c>
      <c r="R171" s="159">
        <v>0.56155549214177225</v>
      </c>
      <c r="S171" s="159" t="e">
        <f>NA()</f>
        <v>#N/A</v>
      </c>
      <c r="T171" s="159">
        <v>0.32792678839493022</v>
      </c>
    </row>
    <row r="172" spans="1:20">
      <c r="A172" s="158">
        <v>42825</v>
      </c>
      <c r="B172" s="159">
        <v>0.20612172481687177</v>
      </c>
      <c r="C172" s="159">
        <v>0.44665954930334417</v>
      </c>
      <c r="D172" s="159">
        <v>0.38675469501810256</v>
      </c>
      <c r="E172" s="159">
        <v>0.31462165118840574</v>
      </c>
      <c r="F172" s="159">
        <v>0.30305882289673119</v>
      </c>
      <c r="G172" s="159">
        <v>0.3135602008917821</v>
      </c>
      <c r="H172" s="159">
        <v>0.29123401579755237</v>
      </c>
      <c r="I172" s="159">
        <v>0.37440339048729671</v>
      </c>
      <c r="J172" s="159">
        <v>0.27983615442233312</v>
      </c>
      <c r="K172" s="159">
        <v>0.79304553811582068</v>
      </c>
      <c r="L172" s="159">
        <v>0.56757471809487392</v>
      </c>
      <c r="M172" s="159">
        <v>0.41276404512579262</v>
      </c>
      <c r="N172" s="159">
        <v>0.26070331859147522</v>
      </c>
      <c r="O172" s="159">
        <v>0.22718886376879227</v>
      </c>
      <c r="P172" s="159">
        <v>0.29057659828783799</v>
      </c>
      <c r="Q172" s="159">
        <v>0.25679084654652612</v>
      </c>
      <c r="R172" s="159">
        <v>0.57566829912807915</v>
      </c>
      <c r="S172" s="159" t="e">
        <f>NA()</f>
        <v>#N/A</v>
      </c>
      <c r="T172" s="159">
        <v>0.32031851908459152</v>
      </c>
    </row>
    <row r="173" spans="1:20">
      <c r="A173" s="158">
        <v>42855</v>
      </c>
      <c r="B173" s="159">
        <v>0.21839723528789223</v>
      </c>
      <c r="C173" s="159">
        <v>0.41823054795571796</v>
      </c>
      <c r="D173" s="159">
        <v>0.3362422662708574</v>
      </c>
      <c r="E173" s="159">
        <v>0.31732224606455361</v>
      </c>
      <c r="F173" s="159">
        <v>0.28630173863751873</v>
      </c>
      <c r="G173" s="159">
        <v>0.30636336071097919</v>
      </c>
      <c r="H173" s="159">
        <v>0.29054935028343565</v>
      </c>
      <c r="I173" s="159">
        <v>0.37386061800114329</v>
      </c>
      <c r="J173" s="159">
        <v>0.27201918106307177</v>
      </c>
      <c r="K173" s="159">
        <v>0.79506048536084561</v>
      </c>
      <c r="L173" s="159">
        <v>0.54532350111034134</v>
      </c>
      <c r="M173" s="159">
        <v>0.43048381502447197</v>
      </c>
      <c r="N173" s="159">
        <v>0.26181646525134866</v>
      </c>
      <c r="O173" s="159">
        <v>0.24905861405183152</v>
      </c>
      <c r="P173" s="159">
        <v>0.2988490803191477</v>
      </c>
      <c r="Q173" s="159">
        <v>0.29016328951489351</v>
      </c>
      <c r="R173" s="159">
        <v>0.56405387476635493</v>
      </c>
      <c r="S173" s="159" t="e">
        <f>NA()</f>
        <v>#N/A</v>
      </c>
      <c r="T173" s="159">
        <v>0.32219673928747788</v>
      </c>
    </row>
    <row r="174" spans="1:20">
      <c r="A174" s="158">
        <v>42886</v>
      </c>
      <c r="B174" s="159">
        <v>0.22706138699334996</v>
      </c>
      <c r="C174" s="159">
        <v>0.40746160713020879</v>
      </c>
      <c r="D174" s="159">
        <v>0.32616777942424408</v>
      </c>
      <c r="E174" s="159">
        <v>0.33941621010867551</v>
      </c>
      <c r="F174" s="159">
        <v>0.28145351956065279</v>
      </c>
      <c r="G174" s="159">
        <v>0.29259748651827511</v>
      </c>
      <c r="H174" s="159">
        <v>0.29541428905261402</v>
      </c>
      <c r="I174" s="159">
        <v>0.35719279218358402</v>
      </c>
      <c r="J174" s="159">
        <v>0.26594502258656061</v>
      </c>
      <c r="K174" s="159">
        <v>0.80512097568343366</v>
      </c>
      <c r="L174" s="159">
        <v>0.49175615531385208</v>
      </c>
      <c r="M174" s="159">
        <v>0.43131970447998236</v>
      </c>
      <c r="N174" s="159">
        <v>0.28190244258484198</v>
      </c>
      <c r="O174" s="159">
        <v>0.27805673640115269</v>
      </c>
      <c r="P174" s="159">
        <v>0.29135681954945286</v>
      </c>
      <c r="Q174" s="159">
        <v>0.26268941540664181</v>
      </c>
      <c r="R174" s="159">
        <v>0.54938075432059197</v>
      </c>
      <c r="S174" s="159" t="e">
        <f>NA()</f>
        <v>#N/A</v>
      </c>
      <c r="T174" s="159">
        <v>0.32097993857093066</v>
      </c>
    </row>
    <row r="175" spans="1:20">
      <c r="A175" s="158">
        <v>42916</v>
      </c>
      <c r="B175" s="159">
        <v>0.22867734372581405</v>
      </c>
      <c r="C175" s="159">
        <v>0.40415385321313985</v>
      </c>
      <c r="D175" s="159">
        <v>0.32723247326460619</v>
      </c>
      <c r="E175" s="159">
        <v>0.35983187187921684</v>
      </c>
      <c r="F175" s="159">
        <v>0.3013712697128047</v>
      </c>
      <c r="G175" s="159">
        <v>0.2692360907681785</v>
      </c>
      <c r="H175" s="159">
        <v>0.31130656207436613</v>
      </c>
      <c r="I175" s="159">
        <v>0.34019148741013167</v>
      </c>
      <c r="J175" s="159">
        <v>0.25345708369830933</v>
      </c>
      <c r="K175" s="159">
        <v>0.80728517896637664</v>
      </c>
      <c r="L175" s="159">
        <v>0.4614582017515535</v>
      </c>
      <c r="M175" s="159">
        <v>0.43408585645250825</v>
      </c>
      <c r="N175" s="159">
        <v>0.26093736950529262</v>
      </c>
      <c r="O175" s="159">
        <v>0.27969841229313724</v>
      </c>
      <c r="P175" s="159">
        <v>0.3033866398088933</v>
      </c>
      <c r="Q175" s="159">
        <v>0.25772554242157547</v>
      </c>
      <c r="R175" s="159">
        <v>0.54856077782171353</v>
      </c>
      <c r="S175" s="159" t="e">
        <f>NA()</f>
        <v>#N/A</v>
      </c>
      <c r="T175" s="159">
        <v>0.3218936400339365</v>
      </c>
    </row>
    <row r="176" spans="1:20">
      <c r="A176" s="158">
        <v>42947</v>
      </c>
      <c r="B176" s="159">
        <v>0.23575136946255709</v>
      </c>
      <c r="C176" s="159">
        <v>0.30978465036808489</v>
      </c>
      <c r="D176" s="159">
        <v>0.32560966209389897</v>
      </c>
      <c r="E176" s="159">
        <v>0.36867557982977983</v>
      </c>
      <c r="F176" s="159">
        <v>0.27791265933861137</v>
      </c>
      <c r="G176" s="159">
        <v>0.24024493262638999</v>
      </c>
      <c r="H176" s="159">
        <v>0.30603083671586256</v>
      </c>
      <c r="I176" s="159">
        <v>0.35058565298960831</v>
      </c>
      <c r="J176" s="159">
        <v>0.23614173730863272</v>
      </c>
      <c r="K176" s="159">
        <v>0.75125106696379151</v>
      </c>
      <c r="L176" s="159">
        <v>0.44076563646388217</v>
      </c>
      <c r="M176" s="159">
        <v>0.42636704741357573</v>
      </c>
      <c r="N176" s="159">
        <v>0.26179309709073051</v>
      </c>
      <c r="O176" s="159">
        <v>0.33257780368977896</v>
      </c>
      <c r="P176" s="159">
        <v>0.28706721809294194</v>
      </c>
      <c r="Q176" s="159">
        <v>0.26192795901320565</v>
      </c>
      <c r="R176" s="159">
        <v>0.57264995402032237</v>
      </c>
      <c r="S176" s="159" t="e">
        <f>NA()</f>
        <v>#N/A</v>
      </c>
      <c r="T176" s="159">
        <v>0.31833845251258719</v>
      </c>
    </row>
    <row r="177" spans="1:20">
      <c r="A177" s="158">
        <v>42978</v>
      </c>
      <c r="B177" s="159">
        <v>0.25846017165943225</v>
      </c>
      <c r="C177" s="159">
        <v>0.32436114888176915</v>
      </c>
      <c r="D177" s="159">
        <v>0.34022514156942307</v>
      </c>
      <c r="E177" s="159">
        <v>0.39594702103906593</v>
      </c>
      <c r="F177" s="159">
        <v>0.29405950186790891</v>
      </c>
      <c r="G177" s="159">
        <v>0.24350499736540415</v>
      </c>
      <c r="H177" s="159">
        <v>0.31209942190598844</v>
      </c>
      <c r="I177" s="159">
        <v>0.35314246722140608</v>
      </c>
      <c r="J177" s="159">
        <v>0.24481457527271652</v>
      </c>
      <c r="K177" s="159">
        <v>0.75239267677738553</v>
      </c>
      <c r="L177" s="159">
        <v>0.46753505605428547</v>
      </c>
      <c r="M177" s="159">
        <v>0.38646546885171229</v>
      </c>
      <c r="N177" s="159">
        <v>0.29639637583337902</v>
      </c>
      <c r="O177" s="159">
        <v>0.38167965929296022</v>
      </c>
      <c r="P177" s="159">
        <v>0.29336052681377728</v>
      </c>
      <c r="Q177" s="159">
        <v>0.26329879694674485</v>
      </c>
      <c r="R177" s="159">
        <v>0.58045250725586117</v>
      </c>
      <c r="S177" s="159" t="e">
        <f>NA()</f>
        <v>#N/A</v>
      </c>
      <c r="T177" s="159">
        <v>0.33208085914209812</v>
      </c>
    </row>
    <row r="178" spans="1:20">
      <c r="A178" s="158">
        <v>43008</v>
      </c>
      <c r="B178" s="159">
        <v>0.2445012714191788</v>
      </c>
      <c r="C178" s="159">
        <v>0.34861751542224106</v>
      </c>
      <c r="D178" s="159">
        <v>0.3399682885778354</v>
      </c>
      <c r="E178" s="159">
        <v>0.35927493222332935</v>
      </c>
      <c r="F178" s="159">
        <v>0.28150978921792841</v>
      </c>
      <c r="G178" s="159">
        <v>0.24480940279947661</v>
      </c>
      <c r="H178" s="159">
        <v>0.3135461122689111</v>
      </c>
      <c r="I178" s="159">
        <v>0.36170884862419705</v>
      </c>
      <c r="J178" s="159">
        <v>0.26454588946315988</v>
      </c>
      <c r="K178" s="159">
        <v>0.74611986617501735</v>
      </c>
      <c r="L178" s="159">
        <v>0.47853213014468832</v>
      </c>
      <c r="M178" s="159">
        <v>0.40032817694974115</v>
      </c>
      <c r="N178" s="159">
        <v>0.28662520272030029</v>
      </c>
      <c r="O178" s="159">
        <v>0.36989548232151426</v>
      </c>
      <c r="P178" s="159">
        <v>0.27996060473298984</v>
      </c>
      <c r="Q178" s="159">
        <v>0.24097033832333467</v>
      </c>
      <c r="R178" s="159">
        <v>0.58172825836615438</v>
      </c>
      <c r="S178" s="159" t="e">
        <f>NA()</f>
        <v>#N/A</v>
      </c>
      <c r="T178" s="159">
        <v>0.32217331786358888</v>
      </c>
    </row>
    <row r="179" spans="1:20">
      <c r="A179" s="158">
        <v>43039</v>
      </c>
      <c r="B179" s="159">
        <v>0.26230922460833506</v>
      </c>
      <c r="C179" s="159">
        <v>0.38730666081389808</v>
      </c>
      <c r="D179" s="159">
        <v>0.33597904149688246</v>
      </c>
      <c r="E179" s="159">
        <v>0.34182662320716634</v>
      </c>
      <c r="F179" s="159">
        <v>0.25670570719942454</v>
      </c>
      <c r="G179" s="159">
        <v>0.2494927447027025</v>
      </c>
      <c r="H179" s="159">
        <v>0.32271226089901212</v>
      </c>
      <c r="I179" s="159">
        <v>0.34658322931061669</v>
      </c>
      <c r="J179" s="159">
        <v>0.28249149950541047</v>
      </c>
      <c r="K179" s="159">
        <v>0.72026932344128525</v>
      </c>
      <c r="L179" s="159">
        <v>0.45222645039391807</v>
      </c>
      <c r="M179" s="159">
        <v>0.36526565261047367</v>
      </c>
      <c r="N179" s="159">
        <v>0.27314728793471466</v>
      </c>
      <c r="O179" s="159">
        <v>0.37463968239606354</v>
      </c>
      <c r="P179" s="159">
        <v>0.28210835801518747</v>
      </c>
      <c r="Q179" s="159">
        <v>0.27685613558711036</v>
      </c>
      <c r="R179" s="159">
        <v>0.58902363418000336</v>
      </c>
      <c r="S179" s="159" t="e">
        <f>NA()</f>
        <v>#N/A</v>
      </c>
      <c r="T179" s="159">
        <v>0.32276623622699002</v>
      </c>
    </row>
    <row r="180" spans="1:20">
      <c r="A180" s="158">
        <v>43069</v>
      </c>
      <c r="B180" s="159">
        <v>0.25189460234798361</v>
      </c>
      <c r="C180" s="159">
        <v>0.41550825611577907</v>
      </c>
      <c r="D180" s="159">
        <v>0.31039253183293025</v>
      </c>
      <c r="E180" s="159">
        <v>0.32839274117675193</v>
      </c>
      <c r="F180" s="159">
        <v>0.27684409319089642</v>
      </c>
      <c r="G180" s="159">
        <v>0.2559459119481769</v>
      </c>
      <c r="H180" s="159">
        <v>0.3209305817662193</v>
      </c>
      <c r="I180" s="159">
        <v>0.3427193638219625</v>
      </c>
      <c r="J180" s="159">
        <v>0.30916121898395332</v>
      </c>
      <c r="K180" s="159">
        <v>0.70124909443110017</v>
      </c>
      <c r="L180" s="159">
        <v>0.47211674707556878</v>
      </c>
      <c r="M180" s="159">
        <v>0.3809281115726425</v>
      </c>
      <c r="N180" s="159">
        <v>0.29426177811450432</v>
      </c>
      <c r="O180" s="159">
        <v>0.35776988839400309</v>
      </c>
      <c r="P180" s="159">
        <v>0.26381460584393041</v>
      </c>
      <c r="Q180" s="159">
        <v>0.27697405479540599</v>
      </c>
      <c r="R180" s="159">
        <v>0.5825349073560655</v>
      </c>
      <c r="S180" s="159" t="e">
        <f>NA()</f>
        <v>#N/A</v>
      </c>
      <c r="T180" s="159">
        <v>0.32290552483435753</v>
      </c>
    </row>
    <row r="181" spans="1:20">
      <c r="A181" s="158">
        <v>43100</v>
      </c>
      <c r="B181" s="159">
        <v>0.2526695615200602</v>
      </c>
      <c r="C181" s="159">
        <v>0.40289052588545454</v>
      </c>
      <c r="D181" s="159">
        <v>0.32018619532938103</v>
      </c>
      <c r="E181" s="159">
        <v>0.29741436820259609</v>
      </c>
      <c r="F181" s="159">
        <v>0.30130449250498703</v>
      </c>
      <c r="G181" s="159">
        <v>0.24098737144335741</v>
      </c>
      <c r="H181" s="159">
        <v>0.29250123351175944</v>
      </c>
      <c r="I181" s="159">
        <v>0.35262938525988413</v>
      </c>
      <c r="J181" s="159">
        <v>0.31522991224208613</v>
      </c>
      <c r="K181" s="159">
        <v>0.6821819260485269</v>
      </c>
      <c r="L181" s="159">
        <v>0.47338757738654774</v>
      </c>
      <c r="M181" s="159">
        <v>0.41081438963456479</v>
      </c>
      <c r="N181" s="159">
        <v>0.29426695578358908</v>
      </c>
      <c r="O181" s="159">
        <v>0.37001548844749033</v>
      </c>
      <c r="P181" s="159">
        <v>0.25269612931697327</v>
      </c>
      <c r="Q181" s="159">
        <v>0.28278581799517799</v>
      </c>
      <c r="R181" s="159">
        <v>0.58643657519475334</v>
      </c>
      <c r="S181" s="159" t="e">
        <f>NA()</f>
        <v>#N/A</v>
      </c>
      <c r="T181" s="159">
        <v>0.32145788246843382</v>
      </c>
    </row>
    <row r="182" spans="1:20">
      <c r="A182" s="158">
        <v>43131</v>
      </c>
      <c r="B182" s="159">
        <v>0.2651129675186798</v>
      </c>
      <c r="C182" s="159">
        <v>0.42026697847041322</v>
      </c>
      <c r="D182" s="159">
        <v>0.32223551395887157</v>
      </c>
      <c r="E182" s="159">
        <v>0.25436418406159766</v>
      </c>
      <c r="F182" s="159">
        <v>0.26896347840248541</v>
      </c>
      <c r="G182" s="159">
        <v>0.23165178295902669</v>
      </c>
      <c r="H182" s="159">
        <v>0.299726651503541</v>
      </c>
      <c r="I182" s="159">
        <v>0.33572847807990391</v>
      </c>
      <c r="J182" s="159">
        <v>0.31736987972745828</v>
      </c>
      <c r="K182" s="159">
        <v>0.66971416467973244</v>
      </c>
      <c r="L182" s="159">
        <v>0.47985020659804734</v>
      </c>
      <c r="M182" s="159">
        <v>0.40206501659008981</v>
      </c>
      <c r="N182" s="159">
        <v>0.29989774644791656</v>
      </c>
      <c r="O182" s="159">
        <v>0.35519010398957712</v>
      </c>
      <c r="P182" s="159">
        <v>0.24717279912195445</v>
      </c>
      <c r="Q182" s="159">
        <v>0.25069235556933084</v>
      </c>
      <c r="R182" s="159">
        <v>0.58160394017815864</v>
      </c>
      <c r="S182" s="159" t="e">
        <f>NA()</f>
        <v>#N/A</v>
      </c>
      <c r="T182" s="159">
        <v>0.30928943027619421</v>
      </c>
    </row>
    <row r="183" spans="1:20">
      <c r="A183" s="158">
        <v>43159</v>
      </c>
      <c r="B183" s="159">
        <v>0.28352523693120807</v>
      </c>
      <c r="C183" s="159">
        <v>0.37471417026940362</v>
      </c>
      <c r="D183" s="159">
        <v>0.33580117543245908</v>
      </c>
      <c r="E183" s="159">
        <v>0.27246329071933895</v>
      </c>
      <c r="F183" s="159">
        <v>0.28645458050607348</v>
      </c>
      <c r="G183" s="159">
        <v>0.24051902617476606</v>
      </c>
      <c r="H183" s="159">
        <v>0.31203570730627583</v>
      </c>
      <c r="I183" s="159">
        <v>0.34117758831358241</v>
      </c>
      <c r="J183" s="159">
        <v>0.28414134177524447</v>
      </c>
      <c r="K183" s="159">
        <v>0.66238080376710806</v>
      </c>
      <c r="L183" s="159">
        <v>0.47305546976636892</v>
      </c>
      <c r="M183" s="159">
        <v>0.36863964086859807</v>
      </c>
      <c r="N183" s="159">
        <v>0.30354107781438816</v>
      </c>
      <c r="O183" s="159">
        <v>0.34216716867309899</v>
      </c>
      <c r="P183" s="159">
        <v>0.24516804557743926</v>
      </c>
      <c r="Q183" s="159">
        <v>0.24083348800912696</v>
      </c>
      <c r="R183" s="159">
        <v>0.59100977985303471</v>
      </c>
      <c r="S183" s="159" t="e">
        <f>NA()</f>
        <v>#N/A</v>
      </c>
      <c r="T183" s="159">
        <v>0.31095597055154578</v>
      </c>
    </row>
    <row r="184" spans="1:20">
      <c r="A184" s="158">
        <v>43190</v>
      </c>
      <c r="B184" s="159">
        <v>0.28463810884115615</v>
      </c>
      <c r="C184" s="159">
        <v>0.40556229893786189</v>
      </c>
      <c r="D184" s="159">
        <v>0.30767158318423521</v>
      </c>
      <c r="E184" s="159">
        <v>0.26177176298482874</v>
      </c>
      <c r="F184" s="159">
        <v>0.30337275913110978</v>
      </c>
      <c r="G184" s="159">
        <v>0.22164778872412461</v>
      </c>
      <c r="H184" s="159">
        <v>0.28279362323839458</v>
      </c>
      <c r="I184" s="159">
        <v>0.3326361952777247</v>
      </c>
      <c r="J184" s="159">
        <v>0.27246648071190943</v>
      </c>
      <c r="K184" s="159">
        <v>0.67214791344425717</v>
      </c>
      <c r="L184" s="159">
        <v>0.48677416201022766</v>
      </c>
      <c r="M184" s="159">
        <v>0.3753254677924811</v>
      </c>
      <c r="N184" s="159">
        <v>0.29118818925474427</v>
      </c>
      <c r="O184" s="159">
        <v>0.31438499983155771</v>
      </c>
      <c r="P184" s="159">
        <v>0.2486539140681818</v>
      </c>
      <c r="Q184" s="159">
        <v>0.2430130656254734</v>
      </c>
      <c r="R184" s="159">
        <v>0.60176027815400923</v>
      </c>
      <c r="S184" s="159" t="e">
        <f>NA()</f>
        <v>#N/A</v>
      </c>
      <c r="T184" s="159">
        <v>0.30784219409004809</v>
      </c>
    </row>
    <row r="185" spans="1:20">
      <c r="A185" s="158">
        <v>43220</v>
      </c>
      <c r="B185" s="159">
        <v>0.26299173729752884</v>
      </c>
      <c r="C185" s="159">
        <v>0.3684801020714118</v>
      </c>
      <c r="D185" s="159">
        <v>0.30177756301637754</v>
      </c>
      <c r="E185" s="159">
        <v>0.28006749544864912</v>
      </c>
      <c r="F185" s="159">
        <v>0.27526464593723071</v>
      </c>
      <c r="G185" s="159">
        <v>0.21831685786302876</v>
      </c>
      <c r="H185" s="159">
        <v>0.26189330556324836</v>
      </c>
      <c r="I185" s="159">
        <v>0.31261920181665337</v>
      </c>
      <c r="J185" s="159">
        <v>0.26334997629561374</v>
      </c>
      <c r="K185" s="159">
        <v>0.67257565735970026</v>
      </c>
      <c r="L185" s="159">
        <v>0.45343774097135398</v>
      </c>
      <c r="M185" s="159">
        <v>0.35556846286475785</v>
      </c>
      <c r="N185" s="159">
        <v>0.28600435244684846</v>
      </c>
      <c r="O185" s="159">
        <v>0.33927639457170417</v>
      </c>
      <c r="P185" s="159">
        <v>0.24508998426845152</v>
      </c>
      <c r="Q185" s="159">
        <v>0.22044302819409076</v>
      </c>
      <c r="R185" s="159">
        <v>0.61988533540584534</v>
      </c>
      <c r="S185" s="159" t="e">
        <f>NA()</f>
        <v>#N/A</v>
      </c>
      <c r="T185" s="159">
        <v>0.29922329428754718</v>
      </c>
    </row>
    <row r="186" spans="1:20">
      <c r="A186" s="158">
        <v>43251</v>
      </c>
      <c r="B186" s="159">
        <v>0.17394872188378419</v>
      </c>
      <c r="C186" s="159">
        <v>0.35692006430146839</v>
      </c>
      <c r="D186" s="159">
        <v>0.31148357690225009</v>
      </c>
      <c r="E186" s="159">
        <v>0.27984706188597097</v>
      </c>
      <c r="F186" s="159">
        <v>0.25441782044735844</v>
      </c>
      <c r="G186" s="159">
        <v>0.20203329321626465</v>
      </c>
      <c r="H186" s="159">
        <v>0.25543788682067398</v>
      </c>
      <c r="I186" s="159">
        <v>0.3003539821698008</v>
      </c>
      <c r="J186" s="159">
        <v>0.26421492919493972</v>
      </c>
      <c r="K186" s="159">
        <v>0.63105624413950834</v>
      </c>
      <c r="L186" s="159">
        <v>0.4642966642243212</v>
      </c>
      <c r="M186" s="159">
        <v>0.35150848524188333</v>
      </c>
      <c r="N186" s="159">
        <v>0.27121473066193058</v>
      </c>
      <c r="O186" s="159">
        <v>0.34347048970641098</v>
      </c>
      <c r="P186" s="159">
        <v>0.24240824532420926</v>
      </c>
      <c r="Q186" s="159">
        <v>0.22249411030808811</v>
      </c>
      <c r="R186" s="159">
        <v>0.61539063788977</v>
      </c>
      <c r="S186" s="159" t="e">
        <f>NA()</f>
        <v>#N/A</v>
      </c>
      <c r="T186" s="159">
        <v>0.28478093054606379</v>
      </c>
    </row>
    <row r="187" spans="1:20">
      <c r="A187" s="158">
        <v>43281</v>
      </c>
      <c r="B187" s="159">
        <v>0.16027345136898713</v>
      </c>
      <c r="C187" s="159">
        <v>0.3554866403861992</v>
      </c>
      <c r="D187" s="159">
        <v>0.28258818422782517</v>
      </c>
      <c r="E187" s="159">
        <v>0.24697719306866814</v>
      </c>
      <c r="F187" s="159">
        <v>0.26101524660843567</v>
      </c>
      <c r="G187" s="159">
        <v>0.19882276215476988</v>
      </c>
      <c r="H187" s="159">
        <v>0.25843029503439435</v>
      </c>
      <c r="I187" s="159">
        <v>0.29669820085249549</v>
      </c>
      <c r="J187" s="159">
        <v>0.26428325000387926</v>
      </c>
      <c r="K187" s="159">
        <v>0.52500272025586614</v>
      </c>
      <c r="L187" s="159">
        <v>0.47378303895868679</v>
      </c>
      <c r="M187" s="159">
        <v>0.36332075537790226</v>
      </c>
      <c r="N187" s="159">
        <v>0.26549458890686906</v>
      </c>
      <c r="O187" s="159">
        <v>0.34136636843461926</v>
      </c>
      <c r="P187" s="159">
        <v>0.24253771552721454</v>
      </c>
      <c r="Q187" s="159">
        <v>0.18557866751786273</v>
      </c>
      <c r="R187" s="159">
        <v>0.60717601984666802</v>
      </c>
      <c r="S187" s="159" t="e">
        <f>NA()</f>
        <v>#N/A</v>
      </c>
      <c r="T187" s="159">
        <v>0.27037197228065762</v>
      </c>
    </row>
    <row r="188" spans="1:20">
      <c r="A188" s="158">
        <v>43312</v>
      </c>
      <c r="B188" s="159">
        <v>0.16376927145358211</v>
      </c>
      <c r="C188" s="159">
        <v>0.35959809133517023</v>
      </c>
      <c r="D188" s="159">
        <v>0.31393183835824318</v>
      </c>
      <c r="E188" s="159">
        <v>0.25457621960543309</v>
      </c>
      <c r="F188" s="159">
        <v>0.28010511506881719</v>
      </c>
      <c r="G188" s="159">
        <v>0.21529230664232182</v>
      </c>
      <c r="H188" s="159">
        <v>0.28061346536727044</v>
      </c>
      <c r="I188" s="159">
        <v>0.29750937005670963</v>
      </c>
      <c r="J188" s="159">
        <v>0.25703127708243473</v>
      </c>
      <c r="K188" s="159">
        <v>0.52018178203511312</v>
      </c>
      <c r="L188" s="159">
        <v>0.46723098355848625</v>
      </c>
      <c r="M188" s="159">
        <v>0.34726268575539709</v>
      </c>
      <c r="N188" s="159">
        <v>0.26581482263693945</v>
      </c>
      <c r="O188" s="159">
        <v>0.33881125507602838</v>
      </c>
      <c r="P188" s="159">
        <v>0.24492634910241937</v>
      </c>
      <c r="Q188" s="159">
        <v>0.18994919901096427</v>
      </c>
      <c r="R188" s="159">
        <v>0.61351963961089151</v>
      </c>
      <c r="S188" s="159" t="e">
        <f>NA()</f>
        <v>#N/A</v>
      </c>
      <c r="T188" s="159">
        <v>0.2748622511993104</v>
      </c>
    </row>
    <row r="189" spans="1:20">
      <c r="A189" s="158">
        <v>43343</v>
      </c>
      <c r="B189" s="159">
        <v>0.18213362113501905</v>
      </c>
      <c r="C189" s="159">
        <v>0.34522113754673261</v>
      </c>
      <c r="D189" s="159">
        <v>0.30089023543237114</v>
      </c>
      <c r="E189" s="159">
        <v>0.2716303387236299</v>
      </c>
      <c r="F189" s="159">
        <v>0.29063816579718033</v>
      </c>
      <c r="G189" s="159">
        <v>0.21486503859844741</v>
      </c>
      <c r="H189" s="159">
        <v>0.28580378165389514</v>
      </c>
      <c r="I189" s="159">
        <v>0.28368379525371612</v>
      </c>
      <c r="J189" s="159">
        <v>0.25075423987535178</v>
      </c>
      <c r="K189" s="159">
        <v>0.54796008918250072</v>
      </c>
      <c r="L189" s="159">
        <v>0.46211510152811874</v>
      </c>
      <c r="M189" s="159">
        <v>0.33511994420999242</v>
      </c>
      <c r="N189" s="159">
        <v>0.2861344857382529</v>
      </c>
      <c r="O189" s="159">
        <v>0.33558266226530975</v>
      </c>
      <c r="P189" s="159">
        <v>0.24389504103592871</v>
      </c>
      <c r="Q189" s="159">
        <v>0.19612487677416099</v>
      </c>
      <c r="R189" s="159">
        <v>0.61800198776130255</v>
      </c>
      <c r="S189" s="159" t="e">
        <f>NA()</f>
        <v>#N/A</v>
      </c>
      <c r="T189" s="159">
        <v>0.28025144262431922</v>
      </c>
    </row>
    <row r="190" spans="1:20">
      <c r="A190" s="158">
        <v>43373</v>
      </c>
      <c r="B190" s="159">
        <v>0.18553839791960164</v>
      </c>
      <c r="C190" s="159">
        <v>0.34519019918202243</v>
      </c>
      <c r="D190" s="159">
        <v>0.29578876528072595</v>
      </c>
      <c r="E190" s="159">
        <v>0.26236309097270066</v>
      </c>
      <c r="F190" s="159">
        <v>0.29117464116134822</v>
      </c>
      <c r="G190" s="159">
        <v>0.20676374667057235</v>
      </c>
      <c r="H190" s="159">
        <v>0.26924802427849392</v>
      </c>
      <c r="I190" s="159">
        <v>0.27479606112068578</v>
      </c>
      <c r="J190" s="159">
        <v>0.24656545774284452</v>
      </c>
      <c r="K190" s="159">
        <v>0.5653479116662592</v>
      </c>
      <c r="L190" s="159">
        <v>0.46826918812500412</v>
      </c>
      <c r="M190" s="159">
        <v>0.33498917927900584</v>
      </c>
      <c r="N190" s="159">
        <v>0.2884524133346687</v>
      </c>
      <c r="O190" s="159">
        <v>0.33397211653884989</v>
      </c>
      <c r="P190" s="159">
        <v>0.25798841974294257</v>
      </c>
      <c r="Q190" s="159">
        <v>0.21856316028266085</v>
      </c>
      <c r="R190" s="159">
        <v>0.61998026417194108</v>
      </c>
      <c r="S190" s="159" t="e">
        <f>NA()</f>
        <v>#N/A</v>
      </c>
      <c r="T190" s="159">
        <v>0.28138659420545226</v>
      </c>
    </row>
    <row r="191" spans="1:20">
      <c r="A191" s="158">
        <v>43404</v>
      </c>
      <c r="B191" s="159">
        <v>0.21008777957353214</v>
      </c>
      <c r="C191" s="159">
        <v>0.34163908898327755</v>
      </c>
      <c r="D191" s="159">
        <v>0.30048585567108788</v>
      </c>
      <c r="E191" s="159">
        <v>0.27675336969864167</v>
      </c>
      <c r="F191" s="159">
        <v>0.34227328869611306</v>
      </c>
      <c r="G191" s="159">
        <v>0.18294270102728827</v>
      </c>
      <c r="H191" s="159">
        <v>0.25050908543926143</v>
      </c>
      <c r="I191" s="159">
        <v>0.26309620932927164</v>
      </c>
      <c r="J191" s="159">
        <v>0.23869785494999168</v>
      </c>
      <c r="K191" s="159">
        <v>0.60392107027774122</v>
      </c>
      <c r="L191" s="159">
        <v>0.47916610133334364</v>
      </c>
      <c r="M191" s="159">
        <v>0.33544255642209686</v>
      </c>
      <c r="N191" s="159">
        <v>0.31349797373216703</v>
      </c>
      <c r="O191" s="159">
        <v>0.33924875832236179</v>
      </c>
      <c r="P191" s="159">
        <v>0.26566213931771138</v>
      </c>
      <c r="Q191" s="159">
        <v>0.20115957082383717</v>
      </c>
      <c r="R191" s="159">
        <v>0.62998513641206533</v>
      </c>
      <c r="S191" s="159" t="e">
        <f>NA()</f>
        <v>#N/A</v>
      </c>
      <c r="T191" s="159">
        <v>0.28832043168777416</v>
      </c>
    </row>
    <row r="192" spans="1:20">
      <c r="A192" s="158">
        <v>43434</v>
      </c>
      <c r="B192" s="159">
        <v>0.20008477743731112</v>
      </c>
      <c r="C192" s="159">
        <v>0.32834621228032967</v>
      </c>
      <c r="D192" s="159">
        <v>0.29377989316796294</v>
      </c>
      <c r="E192" s="159">
        <v>0.24970290954101279</v>
      </c>
      <c r="F192" s="159">
        <v>0.32821862091488302</v>
      </c>
      <c r="G192" s="159">
        <v>0.17695918906217062</v>
      </c>
      <c r="H192" s="159">
        <v>0.24611480470416269</v>
      </c>
      <c r="I192" s="159">
        <v>0.25654255956131272</v>
      </c>
      <c r="J192" s="159">
        <v>0.22691015953964788</v>
      </c>
      <c r="K192" s="159">
        <v>0.70182465551079765</v>
      </c>
      <c r="L192" s="159">
        <v>0.49700649894918308</v>
      </c>
      <c r="M192" s="159">
        <v>0.3616413850288816</v>
      </c>
      <c r="N192" s="159">
        <v>0.30575815305635617</v>
      </c>
      <c r="O192" s="159">
        <v>0.34142001116479692</v>
      </c>
      <c r="P192" s="159">
        <v>0.27048015055997265</v>
      </c>
      <c r="Q192" s="159">
        <v>0.20134361081460894</v>
      </c>
      <c r="R192" s="159">
        <v>0.6170939752751774</v>
      </c>
      <c r="S192" s="159" t="e">
        <f>NA()</f>
        <v>#N/A</v>
      </c>
      <c r="T192" s="159">
        <v>0.28119084824122409</v>
      </c>
    </row>
    <row r="193" spans="1:20">
      <c r="A193" s="158">
        <v>43465</v>
      </c>
      <c r="B193" s="159">
        <v>0.22209390082629446</v>
      </c>
      <c r="C193" s="159">
        <v>0.31095083408973873</v>
      </c>
      <c r="D193" s="159">
        <v>0.29834266435969059</v>
      </c>
      <c r="E193" s="159">
        <v>0.21897970770470768</v>
      </c>
      <c r="F193" s="159">
        <v>0.30873001190105487</v>
      </c>
      <c r="G193" s="159">
        <v>0.1905233931864542</v>
      </c>
      <c r="H193" s="159">
        <v>0.22926114071976761</v>
      </c>
      <c r="I193" s="159">
        <v>0.23689693823528127</v>
      </c>
      <c r="J193" s="159">
        <v>0.22494859330160902</v>
      </c>
      <c r="K193" s="159">
        <v>0.75185145553369159</v>
      </c>
      <c r="L193" s="159">
        <v>0.48830147386201767</v>
      </c>
      <c r="M193" s="159">
        <v>0.36746048046482488</v>
      </c>
      <c r="N193" s="159">
        <v>0.2928802538585607</v>
      </c>
      <c r="O193" s="159">
        <v>0.35047765955329691</v>
      </c>
      <c r="P193" s="159">
        <v>0.26866343335420312</v>
      </c>
      <c r="Q193" s="159">
        <v>0.18745493254573828</v>
      </c>
      <c r="R193" s="159">
        <v>0.58078501576089037</v>
      </c>
      <c r="S193" s="159" t="e">
        <f>NA()</f>
        <v>#N/A</v>
      </c>
      <c r="T193" s="159">
        <v>0.27276251170034743</v>
      </c>
    </row>
    <row r="194" spans="1:20">
      <c r="A194" s="158">
        <v>43496</v>
      </c>
      <c r="B194" s="159">
        <v>0.24102660572527998</v>
      </c>
      <c r="C194" s="159">
        <v>0.2935585499754283</v>
      </c>
      <c r="D194" s="159">
        <v>0.29805377247061232</v>
      </c>
      <c r="E194" s="159">
        <v>0.24541794451399357</v>
      </c>
      <c r="F194" s="159">
        <v>0.29097792506378661</v>
      </c>
      <c r="G194" s="159">
        <v>0.19086790721288588</v>
      </c>
      <c r="H194" s="159">
        <v>0.23061810668559182</v>
      </c>
      <c r="I194" s="159">
        <v>0.22960240290751627</v>
      </c>
      <c r="J194" s="159">
        <v>0.22469330283744149</v>
      </c>
      <c r="K194" s="159">
        <v>0.76411153791433239</v>
      </c>
      <c r="L194" s="159">
        <v>0.49150920602224213</v>
      </c>
      <c r="M194" s="159">
        <v>0.34932651450092733</v>
      </c>
      <c r="N194" s="159">
        <v>0.2998099649961582</v>
      </c>
      <c r="O194" s="159">
        <v>0.33888067610098405</v>
      </c>
      <c r="P194" s="159">
        <v>0.28396230405696005</v>
      </c>
      <c r="Q194" s="159">
        <v>0.17273668759618585</v>
      </c>
      <c r="R194" s="159">
        <v>0.54023221123802068</v>
      </c>
      <c r="S194" s="159" t="e">
        <f>NA()</f>
        <v>#N/A</v>
      </c>
      <c r="T194" s="159">
        <v>0.27379714751247014</v>
      </c>
    </row>
    <row r="195" spans="1:20">
      <c r="A195" s="158">
        <v>43524</v>
      </c>
      <c r="B195" s="159">
        <v>0.23905706945214225</v>
      </c>
      <c r="C195" s="159">
        <v>0.29736899470530742</v>
      </c>
      <c r="D195" s="159">
        <v>0.28272993418696873</v>
      </c>
      <c r="E195" s="159">
        <v>0.22224713138579544</v>
      </c>
      <c r="F195" s="159">
        <v>0.30104346222979872</v>
      </c>
      <c r="G195" s="159">
        <v>0.19822484573358529</v>
      </c>
      <c r="H195" s="159">
        <v>0.23091168035329054</v>
      </c>
      <c r="I195" s="159">
        <v>0.2338340317544611</v>
      </c>
      <c r="J195" s="159">
        <v>0.21156642324497762</v>
      </c>
      <c r="K195" s="159">
        <v>0.75589807513916285</v>
      </c>
      <c r="L195" s="159">
        <v>0.48071543550500351</v>
      </c>
      <c r="M195" s="159">
        <v>0.32928855766606985</v>
      </c>
      <c r="N195" s="159">
        <v>0.29936111693856299</v>
      </c>
      <c r="O195" s="159">
        <v>0.31989708390093707</v>
      </c>
      <c r="P195" s="159">
        <v>0.24791851651603855</v>
      </c>
      <c r="Q195" s="159">
        <v>0.17564564638950997</v>
      </c>
      <c r="R195" s="159">
        <v>0.55406825970142337</v>
      </c>
      <c r="S195" s="159" t="e">
        <f>NA()</f>
        <v>#N/A</v>
      </c>
      <c r="T195" s="159">
        <v>0.26713179979478874</v>
      </c>
    </row>
    <row r="196" spans="1:20">
      <c r="A196" s="158">
        <v>43555</v>
      </c>
      <c r="B196" s="159">
        <v>0.23594189882074726</v>
      </c>
      <c r="C196" s="159">
        <v>0.30102022329081701</v>
      </c>
      <c r="D196" s="159">
        <v>0.26200127881716773</v>
      </c>
      <c r="E196" s="159">
        <v>0.25593194686147869</v>
      </c>
      <c r="F196" s="159">
        <v>0.30382864613284016</v>
      </c>
      <c r="G196" s="159">
        <v>0.23584151645565821</v>
      </c>
      <c r="H196" s="159">
        <v>0.204136970356293</v>
      </c>
      <c r="I196" s="159">
        <v>0.24545666494698642</v>
      </c>
      <c r="J196" s="159">
        <v>0.20120264500698457</v>
      </c>
      <c r="K196" s="159">
        <v>0.74653174311571091</v>
      </c>
      <c r="L196" s="159">
        <v>0.50230775984066967</v>
      </c>
      <c r="M196" s="159">
        <v>0.34721401901392873</v>
      </c>
      <c r="N196" s="159">
        <v>0.28544106081993692</v>
      </c>
      <c r="O196" s="159">
        <v>0.31525155452862141</v>
      </c>
      <c r="P196" s="159">
        <v>0.23117359663077086</v>
      </c>
      <c r="Q196" s="159">
        <v>0.18416769643099756</v>
      </c>
      <c r="R196" s="159">
        <v>0.55909921803141083</v>
      </c>
      <c r="S196" s="159" t="e">
        <f>NA()</f>
        <v>#N/A</v>
      </c>
      <c r="T196" s="159">
        <v>0.2722811781751871</v>
      </c>
    </row>
    <row r="197" spans="1:20">
      <c r="A197" s="158">
        <v>43585</v>
      </c>
      <c r="B197" s="159">
        <v>0.22838886646496068</v>
      </c>
      <c r="C197" s="159">
        <v>0.30531097042424121</v>
      </c>
      <c r="D197" s="159">
        <v>0.25833198403714924</v>
      </c>
      <c r="E197" s="159">
        <v>0.24176686576098691</v>
      </c>
      <c r="F197" s="159">
        <v>0.29189819795468314</v>
      </c>
      <c r="G197" s="159">
        <v>0.21139813342927355</v>
      </c>
      <c r="H197" s="159">
        <v>0.1845005460834791</v>
      </c>
      <c r="I197" s="159">
        <v>0.23519921200964264</v>
      </c>
      <c r="J197" s="159">
        <v>0.19172867750724984</v>
      </c>
      <c r="K197" s="159">
        <v>0.74652168002829689</v>
      </c>
      <c r="L197" s="159">
        <v>0.50346541327893135</v>
      </c>
      <c r="M197" s="159">
        <v>0.36158527251462436</v>
      </c>
      <c r="N197" s="159">
        <v>0.31142209249791103</v>
      </c>
      <c r="O197" s="159">
        <v>0.32405546800218243</v>
      </c>
      <c r="P197" s="159">
        <v>0.2384476185752589</v>
      </c>
      <c r="Q197" s="159">
        <v>0.19438228343522568</v>
      </c>
      <c r="R197" s="159">
        <v>0.56302224635896558</v>
      </c>
      <c r="S197" s="159" t="e">
        <f>NA()</f>
        <v>#N/A</v>
      </c>
      <c r="T197" s="159">
        <v>0.27027648618154665</v>
      </c>
    </row>
    <row r="198" spans="1:20">
      <c r="A198" s="158">
        <v>43616</v>
      </c>
      <c r="B198" s="159">
        <v>0.22015384420424561</v>
      </c>
      <c r="C198" s="159">
        <v>0.33569774785180756</v>
      </c>
      <c r="D198" s="159">
        <v>0.26853414186308044</v>
      </c>
      <c r="E198" s="159">
        <v>0.23868102354803628</v>
      </c>
      <c r="F198" s="159">
        <v>0.3012183536753672</v>
      </c>
      <c r="G198" s="159">
        <v>0.20841661228033681</v>
      </c>
      <c r="H198" s="159">
        <v>0.21992075129464228</v>
      </c>
      <c r="I198" s="159">
        <v>0.24203914728548573</v>
      </c>
      <c r="J198" s="159">
        <v>0.18982627557191684</v>
      </c>
      <c r="K198" s="159">
        <v>0.74351795902238094</v>
      </c>
      <c r="L198" s="159">
        <v>0.5435101680897475</v>
      </c>
      <c r="M198" s="159">
        <v>0.33399720319444665</v>
      </c>
      <c r="N198" s="159">
        <v>0.30615795622430375</v>
      </c>
      <c r="O198" s="159">
        <v>0.31426790755936762</v>
      </c>
      <c r="P198" s="159">
        <v>0.25298123296404257</v>
      </c>
      <c r="Q198" s="159">
        <v>0.18897973157365586</v>
      </c>
      <c r="R198" s="159">
        <v>0.57396913314790543</v>
      </c>
      <c r="S198" s="159" t="e">
        <f>NA()</f>
        <v>#N/A</v>
      </c>
      <c r="T198" s="159">
        <v>0.27104448919903795</v>
      </c>
    </row>
    <row r="199" spans="1:20">
      <c r="A199" s="158">
        <v>43646</v>
      </c>
      <c r="B199" s="159">
        <v>0.21594134648218472</v>
      </c>
      <c r="C199" s="159">
        <v>0.2723750459069702</v>
      </c>
      <c r="D199" s="159">
        <v>0.26389132672954058</v>
      </c>
      <c r="E199" s="159">
        <v>0.25208204473515561</v>
      </c>
      <c r="F199" s="159">
        <v>0.29926353399949807</v>
      </c>
      <c r="G199" s="159">
        <v>0.19948944721365464</v>
      </c>
      <c r="H199" s="159">
        <v>0.23304645764707629</v>
      </c>
      <c r="I199" s="159">
        <v>0.24532372814160419</v>
      </c>
      <c r="J199" s="159">
        <v>0.18599538746905478</v>
      </c>
      <c r="K199" s="159">
        <v>0.74148562549078956</v>
      </c>
      <c r="L199" s="159">
        <v>0.53664386152265653</v>
      </c>
      <c r="M199" s="159">
        <v>0.32456902969891371</v>
      </c>
      <c r="N199" s="159">
        <v>0.29305285284624977</v>
      </c>
      <c r="O199" s="159">
        <v>0.31271522818127856</v>
      </c>
      <c r="P199" s="159">
        <v>0.25823211908934951</v>
      </c>
      <c r="Q199" s="159">
        <v>0.21268918110798909</v>
      </c>
      <c r="R199" s="159">
        <v>0.56199332665052193</v>
      </c>
      <c r="S199" s="159" t="e">
        <f>NA()</f>
        <v>#N/A</v>
      </c>
      <c r="T199" s="159">
        <v>0.27153536378165161</v>
      </c>
    </row>
    <row r="200" spans="1:20">
      <c r="A200" s="158">
        <v>43677</v>
      </c>
      <c r="B200" s="159">
        <v>0.20263386784074086</v>
      </c>
      <c r="C200" s="159">
        <v>0.26078849006350652</v>
      </c>
      <c r="D200" s="159">
        <v>0.28259177931658264</v>
      </c>
      <c r="E200" s="159">
        <v>0.25910136618838042</v>
      </c>
      <c r="F200" s="159">
        <v>0.2818033846307475</v>
      </c>
      <c r="G200" s="159">
        <v>0.19121824967792889</v>
      </c>
      <c r="H200" s="159">
        <v>0.24651008706188818</v>
      </c>
      <c r="I200" s="159">
        <v>0.24351866758611238</v>
      </c>
      <c r="J200" s="159">
        <v>0.18128557469423284</v>
      </c>
      <c r="K200" s="159">
        <v>0.74247094778420764</v>
      </c>
      <c r="L200" s="159">
        <v>0.5178087396618154</v>
      </c>
      <c r="M200" s="159">
        <v>0.32795226035351366</v>
      </c>
      <c r="N200" s="159">
        <v>0.26178643948846986</v>
      </c>
      <c r="O200" s="159">
        <v>0.3075753828670022</v>
      </c>
      <c r="P200" s="159">
        <v>0.29450453996478676</v>
      </c>
      <c r="Q200" s="159">
        <v>0.22207062134477681</v>
      </c>
      <c r="R200" s="159">
        <v>0.56739783780295883</v>
      </c>
      <c r="S200" s="159" t="e">
        <f>NA()</f>
        <v>#N/A</v>
      </c>
      <c r="T200" s="159">
        <v>0.27022647132282035</v>
      </c>
    </row>
    <row r="201" spans="1:20">
      <c r="A201" s="158">
        <v>43708</v>
      </c>
      <c r="B201" s="159">
        <v>0.21326180624110866</v>
      </c>
      <c r="C201" s="159">
        <v>0.25645529852439836</v>
      </c>
      <c r="D201" s="159">
        <v>0.27942021767386271</v>
      </c>
      <c r="E201" s="159">
        <v>0.2649010933505912</v>
      </c>
      <c r="F201" s="159">
        <v>0.28846049584835626</v>
      </c>
      <c r="G201" s="159">
        <v>0.1945912503637959</v>
      </c>
      <c r="H201" s="159">
        <v>0.26947485256745857</v>
      </c>
      <c r="I201" s="159">
        <v>0.25162946303802997</v>
      </c>
      <c r="J201" s="159">
        <v>0.18567131212261864</v>
      </c>
      <c r="K201" s="159">
        <v>0.74560620584535098</v>
      </c>
      <c r="L201" s="159">
        <v>0.51409435625382216</v>
      </c>
      <c r="M201" s="159">
        <v>0.3266860800338206</v>
      </c>
      <c r="N201" s="159">
        <v>0.25171996809545788</v>
      </c>
      <c r="O201" s="159">
        <v>0.30251485841118431</v>
      </c>
      <c r="P201" s="159">
        <v>0.30059564047990583</v>
      </c>
      <c r="Q201" s="159">
        <v>0.21454551180288745</v>
      </c>
      <c r="R201" s="159">
        <v>0.57939870112268532</v>
      </c>
      <c r="S201" s="159" t="e">
        <f>NA()</f>
        <v>#N/A</v>
      </c>
      <c r="T201" s="159">
        <v>0.27310286559262836</v>
      </c>
    </row>
    <row r="202" spans="1:20">
      <c r="A202" s="158">
        <v>43738</v>
      </c>
      <c r="B202" s="159">
        <v>0.21458877593819164</v>
      </c>
      <c r="C202" s="159">
        <v>0.26894500435473473</v>
      </c>
      <c r="D202" s="159">
        <v>0.26239061453962087</v>
      </c>
      <c r="E202" s="159">
        <v>0.26129022199725838</v>
      </c>
      <c r="F202" s="159">
        <v>0.31007837566254032</v>
      </c>
      <c r="G202" s="159">
        <v>0.19408953125858869</v>
      </c>
      <c r="H202" s="159">
        <v>0.24329874572921248</v>
      </c>
      <c r="I202" s="159">
        <v>0.25448616914970296</v>
      </c>
      <c r="J202" s="159">
        <v>0.18842387932145774</v>
      </c>
      <c r="K202" s="159">
        <v>0.74011873236861425</v>
      </c>
      <c r="L202" s="159">
        <v>0.51870279348079851</v>
      </c>
      <c r="M202" s="159">
        <v>0.32088555462179574</v>
      </c>
      <c r="N202" s="159">
        <v>0.2445956559281186</v>
      </c>
      <c r="O202" s="159">
        <v>0.30394102247316823</v>
      </c>
      <c r="P202" s="159">
        <v>0.31433525103544063</v>
      </c>
      <c r="Q202" s="159">
        <v>0.23638432412570937</v>
      </c>
      <c r="R202" s="159">
        <v>0.57991878864843216</v>
      </c>
      <c r="S202" s="159" t="e">
        <f>NA()</f>
        <v>#N/A</v>
      </c>
      <c r="T202" s="159">
        <v>0.27574580276846672</v>
      </c>
    </row>
    <row r="203" spans="1:20">
      <c r="A203" s="158">
        <v>43769</v>
      </c>
      <c r="B203" s="159">
        <v>0.18763849574884303</v>
      </c>
      <c r="C203" s="159">
        <v>0.30796107477987544</v>
      </c>
      <c r="D203" s="159">
        <v>0.26076535911436727</v>
      </c>
      <c r="E203" s="159">
        <v>0.26856209441501461</v>
      </c>
      <c r="F203" s="159">
        <v>0.2978564863364131</v>
      </c>
      <c r="G203" s="159">
        <v>0.17910506189870543</v>
      </c>
      <c r="H203" s="159">
        <v>0.22067753911693352</v>
      </c>
      <c r="I203" s="159">
        <v>0.2687567943973917</v>
      </c>
      <c r="J203" s="159">
        <v>0.19506419671136743</v>
      </c>
      <c r="K203" s="159">
        <v>0.739692327167492</v>
      </c>
      <c r="L203" s="159">
        <v>0.52533492035711826</v>
      </c>
      <c r="M203" s="159">
        <v>0.33087646851651314</v>
      </c>
      <c r="N203" s="159">
        <v>0.21105681537164664</v>
      </c>
      <c r="O203" s="159">
        <v>0.30779512228376288</v>
      </c>
      <c r="P203" s="159">
        <v>0.33727014636071762</v>
      </c>
      <c r="Q203" s="159">
        <v>0.24343898268034142</v>
      </c>
      <c r="R203" s="159">
        <v>0.58111891958867168</v>
      </c>
      <c r="S203" s="159" t="e">
        <f>NA()</f>
        <v>#N/A</v>
      </c>
      <c r="T203" s="159">
        <v>0.27365153678150683</v>
      </c>
    </row>
    <row r="204" spans="1:20">
      <c r="A204" s="158">
        <v>43799</v>
      </c>
      <c r="B204" s="159">
        <v>0.16991806025450032</v>
      </c>
      <c r="C204" s="159">
        <v>0.30420558267087505</v>
      </c>
      <c r="D204" s="159">
        <v>0.27044256895956037</v>
      </c>
      <c r="E204" s="159">
        <v>0.26813824373947365</v>
      </c>
      <c r="F204" s="159">
        <v>0.31010775779211519</v>
      </c>
      <c r="G204" s="159">
        <v>0.19782768370370921</v>
      </c>
      <c r="H204" s="159">
        <v>0.23399169105644077</v>
      </c>
      <c r="I204" s="159">
        <v>0.27251582430558319</v>
      </c>
      <c r="J204" s="159">
        <v>0.20039837742135394</v>
      </c>
      <c r="K204" s="159">
        <v>0.74559556592681508</v>
      </c>
      <c r="L204" s="159">
        <v>0.52546819037765091</v>
      </c>
      <c r="M204" s="159">
        <v>0.32791195369453907</v>
      </c>
      <c r="N204" s="159">
        <v>0.24982313085835439</v>
      </c>
      <c r="O204" s="159">
        <v>0.30502950803773382</v>
      </c>
      <c r="P204" s="159">
        <v>0.32298708836681744</v>
      </c>
      <c r="Q204" s="159">
        <v>0.20895187072799268</v>
      </c>
      <c r="R204" s="159">
        <v>0.57856525608694354</v>
      </c>
      <c r="S204" s="159" t="e">
        <f>NA()</f>
        <v>#N/A</v>
      </c>
      <c r="T204" s="159">
        <v>0.27245362781459259</v>
      </c>
    </row>
    <row r="205" spans="1:20">
      <c r="A205" s="158">
        <v>43830</v>
      </c>
      <c r="B205" s="159">
        <v>0.1512062494159892</v>
      </c>
      <c r="C205" s="159">
        <v>0.26931065996699349</v>
      </c>
      <c r="D205" s="159">
        <v>0.25914398858418725</v>
      </c>
      <c r="E205" s="159">
        <v>0.27852974125073854</v>
      </c>
      <c r="F205" s="159">
        <v>0.32738698921306864</v>
      </c>
      <c r="G205" s="159">
        <v>0.21271915937284394</v>
      </c>
      <c r="H205" s="159">
        <v>0.21849794469318165</v>
      </c>
      <c r="I205" s="159">
        <v>0.26218968221836619</v>
      </c>
      <c r="J205" s="159">
        <v>0.20950910524893387</v>
      </c>
      <c r="K205" s="159">
        <v>0.75045351696205043</v>
      </c>
      <c r="L205" s="159">
        <v>0.51525539014861976</v>
      </c>
      <c r="M205" s="159">
        <v>0.32221838600259567</v>
      </c>
      <c r="N205" s="159">
        <v>0.2454616677931846</v>
      </c>
      <c r="O205" s="159">
        <v>0.29833076448070467</v>
      </c>
      <c r="P205" s="159">
        <v>0.30720733452544757</v>
      </c>
      <c r="Q205" s="159">
        <v>0.21238249509943932</v>
      </c>
      <c r="R205" s="159">
        <v>0.57828456916236193</v>
      </c>
      <c r="S205" s="159" t="e">
        <f>NA()</f>
        <v>#N/A</v>
      </c>
      <c r="T205" s="159">
        <v>0.27074507272794268</v>
      </c>
    </row>
    <row r="206" spans="1:20">
      <c r="A206" s="158">
        <v>43861</v>
      </c>
      <c r="B206" s="159">
        <v>0.1525100262948533</v>
      </c>
      <c r="C206" s="159">
        <v>0.27041430561154972</v>
      </c>
      <c r="D206" s="159">
        <v>0.26119404506825716</v>
      </c>
      <c r="E206" s="159">
        <v>0.30326243007480869</v>
      </c>
      <c r="F206" s="159">
        <v>0.33561015241805658</v>
      </c>
      <c r="G206" s="159">
        <v>0.20954990872491369</v>
      </c>
      <c r="H206" s="159">
        <v>0.23431997706848343</v>
      </c>
      <c r="I206" s="159">
        <v>0.26572993787947613</v>
      </c>
      <c r="J206" s="159">
        <v>0.21394172367795306</v>
      </c>
      <c r="K206" s="159">
        <v>0.74735184446432024</v>
      </c>
      <c r="L206" s="159">
        <v>0.50121779274086331</v>
      </c>
      <c r="M206" s="159">
        <v>0.33092065108432428</v>
      </c>
      <c r="N206" s="159">
        <v>0.24281436410432319</v>
      </c>
      <c r="O206" s="159">
        <v>0.29683585243989613</v>
      </c>
      <c r="P206" s="159">
        <v>0.29062459774236465</v>
      </c>
      <c r="Q206" s="159">
        <v>0.20937638765749267</v>
      </c>
      <c r="R206" s="159">
        <v>0.58491077243828604</v>
      </c>
      <c r="S206" s="159" t="e">
        <f>NA()</f>
        <v>#N/A</v>
      </c>
      <c r="T206" s="159">
        <v>0.27483353794197135</v>
      </c>
    </row>
    <row r="207" spans="1:20">
      <c r="A207" s="158">
        <v>43890</v>
      </c>
      <c r="B207" s="159">
        <v>0.16211227776700349</v>
      </c>
      <c r="C207" s="159">
        <v>0.28442453734243955</v>
      </c>
      <c r="D207" s="159">
        <v>0.26843196191293545</v>
      </c>
      <c r="E207" s="159">
        <v>0.26642390992582943</v>
      </c>
      <c r="F207" s="159">
        <v>0.36414842312563644</v>
      </c>
      <c r="G207" s="159">
        <v>0.2202654717987037</v>
      </c>
      <c r="H207" s="159">
        <v>0.20198215814150752</v>
      </c>
      <c r="I207" s="159">
        <v>0.27052027139691104</v>
      </c>
      <c r="J207" s="159">
        <v>0.20837392867710905</v>
      </c>
      <c r="K207" s="159">
        <v>0.74378660594284718</v>
      </c>
      <c r="L207" s="159">
        <v>0.50145989641713884</v>
      </c>
      <c r="M207" s="159">
        <v>0.3150927976050919</v>
      </c>
      <c r="N207" s="159">
        <v>0.23477425045387965</v>
      </c>
      <c r="O207" s="159">
        <v>0.30684493391752965</v>
      </c>
      <c r="P207" s="159">
        <v>0.33340731450697331</v>
      </c>
      <c r="Q207" s="159">
        <v>0.23057930047983899</v>
      </c>
      <c r="R207" s="159">
        <v>0.59604471720369867</v>
      </c>
      <c r="S207" s="159" t="e">
        <f>NA()</f>
        <v>#N/A</v>
      </c>
      <c r="T207" s="159">
        <v>0.2761298532109856</v>
      </c>
    </row>
    <row r="208" spans="1:20">
      <c r="A208" s="158">
        <v>43921</v>
      </c>
      <c r="B208" s="159">
        <v>0.15389088319245708</v>
      </c>
      <c r="C208" s="159">
        <v>0.28490688312393792</v>
      </c>
      <c r="D208" s="159">
        <v>0.26054974929523761</v>
      </c>
      <c r="E208" s="159">
        <v>0.27629130207027619</v>
      </c>
      <c r="F208" s="159">
        <v>0.35392799370680189</v>
      </c>
      <c r="G208" s="159">
        <v>0.19339512182229865</v>
      </c>
      <c r="H208" s="159">
        <v>0.20076906687576657</v>
      </c>
      <c r="I208" s="159">
        <v>0.27117487167857746</v>
      </c>
      <c r="J208" s="159">
        <v>0.22587405153301399</v>
      </c>
      <c r="K208" s="159">
        <v>0.71404361592065824</v>
      </c>
      <c r="L208" s="159">
        <v>0.46760804176472015</v>
      </c>
      <c r="M208" s="159">
        <v>0.32995102148349986</v>
      </c>
      <c r="N208" s="159">
        <v>0.21790912173948715</v>
      </c>
      <c r="O208" s="159">
        <v>0.28518845618625138</v>
      </c>
      <c r="P208" s="159">
        <v>0.29950380005607397</v>
      </c>
      <c r="Q208" s="159">
        <v>0.21834564654946725</v>
      </c>
      <c r="R208" s="159">
        <v>0.60370794042871445</v>
      </c>
      <c r="S208" s="159" t="e">
        <f>NA()</f>
        <v>#N/A</v>
      </c>
      <c r="T208" s="159">
        <v>0.27032341130308896</v>
      </c>
    </row>
    <row r="209" spans="1:20">
      <c r="A209" s="158">
        <v>43951</v>
      </c>
      <c r="B209" s="159">
        <v>0.16845240419869395</v>
      </c>
      <c r="C209" s="159">
        <v>0.28117846612779063</v>
      </c>
      <c r="D209" s="159">
        <v>0.26302647778711175</v>
      </c>
      <c r="E209" s="159">
        <v>0.28384683303384867</v>
      </c>
      <c r="F209" s="159">
        <v>0.33436541698767164</v>
      </c>
      <c r="G209" s="159">
        <v>0.18855703306057142</v>
      </c>
      <c r="H209" s="159">
        <v>0.2008010222470307</v>
      </c>
      <c r="I209" s="159">
        <v>0.26566294518855826</v>
      </c>
      <c r="J209" s="159">
        <v>0.26103756489743579</v>
      </c>
      <c r="K209" s="159">
        <v>0.71283407875475546</v>
      </c>
      <c r="L209" s="159">
        <v>0.47023201856755792</v>
      </c>
      <c r="M209" s="159">
        <v>0.30772289336454078</v>
      </c>
      <c r="N209" s="159">
        <v>0.20847054034593618</v>
      </c>
      <c r="O209" s="159">
        <v>0.27979597028755415</v>
      </c>
      <c r="P209" s="159">
        <v>0.25707420488075466</v>
      </c>
      <c r="Q209" s="159">
        <v>0.18803406475876167</v>
      </c>
      <c r="R209" s="159">
        <v>0.61136278362017138</v>
      </c>
      <c r="S209" s="159" t="e">
        <f>NA()</f>
        <v>#N/A</v>
      </c>
      <c r="T209" s="159">
        <v>0.2668630468055263</v>
      </c>
    </row>
    <row r="210" spans="1:20">
      <c r="A210" s="158">
        <v>43982</v>
      </c>
      <c r="B210" s="159">
        <v>0.16140171369919579</v>
      </c>
      <c r="C210" s="159">
        <v>0.27246754377937621</v>
      </c>
      <c r="D210" s="159">
        <v>0.2576413477285196</v>
      </c>
      <c r="E210" s="159">
        <v>0.29195694887205415</v>
      </c>
      <c r="F210" s="159">
        <v>0.31739346339333702</v>
      </c>
      <c r="G210" s="159">
        <v>0.19428920945465128</v>
      </c>
      <c r="H210" s="159">
        <v>0.21824366919763352</v>
      </c>
      <c r="I210" s="159">
        <v>0.2716554306161616</v>
      </c>
      <c r="J210" s="159">
        <v>0.29762658183971491</v>
      </c>
      <c r="K210" s="159">
        <v>0.70965880466270803</v>
      </c>
      <c r="L210" s="159">
        <v>0.48076243952395631</v>
      </c>
      <c r="M210" s="159">
        <v>0.31146615784907766</v>
      </c>
      <c r="N210" s="159">
        <v>0.22129649821844144</v>
      </c>
      <c r="O210" s="159">
        <v>0.27076947481215297</v>
      </c>
      <c r="P210" s="159">
        <v>0.22370092796628824</v>
      </c>
      <c r="Q210" s="159">
        <v>0.17738788407114814</v>
      </c>
      <c r="R210" s="159">
        <v>0.61564224085408725</v>
      </c>
      <c r="S210" s="159" t="e">
        <f>NA()</f>
        <v>#N/A</v>
      </c>
      <c r="T210" s="159">
        <v>0.26784864704196559</v>
      </c>
    </row>
    <row r="211" spans="1:20">
      <c r="A211" s="158">
        <v>44012</v>
      </c>
      <c r="B211" s="159">
        <v>0.15852859459104196</v>
      </c>
      <c r="C211" s="159">
        <v>0.23468430708703231</v>
      </c>
      <c r="D211" s="159">
        <v>0.24281691983441575</v>
      </c>
      <c r="E211" s="159">
        <v>0.29265453278307524</v>
      </c>
      <c r="F211" s="159">
        <v>0.32021977689528464</v>
      </c>
      <c r="G211" s="159">
        <v>0.19880020910791893</v>
      </c>
      <c r="H211" s="159">
        <v>0.21801655917882432</v>
      </c>
      <c r="I211" s="159">
        <v>0.27919247348438497</v>
      </c>
      <c r="J211" s="159">
        <v>0.31591440909182206</v>
      </c>
      <c r="K211" s="159">
        <v>0.70028202090333558</v>
      </c>
      <c r="L211" s="159">
        <v>0.49298921558852615</v>
      </c>
      <c r="M211" s="159">
        <v>0.31418872546212678</v>
      </c>
      <c r="N211" s="159">
        <v>0.23236469426149384</v>
      </c>
      <c r="O211" s="159">
        <v>0.27341345955804403</v>
      </c>
      <c r="P211" s="159">
        <v>0.19701774210549611</v>
      </c>
      <c r="Q211" s="159">
        <v>0.18705943353856355</v>
      </c>
      <c r="R211" s="159">
        <v>0.60080135218181874</v>
      </c>
      <c r="S211" s="159" t="e">
        <f>NA()</f>
        <v>#N/A</v>
      </c>
      <c r="T211" s="159">
        <v>0.26899333739955633</v>
      </c>
    </row>
    <row r="212" spans="1:20">
      <c r="A212" s="158">
        <v>44043</v>
      </c>
      <c r="B212" s="159">
        <v>0.15021107471809994</v>
      </c>
      <c r="C212" s="159">
        <v>0.23205537860398914</v>
      </c>
      <c r="D212" s="159">
        <v>0.23640876682185996</v>
      </c>
      <c r="E212" s="159">
        <v>0.26705917152693315</v>
      </c>
      <c r="F212" s="159">
        <v>0.33120808831177356</v>
      </c>
      <c r="G212" s="159">
        <v>0.21662404975999577</v>
      </c>
      <c r="H212" s="159">
        <v>0.22181596412053617</v>
      </c>
      <c r="I212" s="159">
        <v>0.28691566240414418</v>
      </c>
      <c r="J212" s="159">
        <v>0.33126557319275352</v>
      </c>
      <c r="K212" s="159">
        <v>0.70091432079252136</v>
      </c>
      <c r="L212" s="159">
        <v>0.5032124619274122</v>
      </c>
      <c r="M212" s="159">
        <v>0.29753058603018517</v>
      </c>
      <c r="N212" s="159">
        <v>0.2380346901247456</v>
      </c>
      <c r="O212" s="159">
        <v>0.29562247364181188</v>
      </c>
      <c r="P212" s="159">
        <v>0.19143362587677309</v>
      </c>
      <c r="Q212" s="159">
        <v>0.18644892477942138</v>
      </c>
      <c r="R212" s="159">
        <v>0.58797604680003734</v>
      </c>
      <c r="S212" s="159" t="e">
        <f>NA()</f>
        <v>#N/A</v>
      </c>
      <c r="T212" s="159">
        <v>0.26624740893894305</v>
      </c>
    </row>
    <row r="213" spans="1:20">
      <c r="A213" s="158">
        <v>44074</v>
      </c>
      <c r="B213" s="159">
        <v>0.17438888074321784</v>
      </c>
      <c r="C213" s="159">
        <v>0.21924529336967796</v>
      </c>
      <c r="D213" s="159">
        <v>0.23047691077629567</v>
      </c>
      <c r="E213" s="159">
        <v>0.27335744957915498</v>
      </c>
      <c r="F213" s="159">
        <v>0.33230380086405487</v>
      </c>
      <c r="G213" s="159">
        <v>0.21575650912335184</v>
      </c>
      <c r="H213" s="159">
        <v>0.22158733231187569</v>
      </c>
      <c r="I213" s="159">
        <v>0.29267367100715674</v>
      </c>
      <c r="J213" s="159">
        <v>0.34588256925199984</v>
      </c>
      <c r="K213" s="159">
        <v>0.69486618755453511</v>
      </c>
      <c r="L213" s="159">
        <v>0.49911112531547103</v>
      </c>
      <c r="M213" s="159">
        <v>0.29512102653579908</v>
      </c>
      <c r="N213" s="159">
        <v>0.24208054804792437</v>
      </c>
      <c r="O213" s="159">
        <v>0.29470837230153779</v>
      </c>
      <c r="P213" s="159">
        <v>0.20696742362738604</v>
      </c>
      <c r="Q213" s="159">
        <v>0.2073300618028083</v>
      </c>
      <c r="R213" s="159">
        <v>0.58750121943165667</v>
      </c>
      <c r="S213" s="159" t="e">
        <f>NA()</f>
        <v>#N/A</v>
      </c>
      <c r="T213" s="159">
        <v>0.27347622976279401</v>
      </c>
    </row>
    <row r="214" spans="1:20">
      <c r="A214" s="158">
        <v>44104</v>
      </c>
      <c r="B214" s="159">
        <v>0.18392820544969965</v>
      </c>
      <c r="C214" s="159">
        <v>0.2279154798599978</v>
      </c>
      <c r="D214" s="159">
        <v>0.24783433597782489</v>
      </c>
      <c r="E214" s="159">
        <v>0.26741080777354909</v>
      </c>
      <c r="F214" s="159">
        <v>0.34027126760855186</v>
      </c>
      <c r="G214" s="159">
        <v>0.21939864602086465</v>
      </c>
      <c r="H214" s="159">
        <v>0.23972223960720182</v>
      </c>
      <c r="I214" s="159">
        <v>0.2964415029129584</v>
      </c>
      <c r="J214" s="159">
        <v>0.35203630064899938</v>
      </c>
      <c r="K214" s="159">
        <v>0.65010860726786135</v>
      </c>
      <c r="L214" s="159">
        <v>0.47164422085343211</v>
      </c>
      <c r="M214" s="159">
        <v>0.29150863546816347</v>
      </c>
      <c r="N214" s="159">
        <v>0.25643588350888247</v>
      </c>
      <c r="O214" s="159">
        <v>0.29205939928782026</v>
      </c>
      <c r="P214" s="159">
        <v>0.21799559445963851</v>
      </c>
      <c r="Q214" s="159">
        <v>0.21074739627356398</v>
      </c>
      <c r="R214" s="159">
        <v>0.58205219949197151</v>
      </c>
      <c r="S214" s="159" t="e">
        <f>NA()</f>
        <v>#N/A</v>
      </c>
      <c r="T214" s="159">
        <v>0.27682079976351764</v>
      </c>
    </row>
    <row r="215" spans="1:20">
      <c r="A215" s="158">
        <v>44135</v>
      </c>
      <c r="B215" s="159">
        <v>0.15988803088263817</v>
      </c>
      <c r="C215" s="159">
        <v>0.21631904233469995</v>
      </c>
      <c r="D215" s="159">
        <v>0.2288552080136638</v>
      </c>
      <c r="E215" s="159">
        <v>0.23016975437706214</v>
      </c>
      <c r="F215" s="159">
        <v>0.3177254328549034</v>
      </c>
      <c r="G215" s="159">
        <v>0.18821141272747458</v>
      </c>
      <c r="H215" s="159">
        <v>0.21407440351709475</v>
      </c>
      <c r="I215" s="159">
        <v>0.29177431603991549</v>
      </c>
      <c r="J215" s="159">
        <v>0.33469123203249412</v>
      </c>
      <c r="K215" s="159">
        <v>0.59352211648739372</v>
      </c>
      <c r="L215" s="159">
        <v>0.45739856281056235</v>
      </c>
      <c r="M215" s="159">
        <v>0.28105035570085096</v>
      </c>
      <c r="N215" s="159">
        <v>0.24123453898402192</v>
      </c>
      <c r="O215" s="159">
        <v>0.29112603513394369</v>
      </c>
      <c r="P215" s="159">
        <v>0.18010890679537261</v>
      </c>
      <c r="Q215" s="159">
        <v>0.18925343038141579</v>
      </c>
      <c r="R215" s="159">
        <v>0.56402281813980359</v>
      </c>
      <c r="S215" s="159" t="e">
        <f>NA()</f>
        <v>#N/A</v>
      </c>
      <c r="T215" s="159">
        <v>0.25494367263179535</v>
      </c>
    </row>
    <row r="216" spans="1:20">
      <c r="A216" s="158">
        <v>44165</v>
      </c>
      <c r="B216" s="159">
        <v>0.15473443133108686</v>
      </c>
      <c r="C216" s="159">
        <v>0.21569160990165492</v>
      </c>
      <c r="D216" s="159">
        <v>0.23418643992072014</v>
      </c>
      <c r="E216" s="159">
        <v>0.20363025169740712</v>
      </c>
      <c r="F216" s="159">
        <v>0.30121983446563533</v>
      </c>
      <c r="G216" s="159">
        <v>0.20217965290116502</v>
      </c>
      <c r="H216" s="159">
        <v>0.24966015391100016</v>
      </c>
      <c r="I216" s="159">
        <v>0.29181676206447449</v>
      </c>
      <c r="J216" s="159">
        <v>0.34755389768071415</v>
      </c>
      <c r="K216" s="159">
        <v>0.57248735005863538</v>
      </c>
      <c r="L216" s="159">
        <v>0.47009451700189331</v>
      </c>
      <c r="M216" s="159">
        <v>0.29939278576951339</v>
      </c>
      <c r="N216" s="159">
        <v>0.25041189604392811</v>
      </c>
      <c r="O216" s="159">
        <v>0.26548362499864853</v>
      </c>
      <c r="P216" s="159">
        <v>0.1626928040026403</v>
      </c>
      <c r="Q216" s="159">
        <v>0.18636578632813897</v>
      </c>
      <c r="R216" s="159">
        <v>0.53844453440009399</v>
      </c>
      <c r="S216" s="159" t="e">
        <f>NA()</f>
        <v>#N/A</v>
      </c>
      <c r="T216" s="159">
        <v>0.25010566871903278</v>
      </c>
    </row>
    <row r="217" spans="1:20">
      <c r="A217" s="158">
        <v>44196</v>
      </c>
      <c r="B217" s="159">
        <v>0.15746210585896508</v>
      </c>
      <c r="C217" s="159">
        <v>0.22731710387216406</v>
      </c>
      <c r="D217" s="159">
        <v>0.24562068342721649</v>
      </c>
      <c r="E217" s="159">
        <v>0.22531993200768569</v>
      </c>
      <c r="F217" s="159">
        <v>0.32569081821454621</v>
      </c>
      <c r="G217" s="159">
        <v>0.21146485556898781</v>
      </c>
      <c r="H217" s="159">
        <v>0.25996804680829477</v>
      </c>
      <c r="I217" s="159">
        <v>0.30345811555106206</v>
      </c>
      <c r="J217" s="159">
        <v>0.35569403729908233</v>
      </c>
      <c r="K217" s="159">
        <v>0.57327651002132451</v>
      </c>
      <c r="L217" s="159">
        <v>0.45028116362082937</v>
      </c>
      <c r="M217" s="159">
        <v>0.29853459215927092</v>
      </c>
      <c r="N217" s="159">
        <v>0.26060880736444081</v>
      </c>
      <c r="O217" s="159">
        <v>0.24523195473750961</v>
      </c>
      <c r="P217" s="159">
        <v>0.198875597190878</v>
      </c>
      <c r="Q217" s="159">
        <v>0.17219989796780699</v>
      </c>
      <c r="R217" s="159">
        <v>0.52936820335980128</v>
      </c>
      <c r="S217" s="159" t="e">
        <f>NA()</f>
        <v>#N/A</v>
      </c>
      <c r="T217" s="159">
        <v>0.25620969799528809</v>
      </c>
    </row>
    <row r="218" spans="1:20">
      <c r="A218" s="158">
        <v>44227</v>
      </c>
      <c r="B218" s="159">
        <v>0.15132248999253264</v>
      </c>
      <c r="C218" s="159">
        <v>0.21363097417691509</v>
      </c>
      <c r="D218" s="159">
        <v>0.25166310476397552</v>
      </c>
      <c r="E218" s="159">
        <v>0.25301927542853708</v>
      </c>
      <c r="F218" s="159">
        <v>0.32029351193505634</v>
      </c>
      <c r="G218" s="159">
        <v>0.20966688999983349</v>
      </c>
      <c r="H218" s="159">
        <v>0.27889392551985626</v>
      </c>
      <c r="I218" s="159">
        <v>0.30767744071218539</v>
      </c>
      <c r="J218" s="159">
        <v>0.36650043933176363</v>
      </c>
      <c r="K218" s="159">
        <v>0.5872786989800246</v>
      </c>
      <c r="L218" s="159">
        <v>0.45916372361606372</v>
      </c>
      <c r="M218" s="159">
        <v>0.3043197365929774</v>
      </c>
      <c r="N218" s="159">
        <v>0.26847455372702722</v>
      </c>
      <c r="O218" s="159">
        <v>0.28382775709546365</v>
      </c>
      <c r="P218" s="159">
        <v>0.15818004468629135</v>
      </c>
      <c r="Q218" s="159">
        <v>0.16440374695737844</v>
      </c>
      <c r="R218" s="159">
        <v>0.53384087078934317</v>
      </c>
      <c r="S218" s="159" t="e">
        <f>NA()</f>
        <v>#N/A</v>
      </c>
      <c r="T218" s="159">
        <v>0.26072772216355172</v>
      </c>
    </row>
    <row r="219" spans="1:20">
      <c r="A219" s="158">
        <v>44255</v>
      </c>
      <c r="B219" s="159">
        <v>0.15573671752437521</v>
      </c>
      <c r="C219" s="159">
        <v>0.21927099810663828</v>
      </c>
      <c r="D219" s="159">
        <v>0.25325679725640798</v>
      </c>
      <c r="E219" s="159">
        <v>0.26106013106571813</v>
      </c>
      <c r="F219" s="159">
        <v>0.32899206314588375</v>
      </c>
      <c r="G219" s="159">
        <v>0.21822556634612045</v>
      </c>
      <c r="H219" s="159">
        <v>0.28983609123692267</v>
      </c>
      <c r="I219" s="159">
        <v>0.31903088752894337</v>
      </c>
      <c r="J219" s="159">
        <v>0.36860084862891063</v>
      </c>
      <c r="K219" s="159">
        <v>0.58273705162043743</v>
      </c>
      <c r="L219" s="159">
        <v>0.47470855216819957</v>
      </c>
      <c r="M219" s="159">
        <v>0.31062797747750448</v>
      </c>
      <c r="N219" s="159">
        <v>0.27567291986281461</v>
      </c>
      <c r="O219" s="159">
        <v>0.40782348263705193</v>
      </c>
      <c r="P219" s="159">
        <v>0.16986696876759103</v>
      </c>
      <c r="Q219" s="159">
        <v>0.19772782145059928</v>
      </c>
      <c r="R219" s="159">
        <v>0.54356405051293033</v>
      </c>
      <c r="S219" s="159" t="e">
        <f>NA()</f>
        <v>#N/A</v>
      </c>
      <c r="T219" s="159">
        <v>0.27444872363455508</v>
      </c>
    </row>
    <row r="220" spans="1:20">
      <c r="A220" s="158">
        <v>44286</v>
      </c>
      <c r="B220" s="159">
        <v>0.16506868916692993</v>
      </c>
      <c r="C220" s="159">
        <v>0.22173669992883593</v>
      </c>
      <c r="D220" s="159">
        <v>0.27489303550514166</v>
      </c>
      <c r="E220" s="159">
        <v>0.26436294202350041</v>
      </c>
      <c r="F220" s="159">
        <v>0.33789145545158694</v>
      </c>
      <c r="G220" s="159">
        <v>0.22889916205008837</v>
      </c>
      <c r="H220" s="159">
        <v>0.29092220586008199</v>
      </c>
      <c r="I220" s="159">
        <v>0.32881969920185977</v>
      </c>
      <c r="J220" s="159">
        <v>0.37082748089151746</v>
      </c>
      <c r="K220" s="159">
        <v>0.59096643838233842</v>
      </c>
      <c r="L220" s="159">
        <v>0.46385895261373672</v>
      </c>
      <c r="M220" s="159">
        <v>0.3209746179334188</v>
      </c>
      <c r="N220" s="159">
        <v>0.27578065658365997</v>
      </c>
      <c r="O220" s="159">
        <v>0.39589362974021364</v>
      </c>
      <c r="P220" s="159">
        <v>0.1664148157660153</v>
      </c>
      <c r="Q220" s="159">
        <v>0.21709586516706711</v>
      </c>
      <c r="R220" s="159">
        <v>0.53868984594165092</v>
      </c>
      <c r="S220" s="159" t="e">
        <f>NA()</f>
        <v>#N/A</v>
      </c>
      <c r="T220" s="159">
        <v>0.28105016413734063</v>
      </c>
    </row>
    <row r="221" spans="1:20">
      <c r="A221" s="158">
        <v>44316</v>
      </c>
      <c r="B221" s="159">
        <v>0.15977802512269676</v>
      </c>
      <c r="C221" s="159">
        <v>0.22277458722663612</v>
      </c>
      <c r="D221" s="159">
        <v>0.27558684368459047</v>
      </c>
      <c r="E221" s="159">
        <v>0.2541879086996186</v>
      </c>
      <c r="F221" s="159">
        <v>0.32674085557620047</v>
      </c>
      <c r="G221" s="159">
        <v>0.2156327010708658</v>
      </c>
      <c r="H221" s="159">
        <v>0.29243668997005812</v>
      </c>
      <c r="I221" s="159">
        <v>0.33584258873070977</v>
      </c>
      <c r="J221" s="159">
        <v>0.36671813810475157</v>
      </c>
      <c r="K221" s="159">
        <v>0.59037709156709905</v>
      </c>
      <c r="L221" s="159">
        <v>0.45616758566840809</v>
      </c>
      <c r="M221" s="159">
        <v>0.31236234396059326</v>
      </c>
      <c r="N221" s="159">
        <v>0.26858108092045307</v>
      </c>
      <c r="O221" s="159">
        <v>0.3779264823795358</v>
      </c>
      <c r="P221" s="159">
        <v>0.185608818365641</v>
      </c>
      <c r="Q221" s="159">
        <v>0.22544155759096568</v>
      </c>
      <c r="R221" s="159">
        <v>0.53353418979881462</v>
      </c>
      <c r="S221" s="159" t="e">
        <f>NA()</f>
        <v>#N/A</v>
      </c>
      <c r="T221" s="159">
        <v>0.27801296992624819</v>
      </c>
    </row>
    <row r="222" spans="1:20">
      <c r="A222" s="158">
        <v>44347</v>
      </c>
      <c r="B222" s="159">
        <v>0.15189505260113323</v>
      </c>
      <c r="C222" s="159">
        <v>0.21095451794262893</v>
      </c>
      <c r="D222" s="159">
        <v>0.29917735684407293</v>
      </c>
      <c r="E222" s="159">
        <v>0.27042002936617238</v>
      </c>
      <c r="F222" s="159">
        <v>0.30890342479439614</v>
      </c>
      <c r="G222" s="159">
        <v>0.20836404036162223</v>
      </c>
      <c r="H222" s="159">
        <v>0.27416748096158577</v>
      </c>
      <c r="I222" s="159">
        <v>0.34855533096868735</v>
      </c>
      <c r="J222" s="159">
        <v>0.37087106814123227</v>
      </c>
      <c r="K222" s="159">
        <v>0.60039441947539052</v>
      </c>
      <c r="L222" s="159">
        <v>0.45362561705636306</v>
      </c>
      <c r="M222" s="159">
        <v>0.31940932082583745</v>
      </c>
      <c r="N222" s="159">
        <v>0.25694419978010286</v>
      </c>
      <c r="O222" s="159">
        <v>0.52260297414125012</v>
      </c>
      <c r="P222" s="159">
        <v>0.21249572933503902</v>
      </c>
      <c r="Q222" s="159">
        <v>0.24430797911536623</v>
      </c>
      <c r="R222" s="159">
        <v>0.55382486559825517</v>
      </c>
      <c r="S222" s="159" t="e">
        <f>NA()</f>
        <v>#N/A</v>
      </c>
      <c r="T222" s="159">
        <v>0.28755343450531629</v>
      </c>
    </row>
    <row r="223" spans="1:20">
      <c r="A223" s="158">
        <v>44377</v>
      </c>
      <c r="B223" s="159">
        <v>0.16085313801698226</v>
      </c>
      <c r="C223" s="159">
        <v>0.21351253089946839</v>
      </c>
      <c r="D223" s="159">
        <v>0.33088111742402798</v>
      </c>
      <c r="E223" s="159">
        <v>0.29001702543370045</v>
      </c>
      <c r="F223" s="159">
        <v>0.29645461012951707</v>
      </c>
      <c r="G223" s="159">
        <v>0.19774498283109379</v>
      </c>
      <c r="H223" s="159">
        <v>0.29670098296607661</v>
      </c>
      <c r="I223" s="159">
        <v>0.35054791684653452</v>
      </c>
      <c r="J223" s="159">
        <v>0.36641718690776198</v>
      </c>
      <c r="K223" s="159">
        <v>0.60393964011540036</v>
      </c>
      <c r="L223" s="159">
        <v>0.4498768413400272</v>
      </c>
      <c r="M223" s="159">
        <v>0.33640678405401264</v>
      </c>
      <c r="N223" s="159">
        <v>0.24528041975232875</v>
      </c>
      <c r="O223" s="159">
        <v>0.69065258290014808</v>
      </c>
      <c r="P223" s="159">
        <v>0.29018781025713203</v>
      </c>
      <c r="Q223" s="159">
        <v>0.28769790060136491</v>
      </c>
      <c r="R223" s="159">
        <v>0.58403830632975684</v>
      </c>
      <c r="S223" s="159" t="e">
        <f>NA()</f>
        <v>#N/A</v>
      </c>
      <c r="T223" s="159">
        <v>0.30842181526062845</v>
      </c>
    </row>
    <row r="224" spans="1:20">
      <c r="A224" s="158">
        <v>44408</v>
      </c>
      <c r="B224" s="159">
        <v>0.15947368943762402</v>
      </c>
      <c r="C224" s="159">
        <v>0.20868645396450067</v>
      </c>
      <c r="D224" s="159">
        <v>0.31788594763896383</v>
      </c>
      <c r="E224" s="159">
        <v>0.30083918123705522</v>
      </c>
      <c r="F224" s="159">
        <v>0.29402478584272729</v>
      </c>
      <c r="G224" s="159">
        <v>0.22955357823763958</v>
      </c>
      <c r="H224" s="159">
        <v>0.31107451088996951</v>
      </c>
      <c r="I224" s="159">
        <v>0.36105994273436726</v>
      </c>
      <c r="J224" s="159">
        <v>0.36684523747078829</v>
      </c>
      <c r="K224" s="159">
        <v>0.5968577636649931</v>
      </c>
      <c r="L224" s="159">
        <v>0.42574051990010348</v>
      </c>
      <c r="M224" s="159">
        <v>0.36442669290701646</v>
      </c>
      <c r="N224" s="159">
        <v>0.24779967484821047</v>
      </c>
      <c r="O224" s="159">
        <v>0.69966432923273225</v>
      </c>
      <c r="P224" s="159">
        <v>0.31739458096823236</v>
      </c>
      <c r="Q224" s="159">
        <v>0.29520352008459344</v>
      </c>
      <c r="R224" s="159">
        <v>0.57364857214421927</v>
      </c>
      <c r="S224" s="159" t="e">
        <f>NA()</f>
        <v>#N/A</v>
      </c>
      <c r="T224" s="159">
        <v>0.31389690297150141</v>
      </c>
    </row>
    <row r="225" spans="1:20">
      <c r="A225" s="158">
        <v>44439</v>
      </c>
      <c r="B225" s="159">
        <v>0.15996948676592915</v>
      </c>
      <c r="C225" s="159">
        <v>0.20024752495372705</v>
      </c>
      <c r="D225" s="159">
        <v>0.30722131126708563</v>
      </c>
      <c r="E225" s="159">
        <v>0.32724589172382451</v>
      </c>
      <c r="F225" s="159">
        <v>0.31366800389244776</v>
      </c>
      <c r="G225" s="159">
        <v>0.23370524237308307</v>
      </c>
      <c r="H225" s="159">
        <v>0.30642684928372033</v>
      </c>
      <c r="I225" s="159">
        <v>0.37519834944536568</v>
      </c>
      <c r="J225" s="159">
        <v>0.36446303669001318</v>
      </c>
      <c r="K225" s="159">
        <v>0.58848634312986203</v>
      </c>
      <c r="L225" s="159">
        <v>0.42807382105793901</v>
      </c>
      <c r="M225" s="159">
        <v>0.32769838381352578</v>
      </c>
      <c r="N225" s="159">
        <v>0.2524142113228991</v>
      </c>
      <c r="O225" s="159">
        <v>0.7033705752848608</v>
      </c>
      <c r="P225" s="159">
        <v>0.30736199387189078</v>
      </c>
      <c r="Q225" s="159">
        <v>0.28609749434517856</v>
      </c>
      <c r="R225" s="159">
        <v>0.57618180832606136</v>
      </c>
      <c r="S225" s="159" t="e">
        <f>NA()</f>
        <v>#N/A</v>
      </c>
      <c r="T225" s="159">
        <v>0.31670447302819699</v>
      </c>
    </row>
    <row r="226" spans="1:20">
      <c r="A226" s="158">
        <v>44469</v>
      </c>
      <c r="B226" s="159">
        <v>0.1609530805323339</v>
      </c>
      <c r="C226" s="159">
        <v>0.20195823856531511</v>
      </c>
      <c r="D226" s="159">
        <v>0.29048270072188415</v>
      </c>
      <c r="E226" s="159">
        <v>0.33051003147512392</v>
      </c>
      <c r="F226" s="159">
        <v>0.32993454789492049</v>
      </c>
      <c r="G226" s="159">
        <v>0.21583290353449053</v>
      </c>
      <c r="H226" s="159">
        <v>0.29602436089028472</v>
      </c>
      <c r="I226" s="159">
        <v>0.37757012758517611</v>
      </c>
      <c r="J226" s="159">
        <v>0.36093349927489415</v>
      </c>
      <c r="K226" s="159">
        <v>0.58763520130961633</v>
      </c>
      <c r="L226" s="159">
        <v>0.44816690361919148</v>
      </c>
      <c r="M226" s="159">
        <v>0.35099124089858091</v>
      </c>
      <c r="N226" s="159">
        <v>0.25124801992964696</v>
      </c>
      <c r="O226" s="159">
        <v>0.69138665314471937</v>
      </c>
      <c r="P226" s="159">
        <v>0.28355641808289</v>
      </c>
      <c r="Q226" s="159">
        <v>0.29317821869769461</v>
      </c>
      <c r="R226" s="159">
        <v>0.56730164304497532</v>
      </c>
      <c r="S226" s="159" t="e">
        <f>NA()</f>
        <v>#N/A</v>
      </c>
      <c r="T226" s="159">
        <v>0.31669619311368657</v>
      </c>
    </row>
    <row r="227" spans="1:20">
      <c r="A227" s="158">
        <v>44500</v>
      </c>
      <c r="B227" s="159">
        <v>0.15526698347637924</v>
      </c>
      <c r="C227" s="159">
        <v>0.2067187884583635</v>
      </c>
      <c r="D227" s="159">
        <v>0.26859171138125826</v>
      </c>
      <c r="E227" s="159">
        <v>0.32983828448749319</v>
      </c>
      <c r="F227" s="159">
        <v>0.35603225036949693</v>
      </c>
      <c r="G227" s="159">
        <v>0.23635000860265371</v>
      </c>
      <c r="H227" s="159">
        <v>0.2991574517232814</v>
      </c>
      <c r="I227" s="159">
        <v>0.38015734569922965</v>
      </c>
      <c r="J227" s="159">
        <v>0.3557172733391461</v>
      </c>
      <c r="K227" s="159">
        <v>0.58083816090268336</v>
      </c>
      <c r="L227" s="159">
        <v>0.43764514520594178</v>
      </c>
      <c r="M227" s="159">
        <v>0.34996668428096078</v>
      </c>
      <c r="N227" s="159">
        <v>0.25638757618513436</v>
      </c>
      <c r="O227" s="159">
        <v>0.6850724234852299</v>
      </c>
      <c r="P227" s="159">
        <v>0.25990513916808283</v>
      </c>
      <c r="Q227" s="159">
        <v>0.32316013648167768</v>
      </c>
      <c r="R227" s="159">
        <v>0.57306016170576424</v>
      </c>
      <c r="S227" s="159" t="e">
        <f>NA()</f>
        <v>#N/A</v>
      </c>
      <c r="T227" s="159">
        <v>0.321204392717162</v>
      </c>
    </row>
    <row r="228" spans="1:20">
      <c r="A228" s="158">
        <v>44530</v>
      </c>
      <c r="B228" s="159">
        <v>0.15759872468533437</v>
      </c>
      <c r="C228" s="159">
        <v>0.22784505080804696</v>
      </c>
      <c r="D228" s="159">
        <v>0.24943046968297694</v>
      </c>
      <c r="E228" s="159">
        <v>0.3301285820756632</v>
      </c>
      <c r="F228" s="159">
        <v>0.3312711986101507</v>
      </c>
      <c r="G228" s="159">
        <v>0.22678263365126461</v>
      </c>
      <c r="H228" s="159">
        <v>0.30547525447480534</v>
      </c>
      <c r="I228" s="159">
        <v>0.35449104527552677</v>
      </c>
      <c r="J228" s="159">
        <v>0.34820734996447983</v>
      </c>
      <c r="K228" s="159">
        <v>0.5730821624369794</v>
      </c>
      <c r="L228" s="159">
        <v>0.42858764497627566</v>
      </c>
      <c r="M228" s="159">
        <v>0.34720695263128942</v>
      </c>
      <c r="N228" s="159">
        <v>0.25578963179452724</v>
      </c>
      <c r="O228" s="159">
        <v>0.68369149864869783</v>
      </c>
      <c r="P228" s="159">
        <v>0.26319288049987682</v>
      </c>
      <c r="Q228" s="159">
        <v>0.31973963574644843</v>
      </c>
      <c r="R228" s="159">
        <v>0.57719455883003112</v>
      </c>
      <c r="S228" s="159" t="e">
        <f>NA()</f>
        <v>#N/A</v>
      </c>
      <c r="T228" s="159">
        <v>0.31757106120098127</v>
      </c>
    </row>
    <row r="229" spans="1:20">
      <c r="A229" s="158">
        <v>44561</v>
      </c>
      <c r="B229" s="159">
        <v>0.1584910903501566</v>
      </c>
      <c r="C229" s="159">
        <v>0.25540658977922726</v>
      </c>
      <c r="D229" s="159">
        <v>0.27277696551671587</v>
      </c>
      <c r="E229" s="159">
        <v>0.31837801131818377</v>
      </c>
      <c r="F229" s="159">
        <v>0.34626516113900502</v>
      </c>
      <c r="G229" s="159">
        <v>0.23166513573258468</v>
      </c>
      <c r="H229" s="159">
        <v>0.312909685365656</v>
      </c>
      <c r="I229" s="159">
        <v>0.38035943881824941</v>
      </c>
      <c r="J229" s="159">
        <v>0.33939787195040994</v>
      </c>
      <c r="K229" s="159">
        <v>0.57125841369974684</v>
      </c>
      <c r="L229" s="159">
        <v>0.43057163121800318</v>
      </c>
      <c r="M229" s="159">
        <v>0.35994978532000227</v>
      </c>
      <c r="N229" s="159">
        <v>0.25332854883496597</v>
      </c>
      <c r="O229" s="159">
        <v>0.67939765061491375</v>
      </c>
      <c r="P229" s="159">
        <v>0.28302499141880816</v>
      </c>
      <c r="Q229" s="159">
        <v>0.31727414730195153</v>
      </c>
      <c r="R229" s="159">
        <v>0.56966215254040242</v>
      </c>
      <c r="S229" s="159" t="e">
        <f>NA()</f>
        <v>#N/A</v>
      </c>
      <c r="T229" s="159">
        <v>0.32034675658911266</v>
      </c>
    </row>
    <row r="230" spans="1:20">
      <c r="A230" s="158">
        <v>44592</v>
      </c>
      <c r="B230" s="159">
        <v>0.15438893606668941</v>
      </c>
      <c r="C230" s="159">
        <v>0.25596944605831018</v>
      </c>
      <c r="D230" s="159">
        <v>0.27712667812823072</v>
      </c>
      <c r="E230" s="159">
        <v>0.3189970240977415</v>
      </c>
      <c r="F230" s="159">
        <v>0.34187727653438688</v>
      </c>
      <c r="G230" s="159">
        <v>0.24800216098985212</v>
      </c>
      <c r="H230" s="159">
        <v>0.32872979060731056</v>
      </c>
      <c r="I230" s="159">
        <v>0.39433146245940875</v>
      </c>
      <c r="J230" s="159">
        <v>0.35276419416937654</v>
      </c>
      <c r="K230" s="159">
        <v>0.54706394965961747</v>
      </c>
      <c r="L230" s="159">
        <v>0.47339045303214305</v>
      </c>
      <c r="M230" s="159">
        <v>0.38347385229748748</v>
      </c>
      <c r="N230" s="159">
        <v>0.24574277297640743</v>
      </c>
      <c r="O230" s="159">
        <v>0.66462445977930329</v>
      </c>
      <c r="P230" s="159">
        <v>0.2984875430292232</v>
      </c>
      <c r="Q230" s="159">
        <v>0.31990397194067755</v>
      </c>
      <c r="R230" s="159">
        <v>0.56887336076379658</v>
      </c>
      <c r="S230" s="159" t="e">
        <f>NA()</f>
        <v>#N/A</v>
      </c>
      <c r="T230" s="159">
        <v>0.32372922445122654</v>
      </c>
    </row>
    <row r="231" spans="1:20">
      <c r="A231" s="158">
        <v>44620</v>
      </c>
      <c r="B231" s="159">
        <v>0.15659078873286517</v>
      </c>
      <c r="C231" s="159">
        <v>0.25844428876323372</v>
      </c>
      <c r="D231" s="159">
        <v>0.26723165331948534</v>
      </c>
      <c r="E231" s="159">
        <v>0.31525907011047605</v>
      </c>
      <c r="F231" s="159">
        <v>0.32435662286054495</v>
      </c>
      <c r="G231" s="159">
        <v>0.25485059092348261</v>
      </c>
      <c r="H231" s="159">
        <v>0.3242895967696714</v>
      </c>
      <c r="I231" s="159">
        <v>0.41478407290924718</v>
      </c>
      <c r="J231" s="159">
        <v>0.3359983044042017</v>
      </c>
      <c r="K231" s="159">
        <v>0.52625622013742868</v>
      </c>
      <c r="L231" s="159">
        <v>0.47205326548298387</v>
      </c>
      <c r="M231" s="159">
        <v>0.39784427297897662</v>
      </c>
      <c r="N231" s="159">
        <v>0.24043135425493173</v>
      </c>
      <c r="O231" s="159">
        <v>0.66645748219730394</v>
      </c>
      <c r="P231" s="159">
        <v>0.28784200522533082</v>
      </c>
      <c r="Q231" s="159">
        <v>0.3287306249100303</v>
      </c>
      <c r="R231" s="159">
        <v>0.57675433475753624</v>
      </c>
      <c r="S231" s="159" t="e">
        <f>NA()</f>
        <v>#N/A</v>
      </c>
      <c r="T231" s="159">
        <v>0.3240247324375462</v>
      </c>
    </row>
    <row r="232" spans="1:20">
      <c r="A232" s="158">
        <v>44651</v>
      </c>
      <c r="B232" s="159">
        <v>0.15741199199106731</v>
      </c>
      <c r="C232" s="159">
        <v>0.28764374874644627</v>
      </c>
      <c r="D232" s="159">
        <v>0.26264491426957076</v>
      </c>
      <c r="E232" s="159">
        <v>0.30723156382039041</v>
      </c>
      <c r="F232" s="159">
        <v>0.21511991971186156</v>
      </c>
      <c r="G232" s="159">
        <v>0.24380864141307704</v>
      </c>
      <c r="H232" s="159">
        <v>0.31110908684046423</v>
      </c>
      <c r="I232" s="159">
        <v>0.40572690663979238</v>
      </c>
      <c r="J232" s="159">
        <v>0.30010761843588146</v>
      </c>
      <c r="K232" s="159">
        <v>0.5105147447060151</v>
      </c>
      <c r="L232" s="159">
        <v>0.41979408152614683</v>
      </c>
      <c r="M232" s="159">
        <v>0.38590910042064824</v>
      </c>
      <c r="N232" s="159">
        <v>0.22605893747633399</v>
      </c>
      <c r="O232" s="159">
        <v>0.66318699981723106</v>
      </c>
      <c r="P232" s="159">
        <v>0.3046108876444597</v>
      </c>
      <c r="Q232" s="159">
        <v>0.32127268161983918</v>
      </c>
      <c r="R232" s="159">
        <v>0.5612269190149306</v>
      </c>
      <c r="S232" s="159" t="e">
        <f>NA()</f>
        <v>#N/A</v>
      </c>
      <c r="T232" s="159">
        <v>0.31065300668055573</v>
      </c>
    </row>
    <row r="233" spans="1:20">
      <c r="A233" s="158">
        <v>44681</v>
      </c>
      <c r="B233" s="159">
        <v>0.15779187972828837</v>
      </c>
      <c r="C233" s="159">
        <v>0.28856433453406449</v>
      </c>
      <c r="D233" s="159">
        <v>0.26977475798253953</v>
      </c>
      <c r="E233" s="159">
        <v>0.31938581088034768</v>
      </c>
      <c r="F233" s="159">
        <v>0.27146656175365191</v>
      </c>
      <c r="G233" s="159">
        <v>0.24174701402710735</v>
      </c>
      <c r="H233" s="159">
        <v>0.31023460864964425</v>
      </c>
      <c r="I233" s="159">
        <v>0.40570283005244939</v>
      </c>
      <c r="J233" s="159">
        <v>0.29320570380931327</v>
      </c>
      <c r="K233" s="159">
        <v>0.47227623077747055</v>
      </c>
      <c r="L233" s="159">
        <v>0.42014872679291576</v>
      </c>
      <c r="M233" s="159">
        <v>0.36084606173848732</v>
      </c>
      <c r="N233" s="159">
        <v>0.2111091384685784</v>
      </c>
      <c r="O233" s="159">
        <v>0.64747889903338252</v>
      </c>
      <c r="P233" s="159">
        <v>0.31965925910247561</v>
      </c>
      <c r="Q233" s="159">
        <v>0.31520570227237399</v>
      </c>
      <c r="R233" s="159">
        <v>0.55214254635788695</v>
      </c>
      <c r="S233" s="159" t="e">
        <f>NA()</f>
        <v>#N/A</v>
      </c>
      <c r="T233" s="159">
        <v>0.31177257475389464</v>
      </c>
    </row>
    <row r="234" spans="1:20">
      <c r="A234" s="158">
        <v>44712</v>
      </c>
      <c r="B234" s="159">
        <v>0.15128860249471557</v>
      </c>
      <c r="C234" s="159">
        <v>0.32153566874987788</v>
      </c>
      <c r="D234" s="159">
        <v>0.29117997120403172</v>
      </c>
      <c r="E234" s="159">
        <v>0.31395995670286242</v>
      </c>
      <c r="F234" s="159">
        <v>0.26238084818430862</v>
      </c>
      <c r="G234" s="159">
        <v>0.25183382341461696</v>
      </c>
      <c r="H234" s="159">
        <v>0.32506669482641504</v>
      </c>
      <c r="I234" s="159">
        <v>0.38595783327830513</v>
      </c>
      <c r="J234" s="159">
        <v>0.30322415545895326</v>
      </c>
      <c r="K234" s="159">
        <v>0.46775274446391246</v>
      </c>
      <c r="L234" s="159">
        <v>0.40436373168798018</v>
      </c>
      <c r="M234" s="159">
        <v>0.35652417405654185</v>
      </c>
      <c r="N234" s="159">
        <v>0.19503076677413608</v>
      </c>
      <c r="O234" s="159">
        <v>0.62593434189946284</v>
      </c>
      <c r="P234" s="159">
        <v>0.34819390217200963</v>
      </c>
      <c r="Q234" s="159">
        <v>0.34201862410281897</v>
      </c>
      <c r="R234" s="159">
        <v>0.55549170940598969</v>
      </c>
      <c r="S234" s="159" t="e">
        <f>NA()</f>
        <v>#N/A</v>
      </c>
      <c r="T234" s="159">
        <v>0.31577903628921289</v>
      </c>
    </row>
    <row r="235" spans="1:20">
      <c r="A235" s="158">
        <v>44742</v>
      </c>
      <c r="B235" s="159">
        <v>0.15283774423757204</v>
      </c>
      <c r="C235" s="159">
        <v>0.32694238346875432</v>
      </c>
      <c r="D235" s="159">
        <v>0.33588736084148429</v>
      </c>
      <c r="E235" s="159">
        <v>0.33172088154640839</v>
      </c>
      <c r="F235" s="159">
        <v>0.30302645279021545</v>
      </c>
      <c r="G235" s="159">
        <v>0.23531753034667485</v>
      </c>
      <c r="H235" s="159">
        <v>0.34900465184457646</v>
      </c>
      <c r="I235" s="159">
        <v>0.3854503613072221</v>
      </c>
      <c r="J235" s="159">
        <v>0.30231810150309851</v>
      </c>
      <c r="K235" s="159">
        <v>0.45594716593771456</v>
      </c>
      <c r="L235" s="159">
        <v>0.41081425885460304</v>
      </c>
      <c r="M235" s="159">
        <v>0.34428737014899569</v>
      </c>
      <c r="N235" s="159">
        <v>0.203124893880442</v>
      </c>
      <c r="O235" s="159">
        <v>0.62508967842240992</v>
      </c>
      <c r="P235" s="159">
        <v>0.35514041519751616</v>
      </c>
      <c r="Q235" s="159">
        <v>0.36430168097569859</v>
      </c>
      <c r="R235" s="159">
        <v>0.55539522173475508</v>
      </c>
      <c r="S235" s="159" t="e">
        <f>NA()</f>
        <v>#N/A</v>
      </c>
      <c r="T235" s="159">
        <v>0.32622468594919096</v>
      </c>
    </row>
    <row r="236" spans="1:20">
      <c r="A236" s="158">
        <v>44773</v>
      </c>
      <c r="B236" s="159">
        <v>0.16745697152229241</v>
      </c>
      <c r="C236" s="159">
        <v>0.34821322296588136</v>
      </c>
      <c r="D236" s="159">
        <v>0.34863050745016488</v>
      </c>
      <c r="E236" s="159">
        <v>0.33441296830659706</v>
      </c>
      <c r="F236" s="159">
        <v>0.31706872508748712</v>
      </c>
      <c r="G236" s="159">
        <v>0.22067259029808717</v>
      </c>
      <c r="H236" s="159">
        <v>0.40055139782168381</v>
      </c>
      <c r="I236" s="159">
        <v>0.41095524738882688</v>
      </c>
      <c r="J236" s="159">
        <v>0.30448185038935649</v>
      </c>
      <c r="K236" s="159">
        <v>0.45090182844521826</v>
      </c>
      <c r="L236" s="159">
        <v>0.43708501221559376</v>
      </c>
      <c r="M236" s="159">
        <v>0.33700500652885795</v>
      </c>
      <c r="N236" s="159">
        <v>0.21720185442784939</v>
      </c>
      <c r="O236" s="159">
        <v>0.60366576158259078</v>
      </c>
      <c r="P236" s="159">
        <v>0.40692895983410787</v>
      </c>
      <c r="Q236" s="159">
        <v>0.35810663127319659</v>
      </c>
      <c r="R236" s="159">
        <v>0.55102756481672566</v>
      </c>
      <c r="S236" s="159" t="e">
        <f>NA()</f>
        <v>#N/A</v>
      </c>
      <c r="T236" s="159">
        <v>0.33430816973865585</v>
      </c>
    </row>
    <row r="237" spans="1:20">
      <c r="A237" s="158">
        <v>44804</v>
      </c>
      <c r="B237" s="159">
        <v>0.17329686506164296</v>
      </c>
      <c r="C237" s="159">
        <v>0.38459343052857881</v>
      </c>
      <c r="D237" s="159">
        <v>0.37307015362496454</v>
      </c>
      <c r="E237" s="159">
        <v>0.34079263111955538</v>
      </c>
      <c r="F237" s="159">
        <v>0.30283624771123735</v>
      </c>
      <c r="G237" s="159">
        <v>0.22273680234465829</v>
      </c>
      <c r="H237" s="159">
        <v>0.41763975507819184</v>
      </c>
      <c r="I237" s="159">
        <v>0.44513193229910764</v>
      </c>
      <c r="J237" s="159">
        <v>0.31047256877157786</v>
      </c>
      <c r="K237" s="159">
        <v>0.44881280834377496</v>
      </c>
      <c r="L237" s="159">
        <v>0.42112588361575343</v>
      </c>
      <c r="M237" s="159">
        <v>0.35407558880883727</v>
      </c>
      <c r="N237" s="159">
        <v>0.22173353321669934</v>
      </c>
      <c r="O237" s="159">
        <v>0.60144711770812609</v>
      </c>
      <c r="P237" s="159">
        <v>0.4503056957645637</v>
      </c>
      <c r="Q237" s="159">
        <v>0.38804154962646042</v>
      </c>
      <c r="R237" s="159">
        <v>0.56241655102413379</v>
      </c>
      <c r="S237" s="159" t="e">
        <f>NA()</f>
        <v>#N/A</v>
      </c>
      <c r="T237" s="159">
        <v>0.34883616898416137</v>
      </c>
    </row>
    <row r="238" spans="1:20">
      <c r="A238" s="158">
        <v>44834</v>
      </c>
      <c r="B238" s="159">
        <v>0.16469391716171777</v>
      </c>
      <c r="C238" s="159">
        <v>0.42211651054911681</v>
      </c>
      <c r="D238" s="159">
        <v>0.35473056901217509</v>
      </c>
      <c r="E238" s="159">
        <v>0.32256782077064033</v>
      </c>
      <c r="F238" s="159">
        <v>0.29836642755762166</v>
      </c>
      <c r="G238" s="159">
        <v>0.21861827329996042</v>
      </c>
      <c r="H238" s="159">
        <v>0.43801703005257497</v>
      </c>
      <c r="I238" s="159">
        <v>0.45808730549153381</v>
      </c>
      <c r="J238" s="159">
        <v>0.31916382877201727</v>
      </c>
      <c r="K238" s="159">
        <v>0.44293069306860922</v>
      </c>
      <c r="L238" s="159">
        <v>0.42823113866370982</v>
      </c>
      <c r="M238" s="159">
        <v>0.36562194763796785</v>
      </c>
      <c r="N238" s="159">
        <v>0.22348469882749378</v>
      </c>
      <c r="O238" s="159">
        <v>0.59701041013775691</v>
      </c>
      <c r="P238" s="159">
        <v>0.43433867674340598</v>
      </c>
      <c r="Q238" s="159">
        <v>0.39072256034925801</v>
      </c>
      <c r="R238" s="159">
        <v>0.55805002339495713</v>
      </c>
      <c r="S238" s="159" t="e">
        <f>NA()</f>
        <v>#N/A</v>
      </c>
      <c r="T238" s="159">
        <v>0.3481828877549778</v>
      </c>
    </row>
    <row r="239" spans="1:20">
      <c r="A239" s="158">
        <v>44865</v>
      </c>
      <c r="B239" s="159">
        <v>0.20444127567790171</v>
      </c>
      <c r="C239" s="159">
        <v>0.45656881598719062</v>
      </c>
      <c r="D239" s="159">
        <v>0.37601908858789268</v>
      </c>
      <c r="E239" s="159">
        <v>0.3092086850410557</v>
      </c>
      <c r="F239" s="159">
        <v>0.29389809419346297</v>
      </c>
      <c r="G239" s="159">
        <v>0.23809488956925035</v>
      </c>
      <c r="H239" s="159">
        <v>0.43685458289496298</v>
      </c>
      <c r="I239" s="159">
        <v>0.48632504597196385</v>
      </c>
      <c r="J239" s="159">
        <v>0.31550185913438994</v>
      </c>
      <c r="K239" s="159">
        <v>0.45050300239218716</v>
      </c>
      <c r="L239" s="159">
        <v>0.40952115112501425</v>
      </c>
      <c r="M239" s="159">
        <v>0.36552547838774868</v>
      </c>
      <c r="N239" s="159">
        <v>0.2202754903958952</v>
      </c>
      <c r="O239" s="159">
        <v>0.59233881941762689</v>
      </c>
      <c r="P239" s="159">
        <v>0.45920733145189901</v>
      </c>
      <c r="Q239" s="159">
        <v>0.41897368449606837</v>
      </c>
      <c r="R239" s="159">
        <v>0.54557405983755458</v>
      </c>
      <c r="S239" s="159" t="e">
        <f>NA()</f>
        <v>#N/A</v>
      </c>
      <c r="T239" s="159">
        <v>0.35967797551060476</v>
      </c>
    </row>
    <row r="240" spans="1:20">
      <c r="A240" s="158">
        <v>44895</v>
      </c>
      <c r="B240" s="159">
        <v>0.21526402007818518</v>
      </c>
      <c r="C240" s="159">
        <v>0.4698579338014412</v>
      </c>
      <c r="D240" s="159">
        <v>0.3831731071821487</v>
      </c>
      <c r="E240" s="159">
        <v>0.29968198675250812</v>
      </c>
      <c r="F240" s="159">
        <v>0.29451157120226767</v>
      </c>
      <c r="G240" s="159">
        <v>0.22263578788313773</v>
      </c>
      <c r="H240" s="159">
        <v>0.43813125372250655</v>
      </c>
      <c r="I240" s="159">
        <v>0.48103428186237335</v>
      </c>
      <c r="J240" s="159">
        <v>0.31640660396278503</v>
      </c>
      <c r="K240" s="159">
        <v>0.48565604841735471</v>
      </c>
      <c r="L240" s="159">
        <v>0.39552335840772945</v>
      </c>
      <c r="M240" s="159">
        <v>0.37691782750352432</v>
      </c>
      <c r="N240" s="159">
        <v>0.21661682812627783</v>
      </c>
      <c r="O240" s="159">
        <v>0.6081157258732085</v>
      </c>
      <c r="P240" s="159">
        <v>0.44540727035560196</v>
      </c>
      <c r="Q240" s="159">
        <v>0.51892106055849507</v>
      </c>
      <c r="R240" s="159">
        <v>0.54418263478617079</v>
      </c>
      <c r="S240" s="159">
        <v>0.15375218349547767</v>
      </c>
      <c r="T240" s="159">
        <v>0.37858736348677113</v>
      </c>
    </row>
    <row r="241" spans="1:20">
      <c r="A241" s="158">
        <v>44926</v>
      </c>
      <c r="B241" s="159">
        <v>0.23317864843549105</v>
      </c>
      <c r="C241" s="159">
        <v>0.46702832796615046</v>
      </c>
      <c r="D241" s="159">
        <v>0.39695857020583569</v>
      </c>
      <c r="E241" s="159">
        <v>0.30421163826107428</v>
      </c>
      <c r="F241" s="159">
        <v>0.26892531024699273</v>
      </c>
      <c r="G241" s="159">
        <v>0.22386401035661124</v>
      </c>
      <c r="H241" s="159">
        <v>0.42399864525681435</v>
      </c>
      <c r="I241" s="159">
        <v>0.46918377457944149</v>
      </c>
      <c r="J241" s="159">
        <v>0.33493665282325041</v>
      </c>
      <c r="K241" s="159">
        <v>0.48071808504951652</v>
      </c>
      <c r="L241" s="159">
        <v>0.37577726675926498</v>
      </c>
      <c r="M241" s="159">
        <v>0.37422496594325527</v>
      </c>
      <c r="N241" s="159">
        <v>0.21059437535983114</v>
      </c>
      <c r="O241" s="159">
        <v>0.59863618160724097</v>
      </c>
      <c r="P241" s="159">
        <v>0.44469944884128587</v>
      </c>
      <c r="Q241" s="159">
        <v>0.47864281762099775</v>
      </c>
      <c r="R241" s="159">
        <v>0.53837857312656523</v>
      </c>
      <c r="S241" s="159">
        <v>0.15175862675895199</v>
      </c>
      <c r="T241" s="159">
        <v>0.37009850140860689</v>
      </c>
    </row>
    <row r="242" spans="1:20">
      <c r="A242" s="158">
        <v>44957</v>
      </c>
      <c r="B242" s="159">
        <v>0.28126168363170884</v>
      </c>
      <c r="C242" s="159">
        <v>0.45128458106159652</v>
      </c>
      <c r="D242" s="159">
        <v>0.39112084018590654</v>
      </c>
      <c r="E242" s="159">
        <v>0.29157057781364604</v>
      </c>
      <c r="F242" s="159">
        <v>0.26145582644368354</v>
      </c>
      <c r="G242" s="159">
        <v>0.21448832972517837</v>
      </c>
      <c r="H242" s="159">
        <v>0.40814407518124429</v>
      </c>
      <c r="I242" s="159">
        <v>0.48484422114980524</v>
      </c>
      <c r="J242" s="159">
        <v>0.35158645737049138</v>
      </c>
      <c r="K242" s="159">
        <v>0.46405437384562936</v>
      </c>
      <c r="L242" s="159">
        <v>0.39789819074069233</v>
      </c>
      <c r="M242" s="159">
        <v>0.37322974251820695</v>
      </c>
      <c r="N242" s="159">
        <v>0.2282240968154266</v>
      </c>
      <c r="O242" s="159">
        <v>0.6040855012228491</v>
      </c>
      <c r="P242" s="159">
        <v>0.4342873236131734</v>
      </c>
      <c r="Q242" s="159">
        <v>0.49510065463709146</v>
      </c>
      <c r="R242" s="159">
        <v>0.53000981944333025</v>
      </c>
      <c r="S242" s="159">
        <v>0.15478950365445962</v>
      </c>
      <c r="T242" s="159">
        <v>0.37544248565790117</v>
      </c>
    </row>
    <row r="243" spans="1:20">
      <c r="A243" s="158">
        <v>44985</v>
      </c>
      <c r="B243" s="159">
        <v>0.29468181998444409</v>
      </c>
      <c r="C243" s="159">
        <v>0.42996261895590421</v>
      </c>
      <c r="D243" s="159">
        <v>0.38006310715229596</v>
      </c>
      <c r="E243" s="159">
        <v>0.28453141837865376</v>
      </c>
      <c r="F243" s="159">
        <v>0.25005360913094693</v>
      </c>
      <c r="G243" s="159">
        <v>0.20207349865181243</v>
      </c>
      <c r="H243" s="159">
        <v>0.40354022528119676</v>
      </c>
      <c r="I243" s="159">
        <v>0.48719757208625153</v>
      </c>
      <c r="J243" s="159">
        <v>0.32169635090270982</v>
      </c>
      <c r="K243" s="159">
        <v>0.46325522338519981</v>
      </c>
      <c r="L243" s="159">
        <v>0.38613305805340037</v>
      </c>
      <c r="M243" s="159">
        <v>0.36660453348848482</v>
      </c>
      <c r="N243" s="159">
        <v>0.20986996714353742</v>
      </c>
      <c r="O243" s="159">
        <v>0.64554657016134731</v>
      </c>
      <c r="P243" s="159">
        <v>0.44031435176986594</v>
      </c>
      <c r="Q243" s="159">
        <v>0.51178163545834443</v>
      </c>
      <c r="R243" s="159">
        <v>0.52927741362997616</v>
      </c>
      <c r="S243" s="159">
        <v>0.1560683687437891</v>
      </c>
      <c r="T243" s="159">
        <v>0.37255331164462546</v>
      </c>
    </row>
    <row r="244" spans="1:20">
      <c r="A244" s="158">
        <v>45016</v>
      </c>
      <c r="B244" s="159">
        <v>0.28409574582535774</v>
      </c>
      <c r="C244" s="159">
        <v>0.41190214313235646</v>
      </c>
      <c r="D244" s="159">
        <v>0.40214240042277194</v>
      </c>
      <c r="E244" s="159">
        <v>0.3664269339303633</v>
      </c>
      <c r="F244" s="159">
        <v>0.24681983888911277</v>
      </c>
      <c r="G244" s="159">
        <v>0.19642859985541544</v>
      </c>
      <c r="H244" s="159">
        <v>0.41380839512193734</v>
      </c>
      <c r="I244" s="159">
        <v>0.48120542206804506</v>
      </c>
      <c r="J244" s="159">
        <v>0.32694556636966821</v>
      </c>
      <c r="K244" s="159">
        <v>0.46951310797851381</v>
      </c>
      <c r="L244" s="159">
        <v>0.39067407580339558</v>
      </c>
      <c r="M244" s="159">
        <v>0.36326970440151157</v>
      </c>
      <c r="N244" s="159">
        <v>0.20257494478254198</v>
      </c>
      <c r="O244" s="159">
        <v>0.63885984761466763</v>
      </c>
      <c r="P244" s="159">
        <v>0.4247333178171957</v>
      </c>
      <c r="Q244" s="159">
        <v>0.50754737159476648</v>
      </c>
      <c r="R244" s="159">
        <v>0.52306113985168734</v>
      </c>
      <c r="S244" s="159">
        <v>0.17363105097168038</v>
      </c>
      <c r="T244" s="159">
        <v>0.38225708755040466</v>
      </c>
    </row>
    <row r="245" spans="1:20">
      <c r="A245" s="158">
        <v>45046</v>
      </c>
      <c r="B245" s="159">
        <v>0.2831220748429889</v>
      </c>
      <c r="C245" s="159">
        <v>0.40446453278897299</v>
      </c>
      <c r="D245" s="159">
        <v>0.39443828965243583</v>
      </c>
      <c r="E245" s="159">
        <v>0.32999265319583765</v>
      </c>
      <c r="F245" s="159">
        <v>0.24122707706694194</v>
      </c>
      <c r="G245" s="159">
        <v>0.18202858801385863</v>
      </c>
      <c r="H245" s="159">
        <v>0.39148769725808624</v>
      </c>
      <c r="I245" s="159">
        <v>0.47567272391156201</v>
      </c>
      <c r="J245" s="159">
        <v>0.33055430717213419</v>
      </c>
      <c r="K245" s="159">
        <v>0.45713981577716639</v>
      </c>
      <c r="L245" s="159">
        <v>0.3768126562450988</v>
      </c>
      <c r="M245" s="159">
        <v>0.36351902620360577</v>
      </c>
      <c r="N245" s="159">
        <v>0.18802530906594556</v>
      </c>
      <c r="O245" s="159">
        <v>0.64341906730500265</v>
      </c>
      <c r="P245" s="159">
        <v>0.41825093096224653</v>
      </c>
      <c r="Q245" s="159">
        <v>0.49207361695326973</v>
      </c>
      <c r="R245" s="159">
        <v>0.52717705976900431</v>
      </c>
      <c r="S245" s="159">
        <v>0.15059005713085941</v>
      </c>
      <c r="T245" s="159">
        <v>0.36979456648556164</v>
      </c>
    </row>
    <row r="246" spans="1:20">
      <c r="A246" s="158">
        <v>45077</v>
      </c>
      <c r="B246" s="159">
        <v>0.28564603633817987</v>
      </c>
      <c r="C246" s="159">
        <v>0.3730266690433256</v>
      </c>
      <c r="D246" s="159">
        <v>0.38568076385300804</v>
      </c>
      <c r="E246" s="159">
        <v>0.29850216756507547</v>
      </c>
      <c r="F246" s="159">
        <v>0.24673603159420784</v>
      </c>
      <c r="G246" s="159">
        <v>0.18158394475844089</v>
      </c>
      <c r="H246" s="159">
        <v>0.3783794323499603</v>
      </c>
      <c r="I246" s="159">
        <v>0.47331030609950786</v>
      </c>
      <c r="J246" s="159">
        <v>0.32782741420713502</v>
      </c>
      <c r="K246" s="159">
        <v>0.45832778905498178</v>
      </c>
      <c r="L246" s="159">
        <v>0.3866935154610443</v>
      </c>
      <c r="M246" s="159">
        <v>0.37423827233651558</v>
      </c>
      <c r="N246" s="159">
        <v>0.17788262540995423</v>
      </c>
      <c r="O246" s="159">
        <v>0.63523579538270047</v>
      </c>
      <c r="P246" s="159">
        <v>0.39563253595700743</v>
      </c>
      <c r="Q246" s="159">
        <v>0.53002735039008542</v>
      </c>
      <c r="R246" s="159">
        <v>0.50001057494489687</v>
      </c>
      <c r="S246" s="159">
        <v>0.16798808551614303</v>
      </c>
      <c r="T246" s="159">
        <v>0.36526376110594788</v>
      </c>
    </row>
    <row r="247" spans="1:20">
      <c r="A247" s="158">
        <v>45107</v>
      </c>
      <c r="B247" s="159">
        <v>0.2391048746024475</v>
      </c>
      <c r="C247" s="159">
        <v>0.37623255216096213</v>
      </c>
      <c r="D247" s="159">
        <v>0.3720364688648185</v>
      </c>
      <c r="E247" s="159">
        <v>0.28773277166360672</v>
      </c>
      <c r="F247" s="159">
        <v>0.24390384527502382</v>
      </c>
      <c r="G247" s="159">
        <v>0.19862927043323075</v>
      </c>
      <c r="H247" s="159">
        <v>0.38570622490100526</v>
      </c>
      <c r="I247" s="159">
        <v>0.45819388404537637</v>
      </c>
      <c r="J247" s="159">
        <v>0.33026648646312551</v>
      </c>
      <c r="K247" s="159">
        <v>0.47693032678175806</v>
      </c>
      <c r="L247" s="159">
        <v>0.39230769579349278</v>
      </c>
      <c r="M247" s="159">
        <v>0.34441332550138931</v>
      </c>
      <c r="N247" s="159">
        <v>0.16240420587185569</v>
      </c>
      <c r="O247" s="159">
        <v>0.65205479440093528</v>
      </c>
      <c r="P247" s="159">
        <v>0.38058859051110439</v>
      </c>
      <c r="Q247" s="159">
        <v>0.51479162527338762</v>
      </c>
      <c r="R247" s="159">
        <v>0.51929064383245938</v>
      </c>
      <c r="S247" s="159">
        <v>0.1801865249508692</v>
      </c>
      <c r="T247" s="159">
        <v>0.3546163019550278</v>
      </c>
    </row>
    <row r="248" spans="1:20">
      <c r="A248" s="158">
        <v>45138</v>
      </c>
      <c r="B248" s="159">
        <v>0.23791042496386514</v>
      </c>
      <c r="C248" s="159">
        <v>0.38460184987315094</v>
      </c>
      <c r="D248" s="159">
        <v>0.3713369485953304</v>
      </c>
      <c r="E248" s="159">
        <v>0.27477902085222239</v>
      </c>
      <c r="F248" s="159">
        <v>0.25603002842579919</v>
      </c>
      <c r="G248" s="159">
        <v>0.20390190449942344</v>
      </c>
      <c r="H248" s="159">
        <v>0.3674729546735257</v>
      </c>
      <c r="I248" s="159">
        <v>0.45932192051441578</v>
      </c>
      <c r="J248" s="159">
        <v>0.31350342519669511</v>
      </c>
      <c r="K248" s="159">
        <v>0.47705387052943871</v>
      </c>
      <c r="L248" s="159">
        <v>0.39625400239443914</v>
      </c>
      <c r="M248" s="159">
        <v>0.34198852957096276</v>
      </c>
      <c r="N248" s="159">
        <v>0.18311754181169584</v>
      </c>
      <c r="O248" s="159">
        <v>0.66260830481971422</v>
      </c>
      <c r="P248" s="159">
        <v>0.39582178903075627</v>
      </c>
      <c r="Q248" s="159">
        <v>0.50753900277005948</v>
      </c>
      <c r="R248" s="159">
        <v>0.52598909878652556</v>
      </c>
      <c r="S248" s="159">
        <v>0.16891988736664126</v>
      </c>
      <c r="T248" s="159">
        <v>0.35220379212467057</v>
      </c>
    </row>
    <row r="249" spans="1:20">
      <c r="A249" s="158">
        <v>45169</v>
      </c>
      <c r="B249" s="159">
        <v>0.23021627852478033</v>
      </c>
      <c r="C249" s="159">
        <v>0.3824209818459291</v>
      </c>
      <c r="D249" s="159">
        <v>0.37511065332084054</v>
      </c>
      <c r="E249" s="159">
        <v>0.27351313071136024</v>
      </c>
      <c r="F249" s="159">
        <v>0.26452624057342655</v>
      </c>
      <c r="G249" s="159">
        <v>0.21458396403662569</v>
      </c>
      <c r="H249" s="159">
        <v>0.34785933649014339</v>
      </c>
      <c r="I249" s="159">
        <v>0.46741116444522962</v>
      </c>
      <c r="J249" s="159">
        <v>0.33117633715555111</v>
      </c>
      <c r="K249" s="159">
        <v>0.53153754982427281</v>
      </c>
      <c r="L249" s="159">
        <v>0.39786479191413709</v>
      </c>
      <c r="M249" s="159">
        <v>0.33167541840104409</v>
      </c>
      <c r="N249" s="159">
        <v>0.19820510314964665</v>
      </c>
      <c r="O249" s="159">
        <v>0.66383853185440589</v>
      </c>
      <c r="P249" s="159">
        <v>0.38208709324776141</v>
      </c>
      <c r="Q249" s="159">
        <v>0.48675016529969156</v>
      </c>
      <c r="R249" s="159">
        <v>0.5238131878872001</v>
      </c>
      <c r="S249" s="159">
        <v>0.17931091687813719</v>
      </c>
      <c r="T249" s="159">
        <v>0.34923777682474383</v>
      </c>
    </row>
    <row r="250" spans="1:20">
      <c r="A250" s="158">
        <v>45199</v>
      </c>
      <c r="B250" s="159">
        <v>0.24279935683612222</v>
      </c>
      <c r="C250" s="159">
        <v>0.39741814575398554</v>
      </c>
      <c r="D250" s="159">
        <v>0.37367869000927345</v>
      </c>
      <c r="E250" s="159">
        <v>0.30015421263440367</v>
      </c>
      <c r="F250" s="159">
        <v>0.25511607141609244</v>
      </c>
      <c r="G250" s="159">
        <v>0.23120874482467174</v>
      </c>
      <c r="H250" s="159">
        <v>0.36730561117832761</v>
      </c>
      <c r="I250" s="159">
        <v>0.47120634326385674</v>
      </c>
      <c r="J250" s="159">
        <v>0.31886226876509771</v>
      </c>
      <c r="K250" s="159">
        <v>0.61778335735669754</v>
      </c>
      <c r="L250" s="159">
        <v>0.39598167624144259</v>
      </c>
      <c r="M250" s="159">
        <v>0.34033017181702419</v>
      </c>
      <c r="N250" s="159">
        <v>0.20644579815488509</v>
      </c>
      <c r="O250" s="159">
        <v>0.65788810415752585</v>
      </c>
      <c r="P250" s="159">
        <v>0.36980378222609367</v>
      </c>
      <c r="Q250" s="159">
        <v>0.48130521364764861</v>
      </c>
      <c r="R250" s="159">
        <v>0.51971539300130232</v>
      </c>
      <c r="S250" s="159">
        <v>0.20029129520478603</v>
      </c>
      <c r="T250" s="159">
        <v>0.35714096739654216</v>
      </c>
    </row>
    <row r="251" spans="1:20">
      <c r="A251" s="158">
        <v>45230</v>
      </c>
      <c r="B251" s="159">
        <v>0.23729995839736387</v>
      </c>
      <c r="C251" s="159">
        <v>0.3841619782233528</v>
      </c>
      <c r="D251" s="159">
        <v>0.37064628449494974</v>
      </c>
      <c r="E251" s="159">
        <v>0.26930841261827287</v>
      </c>
      <c r="F251" s="159">
        <v>0.2629260851001296</v>
      </c>
      <c r="G251" s="159">
        <v>0.24943812125539178</v>
      </c>
      <c r="H251" s="159">
        <v>0.37800486704371061</v>
      </c>
      <c r="I251" s="159">
        <v>0.47228346903829016</v>
      </c>
      <c r="J251" s="159">
        <v>0.31500134636408733</v>
      </c>
      <c r="K251" s="159">
        <v>0.60571366308577301</v>
      </c>
      <c r="L251" s="159">
        <v>0.3986208991937048</v>
      </c>
      <c r="M251" s="159">
        <v>0.34716350864896506</v>
      </c>
      <c r="N251" s="159">
        <v>0.22225515285901784</v>
      </c>
      <c r="O251" s="159">
        <v>0.64862507451797125</v>
      </c>
      <c r="P251" s="159">
        <v>0.34290518872245374</v>
      </c>
      <c r="Q251" s="159">
        <v>0.45558319549717224</v>
      </c>
      <c r="R251" s="159">
        <v>0.49655891082958359</v>
      </c>
      <c r="S251" s="159">
        <v>0.19208550870346969</v>
      </c>
      <c r="T251" s="159">
        <v>0.34794891170686609</v>
      </c>
    </row>
    <row r="252" spans="1:20">
      <c r="A252" s="158">
        <v>45260</v>
      </c>
      <c r="B252" s="159">
        <v>0.22151871468992615</v>
      </c>
      <c r="C252" s="159">
        <v>0.36938401944793769</v>
      </c>
      <c r="D252" s="159">
        <v>0.37211457622971134</v>
      </c>
      <c r="E252" s="159">
        <v>0.25866283017386799</v>
      </c>
      <c r="F252" s="159">
        <v>0.27907565759757003</v>
      </c>
      <c r="G252" s="159">
        <v>0.23024349934384761</v>
      </c>
      <c r="H252" s="159">
        <v>0.38466202640542874</v>
      </c>
      <c r="I252" s="159">
        <v>0.46126089626051942</v>
      </c>
      <c r="J252" s="159">
        <v>0.31516916181001536</v>
      </c>
      <c r="K252" s="159">
        <v>0.59208758977114517</v>
      </c>
      <c r="L252" s="159">
        <v>0.40071513897394545</v>
      </c>
      <c r="M252" s="159">
        <v>0.31384542628977602</v>
      </c>
      <c r="N252" s="159">
        <v>0.23976522215499013</v>
      </c>
      <c r="O252" s="159">
        <v>0.62104793097441269</v>
      </c>
      <c r="P252" s="159">
        <v>0.32286526266348614</v>
      </c>
      <c r="Q252" s="159">
        <v>0.4353325964616549</v>
      </c>
      <c r="R252" s="159">
        <v>0.48117223930604924</v>
      </c>
      <c r="S252" s="159">
        <v>0.2071320153970172</v>
      </c>
      <c r="T252" s="159">
        <v>0.33961979039782147</v>
      </c>
    </row>
    <row r="253" spans="1:20">
      <c r="A253" s="158">
        <v>45291</v>
      </c>
      <c r="B253" s="159">
        <v>0.23270552751373727</v>
      </c>
      <c r="C253" s="159">
        <v>0.35833358200107929</v>
      </c>
      <c r="D253" s="159">
        <v>0.35345983478803328</v>
      </c>
      <c r="E253" s="159">
        <v>0.2460495260406147</v>
      </c>
      <c r="F253" s="159">
        <v>0.26657651327196352</v>
      </c>
      <c r="G253" s="159">
        <v>0.23658916554541923</v>
      </c>
      <c r="H253" s="159">
        <v>0.39753812413920969</v>
      </c>
      <c r="I253" s="159">
        <v>0.44416517356635654</v>
      </c>
      <c r="J253" s="159">
        <v>0.30030817484725997</v>
      </c>
      <c r="K253" s="159">
        <v>0.59543531746930434</v>
      </c>
      <c r="L253" s="159">
        <v>0.39813292478471779</v>
      </c>
      <c r="M253" s="159">
        <v>0.31422558515673421</v>
      </c>
      <c r="N253" s="159">
        <v>0.25055328627913181</v>
      </c>
      <c r="O253" s="159">
        <v>0.6235373847869482</v>
      </c>
      <c r="P253" s="159">
        <v>0.31229410732351992</v>
      </c>
      <c r="Q253" s="159">
        <v>0.41551414962390237</v>
      </c>
      <c r="R253" s="159">
        <v>0.45757858993095585</v>
      </c>
      <c r="S253" s="159">
        <v>0.20040155316430647</v>
      </c>
      <c r="T253" s="159">
        <v>0.3313974254375594</v>
      </c>
    </row>
    <row r="254" spans="1:20">
      <c r="A254" s="158">
        <v>45322</v>
      </c>
      <c r="B254" s="159">
        <v>0.28005765881243877</v>
      </c>
      <c r="C254" s="159">
        <v>0.3503240841636524</v>
      </c>
      <c r="D254" s="159">
        <v>0.35090029332955391</v>
      </c>
      <c r="E254" s="159">
        <v>0.25619693745181044</v>
      </c>
      <c r="F254" s="159">
        <v>0.26193607837065369</v>
      </c>
      <c r="G254" s="159">
        <v>0.22636167226074666</v>
      </c>
      <c r="H254" s="159">
        <v>0.38559240190310751</v>
      </c>
      <c r="I254" s="159">
        <v>0.45058949907664858</v>
      </c>
      <c r="J254" s="159">
        <v>0.30433777730756956</v>
      </c>
      <c r="K254" s="159">
        <v>0.59934023512760248</v>
      </c>
      <c r="L254" s="159">
        <v>0.40107650481884355</v>
      </c>
      <c r="M254" s="159">
        <v>0.3452549003289348</v>
      </c>
      <c r="N254" s="159">
        <v>0.26919117098526357</v>
      </c>
      <c r="O254" s="159">
        <v>0.75909398262247985</v>
      </c>
      <c r="P254" s="159">
        <v>0.30499378556514395</v>
      </c>
      <c r="Q254" s="159">
        <v>0.43107559655320582</v>
      </c>
      <c r="R254" s="159">
        <v>0.43189787090622678</v>
      </c>
      <c r="S254" s="159">
        <v>0.17546360822981064</v>
      </c>
      <c r="T254" s="159">
        <v>0.33962495214134525</v>
      </c>
    </row>
    <row r="255" spans="1:20">
      <c r="A255" s="158">
        <v>45351</v>
      </c>
      <c r="B255" s="159">
        <v>0.26641341782920847</v>
      </c>
      <c r="C255" s="159">
        <v>0.33813195643878846</v>
      </c>
      <c r="D255" s="159">
        <v>0.36553189823630583</v>
      </c>
      <c r="E255" s="159">
        <v>0.26568610399081016</v>
      </c>
      <c r="F255" s="159">
        <v>0.27312180511188455</v>
      </c>
      <c r="G255" s="159">
        <v>0.22332749072229821</v>
      </c>
      <c r="H255" s="159">
        <v>0.39259416918505058</v>
      </c>
      <c r="I255" s="159">
        <v>0.44810753139679044</v>
      </c>
      <c r="J255" s="159">
        <v>0.28604718910265309</v>
      </c>
      <c r="K255" s="159">
        <v>0.60743825613662228</v>
      </c>
      <c r="L255" s="159">
        <v>0.37396852888891347</v>
      </c>
      <c r="M255" s="159">
        <v>0.33068860719671628</v>
      </c>
      <c r="N255" s="159">
        <v>0.27129791388505281</v>
      </c>
      <c r="O255" s="159">
        <v>0.78472200112690516</v>
      </c>
      <c r="P255" s="159">
        <v>0.31152964298352742</v>
      </c>
      <c r="Q255" s="159">
        <v>0.44933809251398865</v>
      </c>
      <c r="R255" s="159">
        <v>0.42211145167146591</v>
      </c>
      <c r="S255" s="159">
        <v>0.15880841321500086</v>
      </c>
      <c r="T255" s="159">
        <v>0.3423292587584692</v>
      </c>
    </row>
    <row r="256" spans="1:20">
      <c r="A256" s="158">
        <v>45382</v>
      </c>
      <c r="B256" s="159">
        <v>0.26482542993709929</v>
      </c>
      <c r="C256" s="159">
        <v>0.34061610697053274</v>
      </c>
      <c r="D256" s="159">
        <v>0.3728440592158706</v>
      </c>
      <c r="E256" s="159">
        <v>0.26485637220125668</v>
      </c>
      <c r="F256" s="159">
        <v>0.27742331014536692</v>
      </c>
      <c r="G256" s="159">
        <v>0.21262635047697553</v>
      </c>
      <c r="H256" s="159">
        <v>0.40845580510495572</v>
      </c>
      <c r="I256" s="159">
        <v>0.44257374309224418</v>
      </c>
      <c r="J256" s="159">
        <v>0.29544043418710197</v>
      </c>
      <c r="K256" s="159">
        <v>0.615689313014534</v>
      </c>
      <c r="L256" s="159">
        <v>0.38796177892242767</v>
      </c>
      <c r="M256" s="159">
        <v>0.31818604973872594</v>
      </c>
      <c r="N256" s="159">
        <v>0.26707641387985565</v>
      </c>
      <c r="O256" s="159">
        <v>0.78492015848929653</v>
      </c>
      <c r="P256" s="159">
        <v>0.31545517938822415</v>
      </c>
      <c r="Q256" s="159">
        <v>0.47004943834443241</v>
      </c>
      <c r="R256" s="159">
        <v>0.42072951874848818</v>
      </c>
      <c r="S256" s="159">
        <v>0.1607106420108956</v>
      </c>
      <c r="T256" s="159">
        <v>0.34730950562649743</v>
      </c>
    </row>
    <row r="257" spans="1:20">
      <c r="A257" s="158">
        <v>45412</v>
      </c>
      <c r="B257" s="159">
        <v>0.25987930117472446</v>
      </c>
      <c r="C257" s="159">
        <v>0.32378643570593429</v>
      </c>
      <c r="D257" s="159">
        <v>0.37204828841563053</v>
      </c>
      <c r="E257" s="159">
        <v>0.27520536619226516</v>
      </c>
      <c r="F257" s="159">
        <v>0.25904135423991909</v>
      </c>
      <c r="G257" s="159">
        <v>0.19645326972422533</v>
      </c>
      <c r="H257" s="159">
        <v>0.39742013401209436</v>
      </c>
      <c r="I257" s="159">
        <v>0.43965482728833533</v>
      </c>
      <c r="J257" s="159">
        <v>0.28511194990529987</v>
      </c>
      <c r="K257" s="159">
        <v>0.61522476286428818</v>
      </c>
      <c r="L257" s="159">
        <v>0.39828193386021293</v>
      </c>
      <c r="M257" s="159">
        <v>0.30747457461780703</v>
      </c>
      <c r="N257" s="159">
        <v>0.25135232430756499</v>
      </c>
      <c r="O257" s="159">
        <v>0.7978269080634679</v>
      </c>
      <c r="P257" s="159">
        <v>0.31742466764166077</v>
      </c>
      <c r="Q257" s="159">
        <v>0.45679473474694954</v>
      </c>
      <c r="R257" s="159">
        <v>0.40957874173967057</v>
      </c>
      <c r="S257" s="159">
        <v>0.15032401878540078</v>
      </c>
      <c r="T257" s="159">
        <v>0.3416499533268984</v>
      </c>
    </row>
    <row r="258" spans="1:20">
      <c r="A258" s="158">
        <v>45443</v>
      </c>
      <c r="B258" s="159">
        <v>0.2552958878442334</v>
      </c>
      <c r="C258" s="159">
        <v>0.30999111446788447</v>
      </c>
      <c r="D258" s="159">
        <v>0.37530300138877198</v>
      </c>
      <c r="E258" s="159">
        <v>0.25367838089797085</v>
      </c>
      <c r="F258" s="159">
        <v>0.2387895540468353</v>
      </c>
      <c r="G258" s="159">
        <v>0.18481230088366993</v>
      </c>
      <c r="H258" s="159">
        <v>0.40640082245383508</v>
      </c>
      <c r="I258" s="159">
        <v>0.42491646636174768</v>
      </c>
      <c r="J258" s="159">
        <v>0.27449887341752738</v>
      </c>
      <c r="K258" s="159">
        <v>0.60819671348934146</v>
      </c>
      <c r="L258" s="159">
        <v>0.36655916483412165</v>
      </c>
      <c r="M258" s="159">
        <v>0.28764151075567684</v>
      </c>
      <c r="N258" s="159">
        <v>0.24338816745801004</v>
      </c>
      <c r="O258" s="159">
        <v>0.78095392097590577</v>
      </c>
      <c r="P258" s="159">
        <v>0.33331439656691347</v>
      </c>
      <c r="Q258" s="159">
        <v>0.45967530619495883</v>
      </c>
      <c r="R258" s="159">
        <v>0.39233984569052865</v>
      </c>
      <c r="S258" s="159">
        <v>0.17465146062164466</v>
      </c>
      <c r="T258" s="159">
        <v>0.33466929703843074</v>
      </c>
    </row>
    <row r="259" spans="1:20">
      <c r="A259" s="158">
        <v>45473</v>
      </c>
      <c r="B259" s="159">
        <v>0.2581086009229262</v>
      </c>
      <c r="C259" s="159">
        <v>0.31812181146295071</v>
      </c>
      <c r="D259" s="159">
        <v>0.38496045826119762</v>
      </c>
      <c r="E259" s="159">
        <v>0.24203109918913121</v>
      </c>
      <c r="F259" s="159">
        <v>0.27399213846687465</v>
      </c>
      <c r="G259" s="159">
        <v>0.17983331536258063</v>
      </c>
      <c r="H259" s="159">
        <v>0.40954915092815841</v>
      </c>
      <c r="I259" s="159">
        <v>0.41074134995243533</v>
      </c>
      <c r="J259" s="159">
        <v>0.27295722369933023</v>
      </c>
      <c r="K259" s="159">
        <v>0.6040134626257162</v>
      </c>
      <c r="L259" s="159">
        <v>0.39760772995570831</v>
      </c>
      <c r="M259" s="159">
        <v>0.30271333729342531</v>
      </c>
      <c r="N259" s="159">
        <v>0.24620553002933634</v>
      </c>
      <c r="O259" s="159">
        <v>0.79400611358575324</v>
      </c>
      <c r="P259" s="159">
        <v>0.31771283454117855</v>
      </c>
      <c r="Q259" s="159">
        <v>0.46567827180902532</v>
      </c>
      <c r="R259" s="159">
        <v>0.39244048649011953</v>
      </c>
      <c r="S259" s="159">
        <v>0.19912160960714848</v>
      </c>
      <c r="T259" s="159">
        <v>0.33496661862676541</v>
      </c>
    </row>
    <row r="260" spans="1:20">
      <c r="A260" s="158">
        <v>45504</v>
      </c>
      <c r="B260" s="159">
        <v>0.2670486987743344</v>
      </c>
      <c r="C260" s="159">
        <v>0.33526752421934453</v>
      </c>
      <c r="D260" s="159">
        <v>0.39031701873850277</v>
      </c>
      <c r="E260" s="159">
        <v>0.23604471123019999</v>
      </c>
      <c r="F260" s="159">
        <v>0.28930553638608814</v>
      </c>
      <c r="G260" s="159">
        <v>0.16632077470933809</v>
      </c>
      <c r="H260" s="159">
        <v>0.39134981943108549</v>
      </c>
      <c r="I260" s="159">
        <v>0.41258590789141658</v>
      </c>
      <c r="J260" s="159">
        <v>0.26129890157331653</v>
      </c>
      <c r="K260" s="159">
        <v>0.60202902575953765</v>
      </c>
      <c r="L260" s="159">
        <v>0.42388200261538073</v>
      </c>
      <c r="M260" s="159">
        <v>0.28906125452356957</v>
      </c>
      <c r="N260" s="159">
        <v>0.25102447787894766</v>
      </c>
      <c r="O260" s="159">
        <v>0.79467339994873465</v>
      </c>
      <c r="P260" s="159">
        <v>0.30300845335099091</v>
      </c>
      <c r="Q260" s="159">
        <v>0.44225113553397982</v>
      </c>
      <c r="R260" s="159">
        <v>0.38661159903401021</v>
      </c>
      <c r="S260" s="159">
        <v>0.18561146099240147</v>
      </c>
      <c r="T260" s="159">
        <v>0.32796664467351777</v>
      </c>
    </row>
    <row r="261" spans="1:20">
      <c r="A261" s="158">
        <v>45535</v>
      </c>
      <c r="B261" s="159">
        <v>0.27509763285711858</v>
      </c>
      <c r="C261" s="159">
        <v>0.32151646472578593</v>
      </c>
      <c r="D261" s="159">
        <v>0.37830532319733962</v>
      </c>
      <c r="E261" s="159">
        <v>0.23663414532906576</v>
      </c>
      <c r="F261" s="159">
        <v>0.28818900453958829</v>
      </c>
      <c r="G261" s="159">
        <v>0.16951163097343847</v>
      </c>
      <c r="H261" s="159">
        <v>0.38441345870294541</v>
      </c>
      <c r="I261" s="159">
        <v>0.40113318715709878</v>
      </c>
      <c r="J261" s="159">
        <v>0.2705877153924639</v>
      </c>
      <c r="K261" s="159">
        <v>0.61166995806297242</v>
      </c>
      <c r="L261" s="159">
        <v>0.4476617743339672</v>
      </c>
      <c r="M261" s="159">
        <v>0.30082097959308268</v>
      </c>
      <c r="N261" s="159">
        <v>0.25025158016400134</v>
      </c>
      <c r="O261" s="159">
        <v>0.78884916406395222</v>
      </c>
      <c r="P261" s="159">
        <v>0.28738468283161289</v>
      </c>
      <c r="Q261" s="159">
        <v>0.47089741184391726</v>
      </c>
      <c r="R261" s="159">
        <v>0.38111445451492865</v>
      </c>
      <c r="S261" s="159">
        <v>0.1685990385125731</v>
      </c>
      <c r="T261" s="159">
        <v>0.33243206524564306</v>
      </c>
    </row>
    <row r="262" spans="1:20">
      <c r="A262" s="158">
        <v>45565</v>
      </c>
      <c r="B262" s="159">
        <v>0.22302986774015657</v>
      </c>
      <c r="C262" s="159">
        <v>0.30055726247898024</v>
      </c>
      <c r="D262" s="159">
        <v>0.38809300485225123</v>
      </c>
      <c r="E262" s="159">
        <v>0.23047044733320149</v>
      </c>
      <c r="F262" s="159">
        <v>0.28591093107071142</v>
      </c>
      <c r="G262" s="159">
        <v>0.16029612029320586</v>
      </c>
      <c r="H262" s="159">
        <v>0.37165861549823775</v>
      </c>
      <c r="I262" s="159">
        <v>0.3947360889936431</v>
      </c>
      <c r="J262" s="159">
        <v>0.27033017241277107</v>
      </c>
      <c r="K262" s="159">
        <v>0.60390841561360542</v>
      </c>
      <c r="L262" s="159">
        <v>0.45567622311451911</v>
      </c>
      <c r="M262" s="159">
        <v>0.30377658414922015</v>
      </c>
      <c r="N262" s="159">
        <v>0.24241722026168663</v>
      </c>
      <c r="O262" s="159">
        <v>0.79123766218370417</v>
      </c>
      <c r="P262" s="159">
        <v>0.28158079107446282</v>
      </c>
      <c r="Q262" s="159">
        <v>0.45788781721585819</v>
      </c>
      <c r="R262" s="159">
        <v>0.38882708680597872</v>
      </c>
      <c r="S262" s="159">
        <v>0.19033168739414333</v>
      </c>
      <c r="T262" s="159">
        <v>0.32240117008513869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B7790-4C60-1742-AD77-A04D91896BF9}">
  <dimension ref="A1:AT262"/>
  <sheetViews>
    <sheetView topLeftCell="AM1" zoomScale="164" workbookViewId="0">
      <selection activeCell="AR88" sqref="AR88"/>
    </sheetView>
  </sheetViews>
  <sheetFormatPr baseColWidth="10" defaultRowHeight="15"/>
  <sheetData>
    <row r="1" spans="1:46">
      <c r="A1" s="156" t="s">
        <v>1146</v>
      </c>
      <c r="B1" s="157">
        <v>11500</v>
      </c>
      <c r="C1" s="157">
        <v>11800</v>
      </c>
      <c r="D1" s="157">
        <v>15100</v>
      </c>
      <c r="E1" s="157">
        <v>15700</v>
      </c>
      <c r="F1" s="157">
        <v>16000</v>
      </c>
      <c r="G1" s="157">
        <v>16300</v>
      </c>
      <c r="H1" s="157">
        <v>16600</v>
      </c>
      <c r="I1" s="157">
        <v>19300</v>
      </c>
      <c r="J1" s="157">
        <v>20500</v>
      </c>
      <c r="K1" s="157">
        <v>20800</v>
      </c>
      <c r="L1" s="157">
        <v>21400</v>
      </c>
      <c r="M1" s="157">
        <v>21700</v>
      </c>
      <c r="N1" s="157">
        <v>22000</v>
      </c>
      <c r="O1" s="157">
        <v>22300</v>
      </c>
      <c r="P1" s="157">
        <v>24100</v>
      </c>
      <c r="Q1" s="157">
        <v>24700</v>
      </c>
      <c r="R1" s="157">
        <v>25000</v>
      </c>
      <c r="S1" s="157">
        <v>26200</v>
      </c>
      <c r="T1" s="157"/>
      <c r="U1" s="156" t="s">
        <v>1147</v>
      </c>
      <c r="V1" s="157">
        <v>11500</v>
      </c>
      <c r="W1" s="157">
        <v>11800</v>
      </c>
      <c r="X1" s="157">
        <v>15100</v>
      </c>
      <c r="Y1" s="157">
        <v>15700</v>
      </c>
      <c r="Z1" s="157">
        <v>16000</v>
      </c>
      <c r="AA1" s="157">
        <v>16300</v>
      </c>
      <c r="AB1" s="157">
        <v>16600</v>
      </c>
      <c r="AC1" s="157">
        <v>19300</v>
      </c>
      <c r="AD1" s="157">
        <v>20500</v>
      </c>
      <c r="AE1" s="157">
        <v>20800</v>
      </c>
      <c r="AF1" s="157">
        <v>21400</v>
      </c>
      <c r="AG1" s="157">
        <v>21700</v>
      </c>
      <c r="AH1" s="157">
        <v>22000</v>
      </c>
      <c r="AI1" s="157">
        <v>22300</v>
      </c>
      <c r="AJ1" s="157">
        <v>24100</v>
      </c>
      <c r="AK1" s="157">
        <v>24700</v>
      </c>
      <c r="AL1" s="157">
        <v>25000</v>
      </c>
      <c r="AM1" s="157">
        <v>26200</v>
      </c>
      <c r="AN1" s="157" t="s">
        <v>1148</v>
      </c>
      <c r="AO1" s="161" t="s">
        <v>1149</v>
      </c>
      <c r="AP1" s="157" t="s">
        <v>1150</v>
      </c>
      <c r="AQ1" s="157"/>
      <c r="AS1" t="s">
        <v>347</v>
      </c>
      <c r="AT1" s="157" t="s">
        <v>1150</v>
      </c>
    </row>
    <row r="2" spans="1:46">
      <c r="A2" s="158">
        <v>37652</v>
      </c>
      <c r="B2" s="161">
        <v>3928075.9483869998</v>
      </c>
      <c r="C2" s="161">
        <v>6883961.508835</v>
      </c>
      <c r="D2" s="161">
        <v>-114648.803226</v>
      </c>
      <c r="E2" s="161">
        <v>6087871.0516130002</v>
      </c>
      <c r="F2" s="161">
        <v>14056992.990323</v>
      </c>
      <c r="G2" s="161">
        <v>9127706.4064520001</v>
      </c>
      <c r="H2" s="161">
        <v>1863431.2677420001</v>
      </c>
      <c r="I2" s="161">
        <v>18168932.600000001</v>
      </c>
      <c r="J2" s="161">
        <v>6401975.9870969998</v>
      </c>
      <c r="K2" s="161">
        <v>1946131.2096770001</v>
      </c>
      <c r="L2" s="161">
        <v>2098307.5677419999</v>
      </c>
      <c r="M2" s="161">
        <v>11848420.548387</v>
      </c>
      <c r="N2" s="161">
        <v>10455566.612903001</v>
      </c>
      <c r="O2" s="161">
        <v>5045782.1903229998</v>
      </c>
      <c r="P2" s="161">
        <v>8280206.1225810004</v>
      </c>
      <c r="Q2" s="161">
        <v>0</v>
      </c>
      <c r="R2" s="161">
        <v>0</v>
      </c>
      <c r="S2" s="161">
        <v>0</v>
      </c>
      <c r="T2" s="157"/>
      <c r="U2" s="158">
        <v>37652</v>
      </c>
      <c r="V2" s="161">
        <v>625601.2087745599</v>
      </c>
      <c r="W2" s="161">
        <v>743568.58668180008</v>
      </c>
      <c r="X2" s="161">
        <v>-6563711.7887738803</v>
      </c>
      <c r="Y2" s="161">
        <v>1331520.11896744</v>
      </c>
      <c r="Z2" s="161">
        <v>-328716.15883875987</v>
      </c>
      <c r="AA2" s="161">
        <v>641433.26348375995</v>
      </c>
      <c r="AB2" s="161">
        <v>2359625.8607739597</v>
      </c>
      <c r="AC2" s="161">
        <v>584090.1847740002</v>
      </c>
      <c r="AD2" s="161">
        <v>497049.75251636014</v>
      </c>
      <c r="AE2" s="161">
        <v>1020691.48064476</v>
      </c>
      <c r="AF2" s="161">
        <v>2115295.9628389599</v>
      </c>
      <c r="AG2" s="161">
        <v>2796779.0503225601</v>
      </c>
      <c r="AH2" s="161">
        <v>3600575.5548386406</v>
      </c>
      <c r="AI2" s="161">
        <v>705392.49200024002</v>
      </c>
      <c r="AJ2" s="161">
        <v>1686872.6846452798</v>
      </c>
      <c r="AK2" s="161">
        <v>0</v>
      </c>
      <c r="AL2" s="161">
        <v>0</v>
      </c>
      <c r="AM2" s="161">
        <v>0</v>
      </c>
      <c r="AN2" s="161">
        <v>11816068.253649682</v>
      </c>
      <c r="AO2" s="161">
        <v>106078713.20883602</v>
      </c>
      <c r="AP2" s="157">
        <v>0.11138962659160011</v>
      </c>
      <c r="AQ2" s="157"/>
      <c r="AS2" s="2">
        <v>37711</v>
      </c>
      <c r="AT2">
        <f>VLOOKUP(AS2,$U$2:$AP$262,MATCH(AT$1,$U$1:$AP$1,0),FALSE)</f>
        <v>0.20225985241369468</v>
      </c>
    </row>
    <row r="3" spans="1:46">
      <c r="A3" s="158">
        <v>37680</v>
      </c>
      <c r="B3" s="161">
        <v>3757563.4478569999</v>
      </c>
      <c r="C3" s="161">
        <v>6673739.2996359998</v>
      </c>
      <c r="D3" s="161">
        <v>-39175.771429</v>
      </c>
      <c r="E3" s="161">
        <v>2675873.0430339999</v>
      </c>
      <c r="F3" s="161">
        <v>12886298.817856999</v>
      </c>
      <c r="G3" s="161">
        <v>8889930.2607140001</v>
      </c>
      <c r="H3" s="161">
        <v>1885600.9928570001</v>
      </c>
      <c r="I3" s="161">
        <v>14144481.740714001</v>
      </c>
      <c r="J3" s="161">
        <v>5780395.2862299997</v>
      </c>
      <c r="K3" s="161">
        <v>2781480.8285710001</v>
      </c>
      <c r="L3" s="161">
        <v>1744433.7617860001</v>
      </c>
      <c r="M3" s="161">
        <v>4488471.125</v>
      </c>
      <c r="N3" s="161">
        <v>10459721.551225999</v>
      </c>
      <c r="O3" s="161">
        <v>5046049.692857</v>
      </c>
      <c r="P3" s="161">
        <v>6313258.9500000002</v>
      </c>
      <c r="Q3" s="161">
        <v>0</v>
      </c>
      <c r="R3" s="161">
        <v>0</v>
      </c>
      <c r="S3" s="161">
        <v>0</v>
      </c>
      <c r="T3" s="157"/>
      <c r="U3" s="158">
        <v>37680</v>
      </c>
      <c r="V3" s="161">
        <v>567474.74340015999</v>
      </c>
      <c r="W3" s="161">
        <v>809624.85547268006</v>
      </c>
      <c r="X3" s="161">
        <v>-6592078.5145715196</v>
      </c>
      <c r="Y3" s="161">
        <v>1788036.3776929202</v>
      </c>
      <c r="Z3" s="161">
        <v>359781.14185716026</v>
      </c>
      <c r="AA3" s="161">
        <v>719288.40442832001</v>
      </c>
      <c r="AB3" s="161">
        <v>2449014.3094281601</v>
      </c>
      <c r="AC3" s="161">
        <v>837663.76254331972</v>
      </c>
      <c r="AD3" s="161">
        <v>691217.35136640002</v>
      </c>
      <c r="AE3" s="161">
        <v>966037.19342848007</v>
      </c>
      <c r="AF3" s="161">
        <v>2736778.7342996802</v>
      </c>
      <c r="AG3" s="161">
        <v>3813656.3578570001</v>
      </c>
      <c r="AH3" s="161">
        <v>3688474.87553488</v>
      </c>
      <c r="AI3" s="161">
        <v>706096.32257116004</v>
      </c>
      <c r="AJ3" s="161">
        <v>1977775.890286</v>
      </c>
      <c r="AK3" s="161">
        <v>0</v>
      </c>
      <c r="AL3" s="161">
        <v>0</v>
      </c>
      <c r="AM3" s="161">
        <v>0</v>
      </c>
      <c r="AN3" s="161">
        <v>15518841.805594802</v>
      </c>
      <c r="AO3" s="161">
        <v>87488123.026909992</v>
      </c>
      <c r="AP3" s="157">
        <v>0.177382269371826</v>
      </c>
      <c r="AQ3" s="157"/>
      <c r="AS3" s="2">
        <v>37802</v>
      </c>
      <c r="AT3">
        <f t="shared" ref="AT3:AT66" si="0">VLOOKUP(AS3,$U$2:$AP$262,MATCH(AT$1,$U$1:$AP$1,0),FALSE)</f>
        <v>0.17140779717657986</v>
      </c>
    </row>
    <row r="4" spans="1:46">
      <c r="A4" s="158">
        <v>37711</v>
      </c>
      <c r="B4" s="161">
        <v>4017932.0248389998</v>
      </c>
      <c r="C4" s="161">
        <v>7107798.6309939995</v>
      </c>
      <c r="D4" s="161">
        <v>-44699.080645000002</v>
      </c>
      <c r="E4" s="161">
        <v>2729507.4604930002</v>
      </c>
      <c r="F4" s="161">
        <v>10020872.296774</v>
      </c>
      <c r="G4" s="161">
        <v>9170410.2612900008</v>
      </c>
      <c r="H4" s="161">
        <v>1957475.5</v>
      </c>
      <c r="I4" s="161">
        <v>14276517.629032001</v>
      </c>
      <c r="J4" s="161">
        <v>5798840</v>
      </c>
      <c r="K4" s="161">
        <v>2861430.9032259998</v>
      </c>
      <c r="L4" s="161">
        <v>1897949.2287099999</v>
      </c>
      <c r="M4" s="161">
        <v>4699796.6193549996</v>
      </c>
      <c r="N4" s="161">
        <v>10528904.376676001</v>
      </c>
      <c r="O4" s="161">
        <v>5158970.7258059997</v>
      </c>
      <c r="P4" s="161">
        <v>6947759.4774190001</v>
      </c>
      <c r="Q4" s="161">
        <v>631824.26774200005</v>
      </c>
      <c r="R4" s="161">
        <v>0</v>
      </c>
      <c r="S4" s="161">
        <v>0</v>
      </c>
      <c r="T4" s="157"/>
      <c r="U4" s="158">
        <v>37711</v>
      </c>
      <c r="V4" s="161">
        <v>528535.06024532008</v>
      </c>
      <c r="W4" s="161">
        <v>767765.90621572011</v>
      </c>
      <c r="X4" s="161">
        <v>-6625807.6587096006</v>
      </c>
      <c r="Y4" s="161">
        <v>1818743.1047408399</v>
      </c>
      <c r="Z4" s="161">
        <v>911935.03406412015</v>
      </c>
      <c r="AA4" s="161">
        <v>771575.25251619983</v>
      </c>
      <c r="AB4" s="161">
        <v>2546524.585161</v>
      </c>
      <c r="AC4" s="161">
        <v>933442.62645115983</v>
      </c>
      <c r="AD4" s="161">
        <v>742347.36129000003</v>
      </c>
      <c r="AE4" s="161">
        <v>951827.74322587997</v>
      </c>
      <c r="AF4" s="161">
        <v>2698035.5119098001</v>
      </c>
      <c r="AG4" s="161">
        <v>3552955.1476123999</v>
      </c>
      <c r="AH4" s="161">
        <v>3566185.1350598796</v>
      </c>
      <c r="AI4" s="161">
        <v>715555.73870928003</v>
      </c>
      <c r="AJ4" s="161">
        <v>1883715.41109672</v>
      </c>
      <c r="AK4" s="161">
        <v>1987249.66851596</v>
      </c>
      <c r="AL4" s="161">
        <v>0</v>
      </c>
      <c r="AM4" s="161">
        <v>0</v>
      </c>
      <c r="AN4" s="161">
        <v>17750585.628104679</v>
      </c>
      <c r="AO4" s="161">
        <v>87761290.321711004</v>
      </c>
      <c r="AP4" s="157">
        <v>0.20225985241369468</v>
      </c>
      <c r="AQ4" s="157"/>
      <c r="AS4" s="2">
        <v>37894</v>
      </c>
      <c r="AT4">
        <f t="shared" si="0"/>
        <v>0.17274648978896151</v>
      </c>
    </row>
    <row r="5" spans="1:46">
      <c r="A5" s="158">
        <v>37741</v>
      </c>
      <c r="B5" s="161">
        <v>4210902.9933329998</v>
      </c>
      <c r="C5" s="161">
        <v>7205206.2638450004</v>
      </c>
      <c r="D5" s="161">
        <v>-10150.766667</v>
      </c>
      <c r="E5" s="161">
        <v>2493715.9958330002</v>
      </c>
      <c r="F5" s="161">
        <v>9894092.0033330005</v>
      </c>
      <c r="G5" s="161">
        <v>9614849.5433329996</v>
      </c>
      <c r="H5" s="161">
        <v>2115972.213333</v>
      </c>
      <c r="I5" s="161">
        <v>13442309.194333</v>
      </c>
      <c r="J5" s="161">
        <v>5915339.6627669996</v>
      </c>
      <c r="K5" s="161">
        <v>2746467.33</v>
      </c>
      <c r="L5" s="161">
        <v>2222051.3253330002</v>
      </c>
      <c r="M5" s="161">
        <v>5183023.9866669998</v>
      </c>
      <c r="N5" s="161">
        <v>11259809.301378001</v>
      </c>
      <c r="O5" s="161">
        <v>5491762.8799999999</v>
      </c>
      <c r="P5" s="161">
        <v>7330795.1200000001</v>
      </c>
      <c r="Q5" s="161">
        <v>1237231.766667</v>
      </c>
      <c r="R5" s="161">
        <v>0</v>
      </c>
      <c r="S5" s="161">
        <v>0</v>
      </c>
      <c r="T5" s="157"/>
      <c r="U5" s="158">
        <v>37741</v>
      </c>
      <c r="V5" s="161">
        <v>487210.60746704001</v>
      </c>
      <c r="W5" s="161">
        <v>778986.38167159993</v>
      </c>
      <c r="X5" s="161">
        <v>-6504841.4079999598</v>
      </c>
      <c r="Y5" s="161">
        <v>1909802.1805000401</v>
      </c>
      <c r="Z5" s="161">
        <v>796412.75960004004</v>
      </c>
      <c r="AA5" s="161">
        <v>814482.08813304012</v>
      </c>
      <c r="AB5" s="161">
        <v>2592735.96773304</v>
      </c>
      <c r="AC5" s="161">
        <v>1157798.0966800402</v>
      </c>
      <c r="AD5" s="161">
        <v>847856.94046796008</v>
      </c>
      <c r="AE5" s="161">
        <v>938050.02040000004</v>
      </c>
      <c r="AF5" s="161">
        <v>2654155.30762704</v>
      </c>
      <c r="AG5" s="161">
        <v>3587570.6215999601</v>
      </c>
      <c r="AH5" s="161">
        <v>3571841.4408016396</v>
      </c>
      <c r="AI5" s="161">
        <v>687663.82106700016</v>
      </c>
      <c r="AJ5" s="161">
        <v>1849640.7856000001</v>
      </c>
      <c r="AK5" s="161">
        <v>2694883.2546669599</v>
      </c>
      <c r="AL5" s="161">
        <v>0</v>
      </c>
      <c r="AM5" s="161">
        <v>0</v>
      </c>
      <c r="AN5" s="161">
        <v>18864248.866015442</v>
      </c>
      <c r="AO5" s="161">
        <v>90353378.813488007</v>
      </c>
      <c r="AP5" s="157">
        <v>0.20878299310705328</v>
      </c>
      <c r="AQ5" s="157"/>
      <c r="AS5" s="2">
        <v>37986</v>
      </c>
      <c r="AT5">
        <f t="shared" si="0"/>
        <v>0.1585103466782504</v>
      </c>
    </row>
    <row r="6" spans="1:46">
      <c r="A6" s="158">
        <v>37772</v>
      </c>
      <c r="B6" s="161">
        <v>4411907.9725810001</v>
      </c>
      <c r="C6" s="161">
        <v>7270628.994713</v>
      </c>
      <c r="D6" s="161">
        <v>-15460.980645</v>
      </c>
      <c r="E6" s="161">
        <v>2190220.247581</v>
      </c>
      <c r="F6" s="161">
        <v>11830107.064839</v>
      </c>
      <c r="G6" s="161">
        <v>10419498.003333</v>
      </c>
      <c r="H6" s="161">
        <v>2241012.2548389998</v>
      </c>
      <c r="I6" s="161">
        <v>13410691.982257999</v>
      </c>
      <c r="J6" s="161">
        <v>6133136.2065810002</v>
      </c>
      <c r="K6" s="161">
        <v>2794373.0548390001</v>
      </c>
      <c r="L6" s="161">
        <v>2348162.6177420001</v>
      </c>
      <c r="M6" s="161">
        <v>5610396.8032259997</v>
      </c>
      <c r="N6" s="161">
        <v>11873250.964803999</v>
      </c>
      <c r="O6" s="161">
        <v>5565073.1612900002</v>
      </c>
      <c r="P6" s="161">
        <v>7509318.8483870002</v>
      </c>
      <c r="Q6" s="161">
        <v>5476183.5838710004</v>
      </c>
      <c r="R6" s="161">
        <v>0</v>
      </c>
      <c r="S6" s="161">
        <v>0</v>
      </c>
      <c r="T6" s="157"/>
      <c r="U6" s="158">
        <v>37772</v>
      </c>
      <c r="V6" s="161">
        <v>461222.94651628006</v>
      </c>
      <c r="W6" s="161">
        <v>801957.55289244</v>
      </c>
      <c r="X6" s="161">
        <v>-6198952.3274836</v>
      </c>
      <c r="Y6" s="161">
        <v>1922923.86061328</v>
      </c>
      <c r="Z6" s="161">
        <v>563653.31350932014</v>
      </c>
      <c r="AA6" s="161">
        <v>716343.73960004002</v>
      </c>
      <c r="AB6" s="161">
        <v>2550325.5616773204</v>
      </c>
      <c r="AC6" s="161">
        <v>1139623.51051604</v>
      </c>
      <c r="AD6" s="161">
        <v>836449.81650027994</v>
      </c>
      <c r="AE6" s="161">
        <v>942129.52374232002</v>
      </c>
      <c r="AF6" s="161">
        <v>2632684.5503869602</v>
      </c>
      <c r="AG6" s="161">
        <v>3639906.1578068803</v>
      </c>
      <c r="AH6" s="161">
        <v>3515506.7487485195</v>
      </c>
      <c r="AI6" s="161">
        <v>701772.7690322001</v>
      </c>
      <c r="AJ6" s="161">
        <v>1845349.0930325598</v>
      </c>
      <c r="AK6" s="161">
        <v>1767174.6796124801</v>
      </c>
      <c r="AL6" s="161">
        <v>0</v>
      </c>
      <c r="AM6" s="161">
        <v>0</v>
      </c>
      <c r="AN6" s="161">
        <v>17838071.496703319</v>
      </c>
      <c r="AO6" s="161">
        <v>99068500.780239016</v>
      </c>
      <c r="AP6" s="157">
        <v>0.18005795339805367</v>
      </c>
      <c r="AQ6" s="157"/>
      <c r="AS6" s="2">
        <v>38077</v>
      </c>
      <c r="AT6">
        <f t="shared" si="0"/>
        <v>0.17252713862429048</v>
      </c>
    </row>
    <row r="7" spans="1:46">
      <c r="A7" s="158">
        <v>37802</v>
      </c>
      <c r="B7" s="161">
        <v>4694508.0033329995</v>
      </c>
      <c r="C7" s="161">
        <v>7670056.4708460001</v>
      </c>
      <c r="D7" s="161">
        <v>1767.7</v>
      </c>
      <c r="E7" s="161">
        <v>2395781.526333</v>
      </c>
      <c r="F7" s="161">
        <v>10794878.412</v>
      </c>
      <c r="G7" s="161">
        <v>10618047.826667</v>
      </c>
      <c r="H7" s="161">
        <v>2380476.14</v>
      </c>
      <c r="I7" s="161">
        <v>13801025.305333</v>
      </c>
      <c r="J7" s="161">
        <v>6622537.7433329998</v>
      </c>
      <c r="K7" s="161">
        <v>2841258.3433329999</v>
      </c>
      <c r="L7" s="161">
        <v>2601235.8973329999</v>
      </c>
      <c r="M7" s="161">
        <v>5717566.6433330001</v>
      </c>
      <c r="N7" s="161">
        <v>12207903.666161999</v>
      </c>
      <c r="O7" s="161">
        <v>5569067.2033329997</v>
      </c>
      <c r="P7" s="161">
        <v>7855459.2933329996</v>
      </c>
      <c r="Q7" s="161">
        <v>7088950.3133330001</v>
      </c>
      <c r="R7" s="161">
        <v>0</v>
      </c>
      <c r="S7" s="161">
        <v>0</v>
      </c>
      <c r="T7" s="157"/>
      <c r="U7" s="158">
        <v>37802</v>
      </c>
      <c r="V7" s="161">
        <v>469241.77293304005</v>
      </c>
      <c r="W7" s="161">
        <v>855270.72349848005</v>
      </c>
      <c r="X7" s="161">
        <v>-6192709.8573329998</v>
      </c>
      <c r="Y7" s="161">
        <v>1925425.31684004</v>
      </c>
      <c r="Z7" s="161">
        <v>634478.19056000002</v>
      </c>
      <c r="AA7" s="161">
        <v>719143.96079995995</v>
      </c>
      <c r="AB7" s="161">
        <v>2520343.2631999999</v>
      </c>
      <c r="AC7" s="161">
        <v>1161535.5633600403</v>
      </c>
      <c r="AD7" s="161">
        <v>818514.50413304009</v>
      </c>
      <c r="AE7" s="161">
        <v>943197.99880003999</v>
      </c>
      <c r="AF7" s="161">
        <v>2616618.1256530401</v>
      </c>
      <c r="AG7" s="161">
        <v>3744948.3694670396</v>
      </c>
      <c r="AH7" s="161">
        <v>3516775.6185735599</v>
      </c>
      <c r="AI7" s="161">
        <v>715143.30226704013</v>
      </c>
      <c r="AJ7" s="161">
        <v>1814949.6181330401</v>
      </c>
      <c r="AK7" s="161">
        <v>1368218.7624000399</v>
      </c>
      <c r="AL7" s="161">
        <v>0</v>
      </c>
      <c r="AM7" s="161">
        <v>0</v>
      </c>
      <c r="AN7" s="161">
        <v>17631095.233285401</v>
      </c>
      <c r="AO7" s="161">
        <v>102860520.48800501</v>
      </c>
      <c r="AP7" s="157">
        <v>0.17140779717657986</v>
      </c>
      <c r="AQ7" s="157"/>
      <c r="AS7" s="2">
        <v>38168</v>
      </c>
      <c r="AT7">
        <f t="shared" si="0"/>
        <v>0.16685015355112215</v>
      </c>
    </row>
    <row r="8" spans="1:46">
      <c r="A8" s="158">
        <v>37833</v>
      </c>
      <c r="B8" s="161">
        <v>4623202.0451610005</v>
      </c>
      <c r="C8" s="161">
        <v>7796945.827916</v>
      </c>
      <c r="D8" s="161">
        <v>45593.274193999998</v>
      </c>
      <c r="E8" s="161">
        <v>2167399.7877420001</v>
      </c>
      <c r="F8" s="161">
        <v>11745081.498710001</v>
      </c>
      <c r="G8" s="161">
        <v>10565929.480644999</v>
      </c>
      <c r="H8" s="161">
        <v>2318801.9387099999</v>
      </c>
      <c r="I8" s="161">
        <v>15252427.847097</v>
      </c>
      <c r="J8" s="161">
        <v>6638983.2032260001</v>
      </c>
      <c r="K8" s="161">
        <v>2794012.2677420001</v>
      </c>
      <c r="L8" s="161">
        <v>2577826.8448390001</v>
      </c>
      <c r="M8" s="161">
        <v>5524418.1774190003</v>
      </c>
      <c r="N8" s="161">
        <v>12408226.448651001</v>
      </c>
      <c r="O8" s="161">
        <v>5674912.3580649998</v>
      </c>
      <c r="P8" s="161">
        <v>8196815.8483870002</v>
      </c>
      <c r="Q8" s="161">
        <v>7973957.5677420003</v>
      </c>
      <c r="R8" s="161">
        <v>0</v>
      </c>
      <c r="S8" s="161">
        <v>0</v>
      </c>
      <c r="T8" s="157"/>
      <c r="U8" s="158">
        <v>37833</v>
      </c>
      <c r="V8" s="161">
        <v>696877.01264567988</v>
      </c>
      <c r="W8" s="161">
        <v>905011.50065008004</v>
      </c>
      <c r="X8" s="161">
        <v>-6123982.5477422802</v>
      </c>
      <c r="Y8" s="161">
        <v>2055829.4448259599</v>
      </c>
      <c r="Z8" s="161">
        <v>474743.41370279994</v>
      </c>
      <c r="AA8" s="161">
        <v>824766.75264560012</v>
      </c>
      <c r="AB8" s="161">
        <v>2516577.1867097998</v>
      </c>
      <c r="AC8" s="161">
        <v>1043920.4325423599</v>
      </c>
      <c r="AD8" s="161">
        <v>853590.40270987991</v>
      </c>
      <c r="AE8" s="161">
        <v>887066.59238696005</v>
      </c>
      <c r="AF8" s="161">
        <v>2627062.7786193201</v>
      </c>
      <c r="AG8" s="161">
        <v>3819140.4316127198</v>
      </c>
      <c r="AH8" s="161">
        <v>3549702.6454198798</v>
      </c>
      <c r="AI8" s="161">
        <v>772745.5492902</v>
      </c>
      <c r="AJ8" s="161">
        <v>1741117.9046455601</v>
      </c>
      <c r="AK8" s="161">
        <v>1298609.8015479599</v>
      </c>
      <c r="AL8" s="161">
        <v>0</v>
      </c>
      <c r="AM8" s="161">
        <v>0</v>
      </c>
      <c r="AN8" s="161">
        <v>17942779.30221248</v>
      </c>
      <c r="AO8" s="161">
        <v>106304534.41624601</v>
      </c>
      <c r="AP8" s="157">
        <v>0.16878658469972446</v>
      </c>
      <c r="AQ8" s="157"/>
      <c r="AS8" s="2">
        <v>38260</v>
      </c>
      <c r="AT8">
        <f t="shared" si="0"/>
        <v>0.16365668345202522</v>
      </c>
    </row>
    <row r="9" spans="1:46">
      <c r="A9" s="158">
        <v>37864</v>
      </c>
      <c r="B9" s="161">
        <v>4654742.6161289997</v>
      </c>
      <c r="C9" s="161">
        <v>8118720.3576149996</v>
      </c>
      <c r="D9" s="161">
        <v>-54025.467742000001</v>
      </c>
      <c r="E9" s="161">
        <v>1885556.1738710001</v>
      </c>
      <c r="F9" s="161">
        <v>11603000.464194</v>
      </c>
      <c r="G9" s="161">
        <v>10578256.161289999</v>
      </c>
      <c r="H9" s="161">
        <v>2297923.2483870001</v>
      </c>
      <c r="I9" s="161">
        <v>15782688.545161</v>
      </c>
      <c r="J9" s="161">
        <v>6500518.7677419996</v>
      </c>
      <c r="K9" s="161">
        <v>2753806.4483869998</v>
      </c>
      <c r="L9" s="161">
        <v>2747307.7245160001</v>
      </c>
      <c r="M9" s="161">
        <v>5792837.8096770002</v>
      </c>
      <c r="N9" s="161">
        <v>12321016.501591999</v>
      </c>
      <c r="O9" s="161">
        <v>5912065.0741940001</v>
      </c>
      <c r="P9" s="161">
        <v>8225319.7225810001</v>
      </c>
      <c r="Q9" s="161">
        <v>8031699.9096769998</v>
      </c>
      <c r="R9" s="161">
        <v>0</v>
      </c>
      <c r="S9" s="161">
        <v>0</v>
      </c>
      <c r="T9" s="157"/>
      <c r="U9" s="158">
        <v>37864</v>
      </c>
      <c r="V9" s="161">
        <v>684687.11187052005</v>
      </c>
      <c r="W9" s="161">
        <v>999471.26676320017</v>
      </c>
      <c r="X9" s="161">
        <v>-6095664.2987099597</v>
      </c>
      <c r="Y9" s="161">
        <v>2104575.1946194801</v>
      </c>
      <c r="Z9" s="161">
        <v>732070.13784471992</v>
      </c>
      <c r="AA9" s="161">
        <v>884224.29290320026</v>
      </c>
      <c r="AB9" s="161">
        <v>2524045.4037415599</v>
      </c>
      <c r="AC9" s="161">
        <v>1122401.4068386804</v>
      </c>
      <c r="AD9" s="161">
        <v>932007.03819395998</v>
      </c>
      <c r="AE9" s="161">
        <v>894360.80683856015</v>
      </c>
      <c r="AF9" s="161">
        <v>2608539.4924130798</v>
      </c>
      <c r="AG9" s="161">
        <v>3688044.3338067601</v>
      </c>
      <c r="AH9" s="161">
        <v>3577152.5801639603</v>
      </c>
      <c r="AI9" s="161">
        <v>770424.41690272</v>
      </c>
      <c r="AJ9" s="161">
        <v>1754461.7623222801</v>
      </c>
      <c r="AK9" s="161">
        <v>1369626.5269677602</v>
      </c>
      <c r="AL9" s="161">
        <v>0</v>
      </c>
      <c r="AM9" s="161">
        <v>0</v>
      </c>
      <c r="AN9" s="161">
        <v>18550427.473480482</v>
      </c>
      <c r="AO9" s="161">
        <v>107151434.05727099</v>
      </c>
      <c r="AP9" s="157">
        <v>0.17312346434454184</v>
      </c>
      <c r="AQ9" s="157"/>
      <c r="AS9" s="2">
        <v>38352</v>
      </c>
      <c r="AT9">
        <f t="shared" si="0"/>
        <v>0.1883298672198975</v>
      </c>
    </row>
    <row r="10" spans="1:46">
      <c r="A10" s="158">
        <v>37894</v>
      </c>
      <c r="B10" s="161">
        <v>4450476.8833330004</v>
      </c>
      <c r="C10" s="161">
        <v>8380024.1946019996</v>
      </c>
      <c r="D10" s="161">
        <v>-60907.97</v>
      </c>
      <c r="E10" s="161">
        <v>1953737.664997</v>
      </c>
      <c r="F10" s="161">
        <v>12765218.84</v>
      </c>
      <c r="G10" s="161">
        <v>10433225.883332999</v>
      </c>
      <c r="H10" s="161">
        <v>2672528.5566670001</v>
      </c>
      <c r="I10" s="161">
        <v>15000357.913333001</v>
      </c>
      <c r="J10" s="161">
        <v>6071143.1566669997</v>
      </c>
      <c r="K10" s="161">
        <v>2901143.483333</v>
      </c>
      <c r="L10" s="161">
        <v>2711195.8</v>
      </c>
      <c r="M10" s="161">
        <v>5919082.5266669998</v>
      </c>
      <c r="N10" s="161">
        <v>11906504.198249999</v>
      </c>
      <c r="O10" s="161">
        <v>5669290.3633329999</v>
      </c>
      <c r="P10" s="161">
        <v>8971651.6699999999</v>
      </c>
      <c r="Q10" s="161">
        <v>8590870.1566669997</v>
      </c>
      <c r="R10" s="161">
        <v>0</v>
      </c>
      <c r="S10" s="161">
        <v>0</v>
      </c>
      <c r="T10" s="157"/>
      <c r="U10" s="158">
        <v>37894</v>
      </c>
      <c r="V10" s="161">
        <v>639218.67400003993</v>
      </c>
      <c r="W10" s="161">
        <v>983423.22998076002</v>
      </c>
      <c r="X10" s="161">
        <v>-6072178.6769330008</v>
      </c>
      <c r="Y10" s="161">
        <v>2115381.9468673603</v>
      </c>
      <c r="Z10" s="161">
        <v>588516.97253300017</v>
      </c>
      <c r="AA10" s="161">
        <v>970294.86066704034</v>
      </c>
      <c r="AB10" s="161">
        <v>2462916.6065329597</v>
      </c>
      <c r="AC10" s="161">
        <v>1334072.88373304</v>
      </c>
      <c r="AD10" s="161">
        <v>982182.42119996017</v>
      </c>
      <c r="AE10" s="161">
        <v>884221.74866703991</v>
      </c>
      <c r="AF10" s="161">
        <v>2621164.6706670001</v>
      </c>
      <c r="AG10" s="161">
        <v>3712888.8301329599</v>
      </c>
      <c r="AH10" s="161">
        <v>3770428.4228669996</v>
      </c>
      <c r="AI10" s="161">
        <v>619139.08973303996</v>
      </c>
      <c r="AJ10" s="161">
        <v>1650387.9329329999</v>
      </c>
      <c r="AK10" s="161">
        <v>1452525.21453296</v>
      </c>
      <c r="AL10" s="161">
        <v>0</v>
      </c>
      <c r="AM10" s="161">
        <v>0</v>
      </c>
      <c r="AN10" s="161">
        <v>18714584.828114159</v>
      </c>
      <c r="AO10" s="161">
        <v>108335543.32118198</v>
      </c>
      <c r="AP10" s="157">
        <v>0.17274648978896151</v>
      </c>
      <c r="AQ10" s="157"/>
      <c r="AS10" s="2">
        <v>38442</v>
      </c>
      <c r="AT10">
        <f t="shared" si="0"/>
        <v>0.23396259940449857</v>
      </c>
    </row>
    <row r="11" spans="1:46">
      <c r="A11" s="158">
        <v>37925</v>
      </c>
      <c r="B11" s="161">
        <v>4322324.7161290003</v>
      </c>
      <c r="C11" s="161">
        <v>8805224.1000750009</v>
      </c>
      <c r="D11" s="161">
        <v>-128035.909677</v>
      </c>
      <c r="E11" s="161">
        <v>1767102.84871</v>
      </c>
      <c r="F11" s="161">
        <v>12456762.109677</v>
      </c>
      <c r="G11" s="161">
        <v>10507399.748387</v>
      </c>
      <c r="H11" s="161">
        <v>2484057.1419350002</v>
      </c>
      <c r="I11" s="161">
        <v>15864271.93871</v>
      </c>
      <c r="J11" s="161">
        <v>6159973.1580649996</v>
      </c>
      <c r="K11" s="161">
        <v>3209181.583871</v>
      </c>
      <c r="L11" s="161">
        <v>2614886.4838709999</v>
      </c>
      <c r="M11" s="161">
        <v>6025049.1548389997</v>
      </c>
      <c r="N11" s="161">
        <v>11934974.659320001</v>
      </c>
      <c r="O11" s="161">
        <v>5970602.1516129998</v>
      </c>
      <c r="P11" s="161">
        <v>9705038.8451610003</v>
      </c>
      <c r="Q11" s="161">
        <v>10671087.122581</v>
      </c>
      <c r="R11" s="161">
        <v>0</v>
      </c>
      <c r="S11" s="161">
        <v>0</v>
      </c>
      <c r="T11" s="157"/>
      <c r="U11" s="158">
        <v>37925</v>
      </c>
      <c r="V11" s="161">
        <v>660326.42116151983</v>
      </c>
      <c r="W11" s="161">
        <v>956189.33379699988</v>
      </c>
      <c r="X11" s="161">
        <v>-5982356.6908387598</v>
      </c>
      <c r="Y11" s="161">
        <v>2145642.6581548001</v>
      </c>
      <c r="Z11" s="161">
        <v>512725.45006476017</v>
      </c>
      <c r="AA11" s="161">
        <v>1051986.2882585602</v>
      </c>
      <c r="AB11" s="161">
        <v>2499477.1429678001</v>
      </c>
      <c r="AC11" s="161">
        <v>1247408.8189678001</v>
      </c>
      <c r="AD11" s="161">
        <v>1048003.8984512001</v>
      </c>
      <c r="AE11" s="161">
        <v>876800.66154847993</v>
      </c>
      <c r="AF11" s="161">
        <v>2630240.3961294796</v>
      </c>
      <c r="AG11" s="161">
        <v>3789547.7465803204</v>
      </c>
      <c r="AH11" s="161">
        <v>3846015.3471526001</v>
      </c>
      <c r="AI11" s="161">
        <v>655296.35470944014</v>
      </c>
      <c r="AJ11" s="161">
        <v>1510942.4353546803</v>
      </c>
      <c r="AK11" s="161">
        <v>1617243.7065802803</v>
      </c>
      <c r="AL11" s="161">
        <v>0</v>
      </c>
      <c r="AM11" s="161">
        <v>0</v>
      </c>
      <c r="AN11" s="161">
        <v>19065489.969039962</v>
      </c>
      <c r="AO11" s="161">
        <v>112369899.853267</v>
      </c>
      <c r="AP11" s="157">
        <v>0.16966723289720595</v>
      </c>
      <c r="AQ11" s="157"/>
      <c r="AS11" s="2">
        <v>38533</v>
      </c>
      <c r="AT11">
        <f t="shared" si="0"/>
        <v>0.18760756963955741</v>
      </c>
    </row>
    <row r="12" spans="1:46">
      <c r="A12" s="158">
        <v>37955</v>
      </c>
      <c r="B12" s="161">
        <v>4247494.5133330002</v>
      </c>
      <c r="C12" s="161">
        <v>9012474.5409910008</v>
      </c>
      <c r="D12" s="161">
        <v>-141275.98666699999</v>
      </c>
      <c r="E12" s="161">
        <v>1224256.6033330001</v>
      </c>
      <c r="F12" s="161">
        <v>13529424.32</v>
      </c>
      <c r="G12" s="161">
        <v>11020516.27</v>
      </c>
      <c r="H12" s="161">
        <v>2328651.6333329999</v>
      </c>
      <c r="I12" s="161">
        <v>15881587.083333001</v>
      </c>
      <c r="J12" s="161">
        <v>6557547.1950000003</v>
      </c>
      <c r="K12" s="161">
        <v>3259664.7033330002</v>
      </c>
      <c r="L12" s="161">
        <v>2522202.19</v>
      </c>
      <c r="M12" s="161">
        <v>6492525.1509830002</v>
      </c>
      <c r="N12" s="161">
        <v>11972001.362961</v>
      </c>
      <c r="O12" s="161">
        <v>6462002.9033329999</v>
      </c>
      <c r="P12" s="161">
        <v>8715417.1600000001</v>
      </c>
      <c r="Q12" s="161">
        <v>11173790.41</v>
      </c>
      <c r="R12" s="161">
        <v>0</v>
      </c>
      <c r="S12" s="161">
        <v>0</v>
      </c>
      <c r="T12" s="157"/>
      <c r="U12" s="158">
        <v>37955</v>
      </c>
      <c r="V12" s="161">
        <v>674605.65840004</v>
      </c>
      <c r="W12" s="161">
        <v>1032843.2884140799</v>
      </c>
      <c r="X12" s="161">
        <v>-5988239.9149329597</v>
      </c>
      <c r="Y12" s="161">
        <v>2168373.54093304</v>
      </c>
      <c r="Z12" s="161">
        <v>225514.04826699989</v>
      </c>
      <c r="AA12" s="161">
        <v>1109530.580933</v>
      </c>
      <c r="AB12" s="161">
        <v>2534947.6706670402</v>
      </c>
      <c r="AC12" s="161">
        <v>1299162.7833330401</v>
      </c>
      <c r="AD12" s="161">
        <v>1054066.2365999999</v>
      </c>
      <c r="AE12" s="161">
        <v>868783.40226703999</v>
      </c>
      <c r="AF12" s="161">
        <v>2643993.1371999998</v>
      </c>
      <c r="AG12" s="161">
        <v>3535742.4152150401</v>
      </c>
      <c r="AH12" s="161">
        <v>3873877.2449976797</v>
      </c>
      <c r="AI12" s="161">
        <v>795249.85160003998</v>
      </c>
      <c r="AJ12" s="161">
        <v>1664202.174133</v>
      </c>
      <c r="AK12" s="161">
        <v>1431611.9507999998</v>
      </c>
      <c r="AL12" s="161">
        <v>0</v>
      </c>
      <c r="AM12" s="161">
        <v>0</v>
      </c>
      <c r="AN12" s="161">
        <v>18924264.068827078</v>
      </c>
      <c r="AO12" s="161">
        <v>114258280.05326599</v>
      </c>
      <c r="AP12" s="157">
        <v>0.16562706930302809</v>
      </c>
      <c r="AQ12" s="157"/>
      <c r="AS12" s="2">
        <v>38625</v>
      </c>
      <c r="AT12">
        <f t="shared" si="0"/>
        <v>0.19346351055708477</v>
      </c>
    </row>
    <row r="13" spans="1:46">
      <c r="A13" s="158">
        <v>37986</v>
      </c>
      <c r="B13" s="161">
        <v>4289709.390323</v>
      </c>
      <c r="C13" s="161">
        <v>8280607.8048390001</v>
      </c>
      <c r="D13" s="161">
        <v>-128974.97096799999</v>
      </c>
      <c r="E13" s="161">
        <v>1224275.6129030001</v>
      </c>
      <c r="F13" s="161">
        <v>13977973.603226</v>
      </c>
      <c r="G13" s="161">
        <v>11322471.706452001</v>
      </c>
      <c r="H13" s="161">
        <v>2692242.7258060002</v>
      </c>
      <c r="I13" s="161">
        <v>15612463.651613001</v>
      </c>
      <c r="J13" s="161">
        <v>6483709.1225810004</v>
      </c>
      <c r="K13" s="161">
        <v>3193896.3548389999</v>
      </c>
      <c r="L13" s="161">
        <v>2716273.2774189999</v>
      </c>
      <c r="M13" s="161">
        <v>7059593.3838710003</v>
      </c>
      <c r="N13" s="161">
        <v>12807162.857828001</v>
      </c>
      <c r="O13" s="161">
        <v>6644381.1967740003</v>
      </c>
      <c r="P13" s="161">
        <v>9303482.1806450002</v>
      </c>
      <c r="Q13" s="161">
        <v>12839987.964516001</v>
      </c>
      <c r="R13" s="161">
        <v>0</v>
      </c>
      <c r="S13" s="161">
        <v>0</v>
      </c>
      <c r="T13" s="157"/>
      <c r="U13" s="158">
        <v>37986</v>
      </c>
      <c r="V13" s="161">
        <v>664400.03445123998</v>
      </c>
      <c r="W13" s="161">
        <v>720992.80535432009</v>
      </c>
      <c r="X13" s="161">
        <v>-6001473.7776778406</v>
      </c>
      <c r="Y13" s="161">
        <v>2159035.6909676404</v>
      </c>
      <c r="Z13" s="161">
        <v>334802.7482578801</v>
      </c>
      <c r="AA13" s="161">
        <v>1219371.3952257598</v>
      </c>
      <c r="AB13" s="161">
        <v>2511358.3567742798</v>
      </c>
      <c r="AC13" s="161">
        <v>1417766.16825844</v>
      </c>
      <c r="AD13" s="161">
        <v>1052829.06658028</v>
      </c>
      <c r="AE13" s="161">
        <v>891052.11483832006</v>
      </c>
      <c r="AF13" s="161">
        <v>2638850.2712257202</v>
      </c>
      <c r="AG13" s="161">
        <v>3627509.6326454799</v>
      </c>
      <c r="AH13" s="161">
        <v>3776571.3389896397</v>
      </c>
      <c r="AI13" s="161">
        <v>846115.61122611992</v>
      </c>
      <c r="AJ13" s="161">
        <v>1632150.7512255998</v>
      </c>
      <c r="AK13" s="161">
        <v>1263494.0571610797</v>
      </c>
      <c r="AL13" s="161">
        <v>0</v>
      </c>
      <c r="AM13" s="161">
        <v>0</v>
      </c>
      <c r="AN13" s="161">
        <v>18754826.265503958</v>
      </c>
      <c r="AO13" s="161">
        <v>118319255.86266701</v>
      </c>
      <c r="AP13" s="157">
        <v>0.1585103466782504</v>
      </c>
      <c r="AQ13" s="157"/>
      <c r="AS13" s="2">
        <v>38717</v>
      </c>
      <c r="AT13">
        <f t="shared" si="0"/>
        <v>0.19354908027182341</v>
      </c>
    </row>
    <row r="14" spans="1:46">
      <c r="A14" s="158">
        <v>38017</v>
      </c>
      <c r="B14" s="161">
        <v>4523785.8451610003</v>
      </c>
      <c r="C14" s="161">
        <v>7920025.7580650002</v>
      </c>
      <c r="D14" s="161">
        <v>-123611.958065</v>
      </c>
      <c r="E14" s="161">
        <v>1138653.1774190001</v>
      </c>
      <c r="F14" s="161">
        <v>14253795.232257999</v>
      </c>
      <c r="G14" s="161">
        <v>11312593.812903</v>
      </c>
      <c r="H14" s="161">
        <v>2466382.7193550002</v>
      </c>
      <c r="I14" s="161">
        <v>14531989.001613</v>
      </c>
      <c r="J14" s="161">
        <v>6459772.5555170001</v>
      </c>
      <c r="K14" s="161">
        <v>2861027.812903</v>
      </c>
      <c r="L14" s="161">
        <v>2678646.8935480001</v>
      </c>
      <c r="M14" s="161">
        <v>6955358.2483869996</v>
      </c>
      <c r="N14" s="161">
        <v>13065281.779925</v>
      </c>
      <c r="O14" s="161">
        <v>6457340.2838709997</v>
      </c>
      <c r="P14" s="161">
        <v>8851991.6709679998</v>
      </c>
      <c r="Q14" s="161">
        <v>13792331.619355001</v>
      </c>
      <c r="R14" s="161">
        <v>0</v>
      </c>
      <c r="S14" s="161">
        <v>0</v>
      </c>
      <c r="T14" s="157"/>
      <c r="U14" s="158">
        <v>38017</v>
      </c>
      <c r="V14" s="161">
        <v>765014.76309667993</v>
      </c>
      <c r="W14" s="161">
        <v>723792.97354819998</v>
      </c>
      <c r="X14" s="161">
        <v>-6011214.3392262002</v>
      </c>
      <c r="Y14" s="161">
        <v>2170107.1025807201</v>
      </c>
      <c r="Z14" s="161">
        <v>369847.37858104007</v>
      </c>
      <c r="AA14" s="161">
        <v>1358528.6456776399</v>
      </c>
      <c r="AB14" s="161">
        <v>2628486.7510964</v>
      </c>
      <c r="AC14" s="161">
        <v>1601081.50690344</v>
      </c>
      <c r="AD14" s="161">
        <v>1157780.22882196</v>
      </c>
      <c r="AE14" s="161">
        <v>939576.98503263993</v>
      </c>
      <c r="AF14" s="161">
        <v>2659277.8243872402</v>
      </c>
      <c r="AG14" s="161">
        <v>3834512.1392255602</v>
      </c>
      <c r="AH14" s="161">
        <v>3723014.1389250001</v>
      </c>
      <c r="AI14" s="161">
        <v>1035993.52077448</v>
      </c>
      <c r="AJ14" s="161">
        <v>1536885.35432284</v>
      </c>
      <c r="AK14" s="161">
        <v>1408145.2701934001</v>
      </c>
      <c r="AL14" s="161">
        <v>0</v>
      </c>
      <c r="AM14" s="161">
        <v>0</v>
      </c>
      <c r="AN14" s="161">
        <v>19900830.243941043</v>
      </c>
      <c r="AO14" s="161">
        <v>117145364.453183</v>
      </c>
      <c r="AP14" s="157">
        <v>0.16988150010745312</v>
      </c>
      <c r="AQ14" s="157"/>
      <c r="AS14" s="2">
        <v>38807</v>
      </c>
      <c r="AT14">
        <f t="shared" si="0"/>
        <v>0.2004927733872551</v>
      </c>
    </row>
    <row r="15" spans="1:46">
      <c r="A15" s="158">
        <v>38046</v>
      </c>
      <c r="B15" s="161">
        <v>4760379.4620690001</v>
      </c>
      <c r="C15" s="161">
        <v>8264313.2137930002</v>
      </c>
      <c r="D15" s="161">
        <v>-112300.348276</v>
      </c>
      <c r="E15" s="161">
        <v>1124389.258621</v>
      </c>
      <c r="F15" s="161">
        <v>15242262.137931</v>
      </c>
      <c r="G15" s="161">
        <v>11397474.848276</v>
      </c>
      <c r="H15" s="161">
        <v>2575561.2172409999</v>
      </c>
      <c r="I15" s="161">
        <v>15328682.506897001</v>
      </c>
      <c r="J15" s="161">
        <v>6524873.0362069998</v>
      </c>
      <c r="K15" s="161">
        <v>2998221.317241</v>
      </c>
      <c r="L15" s="161">
        <v>2649717.2724139998</v>
      </c>
      <c r="M15" s="161">
        <v>6867720.5896549998</v>
      </c>
      <c r="N15" s="161">
        <v>13207085.150351999</v>
      </c>
      <c r="O15" s="161">
        <v>6898891.8551719999</v>
      </c>
      <c r="P15" s="161">
        <v>7605850.7931030001</v>
      </c>
      <c r="Q15" s="161">
        <v>14385912.462068999</v>
      </c>
      <c r="R15" s="161">
        <v>0</v>
      </c>
      <c r="S15" s="161">
        <v>0</v>
      </c>
      <c r="T15" s="157"/>
      <c r="U15" s="158">
        <v>38046</v>
      </c>
      <c r="V15" s="161">
        <v>733568.87834471988</v>
      </c>
      <c r="W15" s="161">
        <v>739590.17296583997</v>
      </c>
      <c r="X15" s="161">
        <v>-5981014.9237238802</v>
      </c>
      <c r="Y15" s="161">
        <v>2190018.8062064801</v>
      </c>
      <c r="Z15" s="161">
        <v>365702.9227582803</v>
      </c>
      <c r="AA15" s="161">
        <v>1436187.8113098801</v>
      </c>
      <c r="AB15" s="161">
        <v>2616214.82634508</v>
      </c>
      <c r="AC15" s="161">
        <v>1711217.4440003599</v>
      </c>
      <c r="AD15" s="161">
        <v>1243895.4770341599</v>
      </c>
      <c r="AE15" s="161">
        <v>886553.13158608018</v>
      </c>
      <c r="AF15" s="161">
        <v>2655537.3066203203</v>
      </c>
      <c r="AG15" s="161">
        <v>3953066.1154483994</v>
      </c>
      <c r="AH15" s="161">
        <v>3747608.1318097608</v>
      </c>
      <c r="AI15" s="161">
        <v>995373.21875836002</v>
      </c>
      <c r="AJ15" s="161">
        <v>1609293.9737936398</v>
      </c>
      <c r="AK15" s="161">
        <v>1391514.6769657203</v>
      </c>
      <c r="AL15" s="161">
        <v>0</v>
      </c>
      <c r="AM15" s="161">
        <v>0</v>
      </c>
      <c r="AN15" s="161">
        <v>20294327.970223203</v>
      </c>
      <c r="AO15" s="161">
        <v>119719034.77276498</v>
      </c>
      <c r="AP15" s="157">
        <v>0.16951630130282325</v>
      </c>
      <c r="AQ15" s="157"/>
      <c r="AS15" s="2">
        <v>38898</v>
      </c>
      <c r="AT15">
        <f t="shared" si="0"/>
        <v>0.20206711936123972</v>
      </c>
    </row>
    <row r="16" spans="1:46">
      <c r="A16" s="158">
        <v>38077</v>
      </c>
      <c r="B16" s="161">
        <v>4855623.0354840001</v>
      </c>
      <c r="C16" s="161">
        <v>8980119.3548390009</v>
      </c>
      <c r="D16" s="161">
        <v>-164734.21612900001</v>
      </c>
      <c r="E16" s="161">
        <v>1101351.7451609999</v>
      </c>
      <c r="F16" s="161">
        <v>14394627.558065001</v>
      </c>
      <c r="G16" s="161">
        <v>11395145.119355001</v>
      </c>
      <c r="H16" s="161">
        <v>2530012.6129029999</v>
      </c>
      <c r="I16" s="161">
        <v>13367192.070968</v>
      </c>
      <c r="J16" s="161">
        <v>7080703.0136080002</v>
      </c>
      <c r="K16" s="161">
        <v>2921128.1903229998</v>
      </c>
      <c r="L16" s="161">
        <v>2790423.1193550001</v>
      </c>
      <c r="M16" s="161">
        <v>7481376.3483870002</v>
      </c>
      <c r="N16" s="161">
        <v>14630829.501993001</v>
      </c>
      <c r="O16" s="161">
        <v>7183457.7387100002</v>
      </c>
      <c r="P16" s="161">
        <v>8698842.9000000004</v>
      </c>
      <c r="Q16" s="161">
        <v>15166189.264516</v>
      </c>
      <c r="R16" s="161">
        <v>0</v>
      </c>
      <c r="S16" s="161">
        <v>0</v>
      </c>
      <c r="T16" s="157"/>
      <c r="U16" s="158">
        <v>38077</v>
      </c>
      <c r="V16" s="161">
        <v>750771.62283891987</v>
      </c>
      <c r="W16" s="161">
        <v>697410.45161332004</v>
      </c>
      <c r="X16" s="161">
        <v>-5963149.4101935197</v>
      </c>
      <c r="Y16" s="161">
        <v>2243463.0809036801</v>
      </c>
      <c r="Z16" s="161">
        <v>615307.30593519984</v>
      </c>
      <c r="AA16" s="161">
        <v>1518904.7147094</v>
      </c>
      <c r="AB16" s="161">
        <v>2614164.6799996402</v>
      </c>
      <c r="AC16" s="161">
        <v>2036177.4030968403</v>
      </c>
      <c r="AD16" s="161">
        <v>1268449.05772204</v>
      </c>
      <c r="AE16" s="161">
        <v>1029481.1655482401</v>
      </c>
      <c r="AF16" s="161">
        <v>2663403.7740643998</v>
      </c>
      <c r="AG16" s="161">
        <v>4014484.6123875603</v>
      </c>
      <c r="AH16" s="161">
        <v>3672017.9032378402</v>
      </c>
      <c r="AI16" s="161">
        <v>1018669.8455488001</v>
      </c>
      <c r="AJ16" s="161">
        <v>1528343.9487740002</v>
      </c>
      <c r="AK16" s="161">
        <v>1411541.5140640803</v>
      </c>
      <c r="AL16" s="161">
        <v>0</v>
      </c>
      <c r="AM16" s="161">
        <v>0</v>
      </c>
      <c r="AN16" s="161">
        <v>21119441.670250442</v>
      </c>
      <c r="AO16" s="161">
        <v>122412287.35753801</v>
      </c>
      <c r="AP16" s="157">
        <v>0.17252713862429048</v>
      </c>
      <c r="AQ16" s="157"/>
      <c r="AS16" s="2">
        <v>38990</v>
      </c>
      <c r="AT16">
        <f t="shared" si="0"/>
        <v>0.22231681138478493</v>
      </c>
    </row>
    <row r="17" spans="1:46">
      <c r="A17" s="158">
        <v>38107</v>
      </c>
      <c r="B17" s="161">
        <v>4829662.51</v>
      </c>
      <c r="C17" s="161">
        <v>8997758.1596670002</v>
      </c>
      <c r="D17" s="161">
        <v>-168134.36666699999</v>
      </c>
      <c r="E17" s="161">
        <v>1106657.1166670001</v>
      </c>
      <c r="F17" s="161">
        <v>15253170</v>
      </c>
      <c r="G17" s="161">
        <v>12122527.800000001</v>
      </c>
      <c r="H17" s="161">
        <v>2968814.3066670001</v>
      </c>
      <c r="I17" s="161">
        <v>13616853.376667</v>
      </c>
      <c r="J17" s="161">
        <v>7782737.2085100003</v>
      </c>
      <c r="K17" s="161">
        <v>2282741.9500000002</v>
      </c>
      <c r="L17" s="161">
        <v>2943991.3366669999</v>
      </c>
      <c r="M17" s="161">
        <v>8485765.0199999996</v>
      </c>
      <c r="N17" s="161">
        <v>15194370.376618</v>
      </c>
      <c r="O17" s="161">
        <v>7366591.5866670003</v>
      </c>
      <c r="P17" s="161">
        <v>7997676.2466670005</v>
      </c>
      <c r="Q17" s="161">
        <v>16522617</v>
      </c>
      <c r="R17" s="161">
        <v>0</v>
      </c>
      <c r="S17" s="161">
        <v>0</v>
      </c>
      <c r="T17" s="157"/>
      <c r="U17" s="158">
        <v>38107</v>
      </c>
      <c r="V17" s="161">
        <v>758586.49880000006</v>
      </c>
      <c r="W17" s="161">
        <v>729500.98383996007</v>
      </c>
      <c r="X17" s="161">
        <v>-5896085.8759999601</v>
      </c>
      <c r="Y17" s="161">
        <v>2319298.27933296</v>
      </c>
      <c r="Z17" s="161">
        <v>465019.23333299998</v>
      </c>
      <c r="AA17" s="161">
        <v>1539543.2306669997</v>
      </c>
      <c r="AB17" s="161">
        <v>2552849.5498669599</v>
      </c>
      <c r="AC17" s="161">
        <v>2155636.4281329601</v>
      </c>
      <c r="AD17" s="161">
        <v>1314860.4349787999</v>
      </c>
      <c r="AE17" s="161">
        <v>1284061.966</v>
      </c>
      <c r="AF17" s="161">
        <v>2659242.4062669603</v>
      </c>
      <c r="AG17" s="161">
        <v>3711704.1642670003</v>
      </c>
      <c r="AH17" s="161">
        <v>3721108.1212328402</v>
      </c>
      <c r="AI17" s="161">
        <v>967260.47626695991</v>
      </c>
      <c r="AJ17" s="161">
        <v>1659079.9170669597</v>
      </c>
      <c r="AK17" s="161">
        <v>1601706.1600000001</v>
      </c>
      <c r="AL17" s="161">
        <v>0</v>
      </c>
      <c r="AM17" s="161">
        <v>0</v>
      </c>
      <c r="AN17" s="161">
        <v>21543371.974052403</v>
      </c>
      <c r="AO17" s="161">
        <v>127303799.62813</v>
      </c>
      <c r="AP17" s="157">
        <v>0.16922803590295996</v>
      </c>
      <c r="AQ17" s="157"/>
      <c r="AS17" s="2">
        <v>39082</v>
      </c>
      <c r="AT17">
        <f t="shared" si="0"/>
        <v>0.22085401987016237</v>
      </c>
    </row>
    <row r="18" spans="1:46">
      <c r="A18" s="158">
        <v>38138</v>
      </c>
      <c r="B18" s="161">
        <v>4828241.7161290003</v>
      </c>
      <c r="C18" s="161">
        <v>9076695.7276680004</v>
      </c>
      <c r="D18" s="161">
        <v>-151331.08709700001</v>
      </c>
      <c r="E18" s="161">
        <v>1124045.2258059999</v>
      </c>
      <c r="F18" s="161">
        <v>16245885.080645001</v>
      </c>
      <c r="G18" s="161">
        <v>12650797.025806</v>
      </c>
      <c r="H18" s="161">
        <v>3264360.7322579999</v>
      </c>
      <c r="I18" s="161">
        <v>14113625.606129</v>
      </c>
      <c r="J18" s="161">
        <v>7795657.2785219997</v>
      </c>
      <c r="K18" s="161">
        <v>2314056.454839</v>
      </c>
      <c r="L18" s="161">
        <v>3186751.7580650002</v>
      </c>
      <c r="M18" s="161">
        <v>9292334.7483869996</v>
      </c>
      <c r="N18" s="161">
        <v>15370017.613018</v>
      </c>
      <c r="O18" s="161">
        <v>7752910.2161290003</v>
      </c>
      <c r="P18" s="161">
        <v>8838773.8419349995</v>
      </c>
      <c r="Q18" s="161">
        <v>17172356.174194001</v>
      </c>
      <c r="R18" s="161">
        <v>0</v>
      </c>
      <c r="S18" s="161">
        <v>0</v>
      </c>
      <c r="T18" s="157"/>
      <c r="U18" s="158">
        <v>38138</v>
      </c>
      <c r="V18" s="161">
        <v>765281.4134195199</v>
      </c>
      <c r="W18" s="161">
        <v>753490.23712184001</v>
      </c>
      <c r="X18" s="161">
        <v>-5843787.5598713607</v>
      </c>
      <c r="Y18" s="161">
        <v>2376509.8954842803</v>
      </c>
      <c r="Z18" s="161">
        <v>659803.95161260013</v>
      </c>
      <c r="AA18" s="161">
        <v>1571450.1633552799</v>
      </c>
      <c r="AB18" s="161">
        <v>2529056.9056770401</v>
      </c>
      <c r="AC18" s="161">
        <v>2160974.2175875199</v>
      </c>
      <c r="AD18" s="161">
        <v>1346390.3846423603</v>
      </c>
      <c r="AE18" s="161">
        <v>1286696.3221933199</v>
      </c>
      <c r="AF18" s="161">
        <v>2640455.6277421997</v>
      </c>
      <c r="AG18" s="161">
        <v>3684999.0559995598</v>
      </c>
      <c r="AH18" s="161">
        <v>3859138.5215608394</v>
      </c>
      <c r="AI18" s="161">
        <v>995088.03212951997</v>
      </c>
      <c r="AJ18" s="161">
        <v>1674713.1712258004</v>
      </c>
      <c r="AK18" s="161">
        <v>1700838.8397417201</v>
      </c>
      <c r="AL18" s="161">
        <v>0</v>
      </c>
      <c r="AM18" s="161">
        <v>0</v>
      </c>
      <c r="AN18" s="161">
        <v>22161099.179622043</v>
      </c>
      <c r="AO18" s="161">
        <v>132875178.11243302</v>
      </c>
      <c r="AP18" s="157">
        <v>0.16678133188179295</v>
      </c>
      <c r="AQ18" s="157"/>
      <c r="AS18" s="2">
        <v>39172</v>
      </c>
      <c r="AT18">
        <f t="shared" si="0"/>
        <v>0.2242445206533652</v>
      </c>
    </row>
    <row r="19" spans="1:46">
      <c r="A19" s="158">
        <v>38168</v>
      </c>
      <c r="B19" s="161">
        <v>4572162.9400000004</v>
      </c>
      <c r="C19" s="161">
        <v>9161383.273333</v>
      </c>
      <c r="D19" s="161">
        <v>-164185.85333300001</v>
      </c>
      <c r="E19" s="161">
        <v>1170343.706667</v>
      </c>
      <c r="F19" s="161">
        <v>14484186.996667</v>
      </c>
      <c r="G19" s="161">
        <v>12550489.193333</v>
      </c>
      <c r="H19" s="161">
        <v>2915857.4333330002</v>
      </c>
      <c r="I19" s="161">
        <v>15684868.873333</v>
      </c>
      <c r="J19" s="161">
        <v>7586851.1144239996</v>
      </c>
      <c r="K19" s="161">
        <v>2520151.36</v>
      </c>
      <c r="L19" s="161">
        <v>3149626.1033330001</v>
      </c>
      <c r="M19" s="161">
        <v>9989644.9900000002</v>
      </c>
      <c r="N19" s="161">
        <v>15774133.400396001</v>
      </c>
      <c r="O19" s="161">
        <v>8059195.1033330001</v>
      </c>
      <c r="P19" s="161">
        <v>9488464.9600000009</v>
      </c>
      <c r="Q19" s="161">
        <v>17869613.506666999</v>
      </c>
      <c r="R19" s="161">
        <v>0</v>
      </c>
      <c r="S19" s="161">
        <v>0</v>
      </c>
      <c r="T19" s="157"/>
      <c r="U19" s="158">
        <v>38168</v>
      </c>
      <c r="V19" s="161">
        <v>798220.08053299983</v>
      </c>
      <c r="W19" s="161">
        <v>803084.44053303986</v>
      </c>
      <c r="X19" s="161">
        <v>-5772001.7642670395</v>
      </c>
      <c r="Y19" s="161">
        <v>2416112.1551999599</v>
      </c>
      <c r="Z19" s="161">
        <v>1050395.9937329602</v>
      </c>
      <c r="AA19" s="161">
        <v>1660447.86346704</v>
      </c>
      <c r="AB19" s="161">
        <v>2578755.6413330398</v>
      </c>
      <c r="AC19" s="161">
        <v>1983620.5685330401</v>
      </c>
      <c r="AD19" s="161">
        <v>1300736.63293612</v>
      </c>
      <c r="AE19" s="161">
        <v>1263509.0034670001</v>
      </c>
      <c r="AF19" s="161">
        <v>2665569.3342670402</v>
      </c>
      <c r="AG19" s="161">
        <v>3778976.8678669999</v>
      </c>
      <c r="AH19" s="161">
        <v>3851793.6393354796</v>
      </c>
      <c r="AI19" s="161">
        <v>864060.75426703994</v>
      </c>
      <c r="AJ19" s="161">
        <v>1557132.4381329999</v>
      </c>
      <c r="AK19" s="161">
        <v>1693120.5791999605</v>
      </c>
      <c r="AL19" s="161">
        <v>0</v>
      </c>
      <c r="AM19" s="161">
        <v>0</v>
      </c>
      <c r="AN19" s="161">
        <v>22493534.228537679</v>
      </c>
      <c r="AO19" s="161">
        <v>134812787.101486</v>
      </c>
      <c r="AP19" s="157">
        <v>0.16685015355112215</v>
      </c>
      <c r="AQ19" s="157"/>
      <c r="AS19" s="2">
        <v>39263</v>
      </c>
      <c r="AT19">
        <f t="shared" si="0"/>
        <v>0.19953327414186395</v>
      </c>
    </row>
    <row r="20" spans="1:46">
      <c r="A20" s="158">
        <v>38199</v>
      </c>
      <c r="B20" s="161">
        <v>4164007.370968</v>
      </c>
      <c r="C20" s="161">
        <v>9016531.2741940003</v>
      </c>
      <c r="D20" s="161">
        <v>17613.619354999999</v>
      </c>
      <c r="E20" s="161">
        <v>1291288.109677</v>
      </c>
      <c r="F20" s="161">
        <v>16422206.693547999</v>
      </c>
      <c r="G20" s="161">
        <v>12589673.251613</v>
      </c>
      <c r="H20" s="161">
        <v>3129106.9580649999</v>
      </c>
      <c r="I20" s="161">
        <v>17823400.237918999</v>
      </c>
      <c r="J20" s="161">
        <v>7559287.7217180002</v>
      </c>
      <c r="K20" s="161">
        <v>2266622.9451609999</v>
      </c>
      <c r="L20" s="161">
        <v>3181422.8483870002</v>
      </c>
      <c r="M20" s="161">
        <v>10530742.422581</v>
      </c>
      <c r="N20" s="161">
        <v>15683757.510252999</v>
      </c>
      <c r="O20" s="161">
        <v>8354938.332258</v>
      </c>
      <c r="P20" s="161">
        <v>10004833.867742</v>
      </c>
      <c r="Q20" s="161">
        <v>18730035.429032002</v>
      </c>
      <c r="R20" s="161">
        <v>0</v>
      </c>
      <c r="S20" s="161">
        <v>0</v>
      </c>
      <c r="T20" s="157"/>
      <c r="U20" s="158">
        <v>38199</v>
      </c>
      <c r="V20" s="161">
        <v>813423.40580683993</v>
      </c>
      <c r="W20" s="161">
        <v>826395.45677371998</v>
      </c>
      <c r="X20" s="161">
        <v>-5666501.5375486007</v>
      </c>
      <c r="Y20" s="161">
        <v>2422359.2978067598</v>
      </c>
      <c r="Z20" s="161">
        <v>919250.16451623989</v>
      </c>
      <c r="AA20" s="161">
        <v>1522398.08077444</v>
      </c>
      <c r="AB20" s="161">
        <v>2558411.5521292002</v>
      </c>
      <c r="AC20" s="161">
        <v>1749480.1649977202</v>
      </c>
      <c r="AD20" s="161">
        <v>1191419.66694184</v>
      </c>
      <c r="AE20" s="161">
        <v>1110383.6014196798</v>
      </c>
      <c r="AF20" s="161">
        <v>2674402.9356125598</v>
      </c>
      <c r="AG20" s="161">
        <v>3968491.4576772805</v>
      </c>
      <c r="AH20" s="161">
        <v>3785577.2011046405</v>
      </c>
      <c r="AI20" s="161">
        <v>895437.46464503999</v>
      </c>
      <c r="AJ20" s="161">
        <v>1571946.4519999602</v>
      </c>
      <c r="AK20" s="161">
        <v>1627677.9743221602</v>
      </c>
      <c r="AL20" s="161">
        <v>0</v>
      </c>
      <c r="AM20" s="161">
        <v>0</v>
      </c>
      <c r="AN20" s="161">
        <v>21970553.338979475</v>
      </c>
      <c r="AO20" s="161">
        <v>140765468.592471</v>
      </c>
      <c r="AP20" s="157">
        <v>0.15607914042176246</v>
      </c>
      <c r="AQ20" s="157"/>
      <c r="AS20" s="2">
        <v>39355</v>
      </c>
      <c r="AT20">
        <f t="shared" si="0"/>
        <v>0.18050535725329692</v>
      </c>
    </row>
    <row r="21" spans="1:46">
      <c r="A21" s="158">
        <v>38230</v>
      </c>
      <c r="B21" s="161">
        <v>4179241.2516129999</v>
      </c>
      <c r="C21" s="161">
        <v>8795968.0999999996</v>
      </c>
      <c r="D21" s="161">
        <v>16946.683638999999</v>
      </c>
      <c r="E21" s="161">
        <v>1206368.1793549999</v>
      </c>
      <c r="F21" s="161">
        <v>17534180.680645</v>
      </c>
      <c r="G21" s="161">
        <v>13125698.761290001</v>
      </c>
      <c r="H21" s="161">
        <v>3412596.9225809998</v>
      </c>
      <c r="I21" s="161">
        <v>18261812.690322999</v>
      </c>
      <c r="J21" s="161">
        <v>7781473.3667820003</v>
      </c>
      <c r="K21" s="161">
        <v>2240547.8161289999</v>
      </c>
      <c r="L21" s="161">
        <v>3094879.1354840002</v>
      </c>
      <c r="M21" s="161">
        <v>10616611.680645</v>
      </c>
      <c r="N21" s="161">
        <v>15432223.898147</v>
      </c>
      <c r="O21" s="161">
        <v>8668232.4419349991</v>
      </c>
      <c r="P21" s="161">
        <v>9540375.4193549994</v>
      </c>
      <c r="Q21" s="161">
        <v>19440885.290323</v>
      </c>
      <c r="R21" s="161">
        <v>0</v>
      </c>
      <c r="S21" s="161">
        <v>0</v>
      </c>
      <c r="T21" s="157"/>
      <c r="U21" s="158">
        <v>38230</v>
      </c>
      <c r="V21" s="161">
        <v>784156.01754844002</v>
      </c>
      <c r="W21" s="161">
        <v>918658.24735499988</v>
      </c>
      <c r="X21" s="161">
        <v>-5600675.7633266803</v>
      </c>
      <c r="Y21" s="161">
        <v>2465676.5604123999</v>
      </c>
      <c r="Z21" s="161">
        <v>908594.1892905999</v>
      </c>
      <c r="AA21" s="161">
        <v>1530231.6002582002</v>
      </c>
      <c r="AB21" s="161">
        <v>2505205.1757422802</v>
      </c>
      <c r="AC21" s="161">
        <v>1797300.2836132403</v>
      </c>
      <c r="AD21" s="161">
        <v>1221272.2605021601</v>
      </c>
      <c r="AE21" s="161">
        <v>1120950.1007745201</v>
      </c>
      <c r="AF21" s="161">
        <v>2687991.6005159202</v>
      </c>
      <c r="AG21" s="161">
        <v>3769045.9209035998</v>
      </c>
      <c r="AH21" s="161">
        <v>3863431.1446513599</v>
      </c>
      <c r="AI21" s="161">
        <v>1024478.8811618002</v>
      </c>
      <c r="AJ21" s="161">
        <v>1667163.7238713999</v>
      </c>
      <c r="AK21" s="161">
        <v>1653225.2812902401</v>
      </c>
      <c r="AL21" s="161">
        <v>0</v>
      </c>
      <c r="AM21" s="161">
        <v>0</v>
      </c>
      <c r="AN21" s="161">
        <v>22316705.224564482</v>
      </c>
      <c r="AO21" s="161">
        <v>143348042.31824601</v>
      </c>
      <c r="AP21" s="157">
        <v>0.15568196721528513</v>
      </c>
      <c r="AQ21" s="157"/>
      <c r="AS21" s="2">
        <v>39447</v>
      </c>
      <c r="AT21">
        <f t="shared" si="0"/>
        <v>0.15613771759630166</v>
      </c>
    </row>
    <row r="22" spans="1:46">
      <c r="A22" s="158">
        <v>38260</v>
      </c>
      <c r="B22" s="161">
        <v>4176639.3366669999</v>
      </c>
      <c r="C22" s="161">
        <v>8749112.9206670001</v>
      </c>
      <c r="D22" s="161">
        <v>16384.521479999999</v>
      </c>
      <c r="E22" s="161">
        <v>1272389.3393329999</v>
      </c>
      <c r="F22" s="161">
        <v>18643454.579999998</v>
      </c>
      <c r="G22" s="161">
        <v>13459594.583333001</v>
      </c>
      <c r="H22" s="161">
        <v>3465824.67</v>
      </c>
      <c r="I22" s="161">
        <v>17693264.336667001</v>
      </c>
      <c r="J22" s="161">
        <v>8061930.110928</v>
      </c>
      <c r="K22" s="161">
        <v>2198444.4866670002</v>
      </c>
      <c r="L22" s="161">
        <v>3054345.3666670001</v>
      </c>
      <c r="M22" s="161">
        <v>10992616.103333</v>
      </c>
      <c r="N22" s="161">
        <v>15535720.070765</v>
      </c>
      <c r="O22" s="161">
        <v>8918913.7433330007</v>
      </c>
      <c r="P22" s="161">
        <v>8086748.3833330004</v>
      </c>
      <c r="Q22" s="161">
        <v>20262766.166666999</v>
      </c>
      <c r="R22" s="161">
        <v>0</v>
      </c>
      <c r="S22" s="161">
        <v>0</v>
      </c>
      <c r="T22" s="157"/>
      <c r="U22" s="158">
        <v>38260</v>
      </c>
      <c r="V22" s="161">
        <v>794180.2129329599</v>
      </c>
      <c r="W22" s="161">
        <v>974442.74951996002</v>
      </c>
      <c r="X22" s="161">
        <v>-5570382.8092446001</v>
      </c>
      <c r="Y22" s="161">
        <v>2523632.9126130398</v>
      </c>
      <c r="Z22" s="161">
        <v>846726.81706700055</v>
      </c>
      <c r="AA22" s="161">
        <v>1579136.8833330399</v>
      </c>
      <c r="AB22" s="161">
        <v>2504188.0395999998</v>
      </c>
      <c r="AC22" s="161">
        <v>1948432.5795999598</v>
      </c>
      <c r="AD22" s="161">
        <v>1269555.75335564</v>
      </c>
      <c r="AE22" s="161">
        <v>1370067.0949329599</v>
      </c>
      <c r="AF22" s="161">
        <v>2709204.4226669599</v>
      </c>
      <c r="AG22" s="161">
        <v>3809710.3009330397</v>
      </c>
      <c r="AH22" s="161">
        <v>3785189.8571812008</v>
      </c>
      <c r="AI22" s="161">
        <v>1115279.8841330397</v>
      </c>
      <c r="AJ22" s="161">
        <v>1876042.3273330398</v>
      </c>
      <c r="AK22" s="161">
        <v>2127409.8599999598</v>
      </c>
      <c r="AL22" s="161">
        <v>0</v>
      </c>
      <c r="AM22" s="161">
        <v>0</v>
      </c>
      <c r="AN22" s="161">
        <v>23662816.8859572</v>
      </c>
      <c r="AO22" s="161">
        <v>144588148.71983999</v>
      </c>
      <c r="AP22" s="157">
        <v>0.16365668345202522</v>
      </c>
      <c r="AQ22" s="157"/>
      <c r="AS22" s="2">
        <v>39538</v>
      </c>
      <c r="AT22">
        <f t="shared" si="0"/>
        <v>0.13294005707656831</v>
      </c>
    </row>
    <row r="23" spans="1:46">
      <c r="A23" s="158">
        <v>38291</v>
      </c>
      <c r="B23" s="161">
        <v>4193558.9516130001</v>
      </c>
      <c r="C23" s="161">
        <v>8667689.1645160001</v>
      </c>
      <c r="D23" s="161">
        <v>1485918.129406</v>
      </c>
      <c r="E23" s="161">
        <v>1261769.3958060001</v>
      </c>
      <c r="F23" s="161">
        <v>20556630.303226002</v>
      </c>
      <c r="G23" s="161">
        <v>14071583.632258</v>
      </c>
      <c r="H23" s="161">
        <v>3712521.0709680002</v>
      </c>
      <c r="I23" s="161">
        <v>18614488.751612999</v>
      </c>
      <c r="J23" s="161">
        <v>7942689.4435649998</v>
      </c>
      <c r="K23" s="161">
        <v>2414661.1</v>
      </c>
      <c r="L23" s="161">
        <v>2988387.9064520001</v>
      </c>
      <c r="M23" s="161">
        <v>12108875.43871</v>
      </c>
      <c r="N23" s="161">
        <v>15547917.203249</v>
      </c>
      <c r="O23" s="161">
        <v>8682394.3967739996</v>
      </c>
      <c r="P23" s="161">
        <v>7953199.5129030002</v>
      </c>
      <c r="Q23" s="161">
        <v>21870749.954838999</v>
      </c>
      <c r="R23" s="161">
        <v>0</v>
      </c>
      <c r="S23" s="161">
        <v>0</v>
      </c>
      <c r="T23" s="157"/>
      <c r="U23" s="158">
        <v>38291</v>
      </c>
      <c r="V23" s="161">
        <v>797375.50645144004</v>
      </c>
      <c r="W23" s="161">
        <v>993313.36477407999</v>
      </c>
      <c r="X23" s="161">
        <v>-4213546.6271417197</v>
      </c>
      <c r="Y23" s="161">
        <v>2559361.7208902799</v>
      </c>
      <c r="Z23" s="161">
        <v>604276.55716087995</v>
      </c>
      <c r="AA23" s="161">
        <v>1607033.5770320399</v>
      </c>
      <c r="AB23" s="161">
        <v>2480344.6327738403</v>
      </c>
      <c r="AC23" s="161">
        <v>1981458.1562584396</v>
      </c>
      <c r="AD23" s="161">
        <v>1333771.1699981997</v>
      </c>
      <c r="AE23" s="161">
        <v>1364113.6680000001</v>
      </c>
      <c r="AF23" s="161">
        <v>2740543.7415487599</v>
      </c>
      <c r="AG23" s="161">
        <v>3929868.3021938</v>
      </c>
      <c r="AH23" s="161">
        <v>3884489.2954581203</v>
      </c>
      <c r="AI23" s="161">
        <v>1330634.6078711201</v>
      </c>
      <c r="AJ23" s="161">
        <v>1673524.2842576401</v>
      </c>
      <c r="AK23" s="161">
        <v>2089359.0376773207</v>
      </c>
      <c r="AL23" s="161">
        <v>0</v>
      </c>
      <c r="AM23" s="161">
        <v>0</v>
      </c>
      <c r="AN23" s="161">
        <v>25155920.99520424</v>
      </c>
      <c r="AO23" s="161">
        <v>152073034.35589799</v>
      </c>
      <c r="AP23" s="157">
        <v>0.16541999771196514</v>
      </c>
      <c r="AQ23" s="157"/>
      <c r="AS23" s="2">
        <v>39629</v>
      </c>
      <c r="AT23">
        <f t="shared" si="0"/>
        <v>0.12697354977533137</v>
      </c>
    </row>
    <row r="24" spans="1:46">
      <c r="A24" s="158">
        <v>38321</v>
      </c>
      <c r="B24" s="161">
        <v>4057641.4466670002</v>
      </c>
      <c r="C24" s="161">
        <v>8666446.8682739995</v>
      </c>
      <c r="D24" s="161">
        <v>7043213.7060000002</v>
      </c>
      <c r="E24" s="161">
        <v>1149622.29</v>
      </c>
      <c r="F24" s="161">
        <v>21282470.473333001</v>
      </c>
      <c r="G24" s="161">
        <v>14447881.563332999</v>
      </c>
      <c r="H24" s="161">
        <v>4533953.26</v>
      </c>
      <c r="I24" s="161">
        <v>16982505.003332999</v>
      </c>
      <c r="J24" s="161">
        <v>8409228.603286</v>
      </c>
      <c r="K24" s="161">
        <v>2548282.36</v>
      </c>
      <c r="L24" s="161">
        <v>3061031.48</v>
      </c>
      <c r="M24" s="161">
        <v>13173702.17</v>
      </c>
      <c r="N24" s="161">
        <v>16446638.718730001</v>
      </c>
      <c r="O24" s="161">
        <v>9069935.6899999995</v>
      </c>
      <c r="P24" s="161">
        <v>7908022.6166669996</v>
      </c>
      <c r="Q24" s="161">
        <v>23307894.063333001</v>
      </c>
      <c r="R24" s="161">
        <v>0</v>
      </c>
      <c r="S24" s="161">
        <v>0</v>
      </c>
      <c r="T24" s="157"/>
      <c r="U24" s="158">
        <v>38321</v>
      </c>
      <c r="V24" s="161">
        <v>794771.39306696015</v>
      </c>
      <c r="W24" s="161">
        <v>1018093.2091401202</v>
      </c>
      <c r="X24" s="161">
        <v>1206249.621947</v>
      </c>
      <c r="Y24" s="161">
        <v>2601722.3918669997</v>
      </c>
      <c r="Z24" s="161">
        <v>498327.04320003977</v>
      </c>
      <c r="AA24" s="161">
        <v>1587912.6457330403</v>
      </c>
      <c r="AB24" s="161">
        <v>2391571.3754670001</v>
      </c>
      <c r="AC24" s="161">
        <v>2283608.8996000402</v>
      </c>
      <c r="AD24" s="161">
        <v>1367767.2676056803</v>
      </c>
      <c r="AE24" s="161">
        <v>1356583.7834669999</v>
      </c>
      <c r="AF24" s="161">
        <v>2741635.089067</v>
      </c>
      <c r="AG24" s="161">
        <v>3575339.6396000003</v>
      </c>
      <c r="AH24" s="161">
        <v>3820007.9575594002</v>
      </c>
      <c r="AI24" s="161">
        <v>1311912.7172000001</v>
      </c>
      <c r="AJ24" s="161">
        <v>1687694.6859999599</v>
      </c>
      <c r="AK24" s="161">
        <v>2043759.8457330405</v>
      </c>
      <c r="AL24" s="161">
        <v>0</v>
      </c>
      <c r="AM24" s="161">
        <v>0</v>
      </c>
      <c r="AN24" s="161">
        <v>30286957.566253282</v>
      </c>
      <c r="AO24" s="161">
        <v>162088470.31295601</v>
      </c>
      <c r="AP24" s="157">
        <v>0.18685448451562317</v>
      </c>
      <c r="AQ24" s="157"/>
      <c r="AS24" s="2">
        <v>39721</v>
      </c>
      <c r="AT24">
        <f t="shared" si="0"/>
        <v>0.13400826676716859</v>
      </c>
    </row>
    <row r="25" spans="1:46">
      <c r="A25" s="158">
        <v>38352</v>
      </c>
      <c r="B25" s="161">
        <v>4013097.5709680002</v>
      </c>
      <c r="C25" s="161">
        <v>8799604.6161289997</v>
      </c>
      <c r="D25" s="161">
        <v>4279771.5818060003</v>
      </c>
      <c r="E25" s="161">
        <v>1074782.8225809999</v>
      </c>
      <c r="F25" s="161">
        <v>25017024.293547999</v>
      </c>
      <c r="G25" s="161">
        <v>15404693.53871</v>
      </c>
      <c r="H25" s="161">
        <v>4382611.941935</v>
      </c>
      <c r="I25" s="161">
        <v>16872202.919355001</v>
      </c>
      <c r="J25" s="161">
        <v>9043594.5856250003</v>
      </c>
      <c r="K25" s="161">
        <v>2363181.1645160001</v>
      </c>
      <c r="L25" s="161">
        <v>2916945.0032259999</v>
      </c>
      <c r="M25" s="161">
        <v>13474247.090322999</v>
      </c>
      <c r="N25" s="161">
        <v>17730872.250002999</v>
      </c>
      <c r="O25" s="161">
        <v>9146823.3064520005</v>
      </c>
      <c r="P25" s="161">
        <v>8321861.9064520001</v>
      </c>
      <c r="Q25" s="161">
        <v>23130811.899999999</v>
      </c>
      <c r="R25" s="161">
        <v>0</v>
      </c>
      <c r="S25" s="161">
        <v>0</v>
      </c>
      <c r="T25" s="157"/>
      <c r="U25" s="158">
        <v>38352</v>
      </c>
      <c r="V25" s="161">
        <v>792223.45277383993</v>
      </c>
      <c r="W25" s="161">
        <v>988194.80090352008</v>
      </c>
      <c r="X25" s="161">
        <v>1399127.0230862801</v>
      </c>
      <c r="Y25" s="161">
        <v>2616836.1580642802</v>
      </c>
      <c r="Z25" s="161">
        <v>398454.55251624016</v>
      </c>
      <c r="AA25" s="161">
        <v>1571578.6785807998</v>
      </c>
      <c r="AB25" s="161">
        <v>2682423.3089028001</v>
      </c>
      <c r="AC25" s="161">
        <v>2449170.6174193998</v>
      </c>
      <c r="AD25" s="161">
        <v>1466592.7787569999</v>
      </c>
      <c r="AE25" s="161">
        <v>1382275.4860640799</v>
      </c>
      <c r="AF25" s="161">
        <v>2753234.3415478799</v>
      </c>
      <c r="AG25" s="161">
        <v>3762052.8177212402</v>
      </c>
      <c r="AH25" s="161">
        <v>3748377.5041646403</v>
      </c>
      <c r="AI25" s="161">
        <v>1347111.1709677598</v>
      </c>
      <c r="AJ25" s="161">
        <v>1655648.6679997602</v>
      </c>
      <c r="AK25" s="161">
        <v>2244207.184903</v>
      </c>
      <c r="AL25" s="161">
        <v>0</v>
      </c>
      <c r="AM25" s="161">
        <v>0</v>
      </c>
      <c r="AN25" s="161">
        <v>31257508.544372521</v>
      </c>
      <c r="AO25" s="161">
        <v>165972126.491629</v>
      </c>
      <c r="AP25" s="157">
        <v>0.1883298672198975</v>
      </c>
      <c r="AQ25" s="157"/>
      <c r="AS25" s="2">
        <v>39813</v>
      </c>
      <c r="AT25">
        <f t="shared" si="0"/>
        <v>0.14142938064742186</v>
      </c>
    </row>
    <row r="26" spans="1:46">
      <c r="A26" s="158">
        <v>38383</v>
      </c>
      <c r="B26" s="161">
        <v>3817616.3290320002</v>
      </c>
      <c r="C26" s="161">
        <v>9555162.7419349998</v>
      </c>
      <c r="D26" s="161">
        <v>3771494.9950970002</v>
      </c>
      <c r="E26" s="161">
        <v>913913.13564500003</v>
      </c>
      <c r="F26" s="161">
        <v>24412962.616129</v>
      </c>
      <c r="G26" s="161">
        <v>15777578.051612999</v>
      </c>
      <c r="H26" s="161">
        <v>4310500.3677420001</v>
      </c>
      <c r="I26" s="161">
        <v>15187405.531613</v>
      </c>
      <c r="J26" s="161">
        <v>9018746.5096409991</v>
      </c>
      <c r="K26" s="161">
        <v>2424354.890323</v>
      </c>
      <c r="L26" s="161">
        <v>2628080.0741940001</v>
      </c>
      <c r="M26" s="161">
        <v>13194142.156129001</v>
      </c>
      <c r="N26" s="161">
        <v>18083257.237344</v>
      </c>
      <c r="O26" s="161">
        <v>8832769.1999999993</v>
      </c>
      <c r="P26" s="161">
        <v>9095381.5870970003</v>
      </c>
      <c r="Q26" s="161">
        <v>21623283.316128999</v>
      </c>
      <c r="R26" s="161">
        <v>0</v>
      </c>
      <c r="S26" s="161">
        <v>0</v>
      </c>
      <c r="T26" s="157"/>
      <c r="U26" s="158">
        <v>38383</v>
      </c>
      <c r="V26" s="161">
        <v>844437.16954815993</v>
      </c>
      <c r="W26" s="161">
        <v>1504178.5032258003</v>
      </c>
      <c r="X26" s="161">
        <v>986784.50381436001</v>
      </c>
      <c r="Y26" s="161">
        <v>2654196.6817876003</v>
      </c>
      <c r="Z26" s="161">
        <v>-536177.19135447964</v>
      </c>
      <c r="AA26" s="161">
        <v>1624175.8918714402</v>
      </c>
      <c r="AB26" s="161">
        <v>2700046.60103196</v>
      </c>
      <c r="AC26" s="161">
        <v>4080428.4329804396</v>
      </c>
      <c r="AD26" s="161">
        <v>1518116.2575530799</v>
      </c>
      <c r="AE26" s="161">
        <v>1378100.2518712401</v>
      </c>
      <c r="AF26" s="161">
        <v>2788940.1652907198</v>
      </c>
      <c r="AG26" s="161">
        <v>3819050.4284135201</v>
      </c>
      <c r="AH26" s="161">
        <v>3656784.1378187197</v>
      </c>
      <c r="AI26" s="161">
        <v>1399645.9540650004</v>
      </c>
      <c r="AJ26" s="161">
        <v>1566874.2418063602</v>
      </c>
      <c r="AK26" s="161">
        <v>2679575.0988385198</v>
      </c>
      <c r="AL26" s="161">
        <v>0</v>
      </c>
      <c r="AM26" s="161">
        <v>0</v>
      </c>
      <c r="AN26" s="161">
        <v>32665157.128562439</v>
      </c>
      <c r="AO26" s="161">
        <v>162646648.739663</v>
      </c>
      <c r="AP26" s="157">
        <v>0.20083510715826214</v>
      </c>
      <c r="AQ26" s="157"/>
      <c r="AS26" s="2">
        <v>39903</v>
      </c>
      <c r="AT26">
        <f t="shared" si="0"/>
        <v>0.12628887487555518</v>
      </c>
    </row>
    <row r="27" spans="1:46">
      <c r="A27" s="158">
        <v>38411</v>
      </c>
      <c r="B27" s="161">
        <v>3625990.160714</v>
      </c>
      <c r="C27" s="161">
        <v>9813835.6357140001</v>
      </c>
      <c r="D27" s="161">
        <v>3694602.6401430001</v>
      </c>
      <c r="E27" s="161">
        <v>1061844.9292860001</v>
      </c>
      <c r="F27" s="161">
        <v>25029523.371429</v>
      </c>
      <c r="G27" s="161">
        <v>15490226.578570999</v>
      </c>
      <c r="H27" s="161">
        <v>4362230.75</v>
      </c>
      <c r="I27" s="161">
        <v>14671326.446428999</v>
      </c>
      <c r="J27" s="161">
        <v>8687974.9735160004</v>
      </c>
      <c r="K27" s="161">
        <v>2451901.6428570002</v>
      </c>
      <c r="L27" s="161">
        <v>2547650.817857</v>
      </c>
      <c r="M27" s="161">
        <v>12992444.975</v>
      </c>
      <c r="N27" s="161">
        <v>18371335.571215998</v>
      </c>
      <c r="O27" s="161">
        <v>8352860.2571430001</v>
      </c>
      <c r="P27" s="161">
        <v>8919399.5321430005</v>
      </c>
      <c r="Q27" s="161">
        <v>20559579.103571001</v>
      </c>
      <c r="R27" s="161">
        <v>0</v>
      </c>
      <c r="S27" s="161">
        <v>0</v>
      </c>
      <c r="T27" s="157"/>
      <c r="U27" s="158">
        <v>38411</v>
      </c>
      <c r="V27" s="161">
        <v>870912.75214332005</v>
      </c>
      <c r="W27" s="161">
        <v>1514804.1522853202</v>
      </c>
      <c r="X27" s="161">
        <v>956125.43318284</v>
      </c>
      <c r="Y27" s="161">
        <v>2663059.7870566803</v>
      </c>
      <c r="Z27" s="161">
        <v>-532306.59921447979</v>
      </c>
      <c r="AA27" s="161">
        <v>2331486.1677144798</v>
      </c>
      <c r="AB27" s="161">
        <v>2686030.1671429998</v>
      </c>
      <c r="AC27" s="161">
        <v>4278191.3264285205</v>
      </c>
      <c r="AD27" s="161">
        <v>1659043.27460708</v>
      </c>
      <c r="AE27" s="161">
        <v>1392696.6242861599</v>
      </c>
      <c r="AF27" s="161">
        <v>2736932.8304281603</v>
      </c>
      <c r="AG27" s="161">
        <v>4013454.2101429999</v>
      </c>
      <c r="AH27" s="161">
        <v>3820925.8996150806</v>
      </c>
      <c r="AI27" s="161">
        <v>1415544.7334288401</v>
      </c>
      <c r="AJ27" s="161">
        <v>1830052.8775718398</v>
      </c>
      <c r="AK27" s="161">
        <v>2918480.3647144795</v>
      </c>
      <c r="AL27" s="161">
        <v>0</v>
      </c>
      <c r="AM27" s="161">
        <v>0</v>
      </c>
      <c r="AN27" s="161">
        <v>34555434.00153432</v>
      </c>
      <c r="AO27" s="161">
        <v>160632727.385589</v>
      </c>
      <c r="AP27" s="157">
        <v>0.21512075754392268</v>
      </c>
      <c r="AQ27" s="157"/>
      <c r="AS27" s="2">
        <v>39994</v>
      </c>
      <c r="AT27">
        <f t="shared" si="0"/>
        <v>0.1435816285208264</v>
      </c>
    </row>
    <row r="28" spans="1:46">
      <c r="A28" s="158">
        <v>38442</v>
      </c>
      <c r="B28" s="161">
        <v>3733523.1612900002</v>
      </c>
      <c r="C28" s="161">
        <v>10337072.116129</v>
      </c>
      <c r="D28" s="161">
        <v>3780706.7870319998</v>
      </c>
      <c r="E28" s="161">
        <v>1149392.7590320001</v>
      </c>
      <c r="F28" s="161">
        <v>24063366.719354998</v>
      </c>
      <c r="G28" s="161">
        <v>15459188.432258001</v>
      </c>
      <c r="H28" s="161">
        <v>3987944.9096769998</v>
      </c>
      <c r="I28" s="161">
        <v>15064262.451613</v>
      </c>
      <c r="J28" s="161">
        <v>8805631.3986179996</v>
      </c>
      <c r="K28" s="161">
        <v>2501692.1774189998</v>
      </c>
      <c r="L28" s="161">
        <v>2801065.293548</v>
      </c>
      <c r="M28" s="161">
        <v>13427554.429032</v>
      </c>
      <c r="N28" s="161">
        <v>19177923.951138001</v>
      </c>
      <c r="O28" s="161">
        <v>8283427.4870969998</v>
      </c>
      <c r="P28" s="161">
        <v>8918043.6838709991</v>
      </c>
      <c r="Q28" s="161">
        <v>21367379.358065002</v>
      </c>
      <c r="R28" s="161">
        <v>158539.11034499999</v>
      </c>
      <c r="S28" s="161">
        <v>0</v>
      </c>
      <c r="T28" s="157"/>
      <c r="U28" s="158">
        <v>38442</v>
      </c>
      <c r="V28" s="161">
        <v>855912.15612920001</v>
      </c>
      <c r="W28" s="161">
        <v>1487153.9589675199</v>
      </c>
      <c r="X28" s="161">
        <v>984916.95975016011</v>
      </c>
      <c r="Y28" s="161">
        <v>2672846.86891616</v>
      </c>
      <c r="Z28" s="161">
        <v>-203692.8611615994</v>
      </c>
      <c r="AA28" s="161">
        <v>2438898.5494190399</v>
      </c>
      <c r="AB28" s="161">
        <v>2714591.5785807599</v>
      </c>
      <c r="AC28" s="161">
        <v>4291662.3767744396</v>
      </c>
      <c r="AD28" s="161">
        <v>1685304.23216584</v>
      </c>
      <c r="AE28" s="161">
        <v>1392890.7129037201</v>
      </c>
      <c r="AF28" s="161">
        <v>2658898.8744512401</v>
      </c>
      <c r="AG28" s="161">
        <v>4162692.6620641602</v>
      </c>
      <c r="AH28" s="161">
        <v>3822441.6449924395</v>
      </c>
      <c r="AI28" s="161">
        <v>1445299.0886453602</v>
      </c>
      <c r="AJ28" s="161">
        <v>1858096.4030964803</v>
      </c>
      <c r="AK28" s="161">
        <v>2936208.8641292001</v>
      </c>
      <c r="AL28" s="161">
        <v>2935692.1367585999</v>
      </c>
      <c r="AM28" s="161">
        <v>0</v>
      </c>
      <c r="AN28" s="161">
        <v>38139814.206582725</v>
      </c>
      <c r="AO28" s="161">
        <v>163016714.225519</v>
      </c>
      <c r="AP28" s="157">
        <v>0.23396259940449857</v>
      </c>
      <c r="AQ28" s="157"/>
      <c r="AS28" s="2">
        <v>40086</v>
      </c>
      <c r="AT28">
        <f t="shared" si="0"/>
        <v>0.14856949763828017</v>
      </c>
    </row>
    <row r="29" spans="1:46">
      <c r="A29" s="158">
        <v>38472</v>
      </c>
      <c r="B29" s="161">
        <v>3667765.5933329999</v>
      </c>
      <c r="C29" s="161">
        <v>11167516.289999999</v>
      </c>
      <c r="D29" s="161">
        <v>4160452.9933330002</v>
      </c>
      <c r="E29" s="161">
        <v>1731208.0061669999</v>
      </c>
      <c r="F29" s="161">
        <v>24246347.414833002</v>
      </c>
      <c r="G29" s="161">
        <v>16832008.043333001</v>
      </c>
      <c r="H29" s="161">
        <v>4484743.6500000004</v>
      </c>
      <c r="I29" s="161">
        <v>17773021.733332999</v>
      </c>
      <c r="J29" s="161">
        <v>8749619.7954610009</v>
      </c>
      <c r="K29" s="161">
        <v>2195767.766667</v>
      </c>
      <c r="L29" s="161">
        <v>3090055.3</v>
      </c>
      <c r="M29" s="161">
        <v>21030626.379999999</v>
      </c>
      <c r="N29" s="161">
        <v>20683577.834862001</v>
      </c>
      <c r="O29" s="161">
        <v>10869001.970000001</v>
      </c>
      <c r="P29" s="161">
        <v>10033276.736667</v>
      </c>
      <c r="Q29" s="161">
        <v>25374336.120000001</v>
      </c>
      <c r="R29" s="161">
        <v>488560.86666699999</v>
      </c>
      <c r="S29" s="161">
        <v>0</v>
      </c>
      <c r="T29" s="157"/>
      <c r="U29" s="158">
        <v>38472</v>
      </c>
      <c r="V29" s="161">
        <v>864020.45880004019</v>
      </c>
      <c r="W29" s="161">
        <v>1465974.9452</v>
      </c>
      <c r="X29" s="161">
        <v>958444.61080003995</v>
      </c>
      <c r="Y29" s="161">
        <v>2621288.9392599599</v>
      </c>
      <c r="Z29" s="161">
        <v>-51387.689779960085</v>
      </c>
      <c r="AA29" s="161">
        <v>2474060.1648000395</v>
      </c>
      <c r="AB29" s="161">
        <v>2674465.392</v>
      </c>
      <c r="AC29" s="161">
        <v>4263931.6220000405</v>
      </c>
      <c r="AD29" s="161">
        <v>1476580.5245446798</v>
      </c>
      <c r="AE29" s="161">
        <v>1582662.7979999599</v>
      </c>
      <c r="AF29" s="161">
        <v>2630236.8939999999</v>
      </c>
      <c r="AG29" s="161">
        <v>3497408.1043999996</v>
      </c>
      <c r="AH29" s="161">
        <v>3775090.3498165603</v>
      </c>
      <c r="AI29" s="161">
        <v>1268524.1336000001</v>
      </c>
      <c r="AJ29" s="161">
        <v>1721884.52159996</v>
      </c>
      <c r="AK29" s="161">
        <v>2640828.8656000001</v>
      </c>
      <c r="AL29" s="161">
        <v>2929274.4259999599</v>
      </c>
      <c r="AM29" s="161">
        <v>0</v>
      </c>
      <c r="AN29" s="161">
        <v>36793289.060641281</v>
      </c>
      <c r="AO29" s="161">
        <v>186577886.494656</v>
      </c>
      <c r="AP29" s="157">
        <v>0.19720069592328202</v>
      </c>
      <c r="AQ29" s="157"/>
      <c r="AS29" s="2">
        <v>40178</v>
      </c>
      <c r="AT29">
        <f t="shared" si="0"/>
        <v>0.15101942994400333</v>
      </c>
    </row>
    <row r="30" spans="1:46">
      <c r="A30" s="158">
        <v>38503</v>
      </c>
      <c r="B30" s="161">
        <v>3540874.0709680002</v>
      </c>
      <c r="C30" s="161">
        <v>11497006.06129</v>
      </c>
      <c r="D30" s="161">
        <v>1416557.4774189999</v>
      </c>
      <c r="E30" s="161">
        <v>1929002.369032</v>
      </c>
      <c r="F30" s="161">
        <v>26575220.545161001</v>
      </c>
      <c r="G30" s="161">
        <v>16050219.316129001</v>
      </c>
      <c r="H30" s="161">
        <v>4346919.4483869998</v>
      </c>
      <c r="I30" s="161">
        <v>19773221.625806</v>
      </c>
      <c r="J30" s="161">
        <v>9188464.1174420007</v>
      </c>
      <c r="K30" s="161">
        <v>2316788.8677420001</v>
      </c>
      <c r="L30" s="161">
        <v>3021893.896774</v>
      </c>
      <c r="M30" s="161">
        <v>21848507.280645002</v>
      </c>
      <c r="N30" s="161">
        <v>22093506.09843</v>
      </c>
      <c r="O30" s="161">
        <v>12126511.906452</v>
      </c>
      <c r="P30" s="161">
        <v>12142934.964516001</v>
      </c>
      <c r="Q30" s="161">
        <v>27538827.074193999</v>
      </c>
      <c r="R30" s="161">
        <v>1001439.2322579999</v>
      </c>
      <c r="S30" s="161">
        <v>0</v>
      </c>
      <c r="T30" s="157"/>
      <c r="U30" s="158">
        <v>38503</v>
      </c>
      <c r="V30" s="161">
        <v>888429.05148383998</v>
      </c>
      <c r="W30" s="161">
        <v>1460856.4626452001</v>
      </c>
      <c r="X30" s="161">
        <v>927253.75270971993</v>
      </c>
      <c r="Y30" s="161">
        <v>2629203.3657161598</v>
      </c>
      <c r="Z30" s="161">
        <v>-421486.59541931981</v>
      </c>
      <c r="AA30" s="161">
        <v>2622451.5520645203</v>
      </c>
      <c r="AB30" s="161">
        <v>2781797.1461935602</v>
      </c>
      <c r="AC30" s="161">
        <v>4122800.82490328</v>
      </c>
      <c r="AD30" s="161">
        <v>1193655.5959069601</v>
      </c>
      <c r="AE30" s="161">
        <v>2057963.8858709598</v>
      </c>
      <c r="AF30" s="161">
        <v>2684528.08238712</v>
      </c>
      <c r="AG30" s="161">
        <v>3695009.6263226001</v>
      </c>
      <c r="AH30" s="161">
        <v>3828348.0381883997</v>
      </c>
      <c r="AI30" s="161">
        <v>1193158.3112257603</v>
      </c>
      <c r="AJ30" s="161">
        <v>1577971.80425808</v>
      </c>
      <c r="AK30" s="161">
        <v>2553289.8810967202</v>
      </c>
      <c r="AL30" s="161">
        <v>2841973.0321290405</v>
      </c>
      <c r="AM30" s="161">
        <v>0</v>
      </c>
      <c r="AN30" s="161">
        <v>36637203.817682602</v>
      </c>
      <c r="AO30" s="161">
        <v>196407894.35264501</v>
      </c>
      <c r="AP30" s="157">
        <v>0.1865363097468043</v>
      </c>
      <c r="AQ30" s="157"/>
      <c r="AS30" s="2">
        <v>40268</v>
      </c>
      <c r="AT30">
        <f t="shared" si="0"/>
        <v>0.14495684535103109</v>
      </c>
    </row>
    <row r="31" spans="1:46">
      <c r="A31" s="158">
        <v>38533</v>
      </c>
      <c r="B31" s="161">
        <v>3337915.6933329999</v>
      </c>
      <c r="C31" s="161">
        <v>11770246.526667001</v>
      </c>
      <c r="D31" s="161">
        <v>693163.16666700004</v>
      </c>
      <c r="E31" s="161">
        <v>1849643.3326669999</v>
      </c>
      <c r="F31" s="161">
        <v>26574770.446667001</v>
      </c>
      <c r="G31" s="161">
        <v>15849634.963332999</v>
      </c>
      <c r="H31" s="161">
        <v>4600476.2566670002</v>
      </c>
      <c r="I31" s="161">
        <v>20652640.396667</v>
      </c>
      <c r="J31" s="161">
        <v>9318905.8454500008</v>
      </c>
      <c r="K31" s="161">
        <v>2411364.4900000002</v>
      </c>
      <c r="L31" s="161">
        <v>3129918.2966669998</v>
      </c>
      <c r="M31" s="161">
        <v>22068297.100000001</v>
      </c>
      <c r="N31" s="161">
        <v>22210501.596818</v>
      </c>
      <c r="O31" s="161">
        <v>12530344.803332999</v>
      </c>
      <c r="P31" s="161">
        <v>12833148.036667001</v>
      </c>
      <c r="Q31" s="161">
        <v>29612907.013333</v>
      </c>
      <c r="R31" s="161">
        <v>1093732.284</v>
      </c>
      <c r="S31" s="161">
        <v>0</v>
      </c>
      <c r="T31" s="157"/>
      <c r="U31" s="158">
        <v>38533</v>
      </c>
      <c r="V31" s="161">
        <v>940990.28680003993</v>
      </c>
      <c r="W31" s="161">
        <v>1532749.1167999601</v>
      </c>
      <c r="X31" s="161">
        <v>1440923.4899999602</v>
      </c>
      <c r="Y31" s="161">
        <v>2689662.3300799597</v>
      </c>
      <c r="Z31" s="161">
        <v>-69889.253600039985</v>
      </c>
      <c r="AA31" s="161">
        <v>2553464.4344000397</v>
      </c>
      <c r="AB31" s="161">
        <v>2734125.6491999598</v>
      </c>
      <c r="AC31" s="161">
        <v>3839761.2523999596</v>
      </c>
      <c r="AD31" s="161">
        <v>1269681.5685459999</v>
      </c>
      <c r="AE31" s="161">
        <v>2333602.0312000001</v>
      </c>
      <c r="AF31" s="161">
        <v>2664744.2343999604</v>
      </c>
      <c r="AG31" s="161">
        <v>3686584.4479999994</v>
      </c>
      <c r="AH31" s="161">
        <v>3907409.9483818398</v>
      </c>
      <c r="AI31" s="161">
        <v>1428813.0936000403</v>
      </c>
      <c r="AJ31" s="161">
        <v>1420936.23559996</v>
      </c>
      <c r="AK31" s="161">
        <v>2462716.28840004</v>
      </c>
      <c r="AL31" s="161">
        <v>2786098.5259199999</v>
      </c>
      <c r="AM31" s="161">
        <v>0</v>
      </c>
      <c r="AN31" s="161">
        <v>37622373.68012768</v>
      </c>
      <c r="AO31" s="161">
        <v>200537610.248936</v>
      </c>
      <c r="AP31" s="157">
        <v>0.18760756963955741</v>
      </c>
      <c r="AQ31" s="157"/>
      <c r="AS31" s="2">
        <v>40359</v>
      </c>
      <c r="AT31">
        <f t="shared" si="0"/>
        <v>0.15494258054500493</v>
      </c>
    </row>
    <row r="32" spans="1:46">
      <c r="A32" s="158">
        <v>38564</v>
      </c>
      <c r="B32" s="161">
        <v>3166736.2580650002</v>
      </c>
      <c r="C32" s="161">
        <v>11852631.725806</v>
      </c>
      <c r="D32" s="161">
        <v>1185101.609677</v>
      </c>
      <c r="E32" s="161">
        <v>1868010.623226</v>
      </c>
      <c r="F32" s="161">
        <v>25042984.270968001</v>
      </c>
      <c r="G32" s="161">
        <v>15604799.945161</v>
      </c>
      <c r="H32" s="161">
        <v>3972970.3225810002</v>
      </c>
      <c r="I32" s="161">
        <v>21522117.06129</v>
      </c>
      <c r="J32" s="161">
        <v>9925603.0935479999</v>
      </c>
      <c r="K32" s="161">
        <v>2476454.6</v>
      </c>
      <c r="L32" s="161">
        <v>3128279.5354840001</v>
      </c>
      <c r="M32" s="161">
        <v>22055539.954838999</v>
      </c>
      <c r="N32" s="161">
        <v>22225681.465160999</v>
      </c>
      <c r="O32" s="161">
        <v>13026400.86129</v>
      </c>
      <c r="P32" s="161">
        <v>11655172.709677</v>
      </c>
      <c r="Q32" s="161">
        <v>28824502.096774001</v>
      </c>
      <c r="R32" s="161">
        <v>1268697.2225810001</v>
      </c>
      <c r="S32" s="161">
        <v>0</v>
      </c>
      <c r="T32" s="157"/>
      <c r="U32" s="158">
        <v>38564</v>
      </c>
      <c r="V32" s="161">
        <v>2090527.6790321998</v>
      </c>
      <c r="W32" s="161">
        <v>1375911.2229032798</v>
      </c>
      <c r="X32" s="161">
        <v>2288313.6768387603</v>
      </c>
      <c r="Y32" s="161">
        <v>2769682.3352128798</v>
      </c>
      <c r="Z32" s="161">
        <v>-995573.4425161602</v>
      </c>
      <c r="AA32" s="161">
        <v>2660571.7465806804</v>
      </c>
      <c r="AB32" s="161">
        <v>2236624.8812902798</v>
      </c>
      <c r="AC32" s="161">
        <v>2908167.7926452002</v>
      </c>
      <c r="AD32" s="161">
        <v>1982818.4387742402</v>
      </c>
      <c r="AE32" s="161">
        <v>2346687.2579999999</v>
      </c>
      <c r="AF32" s="161">
        <v>2678635.4257419202</v>
      </c>
      <c r="AG32" s="161">
        <v>3547911.75541932</v>
      </c>
      <c r="AH32" s="161">
        <v>3981238.4141806806</v>
      </c>
      <c r="AI32" s="161">
        <v>1252755.2466452001</v>
      </c>
      <c r="AJ32" s="161">
        <v>1502760.69483876</v>
      </c>
      <c r="AK32" s="161">
        <v>1397540.7783871205</v>
      </c>
      <c r="AL32" s="161">
        <v>2763236.6332902797</v>
      </c>
      <c r="AM32" s="161">
        <v>0</v>
      </c>
      <c r="AN32" s="161">
        <v>36787810.537264645</v>
      </c>
      <c r="AO32" s="161">
        <v>198801683.35612804</v>
      </c>
      <c r="AP32" s="157">
        <v>0.18504778187096102</v>
      </c>
      <c r="AQ32" s="157"/>
      <c r="AS32" s="2">
        <v>40451</v>
      </c>
      <c r="AT32">
        <f t="shared" si="0"/>
        <v>0.13422635814441422</v>
      </c>
    </row>
    <row r="33" spans="1:46">
      <c r="A33" s="158">
        <v>38595</v>
      </c>
      <c r="B33" s="161">
        <v>2854138.7806449998</v>
      </c>
      <c r="C33" s="161">
        <v>12485905.487097001</v>
      </c>
      <c r="D33" s="161">
        <v>1285533.845161</v>
      </c>
      <c r="E33" s="161">
        <v>1941514.3408059999</v>
      </c>
      <c r="F33" s="161">
        <v>26119563.004838999</v>
      </c>
      <c r="G33" s="161">
        <v>15596086.793547999</v>
      </c>
      <c r="H33" s="161">
        <v>4227169.7451609997</v>
      </c>
      <c r="I33" s="161">
        <v>24247305.864516001</v>
      </c>
      <c r="J33" s="161">
        <v>10582964.367742</v>
      </c>
      <c r="K33" s="161">
        <v>2629348.129032</v>
      </c>
      <c r="L33" s="161">
        <v>3212695.058065</v>
      </c>
      <c r="M33" s="161">
        <v>24139982.941934999</v>
      </c>
      <c r="N33" s="161">
        <v>22703023.295356002</v>
      </c>
      <c r="O33" s="161">
        <v>13694116.216128999</v>
      </c>
      <c r="P33" s="161">
        <v>10867148.751613</v>
      </c>
      <c r="Q33" s="161">
        <v>29468932.025805999</v>
      </c>
      <c r="R33" s="161">
        <v>1643739.674194</v>
      </c>
      <c r="S33" s="161">
        <v>0</v>
      </c>
      <c r="T33" s="157"/>
      <c r="U33" s="158">
        <v>38595</v>
      </c>
      <c r="V33" s="161">
        <v>2137060.4063226003</v>
      </c>
      <c r="W33" s="161">
        <v>1508998.1815483598</v>
      </c>
      <c r="X33" s="161">
        <v>2281202.8785806801</v>
      </c>
      <c r="Y33" s="161">
        <v>2787983.75910328</v>
      </c>
      <c r="Z33" s="161">
        <v>-852332.28058067989</v>
      </c>
      <c r="AA33" s="161">
        <v>2810972.1347742397</v>
      </c>
      <c r="AB33" s="161">
        <v>2256582.5305806799</v>
      </c>
      <c r="AC33" s="161">
        <v>2718932.1362580797</v>
      </c>
      <c r="AD33" s="161">
        <v>1993690.85587096</v>
      </c>
      <c r="AE33" s="161">
        <v>2350892.8345161597</v>
      </c>
      <c r="AF33" s="161">
        <v>2670132.4630322</v>
      </c>
      <c r="AG33" s="161">
        <v>3590801.4369677999</v>
      </c>
      <c r="AH33" s="161">
        <v>4000885.4645572798</v>
      </c>
      <c r="AI33" s="161">
        <v>1252999.2840645202</v>
      </c>
      <c r="AJ33" s="161">
        <v>1550790.04980644</v>
      </c>
      <c r="AK33" s="161">
        <v>1623697.92690328</v>
      </c>
      <c r="AL33" s="161">
        <v>2723967.0790967196</v>
      </c>
      <c r="AM33" s="161">
        <v>0</v>
      </c>
      <c r="AN33" s="161">
        <v>37407257.141402602</v>
      </c>
      <c r="AO33" s="161">
        <v>207699168.32164502</v>
      </c>
      <c r="AP33" s="157">
        <v>0.18010306658269015</v>
      </c>
      <c r="AQ33" s="157"/>
      <c r="AS33" s="2">
        <v>40543</v>
      </c>
      <c r="AT33">
        <f t="shared" si="0"/>
        <v>9.2545333742095878E-2</v>
      </c>
    </row>
    <row r="34" spans="1:46">
      <c r="A34" s="158">
        <v>38625</v>
      </c>
      <c r="B34" s="161">
        <v>3569534.5733329998</v>
      </c>
      <c r="C34" s="161">
        <v>12864905.203333</v>
      </c>
      <c r="D34" s="161">
        <v>1392959.4333329999</v>
      </c>
      <c r="E34" s="161">
        <v>2152739.1261669998</v>
      </c>
      <c r="F34" s="161">
        <v>26417469.956666999</v>
      </c>
      <c r="G34" s="161">
        <v>15721524.359999999</v>
      </c>
      <c r="H34" s="161">
        <v>4299772.6633329997</v>
      </c>
      <c r="I34" s="161">
        <v>25097678.376667</v>
      </c>
      <c r="J34" s="161">
        <v>10726349.460000001</v>
      </c>
      <c r="K34" s="161">
        <v>2786965.38</v>
      </c>
      <c r="L34" s="161">
        <v>3038295.72</v>
      </c>
      <c r="M34" s="161">
        <v>24431791.026666999</v>
      </c>
      <c r="N34" s="161">
        <v>22442201.000449002</v>
      </c>
      <c r="O34" s="161">
        <v>14184958.666666999</v>
      </c>
      <c r="P34" s="161">
        <v>11550803.123333</v>
      </c>
      <c r="Q34" s="161">
        <v>29749924.253332999</v>
      </c>
      <c r="R34" s="161">
        <v>2372566.75</v>
      </c>
      <c r="S34" s="161">
        <v>0</v>
      </c>
      <c r="T34" s="157"/>
      <c r="U34" s="158">
        <v>38625</v>
      </c>
      <c r="V34" s="161">
        <v>2038926.6512000398</v>
      </c>
      <c r="W34" s="161">
        <v>1741358.6056000402</v>
      </c>
      <c r="X34" s="161">
        <v>2272959.3980000396</v>
      </c>
      <c r="Y34" s="161">
        <v>2782321.8348599598</v>
      </c>
      <c r="Z34" s="161">
        <v>1928813.5051999604</v>
      </c>
      <c r="AA34" s="161">
        <v>2857326.6068000002</v>
      </c>
      <c r="AB34" s="161">
        <v>2290147.1104000402</v>
      </c>
      <c r="AC34" s="161">
        <v>2739625.9647999601</v>
      </c>
      <c r="AD34" s="161">
        <v>2090056.2348</v>
      </c>
      <c r="AE34" s="161">
        <v>2350041.4543999997</v>
      </c>
      <c r="AF34" s="161">
        <v>2709142.3836000003</v>
      </c>
      <c r="AG34" s="161">
        <v>3686663.7767999605</v>
      </c>
      <c r="AH34" s="161">
        <v>4118623.8299461203</v>
      </c>
      <c r="AI34" s="161">
        <v>1303274.4599999601</v>
      </c>
      <c r="AJ34" s="161">
        <v>1744756.8952000402</v>
      </c>
      <c r="AK34" s="161">
        <v>1895058.1596000404</v>
      </c>
      <c r="AL34" s="161">
        <v>2620023.12</v>
      </c>
      <c r="AM34" s="161">
        <v>0</v>
      </c>
      <c r="AN34" s="161">
        <v>41169119.991206169</v>
      </c>
      <c r="AO34" s="161">
        <v>212800439.073282</v>
      </c>
      <c r="AP34" s="157">
        <v>0.19346351055708477</v>
      </c>
      <c r="AQ34" s="157"/>
      <c r="AS34" s="2">
        <v>40633</v>
      </c>
      <c r="AT34">
        <f t="shared" si="0"/>
        <v>8.3178663819039017E-2</v>
      </c>
    </row>
    <row r="35" spans="1:46">
      <c r="A35" s="158">
        <v>38656</v>
      </c>
      <c r="B35" s="161">
        <v>3799656.1258060001</v>
      </c>
      <c r="C35" s="161">
        <v>13214952.754194001</v>
      </c>
      <c r="D35" s="161">
        <v>1345173.3806449999</v>
      </c>
      <c r="E35" s="161">
        <v>2138516.328065</v>
      </c>
      <c r="F35" s="161">
        <v>26350572.298386998</v>
      </c>
      <c r="G35" s="161">
        <v>15582000.312903</v>
      </c>
      <c r="H35" s="161">
        <v>4586390.6322579999</v>
      </c>
      <c r="I35" s="161">
        <v>26087112.707952</v>
      </c>
      <c r="J35" s="161">
        <v>10963573.432258001</v>
      </c>
      <c r="K35" s="161">
        <v>2767371.083871</v>
      </c>
      <c r="L35" s="161">
        <v>2820838.1741940002</v>
      </c>
      <c r="M35" s="161">
        <v>24078327.693548001</v>
      </c>
      <c r="N35" s="161">
        <v>21985247.175434999</v>
      </c>
      <c r="O35" s="161">
        <v>14938309.012902999</v>
      </c>
      <c r="P35" s="161">
        <v>12150278.880644999</v>
      </c>
      <c r="Q35" s="161">
        <v>29735474.600000001</v>
      </c>
      <c r="R35" s="161">
        <v>2666051.6387100001</v>
      </c>
      <c r="S35" s="161">
        <v>0</v>
      </c>
      <c r="T35" s="157"/>
      <c r="U35" s="158">
        <v>38656</v>
      </c>
      <c r="V35" s="161">
        <v>2026370.2349032802</v>
      </c>
      <c r="W35" s="161">
        <v>1851900.6094967199</v>
      </c>
      <c r="X35" s="161">
        <v>2278194.3843226</v>
      </c>
      <c r="Y35" s="161">
        <v>2805582.2306321999</v>
      </c>
      <c r="Z35" s="161">
        <v>2747422.7041935604</v>
      </c>
      <c r="AA35" s="161">
        <v>2976138.7724516396</v>
      </c>
      <c r="AB35" s="161">
        <v>2329507.1841290402</v>
      </c>
      <c r="AC35" s="161">
        <v>2780244.1850457601</v>
      </c>
      <c r="AD35" s="161">
        <v>2171375.0581290401</v>
      </c>
      <c r="AE35" s="161">
        <v>2396898.17993548</v>
      </c>
      <c r="AF35" s="161">
        <v>2716757.6790967197</v>
      </c>
      <c r="AG35" s="161">
        <v>3464181.1967742397</v>
      </c>
      <c r="AH35" s="161">
        <v>4274541.2289477997</v>
      </c>
      <c r="AI35" s="161">
        <v>1312146.10845164</v>
      </c>
      <c r="AJ35" s="161">
        <v>1629086.8243226002</v>
      </c>
      <c r="AK35" s="161">
        <v>2219813.5979999998</v>
      </c>
      <c r="AL35" s="161">
        <v>2594141.2533547999</v>
      </c>
      <c r="AM35" s="161">
        <v>0</v>
      </c>
      <c r="AN35" s="161">
        <v>42574301.432187125</v>
      </c>
      <c r="AO35" s="161">
        <v>215209846.231774</v>
      </c>
      <c r="AP35" s="157">
        <v>0.19782692185159589</v>
      </c>
      <c r="AQ35" s="157"/>
      <c r="AS35" s="2">
        <v>40724</v>
      </c>
      <c r="AT35">
        <f t="shared" si="0"/>
        <v>7.2100264782979498E-2</v>
      </c>
    </row>
    <row r="36" spans="1:46">
      <c r="A36" s="158">
        <v>38686</v>
      </c>
      <c r="B36" s="161">
        <v>3853040.1766670002</v>
      </c>
      <c r="C36" s="161">
        <v>13756356.161333</v>
      </c>
      <c r="D36" s="161">
        <v>1777536.5933330001</v>
      </c>
      <c r="E36" s="161">
        <v>2178927.1116670002</v>
      </c>
      <c r="F36" s="161">
        <v>26407164.581666999</v>
      </c>
      <c r="G36" s="161">
        <v>15940021.116667001</v>
      </c>
      <c r="H36" s="161">
        <v>4306884.6433330001</v>
      </c>
      <c r="I36" s="161">
        <v>27760526.478500001</v>
      </c>
      <c r="J36" s="161">
        <v>11157976.036757</v>
      </c>
      <c r="K36" s="161">
        <v>2868216.8933330001</v>
      </c>
      <c r="L36" s="161">
        <v>2853377.16</v>
      </c>
      <c r="M36" s="161">
        <v>24903636.416666999</v>
      </c>
      <c r="N36" s="161">
        <v>22980058.141116001</v>
      </c>
      <c r="O36" s="161">
        <v>15895047.57</v>
      </c>
      <c r="P36" s="161">
        <v>12442691.833333001</v>
      </c>
      <c r="Q36" s="161">
        <v>29457495.186666999</v>
      </c>
      <c r="R36" s="161">
        <v>2650056.4933330002</v>
      </c>
      <c r="S36" s="161">
        <v>0</v>
      </c>
      <c r="T36" s="157"/>
      <c r="U36" s="158">
        <v>38686</v>
      </c>
      <c r="V36" s="161">
        <v>2017672.2787999602</v>
      </c>
      <c r="W36" s="161">
        <v>1906818.3906400399</v>
      </c>
      <c r="X36" s="161">
        <v>2225551.00880004</v>
      </c>
      <c r="Y36" s="161">
        <v>2815680.1765999603</v>
      </c>
      <c r="Z36" s="161">
        <v>2777358.9101999602</v>
      </c>
      <c r="AA36" s="161">
        <v>3063003.46599996</v>
      </c>
      <c r="AB36" s="161">
        <v>2589518.2128000399</v>
      </c>
      <c r="AC36" s="161">
        <v>2777008.0225800001</v>
      </c>
      <c r="AD36" s="161">
        <v>2220371.1055891598</v>
      </c>
      <c r="AE36" s="161">
        <v>2412775.2428000402</v>
      </c>
      <c r="AF36" s="161">
        <v>2721190.1407999997</v>
      </c>
      <c r="AG36" s="161">
        <v>3445763.4299999601</v>
      </c>
      <c r="AH36" s="161">
        <v>4210760.4430660801</v>
      </c>
      <c r="AI36" s="161">
        <v>1274311.4616</v>
      </c>
      <c r="AJ36" s="161">
        <v>1499471.9500000402</v>
      </c>
      <c r="AK36" s="161">
        <v>2581895.9475999605</v>
      </c>
      <c r="AL36" s="161">
        <v>2607609.19080004</v>
      </c>
      <c r="AM36" s="161">
        <v>0</v>
      </c>
      <c r="AN36" s="161">
        <v>43146759.378675245</v>
      </c>
      <c r="AO36" s="161">
        <v>221189012.59437299</v>
      </c>
      <c r="AP36" s="157">
        <v>0.19506737189428047</v>
      </c>
      <c r="AQ36" s="157"/>
      <c r="AS36" s="2">
        <v>40816</v>
      </c>
      <c r="AT36">
        <f t="shared" si="0"/>
        <v>6.8988394021516408E-2</v>
      </c>
    </row>
    <row r="37" spans="1:46">
      <c r="A37" s="158">
        <v>38717</v>
      </c>
      <c r="B37" s="161">
        <v>3784425.8451609998</v>
      </c>
      <c r="C37" s="161">
        <v>13877556.832684999</v>
      </c>
      <c r="D37" s="161">
        <v>2137429.4290319998</v>
      </c>
      <c r="E37" s="161">
        <v>2153898.6629030001</v>
      </c>
      <c r="F37" s="161">
        <v>26221563.409676999</v>
      </c>
      <c r="G37" s="161">
        <v>16679542.761290001</v>
      </c>
      <c r="H37" s="161">
        <v>4433568.5258060005</v>
      </c>
      <c r="I37" s="161">
        <v>28286513.275355</v>
      </c>
      <c r="J37" s="161">
        <v>12223397.306452001</v>
      </c>
      <c r="K37" s="161">
        <v>2772903.9774190001</v>
      </c>
      <c r="L37" s="161">
        <v>2872271.6129029999</v>
      </c>
      <c r="M37" s="161">
        <v>24862055.019354999</v>
      </c>
      <c r="N37" s="161">
        <v>24629795.861871999</v>
      </c>
      <c r="O37" s="161">
        <v>16283446.196774</v>
      </c>
      <c r="P37" s="161">
        <v>13460543.677418999</v>
      </c>
      <c r="Q37" s="161">
        <v>29784573.148387</v>
      </c>
      <c r="R37" s="161">
        <v>2727563.4258059999</v>
      </c>
      <c r="S37" s="161">
        <v>0</v>
      </c>
      <c r="T37" s="157"/>
      <c r="U37" s="158">
        <v>38717</v>
      </c>
      <c r="V37" s="161">
        <v>2029951.6685806802</v>
      </c>
      <c r="W37" s="161">
        <v>2035941.1500778003</v>
      </c>
      <c r="X37" s="161">
        <v>2185904.3685161602</v>
      </c>
      <c r="Y37" s="161">
        <v>2834303.4204516397</v>
      </c>
      <c r="Z37" s="161">
        <v>2961209.7108387607</v>
      </c>
      <c r="AA37" s="161">
        <v>3086490.3186452002</v>
      </c>
      <c r="AB37" s="161">
        <v>2594577.6169032799</v>
      </c>
      <c r="AC37" s="161">
        <v>2845632.3869574005</v>
      </c>
      <c r="AD37" s="161">
        <v>2210783.7432257598</v>
      </c>
      <c r="AE37" s="161">
        <v>2441608.1727097197</v>
      </c>
      <c r="AF37" s="161">
        <v>2726950.8564516404</v>
      </c>
      <c r="AG37" s="161">
        <v>3719643.9476774</v>
      </c>
      <c r="AH37" s="161">
        <v>4067480.7465753602</v>
      </c>
      <c r="AI37" s="161">
        <v>1377952.5163871201</v>
      </c>
      <c r="AJ37" s="161">
        <v>1536843.8187097202</v>
      </c>
      <c r="AK37" s="161">
        <v>2756359.64219356</v>
      </c>
      <c r="AL37" s="161">
        <v>2560984.4889032803</v>
      </c>
      <c r="AM37" s="161">
        <v>0</v>
      </c>
      <c r="AN37" s="161">
        <v>43972618.573804483</v>
      </c>
      <c r="AO37" s="161">
        <v>227191048.96829599</v>
      </c>
      <c r="AP37" s="157">
        <v>0.19354908027182341</v>
      </c>
      <c r="AQ37" s="157"/>
      <c r="AS37" s="2">
        <v>40908</v>
      </c>
      <c r="AT37">
        <f t="shared" si="0"/>
        <v>5.7379955811095992E-2</v>
      </c>
    </row>
    <row r="38" spans="1:46">
      <c r="A38" s="158">
        <v>38748</v>
      </c>
      <c r="B38" s="161">
        <v>3594712.1741940002</v>
      </c>
      <c r="C38" s="161">
        <v>14241639.432073999</v>
      </c>
      <c r="D38" s="161">
        <v>1884426.8354839999</v>
      </c>
      <c r="E38" s="161">
        <v>2131409.7180650001</v>
      </c>
      <c r="F38" s="161">
        <v>24972895.870967999</v>
      </c>
      <c r="G38" s="161">
        <v>16486390.912903</v>
      </c>
      <c r="H38" s="161">
        <v>4251261.7483869996</v>
      </c>
      <c r="I38" s="161">
        <v>25933113.670968</v>
      </c>
      <c r="J38" s="161">
        <v>12410132.625806</v>
      </c>
      <c r="K38" s="161">
        <v>2417067.4387099999</v>
      </c>
      <c r="L38" s="161">
        <v>2875898.6516129998</v>
      </c>
      <c r="M38" s="161">
        <v>25415662.154839002</v>
      </c>
      <c r="N38" s="161">
        <v>25182895.173285998</v>
      </c>
      <c r="O38" s="161">
        <v>15919471.406452</v>
      </c>
      <c r="P38" s="161">
        <v>13160711.796774</v>
      </c>
      <c r="Q38" s="161">
        <v>29828764.5</v>
      </c>
      <c r="R38" s="161">
        <v>2797671.4193549999</v>
      </c>
      <c r="S38" s="161">
        <v>0</v>
      </c>
      <c r="T38" s="157"/>
      <c r="U38" s="158">
        <v>38748</v>
      </c>
      <c r="V38" s="161">
        <v>2070601.2190967202</v>
      </c>
      <c r="W38" s="161">
        <v>1899975.8281511201</v>
      </c>
      <c r="X38" s="161">
        <v>2186716.4597419202</v>
      </c>
      <c r="Y38" s="161">
        <v>2865900.6038322002</v>
      </c>
      <c r="Z38" s="161">
        <v>4594324.3154838402</v>
      </c>
      <c r="AA38" s="161">
        <v>3110098.22045164</v>
      </c>
      <c r="AB38" s="161">
        <v>2656957.3001935598</v>
      </c>
      <c r="AC38" s="161">
        <v>2107546.5494838404</v>
      </c>
      <c r="AD38" s="161">
        <v>2296861.4049032796</v>
      </c>
      <c r="AE38" s="161">
        <v>2459678.1373548</v>
      </c>
      <c r="AF38" s="161">
        <v>2719735.7718064399</v>
      </c>
      <c r="AG38" s="161">
        <v>3366545.9314193195</v>
      </c>
      <c r="AH38" s="161">
        <v>3984706.9092056802</v>
      </c>
      <c r="AI38" s="161">
        <v>1287922.33122576</v>
      </c>
      <c r="AJ38" s="161">
        <v>1163927.6843871202</v>
      </c>
      <c r="AK38" s="161">
        <v>2667119.8700000006</v>
      </c>
      <c r="AL38" s="161">
        <v>2608315.5296774004</v>
      </c>
      <c r="AM38" s="161">
        <v>0</v>
      </c>
      <c r="AN38" s="161">
        <v>44046934.066414639</v>
      </c>
      <c r="AO38" s="161">
        <v>223504125.52987799</v>
      </c>
      <c r="AP38" s="157">
        <v>0.19707436702561651</v>
      </c>
      <c r="AQ38" s="157"/>
      <c r="AS38" s="2">
        <v>40999</v>
      </c>
      <c r="AT38">
        <f t="shared" si="0"/>
        <v>5.3714799282923199E-2</v>
      </c>
    </row>
    <row r="39" spans="1:46">
      <c r="A39" s="158">
        <v>38776</v>
      </c>
      <c r="B39" s="161">
        <v>3887347.6142859999</v>
      </c>
      <c r="C39" s="161">
        <v>14573854.667857001</v>
      </c>
      <c r="D39" s="161">
        <v>1397866.182143</v>
      </c>
      <c r="E39" s="161">
        <v>2182323.9007140002</v>
      </c>
      <c r="F39" s="161">
        <v>25171700.714286</v>
      </c>
      <c r="G39" s="161">
        <v>16830918.346429002</v>
      </c>
      <c r="H39" s="161">
        <v>4052806.746429</v>
      </c>
      <c r="I39" s="161">
        <v>25571781.376375999</v>
      </c>
      <c r="J39" s="161">
        <v>12469399.392857</v>
      </c>
      <c r="K39" s="161">
        <v>2122033.878571</v>
      </c>
      <c r="L39" s="161">
        <v>2815191.2035710001</v>
      </c>
      <c r="M39" s="161">
        <v>26115808.903570998</v>
      </c>
      <c r="N39" s="161">
        <v>25475041.994313002</v>
      </c>
      <c r="O39" s="161">
        <v>15718889.346429</v>
      </c>
      <c r="P39" s="161">
        <v>13025865.742857</v>
      </c>
      <c r="Q39" s="161">
        <v>30054742.982143</v>
      </c>
      <c r="R39" s="161">
        <v>2923668.535714</v>
      </c>
      <c r="S39" s="161">
        <v>0</v>
      </c>
      <c r="T39" s="157"/>
      <c r="U39" s="158">
        <v>38776</v>
      </c>
      <c r="V39" s="161">
        <v>2038507.4662856802</v>
      </c>
      <c r="W39" s="161">
        <v>1907365.5798571601</v>
      </c>
      <c r="X39" s="161">
        <v>2274017.3781428398</v>
      </c>
      <c r="Y39" s="161">
        <v>2880079.8419143199</v>
      </c>
      <c r="Z39" s="161">
        <v>4579389.09428568</v>
      </c>
      <c r="AA39" s="161">
        <v>3152148.4384285193</v>
      </c>
      <c r="AB39" s="161">
        <v>2716929.1904285201</v>
      </c>
      <c r="AC39" s="161">
        <v>2462420.7148348805</v>
      </c>
      <c r="AD39" s="161">
        <v>2347513.5328571601</v>
      </c>
      <c r="AE39" s="161">
        <v>2515061.9345714799</v>
      </c>
      <c r="AF39" s="161">
        <v>2714550.9455714803</v>
      </c>
      <c r="AG39" s="161">
        <v>3342829.7515714807</v>
      </c>
      <c r="AH39" s="161">
        <v>4018520.17068244</v>
      </c>
      <c r="AI39" s="161">
        <v>1427428.8484285199</v>
      </c>
      <c r="AJ39" s="161">
        <v>1051467.57085716</v>
      </c>
      <c r="AK39" s="161">
        <v>2884705.9521428407</v>
      </c>
      <c r="AL39" s="161">
        <v>2604679.4857143201</v>
      </c>
      <c r="AM39" s="161">
        <v>0</v>
      </c>
      <c r="AN39" s="161">
        <v>44917615.896574482</v>
      </c>
      <c r="AO39" s="161">
        <v>224389241.52854601</v>
      </c>
      <c r="AP39" s="157">
        <v>0.2001772259248901</v>
      </c>
      <c r="AQ39" s="157"/>
      <c r="AS39" s="2">
        <v>41090</v>
      </c>
      <c r="AT39">
        <f t="shared" si="0"/>
        <v>4.5238400372623833E-2</v>
      </c>
    </row>
    <row r="40" spans="1:46">
      <c r="A40" s="158">
        <v>38807</v>
      </c>
      <c r="B40" s="161">
        <v>4307884.312903</v>
      </c>
      <c r="C40" s="161">
        <v>15400123.935644999</v>
      </c>
      <c r="D40" s="161">
        <v>2518370.2774189999</v>
      </c>
      <c r="E40" s="161">
        <v>2564327.2161289998</v>
      </c>
      <c r="F40" s="161">
        <v>24270708.379032001</v>
      </c>
      <c r="G40" s="161">
        <v>17152012.970968001</v>
      </c>
      <c r="H40" s="161">
        <v>3941290.167742</v>
      </c>
      <c r="I40" s="161">
        <v>24092635.335484002</v>
      </c>
      <c r="J40" s="161">
        <v>12845556.219355</v>
      </c>
      <c r="K40" s="161">
        <v>2168730.583871</v>
      </c>
      <c r="L40" s="161">
        <v>2982132.9516130001</v>
      </c>
      <c r="M40" s="161">
        <v>28205673.877418999</v>
      </c>
      <c r="N40" s="161">
        <v>26646088.511847999</v>
      </c>
      <c r="O40" s="161">
        <v>15875015.941934999</v>
      </c>
      <c r="P40" s="161">
        <v>14826305.43871</v>
      </c>
      <c r="Q40" s="161">
        <v>29143899.322581001</v>
      </c>
      <c r="R40" s="161">
        <v>2996145.1967739998</v>
      </c>
      <c r="S40" s="161">
        <v>0</v>
      </c>
      <c r="T40" s="157"/>
      <c r="U40" s="158">
        <v>38807</v>
      </c>
      <c r="V40" s="161">
        <v>1998938.4924516398</v>
      </c>
      <c r="W40" s="161">
        <v>1778709.2877226004</v>
      </c>
      <c r="X40" s="161">
        <v>2368622.04670972</v>
      </c>
      <c r="Y40" s="161">
        <v>2846331.9640645199</v>
      </c>
      <c r="Z40" s="161">
        <v>4781953.6345161591</v>
      </c>
      <c r="AA40" s="161">
        <v>3194772.6334838402</v>
      </c>
      <c r="AB40" s="161">
        <v>2751824.7898709597</v>
      </c>
      <c r="AC40" s="161">
        <v>2981066.7797419196</v>
      </c>
      <c r="AD40" s="161">
        <v>2365825.5136773996</v>
      </c>
      <c r="AE40" s="161">
        <v>2525245.7499354798</v>
      </c>
      <c r="AF40" s="161">
        <v>2675759.4358064402</v>
      </c>
      <c r="AG40" s="161">
        <v>3341927.4847097201</v>
      </c>
      <c r="AH40" s="161">
        <v>3972326.9085782403</v>
      </c>
      <c r="AI40" s="161">
        <v>1497252.5069678002</v>
      </c>
      <c r="AJ40" s="161">
        <v>1314066.1573548</v>
      </c>
      <c r="AK40" s="161">
        <v>3093275.08129028</v>
      </c>
      <c r="AL40" s="161">
        <v>2612788.4463871201</v>
      </c>
      <c r="AM40" s="161">
        <v>0</v>
      </c>
      <c r="AN40" s="161">
        <v>46100686.913268633</v>
      </c>
      <c r="AO40" s="161">
        <v>229936900.63942802</v>
      </c>
      <c r="AP40" s="157">
        <v>0.2004927733872551</v>
      </c>
      <c r="AQ40" s="157"/>
      <c r="AS40" s="2">
        <v>41182</v>
      </c>
      <c r="AT40">
        <f t="shared" si="0"/>
        <v>4.8800219139124697E-2</v>
      </c>
    </row>
    <row r="41" spans="1:46">
      <c r="A41" s="158">
        <v>38837</v>
      </c>
      <c r="B41" s="161">
        <v>3616562.1733329999</v>
      </c>
      <c r="C41" s="161">
        <v>16061485.263333</v>
      </c>
      <c r="D41" s="161">
        <v>3029904.6866669999</v>
      </c>
      <c r="E41" s="161">
        <v>2705597.08</v>
      </c>
      <c r="F41" s="161">
        <v>23824622.101667002</v>
      </c>
      <c r="G41" s="161">
        <v>18429179.566667002</v>
      </c>
      <c r="H41" s="161">
        <v>4079959.04</v>
      </c>
      <c r="I41" s="161">
        <v>24221125.733332999</v>
      </c>
      <c r="J41" s="161">
        <v>13643413.143923</v>
      </c>
      <c r="K41" s="161">
        <v>2265517.7599999998</v>
      </c>
      <c r="L41" s="161">
        <v>3121000.6533329999</v>
      </c>
      <c r="M41" s="161">
        <v>30428895.603333</v>
      </c>
      <c r="N41" s="161">
        <v>28423795.933968998</v>
      </c>
      <c r="O41" s="161">
        <v>16578829.710000001</v>
      </c>
      <c r="P41" s="161">
        <v>17330598.789999999</v>
      </c>
      <c r="Q41" s="161">
        <v>28464194.800000001</v>
      </c>
      <c r="R41" s="161">
        <v>3119734.8369999998</v>
      </c>
      <c r="S41" s="161">
        <v>0</v>
      </c>
      <c r="T41" s="157"/>
      <c r="U41" s="158">
        <v>38837</v>
      </c>
      <c r="V41" s="161">
        <v>2073455.20920004</v>
      </c>
      <c r="W41" s="161">
        <v>1731801.5884000398</v>
      </c>
      <c r="X41" s="161">
        <v>2322587.63759996</v>
      </c>
      <c r="Y41" s="161">
        <v>2839859.8803999997</v>
      </c>
      <c r="Z41" s="161">
        <v>4889138.6077999603</v>
      </c>
      <c r="AA41" s="161">
        <v>3109173.5519999596</v>
      </c>
      <c r="AB41" s="161">
        <v>2752461.0852000001</v>
      </c>
      <c r="AC41" s="161">
        <v>3233980.0620000404</v>
      </c>
      <c r="AD41" s="161">
        <v>2375108.4527292401</v>
      </c>
      <c r="AE41" s="161">
        <v>2524084.7988</v>
      </c>
      <c r="AF41" s="161">
        <v>2654373.1916000401</v>
      </c>
      <c r="AG41" s="161">
        <v>3339270.9976000399</v>
      </c>
      <c r="AH41" s="161">
        <v>3878299.0179237206</v>
      </c>
      <c r="AI41" s="161">
        <v>1521595.2347999997</v>
      </c>
      <c r="AJ41" s="161">
        <v>1307505.2452000002</v>
      </c>
      <c r="AK41" s="161">
        <v>3227935.824</v>
      </c>
      <c r="AL41" s="161">
        <v>2644638.0195600004</v>
      </c>
      <c r="AM41" s="161">
        <v>0</v>
      </c>
      <c r="AN41" s="161">
        <v>46425268.404813036</v>
      </c>
      <c r="AO41" s="161">
        <v>239344416.87655804</v>
      </c>
      <c r="AP41" s="157">
        <v>0.1939684618954654</v>
      </c>
      <c r="AQ41" s="157"/>
      <c r="AS41" s="2">
        <v>41274</v>
      </c>
      <c r="AT41">
        <f t="shared" si="0"/>
        <v>4.574614687070766E-2</v>
      </c>
    </row>
    <row r="42" spans="1:46">
      <c r="A42" s="158">
        <v>38868</v>
      </c>
      <c r="B42" s="161">
        <v>3178963.7032260001</v>
      </c>
      <c r="C42" s="161">
        <v>16321063.312903</v>
      </c>
      <c r="D42" s="161">
        <v>3289705.0096769999</v>
      </c>
      <c r="E42" s="161">
        <v>2584776.519355</v>
      </c>
      <c r="F42" s="161">
        <v>23941863.106451999</v>
      </c>
      <c r="G42" s="161">
        <v>19633398.874194</v>
      </c>
      <c r="H42" s="161">
        <v>4026869.2451610002</v>
      </c>
      <c r="I42" s="161">
        <v>23561244.203226</v>
      </c>
      <c r="J42" s="161">
        <v>14183092.46129</v>
      </c>
      <c r="K42" s="161">
        <v>2307311.890323</v>
      </c>
      <c r="L42" s="161">
        <v>3175805.6</v>
      </c>
      <c r="M42" s="161">
        <v>30791072.509032</v>
      </c>
      <c r="N42" s="161">
        <v>28996109.665511999</v>
      </c>
      <c r="O42" s="161">
        <v>16550055.316129001</v>
      </c>
      <c r="P42" s="161">
        <v>17708611.196773998</v>
      </c>
      <c r="Q42" s="161">
        <v>28080119.006452002</v>
      </c>
      <c r="R42" s="161">
        <v>3336367.9058059999</v>
      </c>
      <c r="S42" s="161">
        <v>0</v>
      </c>
      <c r="T42" s="157"/>
      <c r="U42" s="158">
        <v>38868</v>
      </c>
      <c r="V42" s="161">
        <v>2153933.8756128801</v>
      </c>
      <c r="W42" s="161">
        <v>1625371.8224516399</v>
      </c>
      <c r="X42" s="161">
        <v>2314722.6888387599</v>
      </c>
      <c r="Y42" s="161">
        <v>2876280.6876774002</v>
      </c>
      <c r="Z42" s="161">
        <v>5115243.8272257606</v>
      </c>
      <c r="AA42" s="161">
        <v>3053325.9750967198</v>
      </c>
      <c r="AB42" s="161">
        <v>2807063.5005806801</v>
      </c>
      <c r="AC42" s="161">
        <v>3218134.1756128804</v>
      </c>
      <c r="AD42" s="161">
        <v>2465751.7446451997</v>
      </c>
      <c r="AE42" s="161">
        <v>2546025.2831612402</v>
      </c>
      <c r="AF42" s="161">
        <v>2609685.2280000001</v>
      </c>
      <c r="AG42" s="161">
        <v>3398819.5489161601</v>
      </c>
      <c r="AH42" s="161">
        <v>3851424.5901385602</v>
      </c>
      <c r="AI42" s="161">
        <v>1272098.0720645199</v>
      </c>
      <c r="AJ42" s="161">
        <v>1443649.0063871206</v>
      </c>
      <c r="AK42" s="161">
        <v>3440397.2992257602</v>
      </c>
      <c r="AL42" s="161">
        <v>2651757.7913032798</v>
      </c>
      <c r="AM42" s="161">
        <v>0</v>
      </c>
      <c r="AN42" s="161">
        <v>46843685.116938569</v>
      </c>
      <c r="AO42" s="161">
        <v>241666429.52551198</v>
      </c>
      <c r="AP42" s="157">
        <v>0.19383612862122179</v>
      </c>
      <c r="AQ42" s="157"/>
      <c r="AS42" s="2">
        <v>41364</v>
      </c>
      <c r="AT42">
        <f t="shared" si="0"/>
        <v>4.2262356986583684E-2</v>
      </c>
    </row>
    <row r="43" spans="1:46">
      <c r="A43" s="158">
        <v>38898</v>
      </c>
      <c r="B43" s="161">
        <v>3618994.79</v>
      </c>
      <c r="C43" s="161">
        <v>16280172.583333001</v>
      </c>
      <c r="D43" s="161">
        <v>3519641.4233329999</v>
      </c>
      <c r="E43" s="161">
        <v>2778056.4683329999</v>
      </c>
      <c r="F43" s="161">
        <v>27601609.870000001</v>
      </c>
      <c r="G43" s="161">
        <v>20290960.266667001</v>
      </c>
      <c r="H43" s="161">
        <v>3945254.8266670001</v>
      </c>
      <c r="I43" s="161">
        <v>23710317.813666999</v>
      </c>
      <c r="J43" s="161">
        <v>14600899.262166999</v>
      </c>
      <c r="K43" s="161">
        <v>2502441.13</v>
      </c>
      <c r="L43" s="161">
        <v>3085149.6633330001</v>
      </c>
      <c r="M43" s="161">
        <v>31448116.623333</v>
      </c>
      <c r="N43" s="161">
        <v>29947025.768550999</v>
      </c>
      <c r="O43" s="161">
        <v>16316344.67</v>
      </c>
      <c r="P43" s="161">
        <v>18135024.483332999</v>
      </c>
      <c r="Q43" s="161">
        <v>27029946.103333</v>
      </c>
      <c r="R43" s="161">
        <v>3289845.5266669998</v>
      </c>
      <c r="S43" s="161">
        <v>0</v>
      </c>
      <c r="T43" s="157"/>
      <c r="U43" s="158">
        <v>38898</v>
      </c>
      <c r="V43" s="161">
        <v>2102389.1551999999</v>
      </c>
      <c r="W43" s="161">
        <v>1684835.19000004</v>
      </c>
      <c r="X43" s="161">
        <v>2302455.4592000404</v>
      </c>
      <c r="Y43" s="161">
        <v>2877798.0538000399</v>
      </c>
      <c r="Z43" s="161">
        <v>7934533.7456</v>
      </c>
      <c r="AA43" s="161">
        <v>2994161.4979999606</v>
      </c>
      <c r="AB43" s="161">
        <v>2851328.79079996</v>
      </c>
      <c r="AC43" s="161">
        <v>3458029.4123599599</v>
      </c>
      <c r="AD43" s="161">
        <v>2313667.0885399599</v>
      </c>
      <c r="AE43" s="161">
        <v>2568794.4944000002</v>
      </c>
      <c r="AF43" s="161">
        <v>2583461.2404000401</v>
      </c>
      <c r="AG43" s="161">
        <v>3196031.67520004</v>
      </c>
      <c r="AH43" s="161">
        <v>4129107.7877738802</v>
      </c>
      <c r="AI43" s="161">
        <v>1310217.0396</v>
      </c>
      <c r="AJ43" s="161">
        <v>1466773.1920000399</v>
      </c>
      <c r="AK43" s="161">
        <v>3734626.0676000398</v>
      </c>
      <c r="AL43" s="161">
        <v>2624602.2667999598</v>
      </c>
      <c r="AM43" s="161">
        <v>0</v>
      </c>
      <c r="AN43" s="161">
        <v>50132812.157273956</v>
      </c>
      <c r="AO43" s="161">
        <v>248099801.27271697</v>
      </c>
      <c r="AP43" s="157">
        <v>0.20206711936123972</v>
      </c>
      <c r="AQ43" s="157"/>
      <c r="AS43" s="2">
        <v>41455</v>
      </c>
      <c r="AT43">
        <f t="shared" si="0"/>
        <v>4.1219893192156201E-2</v>
      </c>
    </row>
    <row r="44" spans="1:46">
      <c r="A44" s="158">
        <v>38929</v>
      </c>
      <c r="B44" s="161">
        <v>4348995.7838709997</v>
      </c>
      <c r="C44" s="161">
        <v>16501540.751613</v>
      </c>
      <c r="D44" s="161">
        <v>3485641.1774189998</v>
      </c>
      <c r="E44" s="161">
        <v>2822311.7774189999</v>
      </c>
      <c r="F44" s="161">
        <v>30569175.870967999</v>
      </c>
      <c r="G44" s="161">
        <v>21200175.941934999</v>
      </c>
      <c r="H44" s="161">
        <v>4231274.4967740001</v>
      </c>
      <c r="I44" s="161">
        <v>22253439.956452001</v>
      </c>
      <c r="J44" s="161">
        <v>14948527.493548</v>
      </c>
      <c r="K44" s="161">
        <v>2536331.4064520001</v>
      </c>
      <c r="L44" s="161">
        <v>3177660.96129</v>
      </c>
      <c r="M44" s="161">
        <v>32639920.067097001</v>
      </c>
      <c r="N44" s="161">
        <v>30563496.848627001</v>
      </c>
      <c r="O44" s="161">
        <v>16454365.209677</v>
      </c>
      <c r="P44" s="161">
        <v>18911765.929032002</v>
      </c>
      <c r="Q44" s="161">
        <v>27992001.516128998</v>
      </c>
      <c r="R44" s="161">
        <v>3295927.5964520001</v>
      </c>
      <c r="S44" s="161">
        <v>0</v>
      </c>
      <c r="T44" s="157"/>
      <c r="U44" s="158">
        <v>38929</v>
      </c>
      <c r="V44" s="161">
        <v>2046779.6659354803</v>
      </c>
      <c r="W44" s="161">
        <v>1788669.2098064402</v>
      </c>
      <c r="X44" s="161">
        <v>2319777.2187097203</v>
      </c>
      <c r="Y44" s="161">
        <v>2892112.0667097201</v>
      </c>
      <c r="Z44" s="161">
        <v>7742353.1854838394</v>
      </c>
      <c r="AA44" s="161">
        <v>2912179.4669678002</v>
      </c>
      <c r="AB44" s="161">
        <v>2847067.9303871202</v>
      </c>
      <c r="AC44" s="161">
        <v>3904640.8952257605</v>
      </c>
      <c r="AD44" s="161">
        <v>2045867.5507742402</v>
      </c>
      <c r="AE44" s="161">
        <v>2859933.55122576</v>
      </c>
      <c r="AF44" s="161">
        <v>2582908.4246452004</v>
      </c>
      <c r="AG44" s="161">
        <v>3365969.5619483599</v>
      </c>
      <c r="AH44" s="161">
        <v>4159564.3781647598</v>
      </c>
      <c r="AI44" s="161">
        <v>1538299.9848387602</v>
      </c>
      <c r="AJ44" s="161">
        <v>1411080.9285161598</v>
      </c>
      <c r="AK44" s="161">
        <v>3630833.0080645205</v>
      </c>
      <c r="AL44" s="161">
        <v>2675158.4584257603</v>
      </c>
      <c r="AM44" s="161">
        <v>0</v>
      </c>
      <c r="AN44" s="161">
        <v>50723195.485829398</v>
      </c>
      <c r="AO44" s="161">
        <v>255932552.78475499</v>
      </c>
      <c r="AP44" s="157">
        <v>0.19818969855112079</v>
      </c>
      <c r="AQ44" s="157"/>
      <c r="AS44" s="2">
        <v>41547</v>
      </c>
      <c r="AT44">
        <f t="shared" si="0"/>
        <v>4.4919467454034218E-2</v>
      </c>
    </row>
    <row r="45" spans="1:46">
      <c r="A45" s="158">
        <v>38960</v>
      </c>
      <c r="B45" s="161">
        <v>4318459.148387</v>
      </c>
      <c r="C45" s="161">
        <v>16493961.456452001</v>
      </c>
      <c r="D45" s="161">
        <v>3164335.9129030001</v>
      </c>
      <c r="E45" s="161">
        <v>2774931.2387100002</v>
      </c>
      <c r="F45" s="161">
        <v>29685723.453226</v>
      </c>
      <c r="G45" s="161">
        <v>22065132.767742001</v>
      </c>
      <c r="H45" s="161">
        <v>4610563.8967739996</v>
      </c>
      <c r="I45" s="161">
        <v>21443389.358065002</v>
      </c>
      <c r="J45" s="161">
        <v>14307465.716128999</v>
      </c>
      <c r="K45" s="161">
        <v>2538457.812903</v>
      </c>
      <c r="L45" s="161">
        <v>3247786.6741940002</v>
      </c>
      <c r="M45" s="161">
        <v>33733814.478710003</v>
      </c>
      <c r="N45" s="161">
        <v>30073531.189043999</v>
      </c>
      <c r="O45" s="161">
        <v>15937997.439516</v>
      </c>
      <c r="P45" s="161">
        <v>17416942.564516</v>
      </c>
      <c r="Q45" s="161">
        <v>26858063.483871002</v>
      </c>
      <c r="R45" s="161">
        <v>3308581.4332260001</v>
      </c>
      <c r="S45" s="161">
        <v>0</v>
      </c>
      <c r="T45" s="157"/>
      <c r="U45" s="158">
        <v>38960</v>
      </c>
      <c r="V45" s="161">
        <v>2053843.9621935601</v>
      </c>
      <c r="W45" s="161">
        <v>1972154.2752257599</v>
      </c>
      <c r="X45" s="161">
        <v>2375784.5904516401</v>
      </c>
      <c r="Y45" s="161">
        <v>2890099.0613548001</v>
      </c>
      <c r="Z45" s="161">
        <v>7795043.7656128798</v>
      </c>
      <c r="AA45" s="161">
        <v>3005280.4578709598</v>
      </c>
      <c r="AB45" s="161">
        <v>2877131.1723871198</v>
      </c>
      <c r="AC45" s="161">
        <v>4282979.1470321994</v>
      </c>
      <c r="AD45" s="161">
        <v>2096497.9840645203</v>
      </c>
      <c r="AE45" s="161">
        <v>3273559.8324516402</v>
      </c>
      <c r="AF45" s="161">
        <v>2567676.5990967201</v>
      </c>
      <c r="AG45" s="161">
        <v>3505214.6525547993</v>
      </c>
      <c r="AH45" s="161">
        <v>4226263.1973147206</v>
      </c>
      <c r="AI45" s="161">
        <v>1687205.07725808</v>
      </c>
      <c r="AJ45" s="161">
        <v>1753842.7922580799</v>
      </c>
      <c r="AK45" s="161">
        <v>4176420.4119354803</v>
      </c>
      <c r="AL45" s="161">
        <v>2675770.19801288</v>
      </c>
      <c r="AM45" s="161">
        <v>0</v>
      </c>
      <c r="AN45" s="161">
        <v>53214767.177075848</v>
      </c>
      <c r="AO45" s="161">
        <v>251979138.02436802</v>
      </c>
      <c r="AP45" s="157">
        <v>0.21118719428244745</v>
      </c>
      <c r="AQ45" s="157"/>
      <c r="AS45" s="2">
        <v>41639</v>
      </c>
      <c r="AT45">
        <f t="shared" si="0"/>
        <v>4.6226162792100477E-2</v>
      </c>
    </row>
    <row r="46" spans="1:46">
      <c r="A46" s="158">
        <v>38990</v>
      </c>
      <c r="B46" s="161">
        <v>4506369.8066670001</v>
      </c>
      <c r="C46" s="161">
        <v>16295111.6</v>
      </c>
      <c r="D46" s="161">
        <v>2945490.17</v>
      </c>
      <c r="E46" s="161">
        <v>2700548.31</v>
      </c>
      <c r="F46" s="161">
        <v>28846468.120000001</v>
      </c>
      <c r="G46" s="161">
        <v>22661264.533333</v>
      </c>
      <c r="H46" s="161">
        <v>4749059.3600000003</v>
      </c>
      <c r="I46" s="161">
        <v>22364796.57</v>
      </c>
      <c r="J46" s="161">
        <v>14868048.473332999</v>
      </c>
      <c r="K46" s="161">
        <v>2666874.12</v>
      </c>
      <c r="L46" s="161">
        <v>3479754.746667</v>
      </c>
      <c r="M46" s="161">
        <v>35582994.559067003</v>
      </c>
      <c r="N46" s="161">
        <v>30258850.604481</v>
      </c>
      <c r="O46" s="161">
        <v>15768078.073173</v>
      </c>
      <c r="P46" s="161">
        <v>17325042.359999999</v>
      </c>
      <c r="Q46" s="161">
        <v>27166886.640000001</v>
      </c>
      <c r="R46" s="161">
        <v>3092914.3459999999</v>
      </c>
      <c r="S46" s="161">
        <v>0</v>
      </c>
      <c r="T46" s="157"/>
      <c r="U46" s="158">
        <v>38990</v>
      </c>
      <c r="V46" s="161">
        <v>2070131.5531999602</v>
      </c>
      <c r="W46" s="161">
        <v>2164003.068</v>
      </c>
      <c r="X46" s="161">
        <v>2404465.5795999998</v>
      </c>
      <c r="Y46" s="161">
        <v>2939507.4028000003</v>
      </c>
      <c r="Z46" s="161">
        <v>8246699.6055999994</v>
      </c>
      <c r="AA46" s="161">
        <v>3160781.5260000397</v>
      </c>
      <c r="AB46" s="161">
        <v>2969683.5467999997</v>
      </c>
      <c r="AC46" s="161">
        <v>4341793.2116</v>
      </c>
      <c r="AD46" s="161">
        <v>2224479.3532000398</v>
      </c>
      <c r="AE46" s="161">
        <v>3283948.2056</v>
      </c>
      <c r="AF46" s="161">
        <v>2535904.4603999597</v>
      </c>
      <c r="AG46" s="161">
        <v>3516237.4229119597</v>
      </c>
      <c r="AH46" s="161">
        <v>6093986.3474622797</v>
      </c>
      <c r="AI46" s="161">
        <v>1816661.3012192401</v>
      </c>
      <c r="AJ46" s="161">
        <v>1720169.1468000002</v>
      </c>
      <c r="AK46" s="161">
        <v>4513833.8731999993</v>
      </c>
      <c r="AL46" s="161">
        <v>2750428.1784799998</v>
      </c>
      <c r="AM46" s="161">
        <v>0</v>
      </c>
      <c r="AN46" s="161">
        <v>56752713.782873482</v>
      </c>
      <c r="AO46" s="161">
        <v>255278552.39272097</v>
      </c>
      <c r="AP46" s="157">
        <v>0.22231681138478493</v>
      </c>
      <c r="AQ46" s="157"/>
      <c r="AS46" s="2">
        <v>41729</v>
      </c>
      <c r="AT46">
        <f t="shared" si="0"/>
        <v>4.3311934047354866E-2</v>
      </c>
    </row>
    <row r="47" spans="1:46">
      <c r="A47" s="158">
        <v>39021</v>
      </c>
      <c r="B47" s="161">
        <v>5730769.6225810004</v>
      </c>
      <c r="C47" s="161">
        <v>16612626.924194001</v>
      </c>
      <c r="D47" s="161">
        <v>3036403.7225810001</v>
      </c>
      <c r="E47" s="161">
        <v>2590898.8370969999</v>
      </c>
      <c r="F47" s="161">
        <v>27222113.796774</v>
      </c>
      <c r="G47" s="161">
        <v>23401466.470968001</v>
      </c>
      <c r="H47" s="161">
        <v>4813932.293548</v>
      </c>
      <c r="I47" s="161">
        <v>21804810.280645002</v>
      </c>
      <c r="J47" s="161">
        <v>15182644.13871</v>
      </c>
      <c r="K47" s="161">
        <v>2367730.4645159999</v>
      </c>
      <c r="L47" s="161">
        <v>3504868.9838709999</v>
      </c>
      <c r="M47" s="161">
        <v>35799575.136128999</v>
      </c>
      <c r="N47" s="161">
        <v>30320438.159054</v>
      </c>
      <c r="O47" s="161">
        <v>15787731.354839001</v>
      </c>
      <c r="P47" s="161">
        <v>17991238.370967999</v>
      </c>
      <c r="Q47" s="161">
        <v>27742835.009677</v>
      </c>
      <c r="R47" s="161">
        <v>3018724.4935480002</v>
      </c>
      <c r="S47" s="161">
        <v>0</v>
      </c>
      <c r="T47" s="157"/>
      <c r="U47" s="158">
        <v>39021</v>
      </c>
      <c r="V47" s="161">
        <v>1922897.12529028</v>
      </c>
      <c r="W47" s="161">
        <v>2238399.9990967205</v>
      </c>
      <c r="X47" s="161">
        <v>2385772.8732902799</v>
      </c>
      <c r="Y47" s="161">
        <v>2976419.94954836</v>
      </c>
      <c r="Z47" s="161">
        <v>5126418.99438712</v>
      </c>
      <c r="AA47" s="161">
        <v>3264489.3734838394</v>
      </c>
      <c r="AB47" s="161">
        <v>3164681.3547742399</v>
      </c>
      <c r="AC47" s="161">
        <v>4727481.7063226001</v>
      </c>
      <c r="AD47" s="161">
        <v>2410017.7333548004</v>
      </c>
      <c r="AE47" s="161">
        <v>3347023.9942580797</v>
      </c>
      <c r="AF47" s="161">
        <v>2533739.8519354798</v>
      </c>
      <c r="AG47" s="161">
        <v>3364095.2736645201</v>
      </c>
      <c r="AH47" s="161">
        <v>13065680.790913519</v>
      </c>
      <c r="AI47" s="161">
        <v>1871385.5874193201</v>
      </c>
      <c r="AJ47" s="161">
        <v>1757062.1054838402</v>
      </c>
      <c r="AK47" s="161">
        <v>4684348.3788387608</v>
      </c>
      <c r="AL47" s="161">
        <v>2765854.61077424</v>
      </c>
      <c r="AM47" s="161">
        <v>0</v>
      </c>
      <c r="AN47" s="161">
        <v>61605769.702835999</v>
      </c>
      <c r="AO47" s="161">
        <v>256928808.05969998</v>
      </c>
      <c r="AP47" s="157">
        <v>0.23977758729383619</v>
      </c>
      <c r="AQ47" s="157"/>
      <c r="AS47" s="2">
        <v>41820</v>
      </c>
      <c r="AT47">
        <f t="shared" si="0"/>
        <v>4.1623598913061104E-2</v>
      </c>
    </row>
    <row r="48" spans="1:46">
      <c r="A48" s="158">
        <v>39051</v>
      </c>
      <c r="B48" s="161">
        <v>6641674.8433330003</v>
      </c>
      <c r="C48" s="161">
        <v>16967255.800000001</v>
      </c>
      <c r="D48" s="161">
        <v>3237042.9233329999</v>
      </c>
      <c r="E48" s="161">
        <v>2541107.668333</v>
      </c>
      <c r="F48" s="161">
        <v>27242344.420000002</v>
      </c>
      <c r="G48" s="161">
        <v>24439558.243333001</v>
      </c>
      <c r="H48" s="161">
        <v>4960155.71</v>
      </c>
      <c r="I48" s="161">
        <v>21202274.218332998</v>
      </c>
      <c r="J48" s="161">
        <v>15850175.01</v>
      </c>
      <c r="K48" s="161">
        <v>2331391.6433330001</v>
      </c>
      <c r="L48" s="161">
        <v>3668442.1766670002</v>
      </c>
      <c r="M48" s="161">
        <v>36803296.183333002</v>
      </c>
      <c r="N48" s="161">
        <v>32416413.278795</v>
      </c>
      <c r="O48" s="161">
        <v>15559948.396667</v>
      </c>
      <c r="P48" s="161">
        <v>18343065.199999999</v>
      </c>
      <c r="Q48" s="161">
        <v>31283758.283333</v>
      </c>
      <c r="R48" s="161">
        <v>2977964.7566669998</v>
      </c>
      <c r="S48" s="161">
        <v>0</v>
      </c>
      <c r="T48" s="157"/>
      <c r="U48" s="158">
        <v>39051</v>
      </c>
      <c r="V48" s="161">
        <v>1812973.74880004</v>
      </c>
      <c r="W48" s="161">
        <v>2166837.3539999998</v>
      </c>
      <c r="X48" s="161">
        <v>2363414.24920004</v>
      </c>
      <c r="Y48" s="161">
        <v>2999344.4798000399</v>
      </c>
      <c r="Z48" s="161">
        <v>4857405.9395999992</v>
      </c>
      <c r="AA48" s="161">
        <v>3238337.9108000402</v>
      </c>
      <c r="AB48" s="161">
        <v>3153922.5848000003</v>
      </c>
      <c r="AC48" s="161">
        <v>4880124.6938000396</v>
      </c>
      <c r="AD48" s="161">
        <v>2484295.5688000005</v>
      </c>
      <c r="AE48" s="161">
        <v>3384383.7028000401</v>
      </c>
      <c r="AF48" s="161">
        <v>2532156.5087999599</v>
      </c>
      <c r="AG48" s="161">
        <v>3318991.6880000401</v>
      </c>
      <c r="AH48" s="161">
        <v>13072628.376544598</v>
      </c>
      <c r="AI48" s="161">
        <v>1966855.9923999598</v>
      </c>
      <c r="AJ48" s="161">
        <v>1547949.3059999999</v>
      </c>
      <c r="AK48" s="161">
        <v>4247231.8360000402</v>
      </c>
      <c r="AL48" s="161">
        <v>2687319.05919996</v>
      </c>
      <c r="AM48" s="161">
        <v>0</v>
      </c>
      <c r="AN48" s="161">
        <v>60714172.999344803</v>
      </c>
      <c r="AO48" s="161">
        <v>266465868.75545999</v>
      </c>
      <c r="AP48" s="157">
        <v>0.2278497178003055</v>
      </c>
      <c r="AQ48" s="157"/>
      <c r="AS48" s="2">
        <v>41912</v>
      </c>
      <c r="AT48">
        <f t="shared" si="0"/>
        <v>4.143339465311513E-2</v>
      </c>
    </row>
    <row r="49" spans="1:46">
      <c r="A49" s="158">
        <v>39082</v>
      </c>
      <c r="B49" s="161">
        <v>8369943.2806449998</v>
      </c>
      <c r="C49" s="161">
        <v>17026991.461289998</v>
      </c>
      <c r="D49" s="161">
        <v>3529901.8870970001</v>
      </c>
      <c r="E49" s="161">
        <v>2530174.7267740001</v>
      </c>
      <c r="F49" s="161">
        <v>26592409.677418999</v>
      </c>
      <c r="G49" s="161">
        <v>23904662.822581001</v>
      </c>
      <c r="H49" s="161">
        <v>4893552.3645160003</v>
      </c>
      <c r="I49" s="161">
        <v>21643633.177418999</v>
      </c>
      <c r="J49" s="161">
        <v>15625690.364515999</v>
      </c>
      <c r="K49" s="161">
        <v>2511621.4387099999</v>
      </c>
      <c r="L49" s="161">
        <v>3423223.3838709998</v>
      </c>
      <c r="M49" s="161">
        <v>37104064.632257998</v>
      </c>
      <c r="N49" s="161">
        <v>35163408.081807002</v>
      </c>
      <c r="O49" s="161">
        <v>15327913.751613</v>
      </c>
      <c r="P49" s="161">
        <v>17869670.012903001</v>
      </c>
      <c r="Q49" s="161">
        <v>34516298.396774001</v>
      </c>
      <c r="R49" s="161">
        <v>2866114.0922579998</v>
      </c>
      <c r="S49" s="161">
        <v>0</v>
      </c>
      <c r="T49" s="157"/>
      <c r="U49" s="158">
        <v>39082</v>
      </c>
      <c r="V49" s="161">
        <v>1633716.7763226004</v>
      </c>
      <c r="W49" s="161">
        <v>2261805.9246452004</v>
      </c>
      <c r="X49" s="161">
        <v>2380431.2235483602</v>
      </c>
      <c r="Y49" s="161">
        <v>3002225.4227871201</v>
      </c>
      <c r="Z49" s="161">
        <v>4943329.9687097203</v>
      </c>
      <c r="AA49" s="161">
        <v>3429771.7812902802</v>
      </c>
      <c r="AB49" s="161">
        <v>3196753.74625808</v>
      </c>
      <c r="AC49" s="161">
        <v>4946870.2487097206</v>
      </c>
      <c r="AD49" s="161">
        <v>2625234.7662580805</v>
      </c>
      <c r="AE49" s="161">
        <v>3405782.6873547998</v>
      </c>
      <c r="AF49" s="161">
        <v>2584980.3239354799</v>
      </c>
      <c r="AG49" s="161">
        <v>2565595.7241290407</v>
      </c>
      <c r="AH49" s="161">
        <v>12943513.450183161</v>
      </c>
      <c r="AI49" s="161">
        <v>2054273.53980644</v>
      </c>
      <c r="AJ49" s="161">
        <v>1476967.2084516399</v>
      </c>
      <c r="AK49" s="161">
        <v>4100866.8023871202</v>
      </c>
      <c r="AL49" s="161">
        <v>2718781.9889290403</v>
      </c>
      <c r="AM49" s="161">
        <v>0</v>
      </c>
      <c r="AN49" s="161">
        <v>60270901.58370588</v>
      </c>
      <c r="AO49" s="161">
        <v>272899273.55245095</v>
      </c>
      <c r="AP49" s="157">
        <v>0.22085401987016237</v>
      </c>
      <c r="AQ49" s="157"/>
      <c r="AS49" s="2">
        <v>42004</v>
      </c>
      <c r="AT49">
        <f t="shared" si="0"/>
        <v>2.4724517055813234E-2</v>
      </c>
    </row>
    <row r="50" spans="1:46">
      <c r="A50" s="158">
        <v>39113</v>
      </c>
      <c r="B50" s="161">
        <v>9338155.0064519998</v>
      </c>
      <c r="C50" s="161">
        <v>16957979.782258</v>
      </c>
      <c r="D50" s="161">
        <v>3690915.890323</v>
      </c>
      <c r="E50" s="161">
        <v>2361473.0532260002</v>
      </c>
      <c r="F50" s="161">
        <v>26879916.012903001</v>
      </c>
      <c r="G50" s="161">
        <v>23535801.583871</v>
      </c>
      <c r="H50" s="161">
        <v>4777271.8451610003</v>
      </c>
      <c r="I50" s="161">
        <v>19563395.338709999</v>
      </c>
      <c r="J50" s="161">
        <v>15920570.322581001</v>
      </c>
      <c r="K50" s="161">
        <v>2392908.293548</v>
      </c>
      <c r="L50" s="161">
        <v>3642743.5064519998</v>
      </c>
      <c r="M50" s="161">
        <v>38762986.445161</v>
      </c>
      <c r="N50" s="161">
        <v>36363734.943213999</v>
      </c>
      <c r="O50" s="161">
        <v>14904283.693547999</v>
      </c>
      <c r="P50" s="161">
        <v>18054087.848386999</v>
      </c>
      <c r="Q50" s="161">
        <v>34645320.958065003</v>
      </c>
      <c r="R50" s="161">
        <v>2839163.3716130001</v>
      </c>
      <c r="S50" s="161">
        <v>0</v>
      </c>
      <c r="T50" s="157"/>
      <c r="U50" s="158">
        <v>39113</v>
      </c>
      <c r="V50" s="161">
        <v>1557647.16922576</v>
      </c>
      <c r="W50" s="161">
        <v>2222034.60612904</v>
      </c>
      <c r="X50" s="161">
        <v>3357324.3231612397</v>
      </c>
      <c r="Y50" s="161">
        <v>3038771.7836128799</v>
      </c>
      <c r="Z50" s="161">
        <v>5053848.15845164</v>
      </c>
      <c r="AA50" s="161">
        <v>3580494.2299354803</v>
      </c>
      <c r="AB50" s="161">
        <v>3252520.21858068</v>
      </c>
      <c r="AC50" s="161">
        <v>5137836.0393548012</v>
      </c>
      <c r="AD50" s="161">
        <v>2785816.8212902797</v>
      </c>
      <c r="AE50" s="161">
        <v>3404877.4847742398</v>
      </c>
      <c r="AF50" s="161">
        <v>2576263.0392257599</v>
      </c>
      <c r="AG50" s="161">
        <v>2544585.07658068</v>
      </c>
      <c r="AH50" s="161">
        <v>12804949.466814321</v>
      </c>
      <c r="AI50" s="161">
        <v>1993517.1167742403</v>
      </c>
      <c r="AJ50" s="161">
        <v>1121018.7481935602</v>
      </c>
      <c r="AK50" s="161">
        <v>4330023.9650322003</v>
      </c>
      <c r="AL50" s="161">
        <v>2711811.7154064397</v>
      </c>
      <c r="AM50" s="161">
        <v>0</v>
      </c>
      <c r="AN50" s="161">
        <v>61473339.962543242</v>
      </c>
      <c r="AO50" s="161">
        <v>274630707.895473</v>
      </c>
      <c r="AP50" s="157">
        <v>0.22384000840117474</v>
      </c>
      <c r="AQ50" s="157"/>
      <c r="AS50" s="2">
        <v>42094</v>
      </c>
      <c r="AT50">
        <f t="shared" si="0"/>
        <v>2.8692442806774084E-2</v>
      </c>
    </row>
    <row r="51" spans="1:46">
      <c r="A51" s="158">
        <v>39141</v>
      </c>
      <c r="B51" s="161">
        <v>11269196.592856999</v>
      </c>
      <c r="C51" s="161">
        <v>17001638.091786001</v>
      </c>
      <c r="D51" s="161">
        <v>3837557.7785709999</v>
      </c>
      <c r="E51" s="161">
        <v>2470977.348214</v>
      </c>
      <c r="F51" s="161">
        <v>26809001.412500001</v>
      </c>
      <c r="G51" s="161">
        <v>23694917.139286</v>
      </c>
      <c r="H51" s="161">
        <v>4799758.0535709998</v>
      </c>
      <c r="I51" s="161">
        <v>18170456.024999999</v>
      </c>
      <c r="J51" s="161">
        <v>15952751.192856999</v>
      </c>
      <c r="K51" s="161">
        <v>2600964.8642859999</v>
      </c>
      <c r="L51" s="161">
        <v>3757568.05</v>
      </c>
      <c r="M51" s="161">
        <v>38380259.317856997</v>
      </c>
      <c r="N51" s="161">
        <v>37236949.336588003</v>
      </c>
      <c r="O51" s="161">
        <v>14362049.596429</v>
      </c>
      <c r="P51" s="161">
        <v>17721209.935713999</v>
      </c>
      <c r="Q51" s="161">
        <v>36076251.907142997</v>
      </c>
      <c r="R51" s="161">
        <v>2710955.7075</v>
      </c>
      <c r="S51" s="161">
        <v>0</v>
      </c>
      <c r="T51" s="157"/>
      <c r="U51" s="158">
        <v>39141</v>
      </c>
      <c r="V51" s="161">
        <v>1387492.9488571601</v>
      </c>
      <c r="W51" s="161">
        <v>2300711.2989856801</v>
      </c>
      <c r="X51" s="161">
        <v>3360890.2765714801</v>
      </c>
      <c r="Y51" s="161">
        <v>3073243.1482143202</v>
      </c>
      <c r="Z51" s="161">
        <v>5100403.8404999999</v>
      </c>
      <c r="AA51" s="161">
        <v>3656065.8032856802</v>
      </c>
      <c r="AB51" s="161">
        <v>3289391.1735714804</v>
      </c>
      <c r="AC51" s="161">
        <v>5489618.1669999994</v>
      </c>
      <c r="AD51" s="161">
        <v>2952428.5668571601</v>
      </c>
      <c r="AE51" s="161">
        <v>3296266.50628568</v>
      </c>
      <c r="AF51" s="161">
        <v>2554608.3339999998</v>
      </c>
      <c r="AG51" s="161">
        <v>2856857.3118571602</v>
      </c>
      <c r="AH51" s="161">
        <v>12903654.85960944</v>
      </c>
      <c r="AI51" s="161">
        <v>1857977.2584285201</v>
      </c>
      <c r="AJ51" s="161">
        <v>1490151.8777143201</v>
      </c>
      <c r="AK51" s="161">
        <v>4596745.7311428413</v>
      </c>
      <c r="AL51" s="161">
        <v>2737732.4250999996</v>
      </c>
      <c r="AM51" s="161">
        <v>0</v>
      </c>
      <c r="AN51" s="161">
        <v>62904239.527980924</v>
      </c>
      <c r="AO51" s="161">
        <v>276852462.35015893</v>
      </c>
      <c r="AP51" s="157">
        <v>0.22721213672436319</v>
      </c>
      <c r="AQ51" s="157"/>
      <c r="AS51" s="2">
        <v>42185</v>
      </c>
      <c r="AT51">
        <f t="shared" si="0"/>
        <v>3.3043737039594887E-2</v>
      </c>
    </row>
    <row r="52" spans="1:46">
      <c r="A52" s="158">
        <v>39172</v>
      </c>
      <c r="B52" s="161">
        <v>12280181.925806001</v>
      </c>
      <c r="C52" s="161">
        <v>17499242.057742</v>
      </c>
      <c r="D52" s="161">
        <v>4239963.332258</v>
      </c>
      <c r="E52" s="161">
        <v>2560036.2096770001</v>
      </c>
      <c r="F52" s="161">
        <v>25480696.651613001</v>
      </c>
      <c r="G52" s="161">
        <v>24418667.867741998</v>
      </c>
      <c r="H52" s="161">
        <v>4818337.3096770002</v>
      </c>
      <c r="I52" s="161">
        <v>19019524.512903001</v>
      </c>
      <c r="J52" s="161">
        <v>16475820.554839</v>
      </c>
      <c r="K52" s="161">
        <v>3086203.4387099999</v>
      </c>
      <c r="L52" s="161">
        <v>4014247.706452</v>
      </c>
      <c r="M52" s="161">
        <v>40485610.345160998</v>
      </c>
      <c r="N52" s="161">
        <v>40143241.902194999</v>
      </c>
      <c r="O52" s="161">
        <v>14534381.303226</v>
      </c>
      <c r="P52" s="161">
        <v>17824848.516128998</v>
      </c>
      <c r="Q52" s="161">
        <v>40055845.012902997</v>
      </c>
      <c r="R52" s="161">
        <v>2741851.1932259998</v>
      </c>
      <c r="S52" s="161">
        <v>0</v>
      </c>
      <c r="T52" s="157"/>
      <c r="U52" s="158">
        <v>39172</v>
      </c>
      <c r="V52" s="161">
        <v>1294060.1389032803</v>
      </c>
      <c r="W52" s="161">
        <v>2210274.3430709597</v>
      </c>
      <c r="X52" s="161">
        <v>3336446.9501290396</v>
      </c>
      <c r="Y52" s="161">
        <v>3030701.23483876</v>
      </c>
      <c r="Z52" s="161">
        <v>5324735.8218064401</v>
      </c>
      <c r="AA52" s="161">
        <v>3726197.82587096</v>
      </c>
      <c r="AB52" s="161">
        <v>3311985.2928387602</v>
      </c>
      <c r="AC52" s="161">
        <v>4948879.4484516401</v>
      </c>
      <c r="AD52" s="161">
        <v>2660483.1834193207</v>
      </c>
      <c r="AE52" s="161">
        <v>3243234.5273548001</v>
      </c>
      <c r="AF52" s="161">
        <v>2542986.1152257598</v>
      </c>
      <c r="AG52" s="161">
        <v>3031956.2385806805</v>
      </c>
      <c r="AH52" s="161">
        <v>12689702.8317366</v>
      </c>
      <c r="AI52" s="161">
        <v>1967171.5336128802</v>
      </c>
      <c r="AJ52" s="161">
        <v>4418934.1180645209</v>
      </c>
      <c r="AK52" s="161">
        <v>4455344.2784516402</v>
      </c>
      <c r="AL52" s="161">
        <v>2765767.3068128801</v>
      </c>
      <c r="AM52" s="161">
        <v>0</v>
      </c>
      <c r="AN52" s="161">
        <v>64958861.18916893</v>
      </c>
      <c r="AO52" s="161">
        <v>289678699.84025896</v>
      </c>
      <c r="AP52" s="157">
        <v>0.2242445206533652</v>
      </c>
      <c r="AQ52" s="157"/>
      <c r="AS52" s="2">
        <v>42277</v>
      </c>
      <c r="AT52">
        <f t="shared" si="0"/>
        <v>3.3317877045933877E-2</v>
      </c>
    </row>
    <row r="53" spans="1:46">
      <c r="A53" s="158">
        <v>39202</v>
      </c>
      <c r="B53" s="161">
        <v>13240634.119999999</v>
      </c>
      <c r="C53" s="161">
        <v>18111270.829999998</v>
      </c>
      <c r="D53" s="161">
        <v>5868894.9400000004</v>
      </c>
      <c r="E53" s="161">
        <v>2621329.92</v>
      </c>
      <c r="F53" s="161">
        <v>27274993.425833002</v>
      </c>
      <c r="G53" s="161">
        <v>26469143.733332999</v>
      </c>
      <c r="H53" s="161">
        <v>4812977.0366669996</v>
      </c>
      <c r="I53" s="161">
        <v>20976229.393332999</v>
      </c>
      <c r="J53" s="161">
        <v>18766633.716667</v>
      </c>
      <c r="K53" s="161">
        <v>3313110.9533330002</v>
      </c>
      <c r="L53" s="161">
        <v>3744425.523333</v>
      </c>
      <c r="M53" s="161">
        <v>42971371.210000001</v>
      </c>
      <c r="N53" s="161">
        <v>43072060.654625997</v>
      </c>
      <c r="O53" s="161">
        <v>14879074.563332999</v>
      </c>
      <c r="P53" s="161">
        <v>21526504.163332999</v>
      </c>
      <c r="Q53" s="161">
        <v>42682587.840000004</v>
      </c>
      <c r="R53" s="161">
        <v>2835344.64</v>
      </c>
      <c r="S53" s="161">
        <v>0</v>
      </c>
      <c r="T53" s="157"/>
      <c r="U53" s="158">
        <v>39202</v>
      </c>
      <c r="V53" s="161">
        <v>1193230.8056000001</v>
      </c>
      <c r="W53" s="161">
        <v>2181696.6704000002</v>
      </c>
      <c r="X53" s="161">
        <v>3245932.4772000001</v>
      </c>
      <c r="Y53" s="161">
        <v>3033436.4095999999</v>
      </c>
      <c r="Z53" s="161">
        <v>5294413.6289000399</v>
      </c>
      <c r="AA53" s="161">
        <v>3592864.0520000402</v>
      </c>
      <c r="AB53" s="161">
        <v>3352640.2555999602</v>
      </c>
      <c r="AC53" s="161">
        <v>4414533.1728000399</v>
      </c>
      <c r="AD53" s="161">
        <v>2214838.1239999598</v>
      </c>
      <c r="AE53" s="161">
        <v>3239966.5856000399</v>
      </c>
      <c r="AF53" s="161">
        <v>2571522.2372000399</v>
      </c>
      <c r="AG53" s="161">
        <v>3028299.0548</v>
      </c>
      <c r="AH53" s="161">
        <v>12582880.531444879</v>
      </c>
      <c r="AI53" s="161">
        <v>2159219.3524000403</v>
      </c>
      <c r="AJ53" s="161">
        <v>4662937.0304000406</v>
      </c>
      <c r="AK53" s="161">
        <v>3939983.2891999995</v>
      </c>
      <c r="AL53" s="161">
        <v>2793493.9431999996</v>
      </c>
      <c r="AM53" s="161">
        <v>0</v>
      </c>
      <c r="AN53" s="161">
        <v>63501887.620345078</v>
      </c>
      <c r="AO53" s="161">
        <v>313166586.663791</v>
      </c>
      <c r="AP53" s="157">
        <v>0.20277350881152387</v>
      </c>
      <c r="AQ53" s="157"/>
      <c r="AS53" s="2">
        <v>42369</v>
      </c>
      <c r="AT53">
        <f t="shared" si="0"/>
        <v>3.9216978979299329E-2</v>
      </c>
    </row>
    <row r="54" spans="1:46">
      <c r="A54" s="158">
        <v>39233</v>
      </c>
      <c r="B54" s="161">
        <v>13695699.609677</v>
      </c>
      <c r="C54" s="161">
        <v>18157071.984839</v>
      </c>
      <c r="D54" s="161">
        <v>6441938.2677419996</v>
      </c>
      <c r="E54" s="161">
        <v>2785423.8258059998</v>
      </c>
      <c r="F54" s="161">
        <v>28451449.135806002</v>
      </c>
      <c r="G54" s="161">
        <v>27271282.06129</v>
      </c>
      <c r="H54" s="161">
        <v>4966254.6129029999</v>
      </c>
      <c r="I54" s="161">
        <v>21568009.648387</v>
      </c>
      <c r="J54" s="161">
        <v>19712765.658064999</v>
      </c>
      <c r="K54" s="161">
        <v>4002873.8838709998</v>
      </c>
      <c r="L54" s="161">
        <v>3748122.1322579999</v>
      </c>
      <c r="M54" s="161">
        <v>44231399.196773998</v>
      </c>
      <c r="N54" s="161">
        <v>44257869.496509001</v>
      </c>
      <c r="O54" s="161">
        <v>14801218.335694</v>
      </c>
      <c r="P54" s="161">
        <v>21505996.229031999</v>
      </c>
      <c r="Q54" s="161">
        <v>45368009.145161003</v>
      </c>
      <c r="R54" s="161">
        <v>2812709.2390319998</v>
      </c>
      <c r="S54" s="161">
        <v>0</v>
      </c>
      <c r="T54" s="157"/>
      <c r="U54" s="158">
        <v>39233</v>
      </c>
      <c r="V54" s="161">
        <v>1060547.0168387603</v>
      </c>
      <c r="W54" s="161">
        <v>2192235.5518193203</v>
      </c>
      <c r="X54" s="161">
        <v>3388845.6378709599</v>
      </c>
      <c r="Y54" s="161">
        <v>3039290.2009032802</v>
      </c>
      <c r="Z54" s="161">
        <v>5173058.2137032794</v>
      </c>
      <c r="AA54" s="161">
        <v>3612255.6726451996</v>
      </c>
      <c r="AB54" s="161">
        <v>3623009.7064516395</v>
      </c>
      <c r="AC54" s="161">
        <v>4514232.7821935602</v>
      </c>
      <c r="AD54" s="161">
        <v>2273064.6410321998</v>
      </c>
      <c r="AE54" s="161">
        <v>3195018.2639354798</v>
      </c>
      <c r="AF54" s="161">
        <v>2537366.2841290399</v>
      </c>
      <c r="AG54" s="161">
        <v>2493130.38638712</v>
      </c>
      <c r="AH54" s="161">
        <v>12552843.290418919</v>
      </c>
      <c r="AI54" s="161">
        <v>2202381.6997167198</v>
      </c>
      <c r="AJ54" s="161">
        <v>4691793.1625161599</v>
      </c>
      <c r="AK54" s="161">
        <v>3836106.0625806795</v>
      </c>
      <c r="AL54" s="161">
        <v>2857035.83131616</v>
      </c>
      <c r="AM54" s="161">
        <v>0</v>
      </c>
      <c r="AN54" s="161">
        <v>63242214.404458471</v>
      </c>
      <c r="AO54" s="161">
        <v>323778092.46284598</v>
      </c>
      <c r="AP54" s="157">
        <v>0.19532579836826239</v>
      </c>
      <c r="AQ54" s="157"/>
      <c r="AS54" s="2">
        <v>42460</v>
      </c>
      <c r="AT54">
        <f t="shared" si="0"/>
        <v>5.162077074357177E-2</v>
      </c>
    </row>
    <row r="55" spans="1:46">
      <c r="A55" s="158">
        <v>39263</v>
      </c>
      <c r="B55" s="161">
        <v>14645734.59</v>
      </c>
      <c r="C55" s="161">
        <v>18568300.669</v>
      </c>
      <c r="D55" s="161">
        <v>6611771.5300000003</v>
      </c>
      <c r="E55" s="161">
        <v>2846245.8233329998</v>
      </c>
      <c r="F55" s="161">
        <v>28692905.735667001</v>
      </c>
      <c r="G55" s="161">
        <v>27899201.243333001</v>
      </c>
      <c r="H55" s="161">
        <v>5872647.3200000003</v>
      </c>
      <c r="I55" s="161">
        <v>23000979.649999999</v>
      </c>
      <c r="J55" s="161">
        <v>20438795.73</v>
      </c>
      <c r="K55" s="161">
        <v>4695733.5666669998</v>
      </c>
      <c r="L55" s="161">
        <v>3684911.9533330002</v>
      </c>
      <c r="M55" s="161">
        <v>44953960.803332999</v>
      </c>
      <c r="N55" s="161">
        <v>45157344.137767002</v>
      </c>
      <c r="O55" s="161">
        <v>14976777.606667001</v>
      </c>
      <c r="P55" s="161">
        <v>22530982.393332999</v>
      </c>
      <c r="Q55" s="161">
        <v>50606435.200000003</v>
      </c>
      <c r="R55" s="161">
        <v>2831382.847333</v>
      </c>
      <c r="S55" s="161">
        <v>0</v>
      </c>
      <c r="T55" s="157"/>
      <c r="U55" s="158">
        <v>39263</v>
      </c>
      <c r="V55" s="161">
        <v>1206287.7192000002</v>
      </c>
      <c r="W55" s="161">
        <v>2232440.0297200005</v>
      </c>
      <c r="X55" s="161">
        <v>3364746.4164</v>
      </c>
      <c r="Y55" s="161">
        <v>3038453.2012000401</v>
      </c>
      <c r="Z55" s="161">
        <v>5078144.9117199592</v>
      </c>
      <c r="AA55" s="161">
        <v>3583538.2208000403</v>
      </c>
      <c r="AB55" s="161">
        <v>7060698.6516000004</v>
      </c>
      <c r="AC55" s="161">
        <v>4513336.0419999994</v>
      </c>
      <c r="AD55" s="161">
        <v>2337483.2823999994</v>
      </c>
      <c r="AE55" s="161">
        <v>3139732.74199996</v>
      </c>
      <c r="AF55" s="161">
        <v>2547011.8656000397</v>
      </c>
      <c r="AG55" s="161">
        <v>2693749.7336000409</v>
      </c>
      <c r="AH55" s="161">
        <v>12518618.61346796</v>
      </c>
      <c r="AI55" s="161">
        <v>2306302.3571999599</v>
      </c>
      <c r="AJ55" s="161">
        <v>4684703.2428000402</v>
      </c>
      <c r="AK55" s="161">
        <v>3615108.8459999999</v>
      </c>
      <c r="AL55" s="161">
        <v>3524706.3583200397</v>
      </c>
      <c r="AM55" s="161">
        <v>0</v>
      </c>
      <c r="AN55" s="161">
        <v>67445062.234028086</v>
      </c>
      <c r="AO55" s="161">
        <v>338014110.799766</v>
      </c>
      <c r="AP55" s="157">
        <v>0.19953327414186395</v>
      </c>
      <c r="AQ55" s="157"/>
      <c r="AS55" s="2">
        <v>42551</v>
      </c>
      <c r="AT55">
        <f t="shared" si="0"/>
        <v>5.3363743583906845E-2</v>
      </c>
    </row>
    <row r="56" spans="1:46">
      <c r="A56" s="158">
        <v>39294</v>
      </c>
      <c r="B56" s="161">
        <v>14851742.306452001</v>
      </c>
      <c r="C56" s="161">
        <v>19339723.322257999</v>
      </c>
      <c r="D56" s="161">
        <v>7190280.9838709999</v>
      </c>
      <c r="E56" s="161">
        <v>2575742.3112900001</v>
      </c>
      <c r="F56" s="161">
        <v>29106384.374194</v>
      </c>
      <c r="G56" s="161">
        <v>28480803.054839</v>
      </c>
      <c r="H56" s="161">
        <v>6273997.8451610003</v>
      </c>
      <c r="I56" s="161">
        <v>24918362.660257999</v>
      </c>
      <c r="J56" s="161">
        <v>21299802.083871</v>
      </c>
      <c r="K56" s="161">
        <v>4622802.2483869996</v>
      </c>
      <c r="L56" s="161">
        <v>3717763.351613</v>
      </c>
      <c r="M56" s="161">
        <v>45747619.241935</v>
      </c>
      <c r="N56" s="161">
        <v>46778164.465198003</v>
      </c>
      <c r="O56" s="161">
        <v>14441395.193547999</v>
      </c>
      <c r="P56" s="161">
        <v>25739123.525805999</v>
      </c>
      <c r="Q56" s="161">
        <v>52267110.119355001</v>
      </c>
      <c r="R56" s="161">
        <v>2879993.578065</v>
      </c>
      <c r="S56" s="161">
        <v>0</v>
      </c>
      <c r="T56" s="157"/>
      <c r="U56" s="158">
        <v>39294</v>
      </c>
      <c r="V56" s="161">
        <v>3784963.7332257596</v>
      </c>
      <c r="W56" s="161">
        <v>2269766.3113290407</v>
      </c>
      <c r="X56" s="161">
        <v>3336172.57193548</v>
      </c>
      <c r="Y56" s="161">
        <v>3105659.2126452001</v>
      </c>
      <c r="Z56" s="161">
        <v>5036082.4250967205</v>
      </c>
      <c r="AA56" s="161">
        <v>3574903.2834193204</v>
      </c>
      <c r="AB56" s="161">
        <v>7026379.3185806796</v>
      </c>
      <c r="AC56" s="161">
        <v>4576010.2507690396</v>
      </c>
      <c r="AD56" s="161">
        <v>2278725.0099354801</v>
      </c>
      <c r="AE56" s="161">
        <v>3199440.9901935598</v>
      </c>
      <c r="AF56" s="161">
        <v>2551391.58780644</v>
      </c>
      <c r="AG56" s="161">
        <v>2902420.7509678006</v>
      </c>
      <c r="AH56" s="161">
        <v>12502327.544176241</v>
      </c>
      <c r="AI56" s="161">
        <v>2271836.1867742399</v>
      </c>
      <c r="AJ56" s="161">
        <v>4503489.7569032805</v>
      </c>
      <c r="AK56" s="161">
        <v>3840139.6556773996</v>
      </c>
      <c r="AL56" s="161">
        <v>3643051.3806321998</v>
      </c>
      <c r="AM56" s="161">
        <v>0</v>
      </c>
      <c r="AN56" s="161">
        <v>70402759.970067903</v>
      </c>
      <c r="AO56" s="161">
        <v>350230810.66610104</v>
      </c>
      <c r="AP56" s="157">
        <v>0.20101817951473056</v>
      </c>
      <c r="AQ56" s="157"/>
      <c r="AS56" s="2">
        <v>42643</v>
      </c>
      <c r="AT56">
        <f t="shared" si="0"/>
        <v>6.364418469242572E-2</v>
      </c>
    </row>
    <row r="57" spans="1:46">
      <c r="A57" s="158">
        <v>39325</v>
      </c>
      <c r="B57" s="161">
        <v>17096337.112902999</v>
      </c>
      <c r="C57" s="161">
        <v>19472903.789677002</v>
      </c>
      <c r="D57" s="161">
        <v>7464586.0806449996</v>
      </c>
      <c r="E57" s="161">
        <v>2389578.0467739999</v>
      </c>
      <c r="F57" s="161">
        <v>30171911.864516001</v>
      </c>
      <c r="G57" s="161">
        <v>28509499.045161001</v>
      </c>
      <c r="H57" s="161">
        <v>6579198.6612900002</v>
      </c>
      <c r="I57" s="161">
        <v>28265114.494839001</v>
      </c>
      <c r="J57" s="161">
        <v>21858591.422580998</v>
      </c>
      <c r="K57" s="161">
        <v>5112095.480645</v>
      </c>
      <c r="L57" s="161">
        <v>3639631.025806</v>
      </c>
      <c r="M57" s="161">
        <v>48564339.977418996</v>
      </c>
      <c r="N57" s="161">
        <v>48547930.045028999</v>
      </c>
      <c r="O57" s="161">
        <v>14452093.148387</v>
      </c>
      <c r="P57" s="161">
        <v>29363250.896774001</v>
      </c>
      <c r="Q57" s="161">
        <v>55288917.674194001</v>
      </c>
      <c r="R57" s="161">
        <v>3096637.6161290002</v>
      </c>
      <c r="S57" s="161">
        <v>0</v>
      </c>
      <c r="T57" s="157"/>
      <c r="U57" s="158">
        <v>39325</v>
      </c>
      <c r="V57" s="161">
        <v>3604911.2564516403</v>
      </c>
      <c r="W57" s="161">
        <v>2434179.5152387596</v>
      </c>
      <c r="X57" s="161">
        <v>3513418.0203225994</v>
      </c>
      <c r="Y57" s="161">
        <v>3149820.18438712</v>
      </c>
      <c r="Z57" s="161">
        <v>5057896.6062580794</v>
      </c>
      <c r="AA57" s="161">
        <v>3775684.7645806805</v>
      </c>
      <c r="AB57" s="161">
        <v>7072595.3506452003</v>
      </c>
      <c r="AC57" s="161">
        <v>4419345.6506193196</v>
      </c>
      <c r="AD57" s="161">
        <v>1847984.7392902803</v>
      </c>
      <c r="AE57" s="161">
        <v>3176452.7323225997</v>
      </c>
      <c r="AF57" s="161">
        <v>2568186.8569032801</v>
      </c>
      <c r="AG57" s="161">
        <v>2709439.3627097206</v>
      </c>
      <c r="AH57" s="161">
        <v>12546612.214596521</v>
      </c>
      <c r="AI57" s="161">
        <v>2379215.7221935596</v>
      </c>
      <c r="AJ57" s="161">
        <v>4275047.1823871201</v>
      </c>
      <c r="AK57" s="161">
        <v>3948912.7190967202</v>
      </c>
      <c r="AL57" s="161">
        <v>3632713.7160645202</v>
      </c>
      <c r="AM57" s="161">
        <v>0</v>
      </c>
      <c r="AN57" s="161">
        <v>70112416.594067723</v>
      </c>
      <c r="AO57" s="161">
        <v>369872616.38276899</v>
      </c>
      <c r="AP57" s="157">
        <v>0.18955827895491104</v>
      </c>
      <c r="AQ57" s="157"/>
      <c r="AS57" s="2">
        <v>42735</v>
      </c>
      <c r="AT57">
        <f t="shared" si="0"/>
        <v>7.9151992185239189E-2</v>
      </c>
    </row>
    <row r="58" spans="1:46">
      <c r="A58" s="158">
        <v>39355</v>
      </c>
      <c r="B58" s="161">
        <v>18012890.763333</v>
      </c>
      <c r="C58" s="161">
        <v>19267161.438000001</v>
      </c>
      <c r="D58" s="161">
        <v>7739128.3399999999</v>
      </c>
      <c r="E58" s="161">
        <v>2382843.7716669999</v>
      </c>
      <c r="F58" s="161">
        <v>31202077.719999999</v>
      </c>
      <c r="G58" s="161">
        <v>29007465.653333001</v>
      </c>
      <c r="H58" s="161">
        <v>6794751.0666669998</v>
      </c>
      <c r="I58" s="161">
        <v>30366631.003332999</v>
      </c>
      <c r="J58" s="161">
        <v>22315975.736667</v>
      </c>
      <c r="K58" s="161">
        <v>5074105.976667</v>
      </c>
      <c r="L58" s="161">
        <v>3748852.8766669999</v>
      </c>
      <c r="M58" s="161">
        <v>51691353.743332997</v>
      </c>
      <c r="N58" s="161">
        <v>51131684.107180998</v>
      </c>
      <c r="O58" s="161">
        <v>14565341.283333</v>
      </c>
      <c r="P58" s="161">
        <v>33902708.539999999</v>
      </c>
      <c r="Q58" s="161">
        <v>58718982.416666999</v>
      </c>
      <c r="R58" s="161">
        <v>4102214.92</v>
      </c>
      <c r="S58" s="161">
        <v>0</v>
      </c>
      <c r="T58" s="157"/>
      <c r="U58" s="158">
        <v>39355</v>
      </c>
      <c r="V58" s="161">
        <v>3552708.1084000398</v>
      </c>
      <c r="W58" s="161">
        <v>2670968.7374400003</v>
      </c>
      <c r="X58" s="161">
        <v>3526625.3991999999</v>
      </c>
      <c r="Y58" s="161">
        <v>3159546.1473999601</v>
      </c>
      <c r="Z58" s="161">
        <v>5286741.7736</v>
      </c>
      <c r="AA58" s="161">
        <v>3935033.3216000404</v>
      </c>
      <c r="AB58" s="161">
        <v>7098310.0419999603</v>
      </c>
      <c r="AC58" s="161">
        <v>4385619.279600041</v>
      </c>
      <c r="AD58" s="161">
        <v>2034461.1115999604</v>
      </c>
      <c r="AE58" s="161">
        <v>3204395.7127999603</v>
      </c>
      <c r="AF58" s="161">
        <v>2551818.6547999601</v>
      </c>
      <c r="AG58" s="161">
        <v>2474125.9208000395</v>
      </c>
      <c r="AH58" s="161">
        <v>12479648.907138281</v>
      </c>
      <c r="AI58" s="161">
        <v>2415426.7160000401</v>
      </c>
      <c r="AJ58" s="161">
        <v>4019831.0751999998</v>
      </c>
      <c r="AK58" s="161">
        <v>4015259.9799999595</v>
      </c>
      <c r="AL58" s="161">
        <v>3590931.1396000003</v>
      </c>
      <c r="AM58" s="161">
        <v>0</v>
      </c>
      <c r="AN58" s="161">
        <v>70401452.027178228</v>
      </c>
      <c r="AO58" s="161">
        <v>390024169.356848</v>
      </c>
      <c r="AP58" s="157">
        <v>0.18050535725329692</v>
      </c>
      <c r="AQ58" s="157"/>
      <c r="AS58" s="2">
        <v>42825</v>
      </c>
      <c r="AT58">
        <f t="shared" si="0"/>
        <v>8.0232635369014121E-2</v>
      </c>
    </row>
    <row r="59" spans="1:46">
      <c r="A59" s="158">
        <v>39386</v>
      </c>
      <c r="B59" s="161">
        <v>18826900.703226</v>
      </c>
      <c r="C59" s="161">
        <v>19572666.200505</v>
      </c>
      <c r="D59" s="161">
        <v>8624881.1451609991</v>
      </c>
      <c r="E59" s="161">
        <v>2424482.3612899999</v>
      </c>
      <c r="F59" s="161">
        <v>32575053.959677</v>
      </c>
      <c r="G59" s="161">
        <v>29496061.303226002</v>
      </c>
      <c r="H59" s="161">
        <v>7476779.5774189997</v>
      </c>
      <c r="I59" s="161">
        <v>33024177.663871001</v>
      </c>
      <c r="J59" s="161">
        <v>22986806.029031999</v>
      </c>
      <c r="K59" s="161">
        <v>5189438.2548390003</v>
      </c>
      <c r="L59" s="161">
        <v>3492502.9451609999</v>
      </c>
      <c r="M59" s="161">
        <v>55131718.458065003</v>
      </c>
      <c r="N59" s="161">
        <v>53076770.338775001</v>
      </c>
      <c r="O59" s="161">
        <v>15297815.712903</v>
      </c>
      <c r="P59" s="161">
        <v>35311184.145161003</v>
      </c>
      <c r="Q59" s="161">
        <v>61793975.087096997</v>
      </c>
      <c r="R59" s="161">
        <v>4378960.03871</v>
      </c>
      <c r="S59" s="161">
        <v>0</v>
      </c>
      <c r="T59" s="157"/>
      <c r="U59" s="158">
        <v>39386</v>
      </c>
      <c r="V59" s="161">
        <v>3546463.6556128804</v>
      </c>
      <c r="W59" s="161">
        <v>2719753.3559393999</v>
      </c>
      <c r="X59" s="161">
        <v>3424540.81258068</v>
      </c>
      <c r="Y59" s="161">
        <v>3141356.5966452002</v>
      </c>
      <c r="Z59" s="161">
        <v>5029103.4548387602</v>
      </c>
      <c r="AA59" s="161">
        <v>3993593.38361288</v>
      </c>
      <c r="AB59" s="161">
        <v>7047348.7107097199</v>
      </c>
      <c r="AC59" s="161">
        <v>4385045.6203354802</v>
      </c>
      <c r="AD59" s="161">
        <v>2122325.7265161602</v>
      </c>
      <c r="AE59" s="161">
        <v>3257181.7594193202</v>
      </c>
      <c r="AF59" s="161">
        <v>2578657.3565806802</v>
      </c>
      <c r="AG59" s="161">
        <v>1963583.6550321989</v>
      </c>
      <c r="AH59" s="161">
        <v>12678681.469347</v>
      </c>
      <c r="AI59" s="161">
        <v>2468522.79445164</v>
      </c>
      <c r="AJ59" s="161">
        <v>3825654.1325806798</v>
      </c>
      <c r="AK59" s="161">
        <v>4233052.6395483613</v>
      </c>
      <c r="AL59" s="161">
        <v>3562018.6653548004</v>
      </c>
      <c r="AM59" s="161">
        <v>0</v>
      </c>
      <c r="AN59" s="161">
        <v>69976883.789105847</v>
      </c>
      <c r="AO59" s="161">
        <v>408680173.92411798</v>
      </c>
      <c r="AP59" s="157">
        <v>0.17122651954752977</v>
      </c>
      <c r="AQ59" s="157"/>
      <c r="AS59" s="2">
        <v>42916</v>
      </c>
      <c r="AT59">
        <f t="shared" si="0"/>
        <v>7.4788096736007045E-2</v>
      </c>
    </row>
    <row r="60" spans="1:46">
      <c r="A60" s="158">
        <v>39416</v>
      </c>
      <c r="B60" s="161">
        <v>20717701.863333002</v>
      </c>
      <c r="C60" s="161">
        <v>19891466.471999999</v>
      </c>
      <c r="D60" s="161">
        <v>9011041.2366669998</v>
      </c>
      <c r="E60" s="161">
        <v>3138079.2566669998</v>
      </c>
      <c r="F60" s="161">
        <v>43200862.623333</v>
      </c>
      <c r="G60" s="161">
        <v>30451335.126667</v>
      </c>
      <c r="H60" s="161">
        <v>8087853.2066670004</v>
      </c>
      <c r="I60" s="161">
        <v>35334598.070666999</v>
      </c>
      <c r="J60" s="161">
        <v>24099973.84</v>
      </c>
      <c r="K60" s="161">
        <v>5078696.6566669997</v>
      </c>
      <c r="L60" s="161">
        <v>3502263.6966670002</v>
      </c>
      <c r="M60" s="161">
        <v>59338477.020000003</v>
      </c>
      <c r="N60" s="161">
        <v>56341497.617320001</v>
      </c>
      <c r="O60" s="161">
        <v>15617709.465384999</v>
      </c>
      <c r="P60" s="161">
        <v>34920305.936667003</v>
      </c>
      <c r="Q60" s="161">
        <v>64528198.07</v>
      </c>
      <c r="R60" s="161">
        <v>4732777.82</v>
      </c>
      <c r="S60" s="161">
        <v>0</v>
      </c>
      <c r="T60" s="157"/>
      <c r="U60" s="158">
        <v>39416</v>
      </c>
      <c r="V60" s="161">
        <v>3420446.7464000396</v>
      </c>
      <c r="W60" s="161">
        <v>2657130.5133600002</v>
      </c>
      <c r="X60" s="161">
        <v>3425879.6815999597</v>
      </c>
      <c r="Y60" s="161">
        <v>3078314.38919996</v>
      </c>
      <c r="Z60" s="161">
        <v>3712110.5052000396</v>
      </c>
      <c r="AA60" s="161">
        <v>4096277.9147999599</v>
      </c>
      <c r="AB60" s="161">
        <v>7011860.2151999595</v>
      </c>
      <c r="AC60" s="161">
        <v>4291501.2015199605</v>
      </c>
      <c r="AD60" s="161">
        <v>2162351.0691999998</v>
      </c>
      <c r="AE60" s="161">
        <v>3309828.2311999602</v>
      </c>
      <c r="AF60" s="161">
        <v>2565702.2563999598</v>
      </c>
      <c r="AG60" s="161">
        <v>1900521.1275999993</v>
      </c>
      <c r="AH60" s="161">
        <v>12842519.565921601</v>
      </c>
      <c r="AI60" s="161">
        <v>2513831.9941538</v>
      </c>
      <c r="AJ60" s="161">
        <v>4256302.71759996</v>
      </c>
      <c r="AK60" s="161">
        <v>4517744.1316000009</v>
      </c>
      <c r="AL60" s="161">
        <v>3554446.7615999999</v>
      </c>
      <c r="AM60" s="161">
        <v>0</v>
      </c>
      <c r="AN60" s="161">
        <v>69316769.022555143</v>
      </c>
      <c r="AO60" s="161">
        <v>437992837.97870708</v>
      </c>
      <c r="AP60" s="157">
        <v>0.15826005133427537</v>
      </c>
      <c r="AQ60" s="157"/>
      <c r="AS60" s="2">
        <v>43008</v>
      </c>
      <c r="AT60">
        <f t="shared" si="0"/>
        <v>7.2143074327902124E-2</v>
      </c>
    </row>
    <row r="61" spans="1:46">
      <c r="A61" s="158">
        <v>39447</v>
      </c>
      <c r="B61" s="161">
        <v>22080660.180645</v>
      </c>
      <c r="C61" s="161">
        <v>19878540.210645001</v>
      </c>
      <c r="D61" s="161">
        <v>10921336.474194</v>
      </c>
      <c r="E61" s="161">
        <v>4318709.7451609997</v>
      </c>
      <c r="F61" s="161">
        <v>44565298.803226002</v>
      </c>
      <c r="G61" s="161">
        <v>30662562.122581001</v>
      </c>
      <c r="H61" s="161">
        <v>8401690.1774189994</v>
      </c>
      <c r="I61" s="161">
        <v>37355729.147064999</v>
      </c>
      <c r="J61" s="161">
        <v>24682350.132258002</v>
      </c>
      <c r="K61" s="161">
        <v>4217086.4967740001</v>
      </c>
      <c r="L61" s="161">
        <v>3553645.4096769998</v>
      </c>
      <c r="M61" s="161">
        <v>60180808.074193999</v>
      </c>
      <c r="N61" s="161">
        <v>62142828.243369997</v>
      </c>
      <c r="O61" s="161">
        <v>15814197.777419001</v>
      </c>
      <c r="P61" s="161">
        <v>34243765.448386997</v>
      </c>
      <c r="Q61" s="161">
        <v>67158309.835483998</v>
      </c>
      <c r="R61" s="161">
        <v>4357840.5003230004</v>
      </c>
      <c r="S61" s="161">
        <v>0</v>
      </c>
      <c r="T61" s="157"/>
      <c r="U61" s="158">
        <v>39447</v>
      </c>
      <c r="V61" s="161">
        <v>3312030.7783226003</v>
      </c>
      <c r="W61" s="161">
        <v>2543705.8547225995</v>
      </c>
      <c r="X61" s="161">
        <v>3210527.4330967199</v>
      </c>
      <c r="Y61" s="161">
        <v>2884081.5705806804</v>
      </c>
      <c r="Z61" s="161">
        <v>4435692.8136128802</v>
      </c>
      <c r="AA61" s="161">
        <v>4229891.8352902802</v>
      </c>
      <c r="AB61" s="161">
        <v>6954448.9487097198</v>
      </c>
      <c r="AC61" s="161">
        <v>4163420.9823522009</v>
      </c>
      <c r="AD61" s="161">
        <v>2199415.69412904</v>
      </c>
      <c r="AE61" s="161">
        <v>3393486.46038712</v>
      </c>
      <c r="AF61" s="161">
        <v>2533306.5208387603</v>
      </c>
      <c r="AG61" s="161">
        <v>2042308.7710967204</v>
      </c>
      <c r="AH61" s="161">
        <v>12622976.550795602</v>
      </c>
      <c r="AI61" s="161">
        <v>2628000.2367097195</v>
      </c>
      <c r="AJ61" s="161">
        <v>4328441.8561935611</v>
      </c>
      <c r="AK61" s="161">
        <v>6014185.6897419197</v>
      </c>
      <c r="AL61" s="161">
        <v>3474191.48996124</v>
      </c>
      <c r="AM61" s="161">
        <v>0</v>
      </c>
      <c r="AN61" s="161">
        <v>70970113.486541361</v>
      </c>
      <c r="AO61" s="161">
        <v>454535358.778822</v>
      </c>
      <c r="AP61" s="157">
        <v>0.15613771759630166</v>
      </c>
      <c r="AQ61" s="157"/>
      <c r="AS61" s="2">
        <v>43100</v>
      </c>
      <c r="AT61">
        <f t="shared" si="0"/>
        <v>6.677588273800765E-2</v>
      </c>
    </row>
    <row r="62" spans="1:46">
      <c r="A62" s="158">
        <v>39478</v>
      </c>
      <c r="B62" s="161">
        <v>23416474.796774201</v>
      </c>
      <c r="C62" s="161">
        <v>20232756.2008688</v>
      </c>
      <c r="D62" s="161">
        <v>16636940.974328</v>
      </c>
      <c r="E62" s="161">
        <v>9702122.9158602096</v>
      </c>
      <c r="F62" s="161">
        <v>48971506.602296099</v>
      </c>
      <c r="G62" s="161">
        <v>39009140.890215099</v>
      </c>
      <c r="H62" s="161">
        <v>10613814.881720399</v>
      </c>
      <c r="I62" s="161">
        <v>41349963.600774199</v>
      </c>
      <c r="J62" s="161">
        <v>27324249.784543</v>
      </c>
      <c r="K62" s="161">
        <v>4497806.3109318996</v>
      </c>
      <c r="L62" s="161">
        <v>3859496.4962365599</v>
      </c>
      <c r="M62" s="161">
        <v>64455994.099822298</v>
      </c>
      <c r="N62" s="161">
        <v>62822351.172702797</v>
      </c>
      <c r="O62" s="161">
        <v>16393325.091935501</v>
      </c>
      <c r="P62" s="161">
        <v>34631647.191938698</v>
      </c>
      <c r="Q62" s="161">
        <v>72627996.780984998</v>
      </c>
      <c r="R62" s="161">
        <v>8325203.6916666701</v>
      </c>
      <c r="S62" s="161">
        <v>0</v>
      </c>
      <c r="T62" s="157"/>
      <c r="U62" s="158">
        <v>39478</v>
      </c>
      <c r="V62" s="161">
        <v>3190452.2843870958</v>
      </c>
      <c r="W62" s="161">
        <v>2393445.5458957441</v>
      </c>
      <c r="X62" s="161">
        <v>2079926.1430806401</v>
      </c>
      <c r="Y62" s="161">
        <v>2192350.900096775</v>
      </c>
      <c r="Z62" s="161">
        <v>8073949.697724469</v>
      </c>
      <c r="AA62" s="161">
        <v>3144785.863174188</v>
      </c>
      <c r="AB62" s="161">
        <v>6701462.0541935517</v>
      </c>
      <c r="AC62" s="161">
        <v>3706826.8879070962</v>
      </c>
      <c r="AD62" s="161">
        <v>1852082.1558548398</v>
      </c>
      <c r="AE62" s="161">
        <v>3374241.182688172</v>
      </c>
      <c r="AF62" s="161">
        <v>2501952.9404516127</v>
      </c>
      <c r="AG62" s="161">
        <v>1640749.9680213239</v>
      </c>
      <c r="AH62" s="161">
        <v>12437387.159275666</v>
      </c>
      <c r="AI62" s="161">
        <v>2576407.6389677403</v>
      </c>
      <c r="AJ62" s="161">
        <v>2830119.2769673569</v>
      </c>
      <c r="AK62" s="161">
        <v>7896206.3862818014</v>
      </c>
      <c r="AL62" s="161">
        <v>2998238.8469999996</v>
      </c>
      <c r="AM62" s="161">
        <v>0</v>
      </c>
      <c r="AN62" s="161">
        <v>69590584.931968078</v>
      </c>
      <c r="AO62" s="161">
        <v>504870791.48359942</v>
      </c>
      <c r="AP62" s="157">
        <v>0.13783840559972008</v>
      </c>
      <c r="AQ62" s="157"/>
      <c r="AS62" s="2">
        <v>43190</v>
      </c>
      <c r="AT62">
        <f t="shared" si="0"/>
        <v>6.6929001873482261E-2</v>
      </c>
    </row>
    <row r="63" spans="1:46">
      <c r="A63" s="158">
        <v>39507</v>
      </c>
      <c r="B63" s="161">
        <v>22502978.486906499</v>
      </c>
      <c r="C63" s="161">
        <v>20332020.005522199</v>
      </c>
      <c r="D63" s="161">
        <v>17992091.3785716</v>
      </c>
      <c r="E63" s="161">
        <v>11428290.4827471</v>
      </c>
      <c r="F63" s="161">
        <v>50900273.925718397</v>
      </c>
      <c r="G63" s="161">
        <v>38282153.086436801</v>
      </c>
      <c r="H63" s="161">
        <v>10650009.481609199</v>
      </c>
      <c r="I63" s="161">
        <v>41275816.834299304</v>
      </c>
      <c r="J63" s="161">
        <v>27278227.073678199</v>
      </c>
      <c r="K63" s="161">
        <v>5771432.2532567102</v>
      </c>
      <c r="L63" s="161">
        <v>4187432.8066091998</v>
      </c>
      <c r="M63" s="161">
        <v>65335447.156932503</v>
      </c>
      <c r="N63" s="161">
        <v>64675737.794180296</v>
      </c>
      <c r="O63" s="161">
        <v>16745342.946982799</v>
      </c>
      <c r="P63" s="161">
        <v>34326621.177873597</v>
      </c>
      <c r="Q63" s="161">
        <v>80723964.934265405</v>
      </c>
      <c r="R63" s="161">
        <v>8853359.1804597694</v>
      </c>
      <c r="S63" s="161">
        <v>0</v>
      </c>
      <c r="T63" s="157"/>
      <c r="U63" s="158">
        <v>39507</v>
      </c>
      <c r="V63" s="161">
        <v>3368071.1715712203</v>
      </c>
      <c r="W63" s="161">
        <v>2370199.4293373362</v>
      </c>
      <c r="X63" s="161">
        <v>2433429.174571408</v>
      </c>
      <c r="Y63" s="161">
        <v>2036715.8320703479</v>
      </c>
      <c r="Z63" s="161">
        <v>8458635.0589137934</v>
      </c>
      <c r="AA63" s="161">
        <v>3323851.9396275841</v>
      </c>
      <c r="AB63" s="161">
        <v>6790665.7222068962</v>
      </c>
      <c r="AC63" s="161">
        <v>4038057.5698840832</v>
      </c>
      <c r="AD63" s="161">
        <v>1976248.3011586159</v>
      </c>
      <c r="AE63" s="161">
        <v>3287631.0596091952</v>
      </c>
      <c r="AF63" s="161">
        <v>2415844.0332068964</v>
      </c>
      <c r="AG63" s="161">
        <v>1837420.0911681</v>
      </c>
      <c r="AH63" s="161">
        <v>12521803.934698364</v>
      </c>
      <c r="AI63" s="161">
        <v>2474161.1563620637</v>
      </c>
      <c r="AJ63" s="161">
        <v>3291839.6286551687</v>
      </c>
      <c r="AK63" s="161">
        <v>7373812.5878881514</v>
      </c>
      <c r="AL63" s="161">
        <v>2949968.8983448278</v>
      </c>
      <c r="AM63" s="161">
        <v>0</v>
      </c>
      <c r="AN63" s="161">
        <v>70948355.589274049</v>
      </c>
      <c r="AO63" s="161">
        <v>521261199.00604957</v>
      </c>
      <c r="AP63" s="157">
        <v>0.13610902887949397</v>
      </c>
      <c r="AQ63" s="157"/>
      <c r="AS63" s="2">
        <v>43281</v>
      </c>
      <c r="AT63">
        <f t="shared" si="0"/>
        <v>6.1362379802055139E-2</v>
      </c>
    </row>
    <row r="64" spans="1:46">
      <c r="A64" s="158">
        <v>39538</v>
      </c>
      <c r="B64" s="161">
        <v>24054815.963978499</v>
      </c>
      <c r="C64" s="161">
        <v>21014330.9943153</v>
      </c>
      <c r="D64" s="161">
        <v>18967216.0420813</v>
      </c>
      <c r="E64" s="161">
        <v>13971534.604569901</v>
      </c>
      <c r="F64" s="161">
        <v>53781428.165457003</v>
      </c>
      <c r="G64" s="161">
        <v>37273010.326612897</v>
      </c>
      <c r="H64" s="161">
        <v>11058446.748521499</v>
      </c>
      <c r="I64" s="161">
        <v>44203283.229999997</v>
      </c>
      <c r="J64" s="161">
        <v>29226152.610860199</v>
      </c>
      <c r="K64" s="161">
        <v>6378486.0783154098</v>
      </c>
      <c r="L64" s="161">
        <v>4385415.8575268798</v>
      </c>
      <c r="M64" s="161">
        <v>68865721.697831795</v>
      </c>
      <c r="N64" s="161">
        <v>65943828.405043699</v>
      </c>
      <c r="O64" s="161">
        <v>17420404.680241901</v>
      </c>
      <c r="P64" s="161">
        <v>38776847.852688201</v>
      </c>
      <c r="Q64" s="161">
        <v>86484246.866165593</v>
      </c>
      <c r="R64" s="161">
        <v>10668157.766666699</v>
      </c>
      <c r="S64" s="161">
        <v>0</v>
      </c>
      <c r="T64" s="157"/>
      <c r="U64" s="158">
        <v>39538</v>
      </c>
      <c r="V64" s="161">
        <v>3095246.6943225805</v>
      </c>
      <c r="W64" s="161">
        <v>2338057.5306821642</v>
      </c>
      <c r="X64" s="161">
        <v>2323510.4249502439</v>
      </c>
      <c r="Y64" s="161">
        <v>4304098.7474516127</v>
      </c>
      <c r="Z64" s="161">
        <v>9699949.0601451583</v>
      </c>
      <c r="AA64" s="161">
        <v>3490127.3108064523</v>
      </c>
      <c r="AB64" s="161">
        <v>6818071.1001774203</v>
      </c>
      <c r="AC64" s="161">
        <v>4100752.1124</v>
      </c>
      <c r="AD64" s="161">
        <v>2307584.5866967766</v>
      </c>
      <c r="AE64" s="161">
        <v>3056778.5706021506</v>
      </c>
      <c r="AF64" s="161">
        <v>2408207.7770967744</v>
      </c>
      <c r="AG64" s="161">
        <v>1608986.4762601852</v>
      </c>
      <c r="AH64" s="161">
        <v>12500587.921394754</v>
      </c>
      <c r="AI64" s="161">
        <v>2444148.1783709722</v>
      </c>
      <c r="AJ64" s="161">
        <v>2929061.937677416</v>
      </c>
      <c r="AK64" s="161">
        <v>7353574.8960601296</v>
      </c>
      <c r="AL64" s="161">
        <v>2667092.4179999963</v>
      </c>
      <c r="AM64" s="161">
        <v>0</v>
      </c>
      <c r="AN64" s="161">
        <v>73445835.743094787</v>
      </c>
      <c r="AO64" s="161">
        <v>552473327.89087665</v>
      </c>
      <c r="AP64" s="157">
        <v>0.13294005707656831</v>
      </c>
      <c r="AQ64" s="157"/>
      <c r="AS64" s="2">
        <v>43373</v>
      </c>
      <c r="AT64">
        <f t="shared" si="0"/>
        <v>5.8791064256591703E-2</v>
      </c>
    </row>
    <row r="65" spans="1:46">
      <c r="A65" s="158">
        <v>39568</v>
      </c>
      <c r="B65" s="161">
        <v>27123998.693333302</v>
      </c>
      <c r="C65" s="161">
        <v>21503811.1950671</v>
      </c>
      <c r="D65" s="161">
        <v>19535094.903055601</v>
      </c>
      <c r="E65" s="161">
        <v>15155761.0713889</v>
      </c>
      <c r="F65" s="161">
        <v>58915337.661111102</v>
      </c>
      <c r="G65" s="161">
        <v>36329432.578000002</v>
      </c>
      <c r="H65" s="161">
        <v>11551768.9151389</v>
      </c>
      <c r="I65" s="161">
        <v>47975387.738055602</v>
      </c>
      <c r="J65" s="161">
        <v>30200586.274083301</v>
      </c>
      <c r="K65" s="161">
        <v>6416268.1144444402</v>
      </c>
      <c r="L65" s="161">
        <v>3409725.00194444</v>
      </c>
      <c r="M65" s="161">
        <v>72049794.578426301</v>
      </c>
      <c r="N65" s="161">
        <v>67611914.348055497</v>
      </c>
      <c r="O65" s="161">
        <v>18097593.745000001</v>
      </c>
      <c r="P65" s="161">
        <v>43572994.321249999</v>
      </c>
      <c r="Q65" s="161">
        <v>88498682.759654194</v>
      </c>
      <c r="R65" s="161">
        <v>10257231.635833301</v>
      </c>
      <c r="S65" s="161">
        <v>0</v>
      </c>
      <c r="T65" s="157"/>
      <c r="U65" s="158">
        <v>39568</v>
      </c>
      <c r="V65" s="161">
        <v>2699889.0568000041</v>
      </c>
      <c r="W65" s="161">
        <v>2346909.1365919486</v>
      </c>
      <c r="X65" s="161">
        <v>2543448.6116333278</v>
      </c>
      <c r="Y65" s="161">
        <v>6050706.0714333327</v>
      </c>
      <c r="Z65" s="161">
        <v>11153984.420666669</v>
      </c>
      <c r="AA65" s="161">
        <v>3636997.4606400002</v>
      </c>
      <c r="AB65" s="161">
        <v>6821079.0601833323</v>
      </c>
      <c r="AC65" s="161">
        <v>4327442.8414333276</v>
      </c>
      <c r="AD65" s="161">
        <v>2689135.1771100042</v>
      </c>
      <c r="AE65" s="161">
        <v>3697494.426266667</v>
      </c>
      <c r="AF65" s="161">
        <v>2490070.1697666673</v>
      </c>
      <c r="AG65" s="161">
        <v>1540606.4905888438</v>
      </c>
      <c r="AH65" s="161">
        <v>12523789.888233341</v>
      </c>
      <c r="AI65" s="161">
        <v>2415463.7806000002</v>
      </c>
      <c r="AJ65" s="161">
        <v>2668958.5814500004</v>
      </c>
      <c r="AK65" s="161">
        <v>7078873.8688414972</v>
      </c>
      <c r="AL65" s="161">
        <v>2734512.1037000036</v>
      </c>
      <c r="AM65" s="161">
        <v>0</v>
      </c>
      <c r="AN65" s="161">
        <v>77419361.145938963</v>
      </c>
      <c r="AO65" s="161">
        <v>578205383.53384197</v>
      </c>
      <c r="AP65" s="157">
        <v>0.13389595349799724</v>
      </c>
      <c r="AQ65" s="157"/>
      <c r="AS65" s="2">
        <v>43465</v>
      </c>
      <c r="AT65">
        <f t="shared" si="0"/>
        <v>5.6589511707644244E-2</v>
      </c>
    </row>
    <row r="66" spans="1:46">
      <c r="A66" s="158">
        <v>39599</v>
      </c>
      <c r="B66" s="161">
        <v>29656756.378665999</v>
      </c>
      <c r="C66" s="161">
        <v>22241084.794355799</v>
      </c>
      <c r="D66" s="161">
        <v>20357118.054018099</v>
      </c>
      <c r="E66" s="161">
        <v>17829751.4916237</v>
      </c>
      <c r="F66" s="161">
        <v>62854223.523118302</v>
      </c>
      <c r="G66" s="161">
        <v>35832963.6077419</v>
      </c>
      <c r="H66" s="161">
        <v>11383935.986424699</v>
      </c>
      <c r="I66" s="161">
        <v>48141581.605010398</v>
      </c>
      <c r="J66" s="161">
        <v>32134785.001505401</v>
      </c>
      <c r="K66" s="161">
        <v>6243946.7799283201</v>
      </c>
      <c r="L66" s="161">
        <v>3413981.5314516099</v>
      </c>
      <c r="M66" s="161">
        <v>72154193.048271298</v>
      </c>
      <c r="N66" s="161">
        <v>68214342.270255402</v>
      </c>
      <c r="O66" s="161">
        <v>19050654.220049299</v>
      </c>
      <c r="P66" s="161">
        <v>44326365.970564499</v>
      </c>
      <c r="Q66" s="161">
        <v>90495583.031005904</v>
      </c>
      <c r="R66" s="161">
        <v>10443506.749193501</v>
      </c>
      <c r="S66" s="161">
        <v>0</v>
      </c>
      <c r="T66" s="157"/>
      <c r="U66" s="158">
        <v>39599</v>
      </c>
      <c r="V66" s="161">
        <v>2468818.58456008</v>
      </c>
      <c r="W66" s="161">
        <v>2288634.2246773047</v>
      </c>
      <c r="X66" s="161">
        <v>2515152.0935178278</v>
      </c>
      <c r="Y66" s="161">
        <v>5744990.0110051567</v>
      </c>
      <c r="Z66" s="161">
        <v>10982697.467225803</v>
      </c>
      <c r="AA66" s="161">
        <v>3700353.8870709715</v>
      </c>
      <c r="AB66" s="161">
        <v>6907868.5516290367</v>
      </c>
      <c r="AC66" s="161">
        <v>4485417.1473987522</v>
      </c>
      <c r="AD66" s="161">
        <v>2517780.6998193525</v>
      </c>
      <c r="AE66" s="161">
        <v>4886693.3864086019</v>
      </c>
      <c r="AF66" s="161">
        <v>2428193.5362258065</v>
      </c>
      <c r="AG66" s="161">
        <v>1688629.0542074461</v>
      </c>
      <c r="AH66" s="161">
        <v>12633114.00756935</v>
      </c>
      <c r="AI66" s="161">
        <v>2204794.7835940844</v>
      </c>
      <c r="AJ66" s="161">
        <v>2600529.2435322599</v>
      </c>
      <c r="AK66" s="161">
        <v>7224898.7762792911</v>
      </c>
      <c r="AL66" s="161">
        <v>2708297.1300967801</v>
      </c>
      <c r="AM66" s="161">
        <v>0</v>
      </c>
      <c r="AN66" s="161">
        <v>77986862.584817901</v>
      </c>
      <c r="AO66" s="161">
        <v>594774774.04318404</v>
      </c>
      <c r="AP66" s="157">
        <v>0.13111999026904864</v>
      </c>
      <c r="AQ66" s="157"/>
      <c r="AS66" s="2">
        <v>43555</v>
      </c>
      <c r="AT66">
        <f t="shared" si="0"/>
        <v>5.9263974476065885E-2</v>
      </c>
    </row>
    <row r="67" spans="1:46">
      <c r="A67" s="158">
        <v>39629</v>
      </c>
      <c r="B67" s="161">
        <v>30525957.4375</v>
      </c>
      <c r="C67" s="161">
        <v>23054964.826559301</v>
      </c>
      <c r="D67" s="161">
        <v>20195905.5116667</v>
      </c>
      <c r="E67" s="161">
        <v>20659888.661513899</v>
      </c>
      <c r="F67" s="161">
        <v>68404560.422499999</v>
      </c>
      <c r="G67" s="161">
        <v>34952306.394666702</v>
      </c>
      <c r="H67" s="161">
        <v>11810747.9601389</v>
      </c>
      <c r="I67" s="161">
        <v>48549428.302528799</v>
      </c>
      <c r="J67" s="161">
        <v>33135191.352916699</v>
      </c>
      <c r="K67" s="161">
        <v>5749237.00944445</v>
      </c>
      <c r="L67" s="161">
        <v>3924628.32083333</v>
      </c>
      <c r="M67" s="161">
        <v>72466719.702133298</v>
      </c>
      <c r="N67" s="161">
        <v>69398839.947101995</v>
      </c>
      <c r="O67" s="161">
        <v>19921168.329583298</v>
      </c>
      <c r="P67" s="161">
        <v>46007923.862083301</v>
      </c>
      <c r="Q67" s="161">
        <v>95692433.603926599</v>
      </c>
      <c r="R67" s="161">
        <v>10376826.7561111</v>
      </c>
      <c r="S67" s="161">
        <v>0</v>
      </c>
      <c r="T67" s="157"/>
      <c r="U67" s="158">
        <v>39629</v>
      </c>
      <c r="V67" s="161">
        <v>2480508.6375000002</v>
      </c>
      <c r="W67" s="161">
        <v>2281172.8008128842</v>
      </c>
      <c r="X67" s="161">
        <v>2693102.3085999959</v>
      </c>
      <c r="Y67" s="161">
        <v>5469566.6606183322</v>
      </c>
      <c r="Z67" s="161">
        <v>10604103.689300001</v>
      </c>
      <c r="AA67" s="161">
        <v>3340646.6326399962</v>
      </c>
      <c r="AB67" s="161">
        <v>6924451.6447833329</v>
      </c>
      <c r="AC67" s="161">
        <v>4718041.133696544</v>
      </c>
      <c r="AD67" s="161">
        <v>2341114.8676499962</v>
      </c>
      <c r="AE67" s="161">
        <v>5009594.1588666653</v>
      </c>
      <c r="AF67" s="161">
        <v>2705308.2015000004</v>
      </c>
      <c r="AG67" s="161">
        <v>1835964.155744005</v>
      </c>
      <c r="AH67" s="161">
        <v>12658215.756347761</v>
      </c>
      <c r="AI67" s="161">
        <v>2114658.0304500046</v>
      </c>
      <c r="AJ67" s="161">
        <v>2961169.2365500033</v>
      </c>
      <c r="AK67" s="161">
        <v>7095188.7675288096</v>
      </c>
      <c r="AL67" s="161">
        <v>2833925.5192666678</v>
      </c>
      <c r="AM67" s="161">
        <v>0</v>
      </c>
      <c r="AN67" s="161">
        <v>78066732.201854974</v>
      </c>
      <c r="AO67" s="161">
        <v>614826728.4012084</v>
      </c>
      <c r="AP67" s="157">
        <v>0.12697354977533137</v>
      </c>
      <c r="AQ67" s="157"/>
      <c r="AS67" s="2">
        <v>43646</v>
      </c>
      <c r="AT67">
        <f t="shared" ref="AT67:AT88" si="1">VLOOKUP(AS67,$U$2:$AP$262,MATCH(AT$1,$U$1:$AP$1,0),FALSE)</f>
        <v>5.4329854871265848E-2</v>
      </c>
    </row>
    <row r="68" spans="1:46">
      <c r="A68" s="158">
        <v>39660</v>
      </c>
      <c r="B68" s="161">
        <v>31576119.783870999</v>
      </c>
      <c r="C68" s="161">
        <v>23301705.026344098</v>
      </c>
      <c r="D68" s="161">
        <v>21120615.322849501</v>
      </c>
      <c r="E68" s="161">
        <v>22798001.675537601</v>
      </c>
      <c r="F68" s="161">
        <v>73789221.275806397</v>
      </c>
      <c r="G68" s="161">
        <v>34101527.073118299</v>
      </c>
      <c r="H68" s="161">
        <v>12347045.3696237</v>
      </c>
      <c r="I68" s="161">
        <v>51347924.150537603</v>
      </c>
      <c r="J68" s="161">
        <v>34226151.432930097</v>
      </c>
      <c r="K68" s="161">
        <v>5943563.3025089595</v>
      </c>
      <c r="L68" s="161">
        <v>4327996.6223118296</v>
      </c>
      <c r="M68" s="161">
        <v>74911205.809652403</v>
      </c>
      <c r="N68" s="161">
        <v>71928360.576286599</v>
      </c>
      <c r="O68" s="161">
        <v>21117461.140284799</v>
      </c>
      <c r="P68" s="161">
        <v>51603828.049327999</v>
      </c>
      <c r="Q68" s="161">
        <v>96090066.928464904</v>
      </c>
      <c r="R68" s="161">
        <v>10582945.662903201</v>
      </c>
      <c r="S68" s="161">
        <v>0</v>
      </c>
      <c r="T68" s="157"/>
      <c r="U68" s="158">
        <v>39660</v>
      </c>
      <c r="V68" s="161">
        <v>2371327.39593548</v>
      </c>
      <c r="W68" s="161">
        <v>2344966.4268387086</v>
      </c>
      <c r="X68" s="161">
        <v>2639431.8412580597</v>
      </c>
      <c r="Y68" s="161">
        <v>5157444.0889354879</v>
      </c>
      <c r="Z68" s="161">
        <v>10135691.786903232</v>
      </c>
      <c r="AA68" s="161">
        <v>3421431.1712258044</v>
      </c>
      <c r="AB68" s="161">
        <v>6938890.1656451551</v>
      </c>
      <c r="AC68" s="161">
        <v>4635954.1319354875</v>
      </c>
      <c r="AD68" s="161">
        <v>2452346.4380483888</v>
      </c>
      <c r="AE68" s="161">
        <v>4976509.273698925</v>
      </c>
      <c r="AF68" s="161">
        <v>4158416.6953225806</v>
      </c>
      <c r="AG68" s="161">
        <v>1673195.3528417125</v>
      </c>
      <c r="AH68" s="161">
        <v>12315667.990845609</v>
      </c>
      <c r="AI68" s="161">
        <v>2044540.1431658245</v>
      </c>
      <c r="AJ68" s="161">
        <v>2227473.05408064</v>
      </c>
      <c r="AK68" s="161">
        <v>7337586.2585842106</v>
      </c>
      <c r="AL68" s="161">
        <v>2715434.460451616</v>
      </c>
      <c r="AM68" s="161">
        <v>0</v>
      </c>
      <c r="AN68" s="161">
        <v>77546306.675716922</v>
      </c>
      <c r="AO68" s="161">
        <v>641113739.20235896</v>
      </c>
      <c r="AP68" s="157">
        <v>0.12095561510223768</v>
      </c>
      <c r="AQ68" s="157"/>
      <c r="AS68" s="2">
        <v>43738</v>
      </c>
      <c r="AT68">
        <f t="shared" si="1"/>
        <v>5.4878900090006968E-2</v>
      </c>
    </row>
    <row r="69" spans="1:46">
      <c r="A69" s="158">
        <v>39691</v>
      </c>
      <c r="B69" s="161">
        <v>32065541.654301099</v>
      </c>
      <c r="C69" s="161">
        <v>23384503.382795699</v>
      </c>
      <c r="D69" s="161">
        <v>22388237.184449401</v>
      </c>
      <c r="E69" s="161">
        <v>23363759.795929499</v>
      </c>
      <c r="F69" s="161">
        <v>72882215.754569903</v>
      </c>
      <c r="G69" s="161">
        <v>34061080.031075299</v>
      </c>
      <c r="H69" s="161">
        <v>13109517.7192204</v>
      </c>
      <c r="I69" s="161">
        <v>53558193.986795701</v>
      </c>
      <c r="J69" s="161">
        <v>34685461.097822599</v>
      </c>
      <c r="K69" s="161">
        <v>6344468.6444444396</v>
      </c>
      <c r="L69" s="161">
        <v>4860311.91021505</v>
      </c>
      <c r="M69" s="161">
        <v>77307319.961322203</v>
      </c>
      <c r="N69" s="161">
        <v>75649984.804367095</v>
      </c>
      <c r="O69" s="161">
        <v>22178292.793548401</v>
      </c>
      <c r="P69" s="161">
        <v>55292413.297580697</v>
      </c>
      <c r="Q69" s="161">
        <v>98720675.8970844</v>
      </c>
      <c r="R69" s="161">
        <v>11151018.6809677</v>
      </c>
      <c r="S69" s="161">
        <v>0</v>
      </c>
      <c r="T69" s="157"/>
      <c r="U69" s="158">
        <v>39691</v>
      </c>
      <c r="V69" s="161">
        <v>2400832.6514838687</v>
      </c>
      <c r="W69" s="161">
        <v>2435610.9440645156</v>
      </c>
      <c r="X69" s="161">
        <v>2541432.8878660714</v>
      </c>
      <c r="Y69" s="161">
        <v>9276798.95448846</v>
      </c>
      <c r="Z69" s="161">
        <v>11206151.659451613</v>
      </c>
      <c r="AA69" s="161">
        <v>3489511.9162709638</v>
      </c>
      <c r="AB69" s="161">
        <v>6901817.5536935516</v>
      </c>
      <c r="AC69" s="161">
        <v>4481631.371584516</v>
      </c>
      <c r="AD69" s="161">
        <v>2586687.5082612881</v>
      </c>
      <c r="AE69" s="161">
        <v>4991747.9926666673</v>
      </c>
      <c r="AF69" s="161">
        <v>4065707.020774194</v>
      </c>
      <c r="AG69" s="161">
        <v>1641717.274641335</v>
      </c>
      <c r="AH69" s="161">
        <v>12473436.433475949</v>
      </c>
      <c r="AI69" s="161">
        <v>2007427.7047741916</v>
      </c>
      <c r="AJ69" s="161">
        <v>2060937.0842903163</v>
      </c>
      <c r="AK69" s="161">
        <v>7543368.4423498735</v>
      </c>
      <c r="AL69" s="161">
        <v>2695771.7582838759</v>
      </c>
      <c r="AM69" s="161">
        <v>0</v>
      </c>
      <c r="AN69" s="161">
        <v>82800589.158421248</v>
      </c>
      <c r="AO69" s="161">
        <v>661002996.59648955</v>
      </c>
      <c r="AP69" s="157">
        <v>0.12526507381171073</v>
      </c>
      <c r="AQ69" s="157"/>
      <c r="AS69" s="2">
        <v>43830</v>
      </c>
      <c r="AT69">
        <f t="shared" si="1"/>
        <v>5.5786178289589879E-2</v>
      </c>
    </row>
    <row r="70" spans="1:46">
      <c r="A70" s="158">
        <v>39721</v>
      </c>
      <c r="B70" s="161">
        <v>32413558.7444444</v>
      </c>
      <c r="C70" s="161">
        <v>23406182.434999999</v>
      </c>
      <c r="D70" s="161">
        <v>21109185.2452778</v>
      </c>
      <c r="E70" s="161">
        <v>23791234.209444501</v>
      </c>
      <c r="F70" s="161">
        <v>75676871.188691899</v>
      </c>
      <c r="G70" s="161">
        <v>35696240.010555603</v>
      </c>
      <c r="H70" s="161">
        <v>13380684.3848611</v>
      </c>
      <c r="I70" s="161">
        <v>55422650.597855598</v>
      </c>
      <c r="J70" s="161">
        <v>35152579.547638901</v>
      </c>
      <c r="K70" s="161">
        <v>5949484.7261111103</v>
      </c>
      <c r="L70" s="161">
        <v>4973175.9936111104</v>
      </c>
      <c r="M70" s="161">
        <v>78236015.623268396</v>
      </c>
      <c r="N70" s="161">
        <v>76196116.106754407</v>
      </c>
      <c r="O70" s="161">
        <v>23262771.3376389</v>
      </c>
      <c r="P70" s="161">
        <v>55147161.277222201</v>
      </c>
      <c r="Q70" s="161">
        <v>102868910.376159</v>
      </c>
      <c r="R70" s="161">
        <v>15360138.497500001</v>
      </c>
      <c r="S70" s="161">
        <v>0</v>
      </c>
      <c r="T70" s="157"/>
      <c r="U70" s="158">
        <v>39721</v>
      </c>
      <c r="V70" s="161">
        <v>2437110.7506666719</v>
      </c>
      <c r="W70" s="161">
        <v>2537139.8578000003</v>
      </c>
      <c r="X70" s="161">
        <v>2757518.8705666638</v>
      </c>
      <c r="Y70" s="161">
        <v>15833479.964866661</v>
      </c>
      <c r="Z70" s="161">
        <v>11320406.267356971</v>
      </c>
      <c r="AA70" s="161">
        <v>3452928.8687333278</v>
      </c>
      <c r="AB70" s="161">
        <v>7044430.4038166674</v>
      </c>
      <c r="AC70" s="161">
        <v>4524835.9582573278</v>
      </c>
      <c r="AD70" s="161">
        <v>2675512.0542833321</v>
      </c>
      <c r="AE70" s="161">
        <v>5078776.6628666669</v>
      </c>
      <c r="AF70" s="161">
        <v>4020995.6807666663</v>
      </c>
      <c r="AG70" s="161">
        <v>1779476.3452077936</v>
      </c>
      <c r="AH70" s="161">
        <v>13037424.267189471</v>
      </c>
      <c r="AI70" s="161">
        <v>1979298.5694833319</v>
      </c>
      <c r="AJ70" s="161">
        <v>2470471.1767333355</v>
      </c>
      <c r="AK70" s="161">
        <v>7685280.1248609219</v>
      </c>
      <c r="AL70" s="161">
        <v>2228276.0803000005</v>
      </c>
      <c r="AM70" s="161">
        <v>0</v>
      </c>
      <c r="AN70" s="161">
        <v>90863361.903755799</v>
      </c>
      <c r="AO70" s="161">
        <v>678042960.30203485</v>
      </c>
      <c r="AP70" s="157">
        <v>0.13400826676716859</v>
      </c>
      <c r="AQ70" s="157"/>
      <c r="AS70" s="2">
        <v>43921</v>
      </c>
      <c r="AT70">
        <f t="shared" si="1"/>
        <v>4.4790533068615954E-2</v>
      </c>
    </row>
    <row r="71" spans="1:46">
      <c r="A71" s="158">
        <v>39752</v>
      </c>
      <c r="B71" s="161">
        <v>34273800.187992603</v>
      </c>
      <c r="C71" s="161">
        <v>23042026.988440901</v>
      </c>
      <c r="D71" s="161">
        <v>20821641.698521499</v>
      </c>
      <c r="E71" s="161">
        <v>26181767.056666698</v>
      </c>
      <c r="F71" s="161">
        <v>78495006.769979104</v>
      </c>
      <c r="G71" s="161">
        <v>36772397.711828001</v>
      </c>
      <c r="H71" s="161">
        <v>13676123.7971774</v>
      </c>
      <c r="I71" s="161">
        <v>53105239.453225799</v>
      </c>
      <c r="J71" s="161">
        <v>35438033.068682797</v>
      </c>
      <c r="K71" s="161">
        <v>6122362.3783154096</v>
      </c>
      <c r="L71" s="161">
        <v>5425209.5559139801</v>
      </c>
      <c r="M71" s="161">
        <v>79680023.033752307</v>
      </c>
      <c r="N71" s="161">
        <v>78583827.921754196</v>
      </c>
      <c r="O71" s="161">
        <v>24468081.472043</v>
      </c>
      <c r="P71" s="161">
        <v>53369826.371774197</v>
      </c>
      <c r="Q71" s="161">
        <v>103112119.350455</v>
      </c>
      <c r="R71" s="161">
        <v>18778261.818763401</v>
      </c>
      <c r="S71" s="161">
        <v>0</v>
      </c>
      <c r="T71" s="157"/>
      <c r="U71" s="158">
        <v>39752</v>
      </c>
      <c r="V71" s="161">
        <v>2259401.8474408882</v>
      </c>
      <c r="W71" s="161">
        <v>2661844.8213870917</v>
      </c>
      <c r="X71" s="161">
        <v>2822322.9661774202</v>
      </c>
      <c r="Y71" s="161">
        <v>15668210.983199997</v>
      </c>
      <c r="Z71" s="161">
        <v>11499317.397602508</v>
      </c>
      <c r="AA71" s="161">
        <v>3478593.4045806397</v>
      </c>
      <c r="AB71" s="161">
        <v>7074172.7543387115</v>
      </c>
      <c r="AC71" s="161">
        <v>5130572.2956129033</v>
      </c>
      <c r="AD71" s="161">
        <v>2884141.9317580648</v>
      </c>
      <c r="AE71" s="161">
        <v>5092487.4846021505</v>
      </c>
      <c r="AF71" s="161">
        <v>3928656.5032903226</v>
      </c>
      <c r="AG71" s="161">
        <v>1968021.8359497227</v>
      </c>
      <c r="AH71" s="161">
        <v>13272261.909389498</v>
      </c>
      <c r="AI71" s="161">
        <v>1935426.4733548402</v>
      </c>
      <c r="AJ71" s="161">
        <v>2736641.8653870961</v>
      </c>
      <c r="AK71" s="161">
        <v>8389361.7779454011</v>
      </c>
      <c r="AL71" s="161">
        <v>2121409.6117483922</v>
      </c>
      <c r="AM71" s="161">
        <v>0</v>
      </c>
      <c r="AN71" s="161">
        <v>92922845.863765657</v>
      </c>
      <c r="AO71" s="161">
        <v>691345748.63528621</v>
      </c>
      <c r="AP71" s="157">
        <v>0.13440864581462314</v>
      </c>
      <c r="AQ71" s="157"/>
      <c r="AS71" s="2">
        <v>44012</v>
      </c>
      <c r="AT71">
        <f t="shared" si="1"/>
        <v>4.8946691284145014E-2</v>
      </c>
    </row>
    <row r="72" spans="1:46">
      <c r="A72" s="158">
        <v>39782</v>
      </c>
      <c r="B72" s="161">
        <v>34734459.834497802</v>
      </c>
      <c r="C72" s="161">
        <v>22946685.8083333</v>
      </c>
      <c r="D72" s="161">
        <v>20528404.924522199</v>
      </c>
      <c r="E72" s="161">
        <v>28182838.255277801</v>
      </c>
      <c r="F72" s="161">
        <v>78057558.792624697</v>
      </c>
      <c r="G72" s="161">
        <v>37909534.4463889</v>
      </c>
      <c r="H72" s="161">
        <v>14423017.671250001</v>
      </c>
      <c r="I72" s="161">
        <v>54909201.366666697</v>
      </c>
      <c r="J72" s="161">
        <v>35162285.898333304</v>
      </c>
      <c r="K72" s="161">
        <v>5842699.3894444397</v>
      </c>
      <c r="L72" s="161">
        <v>7813113.6747222198</v>
      </c>
      <c r="M72" s="161">
        <v>82601847.312444896</v>
      </c>
      <c r="N72" s="161">
        <v>81790933.863297597</v>
      </c>
      <c r="O72" s="161">
        <v>25855950.114208899</v>
      </c>
      <c r="P72" s="161">
        <v>53788912.510833301</v>
      </c>
      <c r="Q72" s="161">
        <v>101520256.238772</v>
      </c>
      <c r="R72" s="161">
        <v>18088475.956944399</v>
      </c>
      <c r="S72" s="161">
        <v>0</v>
      </c>
      <c r="T72" s="157"/>
      <c r="U72" s="158">
        <v>39782</v>
      </c>
      <c r="V72" s="161">
        <v>2217796.5898602633</v>
      </c>
      <c r="W72" s="161">
        <v>2661872.3630000041</v>
      </c>
      <c r="X72" s="161">
        <v>2882273.8390573361</v>
      </c>
      <c r="Y72" s="161">
        <v>16308959.709366664</v>
      </c>
      <c r="Z72" s="161">
        <v>11896094.354885036</v>
      </c>
      <c r="AA72" s="161">
        <v>3423341.4964333316</v>
      </c>
      <c r="AB72" s="161">
        <v>7107294.0494499998</v>
      </c>
      <c r="AC72" s="161">
        <v>5086919.1359999971</v>
      </c>
      <c r="AD72" s="161">
        <v>3207345.2922000038</v>
      </c>
      <c r="AE72" s="161">
        <v>5186720.3432666669</v>
      </c>
      <c r="AF72" s="161">
        <v>3636516.3290333333</v>
      </c>
      <c r="AG72" s="161">
        <v>2146018.1325066127</v>
      </c>
      <c r="AH72" s="161">
        <v>13288029.836404288</v>
      </c>
      <c r="AI72" s="161">
        <v>1874400.6562949321</v>
      </c>
      <c r="AJ72" s="161">
        <v>3094771.1987000033</v>
      </c>
      <c r="AK72" s="161">
        <v>9067820.0213473588</v>
      </c>
      <c r="AL72" s="161">
        <v>3135575.1851666719</v>
      </c>
      <c r="AM72" s="161">
        <v>0</v>
      </c>
      <c r="AN72" s="161">
        <v>96221748.532972515</v>
      </c>
      <c r="AO72" s="161">
        <v>704156176.0585624</v>
      </c>
      <c r="AP72" s="157">
        <v>0.13664830587947591</v>
      </c>
      <c r="AQ72" s="157"/>
      <c r="AS72" s="2">
        <v>44104</v>
      </c>
      <c r="AT72">
        <f t="shared" si="1"/>
        <v>4.6581948263287147E-2</v>
      </c>
    </row>
    <row r="73" spans="1:46">
      <c r="A73" s="158">
        <v>39813</v>
      </c>
      <c r="B73" s="161">
        <v>36632776.034005404</v>
      </c>
      <c r="C73" s="161">
        <v>23100664.887369402</v>
      </c>
      <c r="D73" s="161">
        <v>20047442.170633499</v>
      </c>
      <c r="E73" s="161">
        <v>31068573.841935501</v>
      </c>
      <c r="F73" s="161">
        <v>76677847.994939893</v>
      </c>
      <c r="G73" s="161">
        <v>38216021.5596774</v>
      </c>
      <c r="H73" s="161">
        <v>14747168.0107527</v>
      </c>
      <c r="I73" s="161">
        <v>56581838.993548401</v>
      </c>
      <c r="J73" s="161">
        <v>35331786.455107503</v>
      </c>
      <c r="K73" s="161">
        <v>5910287.1573476698</v>
      </c>
      <c r="L73" s="161">
        <v>8068510.4607526902</v>
      </c>
      <c r="M73" s="161">
        <v>84229830.803398296</v>
      </c>
      <c r="N73" s="161">
        <v>85736796.024368301</v>
      </c>
      <c r="O73" s="161">
        <v>26079115.3927419</v>
      </c>
      <c r="P73" s="161">
        <v>56987652.060618304</v>
      </c>
      <c r="Q73" s="161">
        <v>94378961.992338702</v>
      </c>
      <c r="R73" s="161">
        <v>17746102.0736559</v>
      </c>
      <c r="S73" s="161">
        <v>0</v>
      </c>
      <c r="T73" s="157"/>
      <c r="U73" s="158">
        <v>39813</v>
      </c>
      <c r="V73" s="161">
        <v>1904542.0059193512</v>
      </c>
      <c r="W73" s="161">
        <v>2591534.1135156723</v>
      </c>
      <c r="X73" s="161">
        <v>3100261.8395239809</v>
      </c>
      <c r="Y73" s="161">
        <v>16568753.428967739</v>
      </c>
      <c r="Z73" s="161">
        <v>12257502.210607212</v>
      </c>
      <c r="AA73" s="161">
        <v>3428404.7028387124</v>
      </c>
      <c r="AB73" s="161">
        <v>7146101.7087096749</v>
      </c>
      <c r="AC73" s="161">
        <v>4949632.3507741913</v>
      </c>
      <c r="AD73" s="161">
        <v>3384630.3053870993</v>
      </c>
      <c r="AE73" s="161">
        <v>5224899.5711182803</v>
      </c>
      <c r="AF73" s="161">
        <v>6225956.5547096767</v>
      </c>
      <c r="AG73" s="161">
        <v>2273099.2635922059</v>
      </c>
      <c r="AH73" s="161">
        <v>13229394.347075805</v>
      </c>
      <c r="AI73" s="161">
        <v>1954869.8628709721</v>
      </c>
      <c r="AJ73" s="161">
        <v>2732926.2327258047</v>
      </c>
      <c r="AK73" s="161">
        <v>10445583.240919355</v>
      </c>
      <c r="AL73" s="161">
        <v>3214764.3611612925</v>
      </c>
      <c r="AM73" s="161">
        <v>0</v>
      </c>
      <c r="AN73" s="161">
        <v>100632856.10041702</v>
      </c>
      <c r="AO73" s="161">
        <v>711541375.91319132</v>
      </c>
      <c r="AP73" s="157">
        <v>0.14142938064742186</v>
      </c>
      <c r="AQ73" s="157"/>
      <c r="AS73" s="2">
        <v>44196</v>
      </c>
      <c r="AT73">
        <f t="shared" si="1"/>
        <v>4.4697059117250068E-2</v>
      </c>
    </row>
    <row r="74" spans="1:46">
      <c r="A74" s="160">
        <v>39844</v>
      </c>
      <c r="B74" s="161">
        <v>37746095.798521496</v>
      </c>
      <c r="C74" s="161">
        <v>22768179.645522598</v>
      </c>
      <c r="D74" s="161">
        <v>18198634.492338698</v>
      </c>
      <c r="E74" s="161">
        <v>33214608.740591399</v>
      </c>
      <c r="F74" s="161">
        <v>73312002.140580803</v>
      </c>
      <c r="G74" s="161">
        <v>37779416.308225803</v>
      </c>
      <c r="H74" s="161">
        <v>13655785.103225799</v>
      </c>
      <c r="I74" s="161">
        <v>56746489.111075297</v>
      </c>
      <c r="J74" s="161">
        <v>34555456.625268802</v>
      </c>
      <c r="K74" s="161">
        <v>6003826.0317204297</v>
      </c>
      <c r="L74" s="161">
        <v>10181105.6817204</v>
      </c>
      <c r="M74" s="161">
        <v>80459526.981200904</v>
      </c>
      <c r="N74" s="161">
        <v>87720065.941757396</v>
      </c>
      <c r="O74" s="161">
        <v>25233023.6903226</v>
      </c>
      <c r="P74" s="161">
        <v>56551890.971774198</v>
      </c>
      <c r="Q74" s="161">
        <v>93857013.818695202</v>
      </c>
      <c r="R74" s="161">
        <v>17470547.629838701</v>
      </c>
      <c r="S74" s="161">
        <v>0</v>
      </c>
      <c r="T74" s="157"/>
      <c r="U74" s="160">
        <v>39844</v>
      </c>
      <c r="V74" s="161">
        <v>1547219.0541774202</v>
      </c>
      <c r="W74" s="161">
        <v>2582134.5525372885</v>
      </c>
      <c r="X74" s="161">
        <v>5270864.9209193559</v>
      </c>
      <c r="Y74" s="161">
        <v>16384459.301129034</v>
      </c>
      <c r="Z74" s="161">
        <v>12785088.023130305</v>
      </c>
      <c r="AA74" s="161">
        <v>3531070.2730129045</v>
      </c>
      <c r="AB74" s="161">
        <v>7316280.6876129042</v>
      </c>
      <c r="AC74" s="161">
        <v>4842325.0466709649</v>
      </c>
      <c r="AD74" s="161">
        <v>3545909.2649677433</v>
      </c>
      <c r="AE74" s="161">
        <v>5209109.9361935481</v>
      </c>
      <c r="AF74" s="161">
        <v>6893992.0581935523</v>
      </c>
      <c r="AG74" s="161">
        <v>3234664.2922558915</v>
      </c>
      <c r="AH74" s="161">
        <v>13094050.926989112</v>
      </c>
      <c r="AI74" s="161">
        <v>2988145.5771612879</v>
      </c>
      <c r="AJ74" s="161">
        <v>1908887.5633870969</v>
      </c>
      <c r="AK74" s="161">
        <v>10886200.101756578</v>
      </c>
      <c r="AL74" s="161">
        <v>3444965.6344193555</v>
      </c>
      <c r="AM74" s="161">
        <v>0</v>
      </c>
      <c r="AN74" s="161">
        <v>105465367.21451433</v>
      </c>
      <c r="AO74" s="161">
        <v>705453668.71238053</v>
      </c>
      <c r="AP74" s="157">
        <v>0.14950006200550847</v>
      </c>
      <c r="AQ74" s="157"/>
      <c r="AS74" s="2">
        <v>44286</v>
      </c>
      <c r="AT74">
        <f t="shared" si="1"/>
        <v>3.9335845753883013E-2</v>
      </c>
    </row>
    <row r="75" spans="1:46">
      <c r="A75" s="158">
        <v>39872</v>
      </c>
      <c r="B75" s="161">
        <v>35754268.600477196</v>
      </c>
      <c r="C75" s="161">
        <v>22261306.991958901</v>
      </c>
      <c r="D75" s="161">
        <v>17999146.517907001</v>
      </c>
      <c r="E75" s="161">
        <v>34348201.447715603</v>
      </c>
      <c r="F75" s="161">
        <v>73705290.649906605</v>
      </c>
      <c r="G75" s="161">
        <v>34382446.181547597</v>
      </c>
      <c r="H75" s="161">
        <v>14073430.3714286</v>
      </c>
      <c r="I75" s="161">
        <v>55473666.904034302</v>
      </c>
      <c r="J75" s="161">
        <v>34662518.979047596</v>
      </c>
      <c r="K75" s="161">
        <v>5913216.7958333297</v>
      </c>
      <c r="L75" s="161">
        <v>10628564.3892857</v>
      </c>
      <c r="M75" s="161">
        <v>85106563.229610503</v>
      </c>
      <c r="N75" s="161">
        <v>86939136.272873893</v>
      </c>
      <c r="O75" s="161">
        <v>25354753.1982143</v>
      </c>
      <c r="P75" s="161">
        <v>62786846.613988101</v>
      </c>
      <c r="Q75" s="161">
        <v>91735512.108964905</v>
      </c>
      <c r="R75" s="161">
        <v>16635034.1636905</v>
      </c>
      <c r="S75" s="161">
        <v>0</v>
      </c>
      <c r="T75" s="157"/>
      <c r="U75" s="158">
        <v>39872</v>
      </c>
      <c r="V75" s="161">
        <v>1675650.5879427372</v>
      </c>
      <c r="W75" s="161">
        <v>2572120.9909649319</v>
      </c>
      <c r="X75" s="161">
        <v>5278725.4178511593</v>
      </c>
      <c r="Y75" s="161">
        <v>16313307.686274126</v>
      </c>
      <c r="Z75" s="161">
        <v>12731785.602011207</v>
      </c>
      <c r="AA75" s="161">
        <v>3924114.6382142883</v>
      </c>
      <c r="AB75" s="161">
        <v>7319504.4254285684</v>
      </c>
      <c r="AC75" s="161">
        <v>4965761.4315158846</v>
      </c>
      <c r="AD75" s="161">
        <v>3650967.5825142888</v>
      </c>
      <c r="AE75" s="161">
        <v>5163087.3045000006</v>
      </c>
      <c r="AF75" s="161">
        <v>6882354.9132857155</v>
      </c>
      <c r="AG75" s="161">
        <v>2700398.0324467383</v>
      </c>
      <c r="AH75" s="161">
        <v>13380928.537255134</v>
      </c>
      <c r="AI75" s="161">
        <v>3284270.9062142842</v>
      </c>
      <c r="AJ75" s="161">
        <v>2533270.9063214278</v>
      </c>
      <c r="AK75" s="161">
        <v>11298437.436924212</v>
      </c>
      <c r="AL75" s="161">
        <v>3455069.1103571402</v>
      </c>
      <c r="AM75" s="161">
        <v>0</v>
      </c>
      <c r="AN75" s="161">
        <v>107129755.51002184</v>
      </c>
      <c r="AO75" s="161">
        <v>707759903.41648459</v>
      </c>
      <c r="AP75" s="157">
        <v>0.15136454466110216</v>
      </c>
      <c r="AQ75" s="157"/>
      <c r="AS75" s="2">
        <v>44377</v>
      </c>
      <c r="AT75">
        <f t="shared" si="1"/>
        <v>4.0656806325600418E-2</v>
      </c>
    </row>
    <row r="76" spans="1:46">
      <c r="A76" s="158">
        <v>39903</v>
      </c>
      <c r="B76" s="161">
        <v>48316240.6270447</v>
      </c>
      <c r="C76" s="161">
        <v>23435549.449999999</v>
      </c>
      <c r="D76" s="161">
        <v>18036412.004995801</v>
      </c>
      <c r="E76" s="161">
        <v>39868438.559032202</v>
      </c>
      <c r="F76" s="161">
        <v>89371625.516656801</v>
      </c>
      <c r="G76" s="161">
        <v>34053352.161720403</v>
      </c>
      <c r="H76" s="161">
        <v>13861166.9048387</v>
      </c>
      <c r="I76" s="161">
        <v>59088811.083333299</v>
      </c>
      <c r="J76" s="161">
        <v>36131527.102365598</v>
      </c>
      <c r="K76" s="161">
        <v>6266552.7349462397</v>
      </c>
      <c r="L76" s="161">
        <v>11987186.534677399</v>
      </c>
      <c r="M76" s="161">
        <v>95169260.695001498</v>
      </c>
      <c r="N76" s="161">
        <v>97703315.325509697</v>
      </c>
      <c r="O76" s="161">
        <v>27671728.9403226</v>
      </c>
      <c r="P76" s="161">
        <v>60423667.629704297</v>
      </c>
      <c r="Q76" s="161">
        <v>100562729.84193499</v>
      </c>
      <c r="R76" s="161">
        <v>18451554.812096801</v>
      </c>
      <c r="S76" s="161">
        <v>0</v>
      </c>
      <c r="T76" s="157"/>
      <c r="U76" s="158">
        <v>39903</v>
      </c>
      <c r="V76" s="161">
        <v>47752.474754636176</v>
      </c>
      <c r="W76" s="161">
        <v>2252667.8060000003</v>
      </c>
      <c r="X76" s="161">
        <v>5271652.1094005033</v>
      </c>
      <c r="Y76" s="161">
        <v>15625081.432916135</v>
      </c>
      <c r="Z76" s="161">
        <v>10262007.948001185</v>
      </c>
      <c r="AA76" s="161">
        <v>3798595.5105935512</v>
      </c>
      <c r="AB76" s="161">
        <v>7497286.8714193562</v>
      </c>
      <c r="AC76" s="161">
        <v>3855877.0200000042</v>
      </c>
      <c r="AD76" s="161">
        <v>3407354.4577161288</v>
      </c>
      <c r="AE76" s="161">
        <v>5220221.251806451</v>
      </c>
      <c r="AF76" s="161">
        <v>6714574.7158387117</v>
      </c>
      <c r="AG76" s="161">
        <v>368499.03659982048</v>
      </c>
      <c r="AH76" s="161">
        <v>13131584.870938838</v>
      </c>
      <c r="AI76" s="161">
        <v>3191980.8771612877</v>
      </c>
      <c r="AJ76" s="161">
        <v>3574616.9144354844</v>
      </c>
      <c r="AK76" s="161">
        <v>10709123.478967801</v>
      </c>
      <c r="AL76" s="161">
        <v>3626850.0325483843</v>
      </c>
      <c r="AM76" s="161">
        <v>0</v>
      </c>
      <c r="AN76" s="161">
        <v>98555726.809098288</v>
      </c>
      <c r="AO76" s="161">
        <v>780399119.9241811</v>
      </c>
      <c r="AP76" s="157">
        <v>0.12628887487555518</v>
      </c>
      <c r="AQ76" s="157"/>
      <c r="AS76" s="2">
        <v>44469</v>
      </c>
      <c r="AT76">
        <f t="shared" si="1"/>
        <v>4.2731820555465878E-2</v>
      </c>
    </row>
    <row r="77" spans="1:46">
      <c r="A77" s="158">
        <v>39933</v>
      </c>
      <c r="B77" s="161">
        <v>49389479.704722203</v>
      </c>
      <c r="C77" s="161">
        <v>24103500.0661975</v>
      </c>
      <c r="D77" s="161">
        <v>17931893.669164199</v>
      </c>
      <c r="E77" s="161">
        <v>36969476.647</v>
      </c>
      <c r="F77" s="161">
        <v>85316809.862572193</v>
      </c>
      <c r="G77" s="161">
        <v>34167178.417777799</v>
      </c>
      <c r="H77" s="161">
        <v>14547882.6383333</v>
      </c>
      <c r="I77" s="161">
        <v>54913411.789999999</v>
      </c>
      <c r="J77" s="161">
        <v>34358671.07</v>
      </c>
      <c r="K77" s="161">
        <v>6033407.2800000003</v>
      </c>
      <c r="L77" s="161">
        <v>12236704.144166701</v>
      </c>
      <c r="M77" s="161">
        <v>85939711.427700594</v>
      </c>
      <c r="N77" s="161">
        <v>100130721.792391</v>
      </c>
      <c r="O77" s="161">
        <v>28059625.710162502</v>
      </c>
      <c r="P77" s="161">
        <v>60787866.101111099</v>
      </c>
      <c r="Q77" s="161">
        <v>99906473.033123299</v>
      </c>
      <c r="R77" s="161">
        <v>17592157.474722199</v>
      </c>
      <c r="S77" s="161">
        <v>0</v>
      </c>
      <c r="T77" s="157"/>
      <c r="U77" s="158">
        <v>39933</v>
      </c>
      <c r="V77" s="161">
        <v>-369960.69456666429</v>
      </c>
      <c r="W77" s="161">
        <v>2382612.6220562998</v>
      </c>
      <c r="X77" s="161">
        <v>5219926.2597002964</v>
      </c>
      <c r="Y77" s="161">
        <v>15965950.672360001</v>
      </c>
      <c r="Z77" s="161">
        <v>10403171.096491339</v>
      </c>
      <c r="AA77" s="161">
        <v>3700689.019866664</v>
      </c>
      <c r="AB77" s="161">
        <v>7479855.9534000028</v>
      </c>
      <c r="AC77" s="161">
        <v>4317442.815200001</v>
      </c>
      <c r="AD77" s="161">
        <v>3696817.4416</v>
      </c>
      <c r="AE77" s="161">
        <v>5238870.3264000006</v>
      </c>
      <c r="AF77" s="161">
        <v>6709556.8726999965</v>
      </c>
      <c r="AG77" s="161">
        <v>1451918.3386759292</v>
      </c>
      <c r="AH77" s="161">
        <v>13116818.384913079</v>
      </c>
      <c r="AI77" s="161">
        <v>3181970.2847805</v>
      </c>
      <c r="AJ77" s="161">
        <v>3567013.8378666677</v>
      </c>
      <c r="AK77" s="161">
        <v>10699179.066025203</v>
      </c>
      <c r="AL77" s="161">
        <v>3561321.4330333364</v>
      </c>
      <c r="AM77" s="161">
        <v>0</v>
      </c>
      <c r="AN77" s="161">
        <v>100323153.73050265</v>
      </c>
      <c r="AO77" s="161">
        <v>762384970.82914448</v>
      </c>
      <c r="AP77" s="157">
        <v>0.13159120073077324</v>
      </c>
      <c r="AQ77" s="157"/>
      <c r="AS77" s="2">
        <v>44561</v>
      </c>
      <c r="AT77">
        <f t="shared" si="1"/>
        <v>4.2376015631925126E-2</v>
      </c>
    </row>
    <row r="78" spans="1:46">
      <c r="A78" s="158">
        <v>39964</v>
      </c>
      <c r="B78" s="161">
        <v>49117203.146236598</v>
      </c>
      <c r="C78" s="161">
        <v>23692855.4834475</v>
      </c>
      <c r="D78" s="161">
        <v>18747252.757720601</v>
      </c>
      <c r="E78" s="161">
        <v>43214107.331381597</v>
      </c>
      <c r="F78" s="161">
        <v>80340766.744601697</v>
      </c>
      <c r="G78" s="161">
        <v>34042198.4137097</v>
      </c>
      <c r="H78" s="161">
        <v>14451984.8822581</v>
      </c>
      <c r="I78" s="161">
        <v>52713764.512365602</v>
      </c>
      <c r="J78" s="161">
        <v>34034514.422043003</v>
      </c>
      <c r="K78" s="161">
        <v>6018932.2639784897</v>
      </c>
      <c r="L78" s="161">
        <v>11873230.1677419</v>
      </c>
      <c r="M78" s="161">
        <v>84645562.1164269</v>
      </c>
      <c r="N78" s="161">
        <v>97939406.707389697</v>
      </c>
      <c r="O78" s="161">
        <v>28965518.6828226</v>
      </c>
      <c r="P78" s="161">
        <v>61534033.905376397</v>
      </c>
      <c r="Q78" s="161">
        <v>96772234.433289498</v>
      </c>
      <c r="R78" s="161">
        <v>17381670.6665591</v>
      </c>
      <c r="S78" s="161">
        <v>0</v>
      </c>
      <c r="T78" s="157"/>
      <c r="U78" s="158">
        <v>39964</v>
      </c>
      <c r="V78" s="161">
        <v>86601.012451607734</v>
      </c>
      <c r="W78" s="161">
        <v>2325644.8719863002</v>
      </c>
      <c r="X78" s="161">
        <v>5136087.859073529</v>
      </c>
      <c r="Y78" s="161">
        <v>15083910.250234207</v>
      </c>
      <c r="Z78" s="161">
        <v>10627652.110647798</v>
      </c>
      <c r="AA78" s="161">
        <v>3652618.030354836</v>
      </c>
      <c r="AB78" s="161">
        <v>7529433.5241290294</v>
      </c>
      <c r="AC78" s="161">
        <v>4404582.7085161274</v>
      </c>
      <c r="AD78" s="161">
        <v>3743841.0793548394</v>
      </c>
      <c r="AE78" s="161">
        <v>5246726.158322582</v>
      </c>
      <c r="AF78" s="161">
        <v>6764490.7998709716</v>
      </c>
      <c r="AG78" s="161">
        <v>1110863.9560287725</v>
      </c>
      <c r="AH78" s="161">
        <v>13482391.775113234</v>
      </c>
      <c r="AI78" s="161">
        <v>3103623.338061288</v>
      </c>
      <c r="AJ78" s="161">
        <v>2987111.0313548325</v>
      </c>
      <c r="AK78" s="161">
        <v>11218877.368005261</v>
      </c>
      <c r="AL78" s="161">
        <v>3457746.3300129077</v>
      </c>
      <c r="AM78" s="161">
        <v>0</v>
      </c>
      <c r="AN78" s="161">
        <v>99962202.203518122</v>
      </c>
      <c r="AO78" s="161">
        <v>755485236.63734901</v>
      </c>
      <c r="AP78" s="157">
        <v>0.13231522914788918</v>
      </c>
      <c r="AQ78" s="157"/>
      <c r="AS78" s="2">
        <v>44651</v>
      </c>
      <c r="AT78">
        <f t="shared" si="1"/>
        <v>3.8489726807185175E-2</v>
      </c>
    </row>
    <row r="79" spans="1:46">
      <c r="A79" s="158">
        <v>39994</v>
      </c>
      <c r="B79" s="161">
        <v>51434465.791388899</v>
      </c>
      <c r="C79" s="161">
        <v>24124128.9076159</v>
      </c>
      <c r="D79" s="161">
        <v>17834983.830719899</v>
      </c>
      <c r="E79" s="161">
        <v>37646681.400166698</v>
      </c>
      <c r="F79" s="161">
        <v>76999718.730236799</v>
      </c>
      <c r="G79" s="161">
        <v>33573778.097777799</v>
      </c>
      <c r="H79" s="161">
        <v>14507424.3416667</v>
      </c>
      <c r="I79" s="161">
        <v>56681958.4403129</v>
      </c>
      <c r="J79" s="161">
        <v>33616831.455277801</v>
      </c>
      <c r="K79" s="161">
        <v>6095407.2116666697</v>
      </c>
      <c r="L79" s="161">
        <v>12111644.482222199</v>
      </c>
      <c r="M79" s="161">
        <v>80799399.185848802</v>
      </c>
      <c r="N79" s="161">
        <v>97355143.995844096</v>
      </c>
      <c r="O79" s="161">
        <v>29324444.245446701</v>
      </c>
      <c r="P79" s="161">
        <v>60339840.408611096</v>
      </c>
      <c r="Q79" s="161">
        <v>94860297.593333304</v>
      </c>
      <c r="R79" s="161">
        <v>17896428.223333299</v>
      </c>
      <c r="S79" s="161">
        <v>0</v>
      </c>
      <c r="T79" s="157"/>
      <c r="U79" s="158">
        <v>39994</v>
      </c>
      <c r="V79" s="161">
        <v>4365654.375033332</v>
      </c>
      <c r="W79" s="161">
        <v>3722089.6210860917</v>
      </c>
      <c r="X79" s="161">
        <v>5238746.3703136118</v>
      </c>
      <c r="Y79" s="161">
        <v>15984269.331979997</v>
      </c>
      <c r="Z79" s="161">
        <v>10999774.002371585</v>
      </c>
      <c r="AA79" s="161">
        <v>3607040.6982666645</v>
      </c>
      <c r="AB79" s="161">
        <v>7553334.8089999966</v>
      </c>
      <c r="AC79" s="161">
        <v>3469379.9171624519</v>
      </c>
      <c r="AD79" s="161">
        <v>3763833.7953666644</v>
      </c>
      <c r="AE79" s="161">
        <v>5170972.8345999997</v>
      </c>
      <c r="AF79" s="161">
        <v>6750260.6621333361</v>
      </c>
      <c r="AG79" s="161">
        <v>1557465.1876981445</v>
      </c>
      <c r="AH79" s="161">
        <v>13943107.450498709</v>
      </c>
      <c r="AI79" s="161">
        <v>3161125.5605463963</v>
      </c>
      <c r="AJ79" s="161">
        <v>2413341.2209666688</v>
      </c>
      <c r="AK79" s="161">
        <v>11887937.538800005</v>
      </c>
      <c r="AL79" s="161">
        <v>3409066.1132000042</v>
      </c>
      <c r="AM79" s="161">
        <v>0</v>
      </c>
      <c r="AN79" s="161">
        <v>106997399.48902366</v>
      </c>
      <c r="AO79" s="161">
        <v>745202576.34146953</v>
      </c>
      <c r="AP79" s="157">
        <v>0.1435816285208264</v>
      </c>
      <c r="AQ79" s="157"/>
      <c r="AS79" s="2">
        <v>44742</v>
      </c>
      <c r="AT79">
        <f t="shared" si="1"/>
        <v>5.2413951280098237E-2</v>
      </c>
    </row>
    <row r="80" spans="1:46">
      <c r="A80" s="158">
        <v>40025</v>
      </c>
      <c r="B80" s="161">
        <v>55090748.629032299</v>
      </c>
      <c r="C80" s="161">
        <v>24583563.213293601</v>
      </c>
      <c r="D80" s="161">
        <v>17583902.359477799</v>
      </c>
      <c r="E80" s="161">
        <v>44141405.104516096</v>
      </c>
      <c r="F80" s="161">
        <v>78019375.244522393</v>
      </c>
      <c r="G80" s="161">
        <v>33925065.136559099</v>
      </c>
      <c r="H80" s="161">
        <v>15687897.620967699</v>
      </c>
      <c r="I80" s="161">
        <v>55737728.719581798</v>
      </c>
      <c r="J80" s="161">
        <v>34745777.423387103</v>
      </c>
      <c r="K80" s="161">
        <v>5894184.8446236597</v>
      </c>
      <c r="L80" s="161">
        <v>12615196.673118301</v>
      </c>
      <c r="M80" s="161">
        <v>79513170.503727302</v>
      </c>
      <c r="N80" s="161">
        <v>96235882.740857705</v>
      </c>
      <c r="O80" s="161">
        <v>29307527.622580599</v>
      </c>
      <c r="P80" s="161">
        <v>60849779.835483901</v>
      </c>
      <c r="Q80" s="161">
        <v>93197801.713573202</v>
      </c>
      <c r="R80" s="161">
        <v>18863262.202150501</v>
      </c>
      <c r="S80" s="161">
        <v>0</v>
      </c>
      <c r="T80" s="157"/>
      <c r="U80" s="158">
        <v>40025</v>
      </c>
      <c r="V80" s="161">
        <v>5344262.8445161236</v>
      </c>
      <c r="W80" s="161">
        <v>11739678.964404769</v>
      </c>
      <c r="X80" s="161">
        <v>5348495.4568626639</v>
      </c>
      <c r="Y80" s="161">
        <v>14743008.357458066</v>
      </c>
      <c r="Z80" s="161">
        <v>10900694.120657312</v>
      </c>
      <c r="AA80" s="161">
        <v>3486656.7636129083</v>
      </c>
      <c r="AB80" s="161">
        <v>7417499.835483877</v>
      </c>
      <c r="AC80" s="161">
        <v>4668581.9736501845</v>
      </c>
      <c r="AD80" s="161">
        <v>3777750.3191935481</v>
      </c>
      <c r="AE80" s="161">
        <v>5183674.0786451604</v>
      </c>
      <c r="AF80" s="161">
        <v>6649691.8192258039</v>
      </c>
      <c r="AG80" s="161">
        <v>2260227.5795527231</v>
      </c>
      <c r="AH80" s="161">
        <v>14299010.551097076</v>
      </c>
      <c r="AI80" s="161">
        <v>3329527.0352903279</v>
      </c>
      <c r="AJ80" s="161">
        <v>2100854.2597419322</v>
      </c>
      <c r="AK80" s="161">
        <v>12122569.004371217</v>
      </c>
      <c r="AL80" s="161">
        <v>3418772.2457419401</v>
      </c>
      <c r="AM80" s="161">
        <v>0</v>
      </c>
      <c r="AN80" s="161">
        <v>116790955.20950562</v>
      </c>
      <c r="AO80" s="161">
        <v>755992269.58745313</v>
      </c>
      <c r="AP80" s="157">
        <v>0.15448697018190244</v>
      </c>
      <c r="AQ80" s="157"/>
      <c r="AS80" s="2">
        <v>44834</v>
      </c>
      <c r="AT80">
        <f t="shared" si="1"/>
        <v>6.2753776266239181E-2</v>
      </c>
    </row>
    <row r="81" spans="1:46">
      <c r="A81" s="158">
        <v>40056</v>
      </c>
      <c r="B81" s="161">
        <v>64135678.326467603</v>
      </c>
      <c r="C81" s="161">
        <v>25172872.817758098</v>
      </c>
      <c r="D81" s="161">
        <v>18597154.4701613</v>
      </c>
      <c r="E81" s="161">
        <v>47538795.7678864</v>
      </c>
      <c r="F81" s="161">
        <v>78492225.504524395</v>
      </c>
      <c r="G81" s="161">
        <v>34793877.993817203</v>
      </c>
      <c r="H81" s="161">
        <v>14971646.759677401</v>
      </c>
      <c r="I81" s="161">
        <v>55293715.643413998</v>
      </c>
      <c r="J81" s="161">
        <v>35233456.236155897</v>
      </c>
      <c r="K81" s="161">
        <v>6047123.1220430098</v>
      </c>
      <c r="L81" s="161">
        <v>12557997.2043011</v>
      </c>
      <c r="M81" s="161">
        <v>83383934.738379493</v>
      </c>
      <c r="N81" s="161">
        <v>99269446.811033294</v>
      </c>
      <c r="O81" s="161">
        <v>30848871.9827957</v>
      </c>
      <c r="P81" s="161">
        <v>61287987.738709703</v>
      </c>
      <c r="Q81" s="161">
        <v>89413036.543307006</v>
      </c>
      <c r="R81" s="161">
        <v>22889075.152150501</v>
      </c>
      <c r="S81" s="161">
        <v>0</v>
      </c>
      <c r="T81" s="157"/>
      <c r="U81" s="158">
        <v>40056</v>
      </c>
      <c r="V81" s="161">
        <v>6906475.2808238873</v>
      </c>
      <c r="W81" s="161">
        <v>11517103.451869028</v>
      </c>
      <c r="X81" s="161">
        <v>5367131.6935806442</v>
      </c>
      <c r="Y81" s="161">
        <v>14696783.607853632</v>
      </c>
      <c r="Z81" s="161">
        <v>10484457.459457073</v>
      </c>
      <c r="AA81" s="161">
        <v>3557187.1607419355</v>
      </c>
      <c r="AB81" s="161">
        <v>7594739.1988387126</v>
      </c>
      <c r="AC81" s="161">
        <v>3839881.6727903215</v>
      </c>
      <c r="AD81" s="161">
        <v>3849701.2516612923</v>
      </c>
      <c r="AE81" s="161">
        <v>5180489.7753548389</v>
      </c>
      <c r="AF81" s="161">
        <v>6685617.7854838688</v>
      </c>
      <c r="AG81" s="161">
        <v>2147752.5013944618</v>
      </c>
      <c r="AH81" s="161">
        <v>14221344.222676005</v>
      </c>
      <c r="AI81" s="161">
        <v>3279951.8120645164</v>
      </c>
      <c r="AJ81" s="161">
        <v>2041224.371354836</v>
      </c>
      <c r="AK81" s="161">
        <v>12327677.27480316</v>
      </c>
      <c r="AL81" s="161">
        <v>3251225.8517419402</v>
      </c>
      <c r="AM81" s="161">
        <v>0</v>
      </c>
      <c r="AN81" s="161">
        <v>116948744.37249014</v>
      </c>
      <c r="AO81" s="161">
        <v>779926896.81258214</v>
      </c>
      <c r="AP81" s="157">
        <v>0.14994834112073602</v>
      </c>
      <c r="AQ81" s="157"/>
      <c r="AS81" s="2">
        <v>44926</v>
      </c>
      <c r="AT81">
        <f t="shared" si="1"/>
        <v>6.9302482600816451E-2</v>
      </c>
    </row>
    <row r="82" spans="1:46">
      <c r="A82" s="158">
        <v>40086</v>
      </c>
      <c r="B82" s="161">
        <v>67060569.271139197</v>
      </c>
      <c r="C82" s="161">
        <v>27119950.719999999</v>
      </c>
      <c r="D82" s="161">
        <v>21944464.123062</v>
      </c>
      <c r="E82" s="161">
        <v>48379402.633361101</v>
      </c>
      <c r="F82" s="161">
        <v>83908158.063165501</v>
      </c>
      <c r="G82" s="161">
        <v>37195924.543611102</v>
      </c>
      <c r="H82" s="161">
        <v>15076279.823055601</v>
      </c>
      <c r="I82" s="161">
        <v>54661827.0672222</v>
      </c>
      <c r="J82" s="161">
        <v>36291218.140833303</v>
      </c>
      <c r="K82" s="161">
        <v>6102887.2266666703</v>
      </c>
      <c r="L82" s="161">
        <v>13083985.8005556</v>
      </c>
      <c r="M82" s="161">
        <v>83032038.341818705</v>
      </c>
      <c r="N82" s="161">
        <v>101632449.873373</v>
      </c>
      <c r="O82" s="161">
        <v>31869035.823333301</v>
      </c>
      <c r="P82" s="161">
        <v>63490401.711388901</v>
      </c>
      <c r="Q82" s="161">
        <v>87731821.220479593</v>
      </c>
      <c r="R82" s="161">
        <v>25295614.311666701</v>
      </c>
      <c r="S82" s="161">
        <v>0</v>
      </c>
      <c r="T82" s="157"/>
      <c r="U82" s="158">
        <v>40086</v>
      </c>
      <c r="V82" s="161">
        <v>13530706.917463297</v>
      </c>
      <c r="W82" s="161">
        <v>11281543.3136</v>
      </c>
      <c r="X82" s="161">
        <v>5008513.27523256</v>
      </c>
      <c r="Y82" s="161">
        <v>14669752.313996667</v>
      </c>
      <c r="Z82" s="161">
        <v>9479334.1524201408</v>
      </c>
      <c r="AA82" s="161">
        <v>3359609.9247666681</v>
      </c>
      <c r="AB82" s="161">
        <v>7662401.1912333276</v>
      </c>
      <c r="AC82" s="161">
        <v>3769773.2219333369</v>
      </c>
      <c r="AD82" s="161">
        <v>3649772.8931000037</v>
      </c>
      <c r="AE82" s="161">
        <v>4984900.2027999992</v>
      </c>
      <c r="AF82" s="161">
        <v>6608412.7739333287</v>
      </c>
      <c r="AG82" s="161">
        <v>1531512.1789817549</v>
      </c>
      <c r="AH82" s="161">
        <v>14238199.355195239</v>
      </c>
      <c r="AI82" s="161">
        <v>3227519.1012000046</v>
      </c>
      <c r="AJ82" s="161">
        <v>840237.66463333182</v>
      </c>
      <c r="AK82" s="161">
        <v>12637415.353542447</v>
      </c>
      <c r="AL82" s="161">
        <v>2951853.9125999957</v>
      </c>
      <c r="AM82" s="161">
        <v>0</v>
      </c>
      <c r="AN82" s="161">
        <v>119431457.74663211</v>
      </c>
      <c r="AO82" s="161">
        <v>803876028.69473255</v>
      </c>
      <c r="AP82" s="157">
        <v>0.14856949763828017</v>
      </c>
      <c r="AQ82" s="157"/>
      <c r="AS82" s="2">
        <v>45016</v>
      </c>
      <c r="AT82">
        <f t="shared" si="1"/>
        <v>6.2174513888600187E-2</v>
      </c>
    </row>
    <row r="83" spans="1:46">
      <c r="A83" s="158">
        <v>40117</v>
      </c>
      <c r="B83" s="161">
        <v>71507061.752419397</v>
      </c>
      <c r="C83" s="161">
        <v>28188288.6790323</v>
      </c>
      <c r="D83" s="161">
        <v>22434958.502016101</v>
      </c>
      <c r="E83" s="161">
        <v>47420676.875806399</v>
      </c>
      <c r="F83" s="161">
        <v>79784507.546165004</v>
      </c>
      <c r="G83" s="161">
        <v>38372988.182258099</v>
      </c>
      <c r="H83" s="161">
        <v>14595489.425806399</v>
      </c>
      <c r="I83" s="161">
        <v>53976794.5527637</v>
      </c>
      <c r="J83" s="161">
        <v>37356685.473521501</v>
      </c>
      <c r="K83" s="161">
        <v>5887362.5752688199</v>
      </c>
      <c r="L83" s="161">
        <v>14049461.8924731</v>
      </c>
      <c r="M83" s="161">
        <v>81615596.212477997</v>
      </c>
      <c r="N83" s="161">
        <v>100207190.707748</v>
      </c>
      <c r="O83" s="161">
        <v>31653948.314516101</v>
      </c>
      <c r="P83" s="161">
        <v>67943466.423118293</v>
      </c>
      <c r="Q83" s="161">
        <v>85509824.885554194</v>
      </c>
      <c r="R83" s="161">
        <v>24262317.7080645</v>
      </c>
      <c r="S83" s="161">
        <v>0</v>
      </c>
      <c r="T83" s="157"/>
      <c r="U83" s="158">
        <v>40117</v>
      </c>
      <c r="V83" s="161">
        <v>12083299.529709674</v>
      </c>
      <c r="W83" s="161">
        <v>11092438.358516123</v>
      </c>
      <c r="X83" s="161">
        <v>4993374.7197580682</v>
      </c>
      <c r="Y83" s="161">
        <v>14769557.35490323</v>
      </c>
      <c r="Z83" s="161">
        <v>10389984.964460202</v>
      </c>
      <c r="AA83" s="161">
        <v>3294011.6781290276</v>
      </c>
      <c r="AB83" s="161">
        <v>7294414.7889032317</v>
      </c>
      <c r="AC83" s="161">
        <v>3696269.6536683561</v>
      </c>
      <c r="AD83" s="161">
        <v>3857816.9031774206</v>
      </c>
      <c r="AE83" s="161">
        <v>4993613.4309677416</v>
      </c>
      <c r="AF83" s="161">
        <v>6387548.1529032281</v>
      </c>
      <c r="AG83" s="161">
        <v>1674013.4745026398</v>
      </c>
      <c r="AH83" s="161">
        <v>14840246.055070242</v>
      </c>
      <c r="AI83" s="161">
        <v>3403436.3922580685</v>
      </c>
      <c r="AJ83" s="161">
        <v>1079885.7092258045</v>
      </c>
      <c r="AK83" s="161">
        <v>13150549.993733497</v>
      </c>
      <c r="AL83" s="161">
        <v>3456550.3250322603</v>
      </c>
      <c r="AM83" s="161">
        <v>0</v>
      </c>
      <c r="AN83" s="161">
        <v>120457011.4849188</v>
      </c>
      <c r="AO83" s="161">
        <v>804766619.70901</v>
      </c>
      <c r="AP83" s="157">
        <v>0.14967943318582724</v>
      </c>
      <c r="AQ83" s="157"/>
      <c r="AS83" s="2">
        <v>45107</v>
      </c>
      <c r="AT83">
        <f t="shared" si="1"/>
        <v>6.7223655328552553E-2</v>
      </c>
    </row>
    <row r="84" spans="1:46">
      <c r="A84" s="158">
        <v>40147</v>
      </c>
      <c r="B84" s="161">
        <v>72439432.858113393</v>
      </c>
      <c r="C84" s="161">
        <v>30078328.776666701</v>
      </c>
      <c r="D84" s="161">
        <v>23144074.299722198</v>
      </c>
      <c r="E84" s="161">
        <v>47890944.924485102</v>
      </c>
      <c r="F84" s="161">
        <v>80263356.528190196</v>
      </c>
      <c r="G84" s="161">
        <v>37688145.844444402</v>
      </c>
      <c r="H84" s="161">
        <v>14688183.8925</v>
      </c>
      <c r="I84" s="161">
        <v>55469517.735550098</v>
      </c>
      <c r="J84" s="161">
        <v>36393910.387083299</v>
      </c>
      <c r="K84" s="161">
        <v>6261478.6733333301</v>
      </c>
      <c r="L84" s="161">
        <v>14828582.7694444</v>
      </c>
      <c r="M84" s="161">
        <v>79911382.942275599</v>
      </c>
      <c r="N84" s="161">
        <v>101322004.530774</v>
      </c>
      <c r="O84" s="161">
        <v>33228563.772166699</v>
      </c>
      <c r="P84" s="161">
        <v>70631824.617638901</v>
      </c>
      <c r="Q84" s="161">
        <v>83931841.327531502</v>
      </c>
      <c r="R84" s="161">
        <v>24293940.243611101</v>
      </c>
      <c r="S84" s="161">
        <v>0</v>
      </c>
      <c r="T84" s="157"/>
      <c r="U84" s="158">
        <v>40147</v>
      </c>
      <c r="V84" s="161">
        <v>11948171.427026395</v>
      </c>
      <c r="W84" s="161">
        <v>10835147.316799995</v>
      </c>
      <c r="X84" s="161">
        <v>4953154.8140333369</v>
      </c>
      <c r="Y84" s="161">
        <v>14930487.609061789</v>
      </c>
      <c r="Z84" s="161">
        <v>9964454.4366171751</v>
      </c>
      <c r="AA84" s="161">
        <v>3492685.5686666723</v>
      </c>
      <c r="AB84" s="161">
        <v>7334773.3329000007</v>
      </c>
      <c r="AC84" s="161">
        <v>3231360.0417339886</v>
      </c>
      <c r="AD84" s="161">
        <v>4173282.5835500043</v>
      </c>
      <c r="AE84" s="161">
        <v>4941229.0291999998</v>
      </c>
      <c r="AF84" s="161">
        <v>6320663.0976666724</v>
      </c>
      <c r="AG84" s="161">
        <v>2604293.5569269285</v>
      </c>
      <c r="AH84" s="161">
        <v>15000196.04630712</v>
      </c>
      <c r="AI84" s="161">
        <v>5304710.0673399968</v>
      </c>
      <c r="AJ84" s="161">
        <v>419612.37588333152</v>
      </c>
      <c r="AK84" s="161">
        <v>13487417.15069622</v>
      </c>
      <c r="AL84" s="161">
        <v>6586230.8407666683</v>
      </c>
      <c r="AM84" s="161">
        <v>0</v>
      </c>
      <c r="AN84" s="161">
        <v>125527869.29517627</v>
      </c>
      <c r="AO84" s="161">
        <v>812465514.12353086</v>
      </c>
      <c r="AP84" s="157">
        <v>0.15450239685630576</v>
      </c>
      <c r="AQ84" s="157"/>
      <c r="AS84" s="2">
        <v>45199</v>
      </c>
      <c r="AT84">
        <f t="shared" si="1"/>
        <v>6.1882236633944904E-2</v>
      </c>
    </row>
    <row r="85" spans="1:46">
      <c r="A85" s="158">
        <v>40178</v>
      </c>
      <c r="B85" s="161">
        <v>73135130.466666698</v>
      </c>
      <c r="C85" s="161">
        <v>31072042.370967701</v>
      </c>
      <c r="D85" s="161">
        <v>24634511.3162653</v>
      </c>
      <c r="E85" s="161">
        <v>50164052.9682796</v>
      </c>
      <c r="F85" s="161">
        <v>86574195.1091391</v>
      </c>
      <c r="G85" s="161">
        <v>37432676.230214998</v>
      </c>
      <c r="H85" s="161">
        <v>14951137.4204301</v>
      </c>
      <c r="I85" s="161">
        <v>56706841.1142473</v>
      </c>
      <c r="J85" s="161">
        <v>36001960.967607498</v>
      </c>
      <c r="K85" s="161">
        <v>6434418.3075268799</v>
      </c>
      <c r="L85" s="161">
        <v>15055316.395698899</v>
      </c>
      <c r="M85" s="161">
        <v>80577928.988748506</v>
      </c>
      <c r="N85" s="161">
        <v>103592408.401013</v>
      </c>
      <c r="O85" s="161">
        <v>34172288.565043397</v>
      </c>
      <c r="P85" s="161">
        <v>73474310.441587105</v>
      </c>
      <c r="Q85" s="161">
        <v>83429593.6517535</v>
      </c>
      <c r="R85" s="161">
        <v>24156272.5134409</v>
      </c>
      <c r="S85" s="161">
        <v>0</v>
      </c>
      <c r="T85" s="157"/>
      <c r="U85" s="158">
        <v>40178</v>
      </c>
      <c r="V85" s="161">
        <v>11930858.893999998</v>
      </c>
      <c r="W85" s="161">
        <v>10682518.915483877</v>
      </c>
      <c r="X85" s="161">
        <v>4833965.322048164</v>
      </c>
      <c r="Y85" s="161">
        <v>14689509.223806446</v>
      </c>
      <c r="Z85" s="161">
        <v>8954937.9069033079</v>
      </c>
      <c r="AA85" s="161">
        <v>3551894.9523742003</v>
      </c>
      <c r="AB85" s="161">
        <v>7427982.0595483892</v>
      </c>
      <c r="AC85" s="161">
        <v>3225035.8062903248</v>
      </c>
      <c r="AD85" s="161">
        <v>4516207.4538871003</v>
      </c>
      <c r="AE85" s="161">
        <v>4580631.9630967742</v>
      </c>
      <c r="AF85" s="161">
        <v>6279079.9325161325</v>
      </c>
      <c r="AG85" s="161">
        <v>2395626.9913501795</v>
      </c>
      <c r="AH85" s="161">
        <v>15133254.44187844</v>
      </c>
      <c r="AI85" s="161">
        <v>6675453.9821947925</v>
      </c>
      <c r="AJ85" s="161">
        <v>35248.067009547725</v>
      </c>
      <c r="AK85" s="161">
        <v>13867636.181789583</v>
      </c>
      <c r="AL85" s="161">
        <v>6802643.0383870918</v>
      </c>
      <c r="AM85" s="161">
        <v>0</v>
      </c>
      <c r="AN85" s="161">
        <v>125582485.13256434</v>
      </c>
      <c r="AO85" s="161">
        <v>831565085.22863054</v>
      </c>
      <c r="AP85" s="157">
        <v>0.15101942994400333</v>
      </c>
      <c r="AQ85" s="157"/>
      <c r="AS85" s="2">
        <v>45291</v>
      </c>
      <c r="AT85">
        <f t="shared" si="1"/>
        <v>5.5423035225938E-2</v>
      </c>
    </row>
    <row r="86" spans="1:46">
      <c r="A86" s="158">
        <v>40209</v>
      </c>
      <c r="B86" s="161">
        <v>76914964.831182793</v>
      </c>
      <c r="C86" s="161">
        <v>31682379.8241935</v>
      </c>
      <c r="D86" s="161">
        <v>23174187.722849499</v>
      </c>
      <c r="E86" s="161">
        <v>51776229.396586798</v>
      </c>
      <c r="F86" s="161">
        <v>94316212.826627493</v>
      </c>
      <c r="G86" s="161">
        <v>35722999.881397799</v>
      </c>
      <c r="H86" s="161">
        <v>14815211.861827999</v>
      </c>
      <c r="I86" s="161">
        <v>56387856.391666703</v>
      </c>
      <c r="J86" s="161">
        <v>36998233.007392503</v>
      </c>
      <c r="K86" s="161">
        <v>5896505.6736559104</v>
      </c>
      <c r="L86" s="161">
        <v>14289049.606989199</v>
      </c>
      <c r="M86" s="161">
        <v>80533671.901192799</v>
      </c>
      <c r="N86" s="161">
        <v>109843255.119137</v>
      </c>
      <c r="O86" s="161">
        <v>31921403.9150538</v>
      </c>
      <c r="P86" s="161">
        <v>76858696.789390296</v>
      </c>
      <c r="Q86" s="161">
        <v>84472342.862832293</v>
      </c>
      <c r="R86" s="161">
        <v>23879917.662634399</v>
      </c>
      <c r="S86" s="161">
        <v>0</v>
      </c>
      <c r="T86" s="157"/>
      <c r="U86" s="158">
        <v>40209</v>
      </c>
      <c r="V86" s="161">
        <v>10575447.700258065</v>
      </c>
      <c r="W86" s="161">
        <v>10948739.191096779</v>
      </c>
      <c r="X86" s="161">
        <v>5039768.4132580608</v>
      </c>
      <c r="Y86" s="161">
        <v>14654458.922409583</v>
      </c>
      <c r="Z86" s="161">
        <v>9355611.1508047022</v>
      </c>
      <c r="AA86" s="161">
        <v>3707955.4642322641</v>
      </c>
      <c r="AB86" s="161">
        <v>7831327.2565806396</v>
      </c>
      <c r="AC86" s="161">
        <v>3512198.5829999959</v>
      </c>
      <c r="AD86" s="161">
        <v>4388582.4291129</v>
      </c>
      <c r="AE86" s="161">
        <v>4729872.4491612911</v>
      </c>
      <c r="AF86" s="161">
        <v>6406326.047161296</v>
      </c>
      <c r="AG86" s="161">
        <v>3002786.1918568648</v>
      </c>
      <c r="AH86" s="161">
        <v>16291026.70570356</v>
      </c>
      <c r="AI86" s="161">
        <v>6250598.7601935444</v>
      </c>
      <c r="AJ86" s="161">
        <v>182777.12527316436</v>
      </c>
      <c r="AK86" s="161">
        <v>14185331.876460126</v>
      </c>
      <c r="AL86" s="161">
        <v>7066951.2704838729</v>
      </c>
      <c r="AM86" s="161">
        <v>0</v>
      </c>
      <c r="AN86" s="161">
        <v>128129759.53704669</v>
      </c>
      <c r="AO86" s="161">
        <v>849483119.27461088</v>
      </c>
      <c r="AP86" s="157">
        <v>0.15083261412711652</v>
      </c>
      <c r="AQ86" s="157"/>
      <c r="AS86" s="2">
        <v>45382</v>
      </c>
      <c r="AT86">
        <f t="shared" si="1"/>
        <v>4.7897837767455757E-2</v>
      </c>
    </row>
    <row r="87" spans="1:46">
      <c r="A87" s="158">
        <v>40237</v>
      </c>
      <c r="B87" s="161">
        <v>80319117.200000003</v>
      </c>
      <c r="C87" s="161">
        <v>31684942.8017857</v>
      </c>
      <c r="D87" s="161">
        <v>24007713.1000943</v>
      </c>
      <c r="E87" s="161">
        <v>56522730.254166603</v>
      </c>
      <c r="F87" s="161">
        <v>94706286.505713001</v>
      </c>
      <c r="G87" s="161">
        <v>34620151.065321401</v>
      </c>
      <c r="H87" s="161">
        <v>15313069.039285701</v>
      </c>
      <c r="I87" s="161">
        <v>55202542.729166701</v>
      </c>
      <c r="J87" s="161">
        <v>38146822.960416697</v>
      </c>
      <c r="K87" s="161">
        <v>6469988.0422619097</v>
      </c>
      <c r="L87" s="161">
        <v>14690031.168452401</v>
      </c>
      <c r="M87" s="161">
        <v>78385821.603253007</v>
      </c>
      <c r="N87" s="161">
        <v>108408393.90634499</v>
      </c>
      <c r="O87" s="161">
        <v>32121154.658845302</v>
      </c>
      <c r="P87" s="161">
        <v>75388252.504566699</v>
      </c>
      <c r="Q87" s="161">
        <v>81261759.269408405</v>
      </c>
      <c r="R87" s="161">
        <v>23379094.1669643</v>
      </c>
      <c r="S87" s="161">
        <v>0</v>
      </c>
      <c r="T87" s="157"/>
      <c r="U87" s="158">
        <v>40237</v>
      </c>
      <c r="V87" s="161">
        <v>9991025.6860000007</v>
      </c>
      <c r="W87" s="161">
        <v>10759086.653785715</v>
      </c>
      <c r="X87" s="161">
        <v>4940178.3879886847</v>
      </c>
      <c r="Y87" s="161">
        <v>14253214.729500007</v>
      </c>
      <c r="Z87" s="161">
        <v>8361778.34931444</v>
      </c>
      <c r="AA87" s="161">
        <v>3328491.9821614325</v>
      </c>
      <c r="AB87" s="161">
        <v>7764607.7552857148</v>
      </c>
      <c r="AC87" s="161">
        <v>4011669.3724999959</v>
      </c>
      <c r="AD87" s="161">
        <v>4390910.0647499971</v>
      </c>
      <c r="AE87" s="161">
        <v>5231465.9349285709</v>
      </c>
      <c r="AF87" s="161">
        <v>6410185.6497857114</v>
      </c>
      <c r="AG87" s="161">
        <v>2976303.4876096398</v>
      </c>
      <c r="AH87" s="161">
        <v>16077498.931238601</v>
      </c>
      <c r="AI87" s="161">
        <v>6086579.690938564</v>
      </c>
      <c r="AJ87" s="161">
        <v>494494.69945199601</v>
      </c>
      <c r="AK87" s="161">
        <v>14227986.457670992</v>
      </c>
      <c r="AL87" s="161">
        <v>6111336.9899642831</v>
      </c>
      <c r="AM87" s="161">
        <v>0</v>
      </c>
      <c r="AN87" s="161">
        <v>125416814.82287434</v>
      </c>
      <c r="AO87" s="161">
        <v>850627870.97604704</v>
      </c>
      <c r="AP87" s="157">
        <v>0.14744028393869305</v>
      </c>
      <c r="AQ87" s="157"/>
      <c r="AS87" s="2">
        <v>45473</v>
      </c>
      <c r="AT87">
        <f t="shared" si="1"/>
        <v>5.2797945185159401E-2</v>
      </c>
    </row>
    <row r="88" spans="1:46">
      <c r="A88" s="158">
        <v>40268</v>
      </c>
      <c r="B88" s="161">
        <v>83780624.739326596</v>
      </c>
      <c r="C88" s="161">
        <v>30910406.156402402</v>
      </c>
      <c r="D88" s="161">
        <v>22841339.9788564</v>
      </c>
      <c r="E88" s="161">
        <v>62623918.886559099</v>
      </c>
      <c r="F88" s="161">
        <v>95827376.271784797</v>
      </c>
      <c r="G88" s="161">
        <v>34388792.618817203</v>
      </c>
      <c r="H88" s="161">
        <v>18077635.386290301</v>
      </c>
      <c r="I88" s="161">
        <v>57068907.655606501</v>
      </c>
      <c r="J88" s="161">
        <v>38845596.471236497</v>
      </c>
      <c r="K88" s="161">
        <v>6369397.4091397803</v>
      </c>
      <c r="L88" s="161">
        <v>15739760.402150501</v>
      </c>
      <c r="M88" s="161">
        <v>81164072.197389007</v>
      </c>
      <c r="N88" s="161">
        <v>110626025.251724</v>
      </c>
      <c r="O88" s="161">
        <v>32690342.597311798</v>
      </c>
      <c r="P88" s="161">
        <v>75973286.528226897</v>
      </c>
      <c r="Q88" s="161">
        <v>79467825.504476994</v>
      </c>
      <c r="R88" s="161">
        <v>23168230.356989302</v>
      </c>
      <c r="S88" s="161">
        <v>0</v>
      </c>
      <c r="T88" s="157"/>
      <c r="U88" s="158">
        <v>40268</v>
      </c>
      <c r="V88" s="161">
        <v>9810326.2912808098</v>
      </c>
      <c r="W88" s="161">
        <v>9301733.8412317112</v>
      </c>
      <c r="X88" s="161">
        <v>5250491.0125372317</v>
      </c>
      <c r="Y88" s="161">
        <v>13752919.633612907</v>
      </c>
      <c r="Z88" s="161">
        <v>8531145.7873858269</v>
      </c>
      <c r="AA88" s="161">
        <v>3417452.5657419357</v>
      </c>
      <c r="AB88" s="161">
        <v>7379283.9836451644</v>
      </c>
      <c r="AC88" s="161">
        <v>3867713.1813272201</v>
      </c>
      <c r="AD88" s="161">
        <v>4570759.7134516193</v>
      </c>
      <c r="AE88" s="161">
        <v>6056363.1209032256</v>
      </c>
      <c r="AF88" s="161">
        <v>6301858.6917419406</v>
      </c>
      <c r="AG88" s="161">
        <v>2851331.306313321</v>
      </c>
      <c r="AH88" s="161">
        <v>16124798.179793121</v>
      </c>
      <c r="AI88" s="161">
        <v>6266095.3083225843</v>
      </c>
      <c r="AJ88" s="161">
        <v>1117568.3266127743</v>
      </c>
      <c r="AK88" s="161">
        <v>14854478.379462762</v>
      </c>
      <c r="AL88" s="161">
        <v>6594868.0371612832</v>
      </c>
      <c r="AM88" s="161">
        <v>0</v>
      </c>
      <c r="AN88" s="161">
        <v>126049187.36052543</v>
      </c>
      <c r="AO88" s="161">
        <v>869563538.41228807</v>
      </c>
      <c r="AP88" s="157">
        <v>0.14495684535103109</v>
      </c>
      <c r="AQ88" s="157"/>
      <c r="AS88" s="2">
        <v>45565</v>
      </c>
      <c r="AT88">
        <f t="shared" si="1"/>
        <v>5.5473302405936731E-2</v>
      </c>
    </row>
    <row r="89" spans="1:46">
      <c r="A89" s="158">
        <v>40298</v>
      </c>
      <c r="B89" s="161">
        <v>85233225.180555493</v>
      </c>
      <c r="C89" s="161">
        <v>30942234.645</v>
      </c>
      <c r="D89" s="161">
        <v>23481889.459166698</v>
      </c>
      <c r="E89" s="161">
        <v>64243525.488792703</v>
      </c>
      <c r="F89" s="161">
        <v>90008766.958265603</v>
      </c>
      <c r="G89" s="161">
        <v>34142441.670000002</v>
      </c>
      <c r="H89" s="161">
        <v>18256691.408888899</v>
      </c>
      <c r="I89" s="161">
        <v>57789065.396666698</v>
      </c>
      <c r="J89" s="161">
        <v>39569541.026388898</v>
      </c>
      <c r="K89" s="161">
        <v>6853633.9366666703</v>
      </c>
      <c r="L89" s="161">
        <v>16865160.673333298</v>
      </c>
      <c r="M89" s="161">
        <v>83340184.695665896</v>
      </c>
      <c r="N89" s="161">
        <v>113751640.10702001</v>
      </c>
      <c r="O89" s="161">
        <v>34669384.015000001</v>
      </c>
      <c r="P89" s="161">
        <v>74929762.570277795</v>
      </c>
      <c r="Q89" s="161">
        <v>79780960.273859695</v>
      </c>
      <c r="R89" s="161">
        <v>23472342.738055602</v>
      </c>
      <c r="S89" s="161">
        <v>0</v>
      </c>
      <c r="T89" s="157"/>
      <c r="U89" s="158">
        <v>40298</v>
      </c>
      <c r="V89" s="161">
        <v>9960697.4083333407</v>
      </c>
      <c r="W89" s="161">
        <v>9287175.2426000014</v>
      </c>
      <c r="X89" s="161">
        <v>5274180.2648999961</v>
      </c>
      <c r="Y89" s="161">
        <v>13642827.441344876</v>
      </c>
      <c r="Z89" s="161">
        <v>9511877.3750081286</v>
      </c>
      <c r="AA89" s="161">
        <v>3458717.4695999995</v>
      </c>
      <c r="AB89" s="161">
        <v>7373525.100933332</v>
      </c>
      <c r="AC89" s="161">
        <v>3815530.6823999956</v>
      </c>
      <c r="AD89" s="161">
        <v>4666139.5068333317</v>
      </c>
      <c r="AE89" s="161">
        <v>6039040.2975999992</v>
      </c>
      <c r="AF89" s="161">
        <v>6124258.7492000051</v>
      </c>
      <c r="AG89" s="161">
        <v>2860829.3965200931</v>
      </c>
      <c r="AH89" s="161">
        <v>16274110.067157598</v>
      </c>
      <c r="AI89" s="161">
        <v>6240140.1881999997</v>
      </c>
      <c r="AJ89" s="161">
        <v>5317612.6615666654</v>
      </c>
      <c r="AK89" s="161">
        <v>14911308.967136836</v>
      </c>
      <c r="AL89" s="161">
        <v>6571579.8414333286</v>
      </c>
      <c r="AM89" s="161">
        <v>0</v>
      </c>
      <c r="AN89" s="161">
        <v>131329550.6607675</v>
      </c>
      <c r="AO89" s="161">
        <v>877330450.24360394</v>
      </c>
      <c r="AP89" s="157">
        <v>0.14969222899342188</v>
      </c>
      <c r="AQ89" s="157"/>
    </row>
    <row r="90" spans="1:46">
      <c r="A90" s="158">
        <v>40329</v>
      </c>
      <c r="B90" s="161">
        <v>89734315.709188595</v>
      </c>
      <c r="C90" s="161">
        <v>31086932.967741899</v>
      </c>
      <c r="D90" s="161">
        <v>24256005.005376399</v>
      </c>
      <c r="E90" s="161">
        <v>68003548.388172001</v>
      </c>
      <c r="F90" s="161">
        <v>87499859.662893102</v>
      </c>
      <c r="G90" s="161">
        <v>33564709.967741899</v>
      </c>
      <c r="H90" s="161">
        <v>20070741.903763399</v>
      </c>
      <c r="I90" s="161">
        <v>58454272.005553603</v>
      </c>
      <c r="J90" s="161">
        <v>39253521.926478498</v>
      </c>
      <c r="K90" s="161">
        <v>7193558.8413978498</v>
      </c>
      <c r="L90" s="161">
        <v>16940037.513741899</v>
      </c>
      <c r="M90" s="161">
        <v>83047346.015385404</v>
      </c>
      <c r="N90" s="161">
        <v>112570228.003162</v>
      </c>
      <c r="O90" s="161">
        <v>36568347.243145198</v>
      </c>
      <c r="P90" s="161">
        <v>75920370.471236601</v>
      </c>
      <c r="Q90" s="161">
        <v>80482691.444457099</v>
      </c>
      <c r="R90" s="161">
        <v>23013884.393817201</v>
      </c>
      <c r="S90" s="161">
        <v>0</v>
      </c>
      <c r="T90" s="157"/>
      <c r="U90" s="158">
        <v>40329</v>
      </c>
      <c r="V90" s="161">
        <v>9516210.3448973689</v>
      </c>
      <c r="W90" s="161">
        <v>9267835.853870973</v>
      </c>
      <c r="X90" s="161">
        <v>5255789.4593548318</v>
      </c>
      <c r="Y90" s="161">
        <v>13110444.74341936</v>
      </c>
      <c r="Z90" s="161">
        <v>10198325.050452828</v>
      </c>
      <c r="AA90" s="161">
        <v>3633107.1238709725</v>
      </c>
      <c r="AB90" s="161">
        <v>7181215.0015483918</v>
      </c>
      <c r="AC90" s="161">
        <v>3646442.909333569</v>
      </c>
      <c r="AD90" s="161">
        <v>4845362.1388225798</v>
      </c>
      <c r="AE90" s="161">
        <v>6069674.5490322579</v>
      </c>
      <c r="AF90" s="161">
        <v>6126579.888350972</v>
      </c>
      <c r="AG90" s="161">
        <v>3004003.4481537528</v>
      </c>
      <c r="AH90" s="161">
        <v>16382141.409620561</v>
      </c>
      <c r="AI90" s="161">
        <v>5993215.4308225764</v>
      </c>
      <c r="AJ90" s="161">
        <v>5564743.2234516088</v>
      </c>
      <c r="AK90" s="161">
        <v>14566462.57666515</v>
      </c>
      <c r="AL90" s="161">
        <v>6362218.0027419366</v>
      </c>
      <c r="AM90" s="161">
        <v>0</v>
      </c>
      <c r="AN90" s="161">
        <v>130723771.15440969</v>
      </c>
      <c r="AO90" s="161">
        <v>887660371.46325266</v>
      </c>
      <c r="AP90" s="157">
        <v>0.14726777871013857</v>
      </c>
      <c r="AQ90" s="157"/>
    </row>
    <row r="91" spans="1:46">
      <c r="A91" s="158">
        <v>40359</v>
      </c>
      <c r="B91" s="161">
        <v>91198972.3650686</v>
      </c>
      <c r="C91" s="161">
        <v>31935268.844999999</v>
      </c>
      <c r="D91" s="161">
        <v>24843626.492222201</v>
      </c>
      <c r="E91" s="161">
        <v>83095563.201133296</v>
      </c>
      <c r="F91" s="161">
        <v>86467121.627952605</v>
      </c>
      <c r="G91" s="161">
        <v>33036212.855833299</v>
      </c>
      <c r="H91" s="161">
        <v>19798952.486666702</v>
      </c>
      <c r="I91" s="161">
        <v>57985413.7943056</v>
      </c>
      <c r="J91" s="161">
        <v>38697054.895138897</v>
      </c>
      <c r="K91" s="161">
        <v>7189660.0999999996</v>
      </c>
      <c r="L91" s="161">
        <v>18263189.322000001</v>
      </c>
      <c r="M91" s="161">
        <v>83519922.878762394</v>
      </c>
      <c r="N91" s="161">
        <v>109472223.199276</v>
      </c>
      <c r="O91" s="161">
        <v>37662225.364566699</v>
      </c>
      <c r="P91" s="161">
        <v>77690645.963611096</v>
      </c>
      <c r="Q91" s="161">
        <v>83174494.554708198</v>
      </c>
      <c r="R91" s="161">
        <v>22543006.306111101</v>
      </c>
      <c r="S91" s="161">
        <v>0</v>
      </c>
      <c r="T91" s="157"/>
      <c r="U91" s="158">
        <v>40359</v>
      </c>
      <c r="V91" s="161">
        <v>10320309.686191769</v>
      </c>
      <c r="W91" s="161">
        <v>9337021.308600001</v>
      </c>
      <c r="X91" s="161">
        <v>6217514.4909333363</v>
      </c>
      <c r="Y91" s="161">
        <v>18938986.945864007</v>
      </c>
      <c r="Z91" s="161">
        <v>10005571.034645686</v>
      </c>
      <c r="AA91" s="161">
        <v>3812966.127300004</v>
      </c>
      <c r="AB91" s="161">
        <v>7284338.7715999968</v>
      </c>
      <c r="AC91" s="161">
        <v>3479228.0746833291</v>
      </c>
      <c r="AD91" s="161">
        <v>5171439.1825833321</v>
      </c>
      <c r="AE91" s="161">
        <v>6147534.4879999999</v>
      </c>
      <c r="AF91" s="161">
        <v>5975648.3113599997</v>
      </c>
      <c r="AG91" s="161">
        <v>3805571.0445485115</v>
      </c>
      <c r="AH91" s="161">
        <v>16893939.996086881</v>
      </c>
      <c r="AI91" s="161">
        <v>6578449.9562519966</v>
      </c>
      <c r="AJ91" s="161">
        <v>5228020.4143666681</v>
      </c>
      <c r="AK91" s="161">
        <v>14629389.003435018</v>
      </c>
      <c r="AL91" s="161">
        <v>6640917.1132666674</v>
      </c>
      <c r="AM91" s="161">
        <v>0</v>
      </c>
      <c r="AN91" s="161">
        <v>140466845.94971719</v>
      </c>
      <c r="AO91" s="161">
        <v>906573554.25235677</v>
      </c>
      <c r="AP91" s="157">
        <v>0.15494258054500493</v>
      </c>
      <c r="AQ91" s="157"/>
    </row>
    <row r="92" spans="1:46">
      <c r="A92" s="158">
        <v>40390</v>
      </c>
      <c r="B92" s="161">
        <v>87508959.944623604</v>
      </c>
      <c r="C92" s="161">
        <v>32120106.7354839</v>
      </c>
      <c r="D92" s="161">
        <v>25761497.638421301</v>
      </c>
      <c r="E92" s="161">
        <v>84066502.839002103</v>
      </c>
      <c r="F92" s="161">
        <v>91279358.672978997</v>
      </c>
      <c r="G92" s="161">
        <v>32666374.386559099</v>
      </c>
      <c r="H92" s="161">
        <v>20044067.932258099</v>
      </c>
      <c r="I92" s="161">
        <v>56394231.299731202</v>
      </c>
      <c r="J92" s="161">
        <v>40150879.519489303</v>
      </c>
      <c r="K92" s="161">
        <v>6949175.4510752698</v>
      </c>
      <c r="L92" s="161">
        <v>20358631.624301098</v>
      </c>
      <c r="M92" s="161">
        <v>85097976.928447604</v>
      </c>
      <c r="N92" s="161">
        <v>106863253.67853899</v>
      </c>
      <c r="O92" s="161">
        <v>41337646.302150503</v>
      </c>
      <c r="P92" s="161">
        <v>81074205.864785001</v>
      </c>
      <c r="Q92" s="161">
        <v>83477706.935404494</v>
      </c>
      <c r="R92" s="161">
        <v>22555865.118548401</v>
      </c>
      <c r="S92" s="161">
        <v>0</v>
      </c>
      <c r="T92" s="157"/>
      <c r="U92" s="158">
        <v>40390</v>
      </c>
      <c r="V92" s="161">
        <v>8596424.1566451695</v>
      </c>
      <c r="W92" s="161">
        <v>9070089.1917419322</v>
      </c>
      <c r="X92" s="161">
        <v>7201742.223389443</v>
      </c>
      <c r="Y92" s="161">
        <v>19477305.399319746</v>
      </c>
      <c r="Z92" s="161">
        <v>9450247.9492425192</v>
      </c>
      <c r="AA92" s="161">
        <v>3828941.7836129083</v>
      </c>
      <c r="AB92" s="161">
        <v>7378893.8781290278</v>
      </c>
      <c r="AC92" s="161">
        <v>4097192.8540322557</v>
      </c>
      <c r="AD92" s="161">
        <v>5240003.8076612838</v>
      </c>
      <c r="AE92" s="161">
        <v>6213803.595870968</v>
      </c>
      <c r="AF92" s="161">
        <v>5782627.7850838685</v>
      </c>
      <c r="AG92" s="161">
        <v>4177116.4985862877</v>
      </c>
      <c r="AH92" s="161">
        <v>17493652.91857532</v>
      </c>
      <c r="AI92" s="161">
        <v>6584121.3837419394</v>
      </c>
      <c r="AJ92" s="161">
        <v>4635922.5262258016</v>
      </c>
      <c r="AK92" s="161">
        <v>15246059.38775146</v>
      </c>
      <c r="AL92" s="161">
        <v>6976171.8357741926</v>
      </c>
      <c r="AM92" s="161">
        <v>0</v>
      </c>
      <c r="AN92" s="161">
        <v>141450317.1753841</v>
      </c>
      <c r="AO92" s="161">
        <v>917706440.87179899</v>
      </c>
      <c r="AP92" s="157">
        <v>0.15413460217301048</v>
      </c>
      <c r="AQ92" s="157"/>
    </row>
    <row r="93" spans="1:46">
      <c r="A93" s="158">
        <v>40421</v>
      </c>
      <c r="B93" s="161">
        <v>91605424.386559203</v>
      </c>
      <c r="C93" s="161">
        <v>32743506.1129032</v>
      </c>
      <c r="D93" s="161">
        <v>28062961.9854839</v>
      </c>
      <c r="E93" s="161">
        <v>88461849.888716102</v>
      </c>
      <c r="F93" s="161">
        <v>91416324.064270198</v>
      </c>
      <c r="G93" s="161">
        <v>33934190.394086003</v>
      </c>
      <c r="H93" s="161">
        <v>20535475.079032298</v>
      </c>
      <c r="I93" s="161">
        <v>56051934.386290297</v>
      </c>
      <c r="J93" s="161">
        <v>41185712.401747301</v>
      </c>
      <c r="K93" s="161">
        <v>6372813.07204301</v>
      </c>
      <c r="L93" s="161">
        <v>21333836.177419402</v>
      </c>
      <c r="M93" s="161">
        <v>89479164.064375803</v>
      </c>
      <c r="N93" s="161">
        <v>109308046.96024799</v>
      </c>
      <c r="O93" s="161">
        <v>43988688.519892499</v>
      </c>
      <c r="P93" s="161">
        <v>81196813.716397807</v>
      </c>
      <c r="Q93" s="161">
        <v>81286908.151208103</v>
      </c>
      <c r="R93" s="161">
        <v>23235683.701344099</v>
      </c>
      <c r="S93" s="161">
        <v>0</v>
      </c>
      <c r="T93" s="157"/>
      <c r="U93" s="158">
        <v>40421</v>
      </c>
      <c r="V93" s="161">
        <v>8141358.523612896</v>
      </c>
      <c r="W93" s="161">
        <v>8951499.3264516164</v>
      </c>
      <c r="X93" s="161">
        <v>7026467.7217419324</v>
      </c>
      <c r="Y93" s="161">
        <v>19148996.69335407</v>
      </c>
      <c r="Z93" s="161">
        <v>10208306.762287576</v>
      </c>
      <c r="AA93" s="161">
        <v>3555576.0227096798</v>
      </c>
      <c r="AB93" s="161">
        <v>7412136.1805161238</v>
      </c>
      <c r="AC93" s="161">
        <v>4360091.2236451646</v>
      </c>
      <c r="AD93" s="161">
        <v>5308204.5717903245</v>
      </c>
      <c r="AE93" s="161">
        <v>6376871.6913548382</v>
      </c>
      <c r="AF93" s="161">
        <v>5645328.6887096725</v>
      </c>
      <c r="AG93" s="161">
        <v>4177320.0522749051</v>
      </c>
      <c r="AH93" s="161">
        <v>17281065.894770242</v>
      </c>
      <c r="AI93" s="161">
        <v>6478445.2176128998</v>
      </c>
      <c r="AJ93" s="161">
        <v>4566674.5440322626</v>
      </c>
      <c r="AK93" s="161">
        <v>15412872.291855028</v>
      </c>
      <c r="AL93" s="161">
        <v>6871014.5358387083</v>
      </c>
      <c r="AM93" s="161">
        <v>0</v>
      </c>
      <c r="AN93" s="161">
        <v>140922229.94255793</v>
      </c>
      <c r="AO93" s="161">
        <v>940199333.06201708</v>
      </c>
      <c r="AP93" s="157">
        <v>0.14988548171333629</v>
      </c>
      <c r="AQ93" s="157"/>
    </row>
    <row r="94" spans="1:46">
      <c r="A94" s="158">
        <v>40451</v>
      </c>
      <c r="B94" s="161">
        <v>96873438.239592806</v>
      </c>
      <c r="C94" s="161">
        <v>35180590.688333303</v>
      </c>
      <c r="D94" s="161">
        <v>30797200.3191965</v>
      </c>
      <c r="E94" s="161">
        <v>105179889.458667</v>
      </c>
      <c r="F94" s="161">
        <v>100288558.895666</v>
      </c>
      <c r="G94" s="161">
        <v>35808087.004444502</v>
      </c>
      <c r="H94" s="161">
        <v>21930379.485277802</v>
      </c>
      <c r="I94" s="161">
        <v>57858954.797361098</v>
      </c>
      <c r="J94" s="161">
        <v>45189592.526500002</v>
      </c>
      <c r="K94" s="161">
        <v>6648419.85333334</v>
      </c>
      <c r="L94" s="161">
        <v>21496077.919902299</v>
      </c>
      <c r="M94" s="161">
        <v>101747305.332471</v>
      </c>
      <c r="N94" s="161">
        <v>115650870.805463</v>
      </c>
      <c r="O94" s="161">
        <v>42453211.126666702</v>
      </c>
      <c r="P94" s="161">
        <v>89564621.798888907</v>
      </c>
      <c r="Q94" s="161">
        <v>86005762.823243499</v>
      </c>
      <c r="R94" s="161">
        <v>24061428.6894444</v>
      </c>
      <c r="S94" s="161">
        <v>0</v>
      </c>
      <c r="T94" s="157"/>
      <c r="U94" s="158">
        <v>40451</v>
      </c>
      <c r="V94" s="161">
        <v>7662138.4812488649</v>
      </c>
      <c r="W94" s="161">
        <v>8818763.0474000033</v>
      </c>
      <c r="X94" s="161">
        <v>6818139.2616964206</v>
      </c>
      <c r="Y94" s="161">
        <v>17305809.034959961</v>
      </c>
      <c r="Z94" s="161">
        <v>9835010.8525200821</v>
      </c>
      <c r="AA94" s="161">
        <v>3328419.1594666597</v>
      </c>
      <c r="AB94" s="161">
        <v>7365149.3617666643</v>
      </c>
      <c r="AC94" s="161">
        <v>4305580.2943166681</v>
      </c>
      <c r="AD94" s="161">
        <v>5047435.2968200007</v>
      </c>
      <c r="AE94" s="161">
        <v>6400725.7175999992</v>
      </c>
      <c r="AF94" s="161">
        <v>5705011.7796117235</v>
      </c>
      <c r="AG94" s="161">
        <v>5152801.2201034799</v>
      </c>
      <c r="AH94" s="161">
        <v>16437824.853344442</v>
      </c>
      <c r="AI94" s="161">
        <v>6683654.2947999965</v>
      </c>
      <c r="AJ94" s="161">
        <v>3466083.3541333321</v>
      </c>
      <c r="AK94" s="161">
        <v>15422931.901210781</v>
      </c>
      <c r="AL94" s="161">
        <v>6717076.4272666713</v>
      </c>
      <c r="AM94" s="161">
        <v>0</v>
      </c>
      <c r="AN94" s="161">
        <v>136472554.33826578</v>
      </c>
      <c r="AO94" s="161">
        <v>1016734389.7644521</v>
      </c>
      <c r="AP94" s="157">
        <v>0.13422635814441422</v>
      </c>
      <c r="AQ94" s="157"/>
    </row>
    <row r="95" spans="1:46">
      <c r="A95" s="158">
        <v>40482</v>
      </c>
      <c r="B95" s="161">
        <v>110077118.489516</v>
      </c>
      <c r="C95" s="161">
        <v>40415496.908064499</v>
      </c>
      <c r="D95" s="161">
        <v>36317274.031451598</v>
      </c>
      <c r="E95" s="161">
        <v>141381186.906317</v>
      </c>
      <c r="F95" s="161">
        <v>113568113.16210701</v>
      </c>
      <c r="G95" s="161">
        <v>40522760.052284896</v>
      </c>
      <c r="H95" s="161">
        <v>24997023.318279602</v>
      </c>
      <c r="I95" s="161">
        <v>67462666.262986407</v>
      </c>
      <c r="J95" s="161">
        <v>55300691.095650502</v>
      </c>
      <c r="K95" s="161">
        <v>8621694.7043010704</v>
      </c>
      <c r="L95" s="161">
        <v>24086708.070537601</v>
      </c>
      <c r="M95" s="161">
        <v>132008948.82722799</v>
      </c>
      <c r="N95" s="161">
        <v>132423194.214304</v>
      </c>
      <c r="O95" s="161">
        <v>48157833.659408599</v>
      </c>
      <c r="P95" s="161">
        <v>103677320.856989</v>
      </c>
      <c r="Q95" s="161">
        <v>100823657.997999</v>
      </c>
      <c r="R95" s="161">
        <v>26907434.1129032</v>
      </c>
      <c r="S95" s="161">
        <v>0</v>
      </c>
      <c r="T95" s="157"/>
      <c r="U95" s="158">
        <v>40482</v>
      </c>
      <c r="V95" s="161">
        <v>6579692.4312580787</v>
      </c>
      <c r="W95" s="161">
        <v>8175344.47103226</v>
      </c>
      <c r="X95" s="161">
        <v>6266603.1162258089</v>
      </c>
      <c r="Y95" s="161">
        <v>13181601.441241961</v>
      </c>
      <c r="Z95" s="161">
        <v>10035432.570547158</v>
      </c>
      <c r="AA95" s="161">
        <v>2764550.1837258125</v>
      </c>
      <c r="AB95" s="161">
        <v>6998819.8518064488</v>
      </c>
      <c r="AC95" s="161">
        <v>4640166.2384416312</v>
      </c>
      <c r="AD95" s="161">
        <v>4015724.0685219401</v>
      </c>
      <c r="AE95" s="161">
        <v>6278487.6654838715</v>
      </c>
      <c r="AF95" s="161">
        <v>5438694.2915354874</v>
      </c>
      <c r="AG95" s="161">
        <v>2731715.0107326414</v>
      </c>
      <c r="AH95" s="161">
        <v>13957203.284283521</v>
      </c>
      <c r="AI95" s="161">
        <v>6100437.7308709677</v>
      </c>
      <c r="AJ95" s="161">
        <v>1953040.8871613219</v>
      </c>
      <c r="AK95" s="161">
        <v>13913157.910240121</v>
      </c>
      <c r="AL95" s="161">
        <v>6343005.1964516155</v>
      </c>
      <c r="AM95" s="161">
        <v>0</v>
      </c>
      <c r="AN95" s="161">
        <v>119373676.3495606</v>
      </c>
      <c r="AO95" s="161">
        <v>1206749122.6703277</v>
      </c>
      <c r="AP95" s="157">
        <v>9.8921701376842308E-2</v>
      </c>
      <c r="AQ95" s="157"/>
    </row>
    <row r="96" spans="1:46">
      <c r="A96" s="158">
        <v>40512</v>
      </c>
      <c r="B96" s="161">
        <v>116001995.451111</v>
      </c>
      <c r="C96" s="161">
        <v>41827589.350000001</v>
      </c>
      <c r="D96" s="161">
        <v>37308422.462499999</v>
      </c>
      <c r="E96" s="161">
        <v>136511646.03675601</v>
      </c>
      <c r="F96" s="161">
        <v>118517373.527326</v>
      </c>
      <c r="G96" s="161">
        <v>40500365.592916697</v>
      </c>
      <c r="H96" s="161">
        <v>25418806.900277801</v>
      </c>
      <c r="I96" s="161">
        <v>72672951.549999997</v>
      </c>
      <c r="J96" s="161">
        <v>58119941.431111097</v>
      </c>
      <c r="K96" s="161">
        <v>8274811.4116666699</v>
      </c>
      <c r="L96" s="161">
        <v>25659241.0556667</v>
      </c>
      <c r="M96" s="161">
        <v>137126634.721324</v>
      </c>
      <c r="N96" s="161">
        <v>132790406.68667001</v>
      </c>
      <c r="O96" s="161">
        <v>45009435.017499998</v>
      </c>
      <c r="P96" s="161">
        <v>103755415.26333299</v>
      </c>
      <c r="Q96" s="161">
        <v>106102610.040639</v>
      </c>
      <c r="R96" s="161">
        <v>27038882.604111101</v>
      </c>
      <c r="S96" s="161">
        <v>0</v>
      </c>
      <c r="T96" s="157"/>
      <c r="U96" s="158">
        <v>40512</v>
      </c>
      <c r="V96" s="161">
        <v>5918050.5758666806</v>
      </c>
      <c r="W96" s="161">
        <v>7726613.0479999995</v>
      </c>
      <c r="X96" s="161">
        <v>6229692.4745000005</v>
      </c>
      <c r="Y96" s="161">
        <v>14226852.50558928</v>
      </c>
      <c r="Z96" s="161">
        <v>9947789.5067208782</v>
      </c>
      <c r="AA96" s="161">
        <v>2804454.6988499966</v>
      </c>
      <c r="AB96" s="161">
        <v>6985606.7019666638</v>
      </c>
      <c r="AC96" s="161">
        <v>4356411.444000002</v>
      </c>
      <c r="AD96" s="161">
        <v>3760379.0282666683</v>
      </c>
      <c r="AE96" s="161">
        <v>6416348.0605999995</v>
      </c>
      <c r="AF96" s="161">
        <v>5260715.5433199964</v>
      </c>
      <c r="AG96" s="161">
        <v>2300588.73344112</v>
      </c>
      <c r="AH96" s="161">
        <v>12992958.777599597</v>
      </c>
      <c r="AI96" s="161">
        <v>6656096.8979000002</v>
      </c>
      <c r="AJ96" s="161">
        <v>2233200.6684000418</v>
      </c>
      <c r="AK96" s="161">
        <v>13763767.875123318</v>
      </c>
      <c r="AL96" s="161">
        <v>6395382.9575066669</v>
      </c>
      <c r="AM96" s="161">
        <v>0</v>
      </c>
      <c r="AN96" s="161">
        <v>117974909.49765094</v>
      </c>
      <c r="AO96" s="161">
        <v>1232636529.1029091</v>
      </c>
      <c r="AP96" s="157">
        <v>9.5709405580825177E-2</v>
      </c>
      <c r="AQ96" s="157"/>
    </row>
    <row r="97" spans="1:43">
      <c r="A97" s="158">
        <v>40543</v>
      </c>
      <c r="B97" s="161">
        <v>120558027.951115</v>
      </c>
      <c r="C97" s="161">
        <v>41746259.517741904</v>
      </c>
      <c r="D97" s="161">
        <v>39235211.167127296</v>
      </c>
      <c r="E97" s="161">
        <v>145340609.520962</v>
      </c>
      <c r="F97" s="161">
        <v>123690997.599233</v>
      </c>
      <c r="G97" s="161">
        <v>41888045.770295702</v>
      </c>
      <c r="H97" s="161">
        <v>25673188.430376399</v>
      </c>
      <c r="I97" s="161">
        <v>65592669.361021496</v>
      </c>
      <c r="J97" s="161">
        <v>60389749.411290303</v>
      </c>
      <c r="K97" s="161">
        <v>7672236.0204301104</v>
      </c>
      <c r="L97" s="161">
        <v>27133859.6576613</v>
      </c>
      <c r="M97" s="161">
        <v>137844394.077784</v>
      </c>
      <c r="N97" s="161">
        <v>139506420.61426601</v>
      </c>
      <c r="O97" s="161">
        <v>47203829.326344103</v>
      </c>
      <c r="P97" s="161">
        <v>104502500.734409</v>
      </c>
      <c r="Q97" s="161">
        <v>108534264.528828</v>
      </c>
      <c r="R97" s="161">
        <v>28166110.037096798</v>
      </c>
      <c r="S97" s="161">
        <v>0</v>
      </c>
      <c r="T97" s="157"/>
      <c r="U97" s="158">
        <v>40543</v>
      </c>
      <c r="V97" s="161">
        <v>5156408.6158661991</v>
      </c>
      <c r="W97" s="161">
        <v>7353417.5678709727</v>
      </c>
      <c r="X97" s="161">
        <v>6163186.6899447236</v>
      </c>
      <c r="Y97" s="161">
        <v>13840088.597484559</v>
      </c>
      <c r="Z97" s="161">
        <v>9411255.3180920407</v>
      </c>
      <c r="AA97" s="161">
        <v>2869654.4475645162</v>
      </c>
      <c r="AB97" s="161">
        <v>7033613.0983548332</v>
      </c>
      <c r="AC97" s="161">
        <v>5573456.6466774214</v>
      </c>
      <c r="AD97" s="161">
        <v>3697241.3906451641</v>
      </c>
      <c r="AE97" s="161">
        <v>6608257.7775483867</v>
      </c>
      <c r="AF97" s="161">
        <v>5020840.7110806443</v>
      </c>
      <c r="AG97" s="161">
        <v>3083199.4806659203</v>
      </c>
      <c r="AH97" s="161">
        <v>11878235.586288078</v>
      </c>
      <c r="AI97" s="161">
        <v>6444444.0908387071</v>
      </c>
      <c r="AJ97" s="161">
        <v>2538358.1718709189</v>
      </c>
      <c r="AK97" s="161">
        <v>13943211.79654064</v>
      </c>
      <c r="AL97" s="161">
        <v>6425212.1855483856</v>
      </c>
      <c r="AM97" s="161">
        <v>0</v>
      </c>
      <c r="AN97" s="161">
        <v>117040082.17288209</v>
      </c>
      <c r="AO97" s="161">
        <v>1264678373.7259824</v>
      </c>
      <c r="AP97" s="157">
        <v>9.2545333742095878E-2</v>
      </c>
      <c r="AQ97" s="157"/>
    </row>
    <row r="98" spans="1:43">
      <c r="A98" s="158">
        <v>40574</v>
      </c>
      <c r="B98" s="161">
        <v>125031488.487634</v>
      </c>
      <c r="C98" s="161">
        <v>46385051.4892473</v>
      </c>
      <c r="D98" s="161">
        <v>39931420.540322602</v>
      </c>
      <c r="E98" s="161">
        <v>142954857.73070401</v>
      </c>
      <c r="F98" s="161">
        <v>130918175.78354999</v>
      </c>
      <c r="G98" s="161">
        <v>43259187.582258098</v>
      </c>
      <c r="H98" s="161">
        <v>26163750.0672043</v>
      </c>
      <c r="I98" s="161">
        <v>69473829.046021506</v>
      </c>
      <c r="J98" s="161">
        <v>62576171.825806499</v>
      </c>
      <c r="K98" s="161">
        <v>8531052.4935483895</v>
      </c>
      <c r="L98" s="161">
        <v>28124605.109328002</v>
      </c>
      <c r="M98" s="161">
        <v>139584032.534812</v>
      </c>
      <c r="N98" s="161">
        <v>146632926.9594</v>
      </c>
      <c r="O98" s="161">
        <v>48270499.279301099</v>
      </c>
      <c r="P98" s="161">
        <v>107771509.830108</v>
      </c>
      <c r="Q98" s="161">
        <v>112708617.217393</v>
      </c>
      <c r="R98" s="161">
        <v>29229573.7056452</v>
      </c>
      <c r="S98" s="161">
        <v>0</v>
      </c>
      <c r="T98" s="157"/>
      <c r="U98" s="158">
        <v>40574</v>
      </c>
      <c r="V98" s="161">
        <v>3336899.7314839214</v>
      </c>
      <c r="W98" s="161">
        <v>6830533.591290324</v>
      </c>
      <c r="X98" s="161">
        <v>6011036.0851612883</v>
      </c>
      <c r="Y98" s="161">
        <v>14051053.262315519</v>
      </c>
      <c r="Z98" s="161">
        <v>9084249.9659739994</v>
      </c>
      <c r="AA98" s="161">
        <v>2649811.9101290284</v>
      </c>
      <c r="AB98" s="161">
        <v>6986292.2219354846</v>
      </c>
      <c r="AC98" s="161">
        <v>5620666.1244774191</v>
      </c>
      <c r="AD98" s="161">
        <v>3654112.3809032207</v>
      </c>
      <c r="AE98" s="161">
        <v>6718573.6407741942</v>
      </c>
      <c r="AF98" s="161">
        <v>5172993.3568806406</v>
      </c>
      <c r="AG98" s="161">
        <v>4083286.9658225607</v>
      </c>
      <c r="AH98" s="161">
        <v>10961590.904872</v>
      </c>
      <c r="AI98" s="161">
        <v>5253624.1864838675</v>
      </c>
      <c r="AJ98" s="161">
        <v>1883139.920387039</v>
      </c>
      <c r="AK98" s="161">
        <v>13844288.753912842</v>
      </c>
      <c r="AL98" s="161">
        <v>6290930.9953225758</v>
      </c>
      <c r="AM98" s="161">
        <v>0</v>
      </c>
      <c r="AN98" s="161">
        <v>112433083.99812591</v>
      </c>
      <c r="AO98" s="161">
        <v>1307546749.6822839</v>
      </c>
      <c r="AP98" s="157">
        <v>8.5987811927524291E-2</v>
      </c>
      <c r="AQ98" s="157"/>
    </row>
    <row r="99" spans="1:43">
      <c r="A99" s="158">
        <v>40602</v>
      </c>
      <c r="B99" s="161">
        <v>128910215.782131</v>
      </c>
      <c r="C99" s="161">
        <v>46631999.647023797</v>
      </c>
      <c r="D99" s="161">
        <v>41034090.788554803</v>
      </c>
      <c r="E99" s="161">
        <v>145989190.52625</v>
      </c>
      <c r="F99" s="161">
        <v>130781108.362103</v>
      </c>
      <c r="G99" s="161">
        <v>41806821.820386901</v>
      </c>
      <c r="H99" s="161">
        <v>26581109.233928598</v>
      </c>
      <c r="I99" s="161">
        <v>66967591.244583301</v>
      </c>
      <c r="J99" s="161">
        <v>62098431.228148803</v>
      </c>
      <c r="K99" s="161">
        <v>9836074.5267857108</v>
      </c>
      <c r="L99" s="161">
        <v>28405952.353333302</v>
      </c>
      <c r="M99" s="161">
        <v>142731131.82684499</v>
      </c>
      <c r="N99" s="161">
        <v>148135571.65712801</v>
      </c>
      <c r="O99" s="161">
        <v>49736957.365476198</v>
      </c>
      <c r="P99" s="161">
        <v>104541440.41636901</v>
      </c>
      <c r="Q99" s="161">
        <v>113691362.790131</v>
      </c>
      <c r="R99" s="161">
        <v>30042416.633035701</v>
      </c>
      <c r="S99" s="161">
        <v>0</v>
      </c>
      <c r="T99" s="157"/>
      <c r="U99" s="158">
        <v>40602</v>
      </c>
      <c r="V99" s="161">
        <v>2828226.2461442817</v>
      </c>
      <c r="W99" s="161">
        <v>6586902.1823571455</v>
      </c>
      <c r="X99" s="161">
        <v>6035217.9953734241</v>
      </c>
      <c r="Y99" s="161">
        <v>13965548.77685</v>
      </c>
      <c r="Z99" s="161">
        <v>9304525.8465476427</v>
      </c>
      <c r="AA99" s="161">
        <v>2722028.201553572</v>
      </c>
      <c r="AB99" s="161">
        <v>9856837.2819285691</v>
      </c>
      <c r="AC99" s="161">
        <v>5858302.4406500049</v>
      </c>
      <c r="AD99" s="161">
        <v>3921140.0026221443</v>
      </c>
      <c r="AE99" s="161">
        <v>6619296.5967857148</v>
      </c>
      <c r="AF99" s="161">
        <v>5057551.4676000038</v>
      </c>
      <c r="AG99" s="161">
        <v>3883572.3907786012</v>
      </c>
      <c r="AH99" s="161">
        <v>10882045.141144637</v>
      </c>
      <c r="AI99" s="161">
        <v>4935392.2561428566</v>
      </c>
      <c r="AJ99" s="161">
        <v>1819908.9400357194</v>
      </c>
      <c r="AK99" s="161">
        <v>13763925.515184281</v>
      </c>
      <c r="AL99" s="161">
        <v>6055900.0440357151</v>
      </c>
      <c r="AM99" s="161">
        <v>0</v>
      </c>
      <c r="AN99" s="161">
        <v>114096321.3257343</v>
      </c>
      <c r="AO99" s="161">
        <v>1317921466.2022142</v>
      </c>
      <c r="AP99" s="157">
        <v>8.6572928851762113E-2</v>
      </c>
      <c r="AQ99" s="157"/>
    </row>
    <row r="100" spans="1:43">
      <c r="A100" s="158">
        <v>40633</v>
      </c>
      <c r="B100" s="161">
        <v>137689875.85537601</v>
      </c>
      <c r="C100" s="161">
        <v>48438537.236021496</v>
      </c>
      <c r="D100" s="161">
        <v>42887880.045698904</v>
      </c>
      <c r="E100" s="161">
        <v>157827547.05236599</v>
      </c>
      <c r="F100" s="161">
        <v>146765096.01645401</v>
      </c>
      <c r="G100" s="161">
        <v>42642347.1129032</v>
      </c>
      <c r="H100" s="161">
        <v>25991755.865322601</v>
      </c>
      <c r="I100" s="161">
        <v>64743135.634139799</v>
      </c>
      <c r="J100" s="161">
        <v>63475857.232989199</v>
      </c>
      <c r="K100" s="161">
        <v>9259237.5516129006</v>
      </c>
      <c r="L100" s="161">
        <v>28121844.575322598</v>
      </c>
      <c r="M100" s="161">
        <v>148059315.63857001</v>
      </c>
      <c r="N100" s="161">
        <v>155310502.72565401</v>
      </c>
      <c r="O100" s="161">
        <v>51764402.0228495</v>
      </c>
      <c r="P100" s="161">
        <v>105191265.58682799</v>
      </c>
      <c r="Q100" s="161">
        <v>115281312.675854</v>
      </c>
      <c r="R100" s="161">
        <v>33331337.043548401</v>
      </c>
      <c r="S100" s="161">
        <v>0</v>
      </c>
      <c r="T100" s="157"/>
      <c r="U100" s="158">
        <v>40633</v>
      </c>
      <c r="V100" s="161">
        <v>2431891.8973548803</v>
      </c>
      <c r="W100" s="161">
        <v>6287512.9216774208</v>
      </c>
      <c r="X100" s="161">
        <v>5953552.6845161309</v>
      </c>
      <c r="Y100" s="161">
        <v>12758938.513716083</v>
      </c>
      <c r="Z100" s="161">
        <v>7880774.23802552</v>
      </c>
      <c r="AA100" s="161">
        <v>2700120.0264516156</v>
      </c>
      <c r="AB100" s="161">
        <v>14170105.686161289</v>
      </c>
      <c r="AC100" s="161">
        <v>6176266.3039032249</v>
      </c>
      <c r="AD100" s="161">
        <v>3882485.1620412953</v>
      </c>
      <c r="AE100" s="161">
        <v>6769141.0738064516</v>
      </c>
      <c r="AF100" s="161">
        <v>4996555.8809612887</v>
      </c>
      <c r="AG100" s="161">
        <v>3301659.7033715993</v>
      </c>
      <c r="AH100" s="161">
        <v>10115697.49292152</v>
      </c>
      <c r="AI100" s="161">
        <v>5018698.0472580595</v>
      </c>
      <c r="AJ100" s="161">
        <v>2169860.2295806408</v>
      </c>
      <c r="AK100" s="161">
        <v>14063259.12889752</v>
      </c>
      <c r="AL100" s="161">
        <v>5842305.7447741916</v>
      </c>
      <c r="AM100" s="161">
        <v>0</v>
      </c>
      <c r="AN100" s="161">
        <v>114518824.73541872</v>
      </c>
      <c r="AO100" s="161">
        <v>1376781249.8715105</v>
      </c>
      <c r="AP100" s="157">
        <v>8.3178663819039017E-2</v>
      </c>
      <c r="AQ100" s="157"/>
    </row>
    <row r="101" spans="1:43">
      <c r="A101" s="158">
        <v>40663</v>
      </c>
      <c r="B101" s="161">
        <v>148907693.94685099</v>
      </c>
      <c r="C101" s="161">
        <v>50253488.813333303</v>
      </c>
      <c r="D101" s="161">
        <v>45380596.031215899</v>
      </c>
      <c r="E101" s="161">
        <v>172260431.549752</v>
      </c>
      <c r="F101" s="161">
        <v>154054654.01990601</v>
      </c>
      <c r="G101" s="161">
        <v>44881018.732222199</v>
      </c>
      <c r="H101" s="161">
        <v>28590520.077777799</v>
      </c>
      <c r="I101" s="161">
        <v>65938650.0041667</v>
      </c>
      <c r="J101" s="161">
        <v>70773135.931711093</v>
      </c>
      <c r="K101" s="161">
        <v>10222965.425000001</v>
      </c>
      <c r="L101" s="161">
        <v>30239224.7335556</v>
      </c>
      <c r="M101" s="161">
        <v>150732177.572272</v>
      </c>
      <c r="N101" s="161">
        <v>162992847.333029</v>
      </c>
      <c r="O101" s="161">
        <v>54279470.798055597</v>
      </c>
      <c r="P101" s="161">
        <v>101845001.16388901</v>
      </c>
      <c r="Q101" s="161">
        <v>116335914.310764</v>
      </c>
      <c r="R101" s="161">
        <v>36259593.682499997</v>
      </c>
      <c r="S101" s="161">
        <v>0</v>
      </c>
      <c r="T101" s="157"/>
      <c r="U101" s="158">
        <v>40663</v>
      </c>
      <c r="V101" s="161">
        <v>1342598.356377881</v>
      </c>
      <c r="W101" s="161">
        <v>6070726.5424000034</v>
      </c>
      <c r="X101" s="161">
        <v>5870832.1462540925</v>
      </c>
      <c r="Y101" s="161">
        <v>11223798.444029763</v>
      </c>
      <c r="Z101" s="161">
        <v>7623744.9976112805</v>
      </c>
      <c r="AA101" s="161">
        <v>2439583.0521333357</v>
      </c>
      <c r="AB101" s="161">
        <v>14337540.090666665</v>
      </c>
      <c r="AC101" s="161">
        <v>6260936.0994999958</v>
      </c>
      <c r="AD101" s="161">
        <v>3223795.6881946698</v>
      </c>
      <c r="AE101" s="161">
        <v>7651170.3190000001</v>
      </c>
      <c r="AF101" s="161">
        <v>4733180.9619733281</v>
      </c>
      <c r="AG101" s="161">
        <v>3443775.7613273598</v>
      </c>
      <c r="AH101" s="161">
        <v>9940011.4700365178</v>
      </c>
      <c r="AI101" s="161">
        <v>4819509.3342333287</v>
      </c>
      <c r="AJ101" s="161">
        <v>2899248.1903333198</v>
      </c>
      <c r="AK101" s="161">
        <v>14400980.16270832</v>
      </c>
      <c r="AL101" s="161">
        <v>5762894.5280999998</v>
      </c>
      <c r="AM101" s="161">
        <v>0</v>
      </c>
      <c r="AN101" s="161">
        <v>112044326.14487986</v>
      </c>
      <c r="AO101" s="161">
        <v>1443947384.1260011</v>
      </c>
      <c r="AP101" s="157">
        <v>7.7595851051524667E-2</v>
      </c>
      <c r="AQ101" s="157"/>
    </row>
    <row r="102" spans="1:43">
      <c r="A102" s="158">
        <v>40694</v>
      </c>
      <c r="B102" s="161">
        <v>154044170.42052901</v>
      </c>
      <c r="C102" s="161">
        <v>51744686.394086003</v>
      </c>
      <c r="D102" s="161">
        <v>46619267.5326344</v>
      </c>
      <c r="E102" s="161">
        <v>169018633.17263401</v>
      </c>
      <c r="F102" s="161">
        <v>159577332.80340901</v>
      </c>
      <c r="G102" s="161">
        <v>45684282.628225803</v>
      </c>
      <c r="H102" s="161">
        <v>30888330.865053799</v>
      </c>
      <c r="I102" s="161">
        <v>67727930.967473105</v>
      </c>
      <c r="J102" s="161">
        <v>71028053.629467696</v>
      </c>
      <c r="K102" s="161">
        <v>9822783.5645161308</v>
      </c>
      <c r="L102" s="161">
        <v>31686954.908333302</v>
      </c>
      <c r="M102" s="161">
        <v>152896775.60550499</v>
      </c>
      <c r="N102" s="161">
        <v>174111154.31679699</v>
      </c>
      <c r="O102" s="161">
        <v>54809243.472849503</v>
      </c>
      <c r="P102" s="161">
        <v>102734188.779301</v>
      </c>
      <c r="Q102" s="161">
        <v>120329438.667226</v>
      </c>
      <c r="R102" s="161">
        <v>37013214.507956997</v>
      </c>
      <c r="S102" s="161">
        <v>0</v>
      </c>
      <c r="T102" s="157"/>
      <c r="U102" s="158">
        <v>40694</v>
      </c>
      <c r="V102" s="161">
        <v>533208.93953651935</v>
      </c>
      <c r="W102" s="161">
        <v>5745858.9827096798</v>
      </c>
      <c r="X102" s="161">
        <v>5887938.0860838713</v>
      </c>
      <c r="Y102" s="161">
        <v>11635547.499283921</v>
      </c>
      <c r="Z102" s="161">
        <v>5993555.7735909186</v>
      </c>
      <c r="AA102" s="161">
        <v>2295900.8546129037</v>
      </c>
      <c r="AB102" s="161">
        <v>15276389.136193544</v>
      </c>
      <c r="AC102" s="161">
        <v>5901028.9339032285</v>
      </c>
      <c r="AD102" s="161">
        <v>3305984.6644638758</v>
      </c>
      <c r="AE102" s="161">
        <v>7642365.5222580656</v>
      </c>
      <c r="AF102" s="161">
        <v>4585977.8910000045</v>
      </c>
      <c r="AG102" s="161">
        <v>3991905.6973394006</v>
      </c>
      <c r="AH102" s="161">
        <v>10848272.711984362</v>
      </c>
      <c r="AI102" s="161">
        <v>4804402.7232580595</v>
      </c>
      <c r="AJ102" s="161">
        <v>2867787.2864838801</v>
      </c>
      <c r="AK102" s="161">
        <v>14077463.479932882</v>
      </c>
      <c r="AL102" s="161">
        <v>5747203.4490451599</v>
      </c>
      <c r="AM102" s="161">
        <v>0</v>
      </c>
      <c r="AN102" s="161">
        <v>111140791.63168029</v>
      </c>
      <c r="AO102" s="161">
        <v>1479736442.2359979</v>
      </c>
      <c r="AP102" s="157">
        <v>7.5108504771118453E-2</v>
      </c>
      <c r="AQ102" s="157"/>
    </row>
    <row r="103" spans="1:43">
      <c r="A103" s="158">
        <v>40724</v>
      </c>
      <c r="B103" s="161">
        <v>156158314.819839</v>
      </c>
      <c r="C103" s="161">
        <v>54299075.501666702</v>
      </c>
      <c r="D103" s="161">
        <v>46871874.697028399</v>
      </c>
      <c r="E103" s="161">
        <v>173728702.006704</v>
      </c>
      <c r="F103" s="161">
        <v>163140152.032262</v>
      </c>
      <c r="G103" s="161">
        <v>47480130.395277798</v>
      </c>
      <c r="H103" s="161">
        <v>32148720.859444398</v>
      </c>
      <c r="I103" s="161">
        <v>67399228.545000002</v>
      </c>
      <c r="J103" s="161">
        <v>72716111.939655602</v>
      </c>
      <c r="K103" s="161">
        <v>11129179.0916667</v>
      </c>
      <c r="L103" s="161">
        <v>34002480.205555603</v>
      </c>
      <c r="M103" s="161">
        <v>153297613.482283</v>
      </c>
      <c r="N103" s="161">
        <v>179528622.69626999</v>
      </c>
      <c r="O103" s="161">
        <v>56474077.455555603</v>
      </c>
      <c r="P103" s="161">
        <v>105308762.06777801</v>
      </c>
      <c r="Q103" s="161">
        <v>121532832.297841</v>
      </c>
      <c r="R103" s="161">
        <v>39828369.444277801</v>
      </c>
      <c r="S103" s="161">
        <v>0</v>
      </c>
      <c r="T103" s="157"/>
      <c r="U103" s="158">
        <v>40724</v>
      </c>
      <c r="V103" s="161">
        <v>160364.12161931768</v>
      </c>
      <c r="W103" s="161">
        <v>6572533.609799996</v>
      </c>
      <c r="X103" s="161">
        <v>6109260.6063565928</v>
      </c>
      <c r="Y103" s="161">
        <v>10272733.059195522</v>
      </c>
      <c r="Z103" s="161">
        <v>2952553.45612856</v>
      </c>
      <c r="AA103" s="161">
        <v>1938428.1225666637</v>
      </c>
      <c r="AB103" s="161">
        <v>15341004.526866674</v>
      </c>
      <c r="AC103" s="161">
        <v>6063775.0446000006</v>
      </c>
      <c r="AD103" s="161">
        <v>2877826.2672413271</v>
      </c>
      <c r="AE103" s="161">
        <v>7593706.3089999966</v>
      </c>
      <c r="AF103" s="161">
        <v>4313916.6053333282</v>
      </c>
      <c r="AG103" s="161">
        <v>4343512.4521260411</v>
      </c>
      <c r="AH103" s="161">
        <v>12337710.096447602</v>
      </c>
      <c r="AI103" s="161">
        <v>4377734.8053333275</v>
      </c>
      <c r="AJ103" s="161">
        <v>3079185.4518666398</v>
      </c>
      <c r="AK103" s="161">
        <v>15109284.73425908</v>
      </c>
      <c r="AL103" s="161">
        <v>5791562.136686665</v>
      </c>
      <c r="AM103" s="161">
        <v>0</v>
      </c>
      <c r="AN103" s="161">
        <v>109235091.40542735</v>
      </c>
      <c r="AO103" s="161">
        <v>1515044247.5381057</v>
      </c>
      <c r="AP103" s="157">
        <v>7.2100264782979498E-2</v>
      </c>
      <c r="AQ103" s="157"/>
    </row>
    <row r="104" spans="1:43">
      <c r="A104" s="158">
        <v>40755</v>
      </c>
      <c r="B104" s="161">
        <v>152260316.039588</v>
      </c>
      <c r="C104" s="161">
        <v>52944909.471505404</v>
      </c>
      <c r="D104" s="161">
        <v>46509914.9016129</v>
      </c>
      <c r="E104" s="161">
        <v>171163291.32852301</v>
      </c>
      <c r="F104" s="161">
        <v>153504095.535</v>
      </c>
      <c r="G104" s="161">
        <v>46732766.145698898</v>
      </c>
      <c r="H104" s="161">
        <v>33363010.326881699</v>
      </c>
      <c r="I104" s="161">
        <v>68501613.591397896</v>
      </c>
      <c r="J104" s="161">
        <v>74657357.080376297</v>
      </c>
      <c r="K104" s="161">
        <v>8704450.1451612897</v>
      </c>
      <c r="L104" s="161">
        <v>33440486.478494599</v>
      </c>
      <c r="M104" s="161">
        <v>152553838.30648699</v>
      </c>
      <c r="N104" s="161">
        <v>181893205.110304</v>
      </c>
      <c r="O104" s="161">
        <v>57481986.2658602</v>
      </c>
      <c r="P104" s="161">
        <v>105309855.31639799</v>
      </c>
      <c r="Q104" s="161">
        <v>122039936.889437</v>
      </c>
      <c r="R104" s="161">
        <v>39702856.129838698</v>
      </c>
      <c r="S104" s="161">
        <v>0</v>
      </c>
      <c r="T104" s="157"/>
      <c r="U104" s="158">
        <v>40755</v>
      </c>
      <c r="V104" s="161">
        <v>412466.88524943963</v>
      </c>
      <c r="W104" s="161">
        <v>6642619.2134193517</v>
      </c>
      <c r="X104" s="161">
        <v>6083378.6318064518</v>
      </c>
      <c r="Y104" s="161">
        <v>10938097.56057724</v>
      </c>
      <c r="Z104" s="161">
        <v>4626820.3058000021</v>
      </c>
      <c r="AA104" s="161">
        <v>2003618.6125161322</v>
      </c>
      <c r="AB104" s="161">
        <v>15902018.410774194</v>
      </c>
      <c r="AC104" s="161">
        <v>5658152.3390322533</v>
      </c>
      <c r="AD104" s="161">
        <v>2796885.960354846</v>
      </c>
      <c r="AE104" s="161">
        <v>8040772.5025806446</v>
      </c>
      <c r="AF104" s="161">
        <v>4467282.7525806492</v>
      </c>
      <c r="AG104" s="161">
        <v>5222141.0832215622</v>
      </c>
      <c r="AH104" s="161">
        <v>12827515.346763521</v>
      </c>
      <c r="AI104" s="161">
        <v>4580818.9680967769</v>
      </c>
      <c r="AJ104" s="161">
        <v>3174434.3920322396</v>
      </c>
      <c r="AK104" s="161">
        <v>14951846.283267561</v>
      </c>
      <c r="AL104" s="161">
        <v>5962199.6844193563</v>
      </c>
      <c r="AM104" s="161">
        <v>0</v>
      </c>
      <c r="AN104" s="161">
        <v>114291068.9324922</v>
      </c>
      <c r="AO104" s="161">
        <v>1500763889.0625646</v>
      </c>
      <c r="AP104" s="157">
        <v>7.6155263173264945E-2</v>
      </c>
      <c r="AQ104" s="157"/>
    </row>
    <row r="105" spans="1:43">
      <c r="A105" s="158">
        <v>40786</v>
      </c>
      <c r="B105" s="161">
        <v>154218217.028763</v>
      </c>
      <c r="C105" s="161">
        <v>52992957.726344101</v>
      </c>
      <c r="D105" s="161">
        <v>47673055.070161298</v>
      </c>
      <c r="E105" s="161">
        <v>178493335.59459099</v>
      </c>
      <c r="F105" s="161">
        <v>155817435.41720399</v>
      </c>
      <c r="G105" s="161">
        <v>46966776.014247298</v>
      </c>
      <c r="H105" s="161">
        <v>34616720.081720397</v>
      </c>
      <c r="I105" s="161">
        <v>65216052.0983871</v>
      </c>
      <c r="J105" s="161">
        <v>79016103.301252693</v>
      </c>
      <c r="K105" s="161">
        <v>8516889.2903225794</v>
      </c>
      <c r="L105" s="161">
        <v>33010642.368817199</v>
      </c>
      <c r="M105" s="161">
        <v>156590151.80000201</v>
      </c>
      <c r="N105" s="161">
        <v>183681709.17886001</v>
      </c>
      <c r="O105" s="161">
        <v>57778312.787096798</v>
      </c>
      <c r="P105" s="161">
        <v>109713387.32876299</v>
      </c>
      <c r="Q105" s="161">
        <v>121958811.22295</v>
      </c>
      <c r="R105" s="161">
        <v>40080271.733064502</v>
      </c>
      <c r="S105" s="161">
        <v>0</v>
      </c>
      <c r="T105" s="157"/>
      <c r="U105" s="158">
        <v>40786</v>
      </c>
      <c r="V105" s="161">
        <v>23752.436548441648</v>
      </c>
      <c r="W105" s="161">
        <v>6614029.0428387085</v>
      </c>
      <c r="X105" s="161">
        <v>6067376.2015806446</v>
      </c>
      <c r="Y105" s="161">
        <v>10143453.078649085</v>
      </c>
      <c r="Z105" s="161">
        <v>4853672.689935524</v>
      </c>
      <c r="AA105" s="161">
        <v>2111868.0682903249</v>
      </c>
      <c r="AB105" s="161">
        <v>16018557.560193552</v>
      </c>
      <c r="AC105" s="161">
        <v>3725861.0981935477</v>
      </c>
      <c r="AD105" s="161">
        <v>2511026.953849677</v>
      </c>
      <c r="AE105" s="161">
        <v>8064922.1251612902</v>
      </c>
      <c r="AF105" s="161">
        <v>4621045.5257419357</v>
      </c>
      <c r="AG105" s="161">
        <v>5672176.3039997593</v>
      </c>
      <c r="AH105" s="161">
        <v>12688527.398536801</v>
      </c>
      <c r="AI105" s="161">
        <v>4304960.2755483845</v>
      </c>
      <c r="AJ105" s="161">
        <v>2828211.580548441</v>
      </c>
      <c r="AK105" s="161">
        <v>14203858.073246002</v>
      </c>
      <c r="AL105" s="161">
        <v>5876119.9120322596</v>
      </c>
      <c r="AM105" s="161">
        <v>0</v>
      </c>
      <c r="AN105" s="161">
        <v>110329418.32489437</v>
      </c>
      <c r="AO105" s="161">
        <v>1526340828.0425467</v>
      </c>
      <c r="AP105" s="157">
        <v>7.2283605534149378E-2</v>
      </c>
      <c r="AQ105" s="157"/>
    </row>
    <row r="106" spans="1:43">
      <c r="A106" s="158">
        <v>40816</v>
      </c>
      <c r="B106" s="161">
        <v>154695434.87930599</v>
      </c>
      <c r="C106" s="161">
        <v>53818856.305</v>
      </c>
      <c r="D106" s="161">
        <v>49728464.6304342</v>
      </c>
      <c r="E106" s="161">
        <v>190616356.15625</v>
      </c>
      <c r="F106" s="161">
        <v>159502028.59666699</v>
      </c>
      <c r="G106" s="161">
        <v>47138107.6786111</v>
      </c>
      <c r="H106" s="161">
        <v>35027893.323888898</v>
      </c>
      <c r="I106" s="161">
        <v>63248476.369722202</v>
      </c>
      <c r="J106" s="161">
        <v>80548618.823077798</v>
      </c>
      <c r="K106" s="161">
        <v>8173115.9749999996</v>
      </c>
      <c r="L106" s="161">
        <v>33337573.628055599</v>
      </c>
      <c r="M106" s="161">
        <v>163462925.80735001</v>
      </c>
      <c r="N106" s="161">
        <v>187393004.982241</v>
      </c>
      <c r="O106" s="161">
        <v>59710332.614444502</v>
      </c>
      <c r="P106" s="161">
        <v>111445416.50638901</v>
      </c>
      <c r="Q106" s="161">
        <v>122355703.661842</v>
      </c>
      <c r="R106" s="161">
        <v>40225807.8138889</v>
      </c>
      <c r="S106" s="161">
        <v>0</v>
      </c>
      <c r="T106" s="157"/>
      <c r="U106" s="158">
        <v>40816</v>
      </c>
      <c r="V106" s="161">
        <v>213749.21448327973</v>
      </c>
      <c r="W106" s="161">
        <v>6465229.6733999997</v>
      </c>
      <c r="X106" s="161">
        <v>6022534.4443478957</v>
      </c>
      <c r="Y106" s="161">
        <v>8838988.6912500001</v>
      </c>
      <c r="Z106" s="161">
        <v>5040991.3983999602</v>
      </c>
      <c r="AA106" s="161">
        <v>2090199.0485666683</v>
      </c>
      <c r="AB106" s="161">
        <v>16405796.601133334</v>
      </c>
      <c r="AC106" s="161">
        <v>3142360.5356333349</v>
      </c>
      <c r="AD106" s="161">
        <v>2639439.941230664</v>
      </c>
      <c r="AE106" s="161">
        <v>8169971.5130000003</v>
      </c>
      <c r="AF106" s="161">
        <v>4702344.3646333274</v>
      </c>
      <c r="AG106" s="161">
        <v>5321312.8731179982</v>
      </c>
      <c r="AH106" s="161">
        <v>12515900.132131077</v>
      </c>
      <c r="AI106" s="161">
        <v>4243107.1162666595</v>
      </c>
      <c r="AJ106" s="161">
        <v>2396765.7192333192</v>
      </c>
      <c r="AK106" s="161">
        <v>13726428.03057896</v>
      </c>
      <c r="AL106" s="161">
        <v>5716310.532333333</v>
      </c>
      <c r="AM106" s="161">
        <v>0</v>
      </c>
      <c r="AN106" s="161">
        <v>107651429.82973978</v>
      </c>
      <c r="AO106" s="161">
        <v>1560428117.7521682</v>
      </c>
      <c r="AP106" s="157">
        <v>6.8988394021516408E-2</v>
      </c>
      <c r="AQ106" s="157"/>
    </row>
    <row r="107" spans="1:43">
      <c r="A107" s="158">
        <v>40847</v>
      </c>
      <c r="B107" s="161">
        <v>154726049.57970399</v>
      </c>
      <c r="C107" s="161">
        <v>58276497.408602104</v>
      </c>
      <c r="D107" s="161">
        <v>52539073.8695485</v>
      </c>
      <c r="E107" s="161">
        <v>207911829.25593099</v>
      </c>
      <c r="F107" s="161">
        <v>164908871.97930101</v>
      </c>
      <c r="G107" s="161">
        <v>46022403.290860198</v>
      </c>
      <c r="H107" s="161">
        <v>36412082.709677398</v>
      </c>
      <c r="I107" s="161">
        <v>66759492.911290303</v>
      </c>
      <c r="J107" s="161">
        <v>86528555.733198896</v>
      </c>
      <c r="K107" s="161">
        <v>7621357.9435483897</v>
      </c>
      <c r="L107" s="161">
        <v>34639032.802688196</v>
      </c>
      <c r="M107" s="161">
        <v>168029825.98190299</v>
      </c>
      <c r="N107" s="161">
        <v>205355273.00548899</v>
      </c>
      <c r="O107" s="161">
        <v>59895120.451612897</v>
      </c>
      <c r="P107" s="161">
        <v>110442637.84085999</v>
      </c>
      <c r="Q107" s="161">
        <v>122344036.251353</v>
      </c>
      <c r="R107" s="161">
        <v>41816084.397311799</v>
      </c>
      <c r="S107" s="161">
        <v>0</v>
      </c>
      <c r="T107" s="157"/>
      <c r="U107" s="158">
        <v>40847</v>
      </c>
      <c r="V107" s="161">
        <v>85636.730435520411</v>
      </c>
      <c r="W107" s="161">
        <v>6162492.9209677475</v>
      </c>
      <c r="X107" s="161">
        <v>5985345.4856541799</v>
      </c>
      <c r="Y107" s="161">
        <v>7109104.1392882802</v>
      </c>
      <c r="Z107" s="161">
        <v>4502204.3324838802</v>
      </c>
      <c r="AA107" s="161">
        <v>2099805.5750967758</v>
      </c>
      <c r="AB107" s="161">
        <v>16658316.594838712</v>
      </c>
      <c r="AC107" s="161">
        <v>2133779.2006451637</v>
      </c>
      <c r="AD107" s="161">
        <v>2032684.7620161325</v>
      </c>
      <c r="AE107" s="161">
        <v>7150853.3067741934</v>
      </c>
      <c r="AF107" s="161">
        <v>4577401.8036774173</v>
      </c>
      <c r="AG107" s="161">
        <v>6050938.1421716437</v>
      </c>
      <c r="AH107" s="161">
        <v>10614389.92934132</v>
      </c>
      <c r="AI107" s="161">
        <v>4405395.8358064517</v>
      </c>
      <c r="AJ107" s="161">
        <v>2739014.3990968</v>
      </c>
      <c r="AK107" s="161">
        <v>14187561.769837642</v>
      </c>
      <c r="AL107" s="161">
        <v>5530995.3923225841</v>
      </c>
      <c r="AM107" s="161">
        <v>0</v>
      </c>
      <c r="AN107" s="161">
        <v>102025920.32045445</v>
      </c>
      <c r="AO107" s="161">
        <v>1624228225.4128797</v>
      </c>
      <c r="AP107" s="157">
        <v>6.2815014986283349E-2</v>
      </c>
      <c r="AQ107" s="157"/>
    </row>
    <row r="108" spans="1:43">
      <c r="A108" s="158">
        <v>40877</v>
      </c>
      <c r="B108" s="161">
        <v>148963612.21833301</v>
      </c>
      <c r="C108" s="161">
        <v>58742445.448333301</v>
      </c>
      <c r="D108" s="161">
        <v>55574864.046211101</v>
      </c>
      <c r="E108" s="161">
        <v>217598213.43443</v>
      </c>
      <c r="F108" s="161">
        <v>168921070.73166701</v>
      </c>
      <c r="G108" s="161">
        <v>46633424.653611101</v>
      </c>
      <c r="H108" s="161">
        <v>38172869.328333303</v>
      </c>
      <c r="I108" s="161">
        <v>70131620.285555601</v>
      </c>
      <c r="J108" s="161">
        <v>92153354.241166696</v>
      </c>
      <c r="K108" s="161">
        <v>6976366.11666667</v>
      </c>
      <c r="L108" s="161">
        <v>34658849.659166701</v>
      </c>
      <c r="M108" s="161">
        <v>168918300.74750599</v>
      </c>
      <c r="N108" s="161">
        <v>210895027.56569901</v>
      </c>
      <c r="O108" s="161">
        <v>61528876.513333298</v>
      </c>
      <c r="P108" s="161">
        <v>110874824.729167</v>
      </c>
      <c r="Q108" s="161">
        <v>123238235.25730699</v>
      </c>
      <c r="R108" s="161">
        <v>43175800.080555603</v>
      </c>
      <c r="S108" s="161">
        <v>0</v>
      </c>
      <c r="T108" s="157"/>
      <c r="U108" s="158">
        <v>40877</v>
      </c>
      <c r="V108" s="161">
        <v>37233.133800040931</v>
      </c>
      <c r="W108" s="161">
        <v>6019538.9462000048</v>
      </c>
      <c r="X108" s="161">
        <v>5793904.444454669</v>
      </c>
      <c r="Y108" s="161">
        <v>6123025.1878684014</v>
      </c>
      <c r="Z108" s="161">
        <v>3870093.5121999606</v>
      </c>
      <c r="AA108" s="161">
        <v>2007369.671566668</v>
      </c>
      <c r="AB108" s="161">
        <v>16694619.510600001</v>
      </c>
      <c r="AC108" s="161">
        <v>1440781.4957333282</v>
      </c>
      <c r="AD108" s="161">
        <v>1533094.5610599965</v>
      </c>
      <c r="AE108" s="161">
        <v>7241169.2659999998</v>
      </c>
      <c r="AF108" s="161">
        <v>4457847.3408999965</v>
      </c>
      <c r="AG108" s="161">
        <v>5655442.9102992825</v>
      </c>
      <c r="AH108" s="161">
        <v>10116857.272116117</v>
      </c>
      <c r="AI108" s="161">
        <v>4560571.9184000045</v>
      </c>
      <c r="AJ108" s="161">
        <v>2840309.1624999605</v>
      </c>
      <c r="AK108" s="161">
        <v>14501365.999123162</v>
      </c>
      <c r="AL108" s="161">
        <v>5392326.5203333274</v>
      </c>
      <c r="AM108" s="161">
        <v>0</v>
      </c>
      <c r="AN108" s="161">
        <v>98285550.853154927</v>
      </c>
      <c r="AO108" s="161">
        <v>1657157755.0570426</v>
      </c>
      <c r="AP108" s="157">
        <v>5.9309713003015664E-2</v>
      </c>
      <c r="AQ108" s="157"/>
    </row>
    <row r="109" spans="1:43">
      <c r="A109" s="158">
        <v>40908</v>
      </c>
      <c r="B109" s="161">
        <v>142490246.14219201</v>
      </c>
      <c r="C109" s="161">
        <v>59125100.145698898</v>
      </c>
      <c r="D109" s="161">
        <v>60453839.683491103</v>
      </c>
      <c r="E109" s="161">
        <v>220842268.265618</v>
      </c>
      <c r="F109" s="161">
        <v>178600333.12994599</v>
      </c>
      <c r="G109" s="161">
        <v>49080111.246774197</v>
      </c>
      <c r="H109" s="161">
        <v>40273978.2709677</v>
      </c>
      <c r="I109" s="161">
        <v>72610880.489516094</v>
      </c>
      <c r="J109" s="161">
        <v>93741124.619483903</v>
      </c>
      <c r="K109" s="161">
        <v>7192471.8467741897</v>
      </c>
      <c r="L109" s="161">
        <v>35189402.362248398</v>
      </c>
      <c r="M109" s="161">
        <v>172244377.586559</v>
      </c>
      <c r="N109" s="161">
        <v>216095762.450046</v>
      </c>
      <c r="O109" s="161">
        <v>63585124.421505399</v>
      </c>
      <c r="P109" s="161">
        <v>111415733.592742</v>
      </c>
      <c r="Q109" s="161">
        <v>127815335.054318</v>
      </c>
      <c r="R109" s="161">
        <v>45848443.960215099</v>
      </c>
      <c r="S109" s="161">
        <v>0</v>
      </c>
      <c r="T109" s="157"/>
      <c r="U109" s="158">
        <v>40908</v>
      </c>
      <c r="V109" s="161">
        <v>2612645.8529369608</v>
      </c>
      <c r="W109" s="161">
        <v>5639130.0825161319</v>
      </c>
      <c r="X109" s="161">
        <v>5447999.7579810675</v>
      </c>
      <c r="Y109" s="161">
        <v>6591278.4181258418</v>
      </c>
      <c r="Z109" s="161">
        <v>2179302.4444064833</v>
      </c>
      <c r="AA109" s="161">
        <v>1715538.620387096</v>
      </c>
      <c r="AB109" s="161">
        <v>16581210.707483876</v>
      </c>
      <c r="AC109" s="161">
        <v>1001133.3112580702</v>
      </c>
      <c r="AD109" s="161">
        <v>1702423.7556619328</v>
      </c>
      <c r="AE109" s="161">
        <v>7313817.3183870977</v>
      </c>
      <c r="AF109" s="161">
        <v>4523367.9465301931</v>
      </c>
      <c r="AG109" s="161">
        <v>5034227.1096129231</v>
      </c>
      <c r="AH109" s="161">
        <v>10093002.015994478</v>
      </c>
      <c r="AI109" s="161">
        <v>4464165.2294193525</v>
      </c>
      <c r="AJ109" s="161">
        <v>2736291.0288709607</v>
      </c>
      <c r="AK109" s="161">
        <v>14282433.473481841</v>
      </c>
      <c r="AL109" s="161">
        <v>5433126.074774188</v>
      </c>
      <c r="AM109" s="161">
        <v>0</v>
      </c>
      <c r="AN109" s="161">
        <v>97351093.147828504</v>
      </c>
      <c r="AO109" s="161">
        <v>1696604533.2680962</v>
      </c>
      <c r="AP109" s="157">
        <v>5.7379955811095992E-2</v>
      </c>
      <c r="AQ109" s="157"/>
    </row>
    <row r="110" spans="1:43">
      <c r="A110" s="158">
        <v>40939</v>
      </c>
      <c r="B110" s="161">
        <v>160371610.34408599</v>
      </c>
      <c r="C110" s="161">
        <v>58986638.817741901</v>
      </c>
      <c r="D110" s="161">
        <v>57821739.182258099</v>
      </c>
      <c r="E110" s="161">
        <v>211231811.85523701</v>
      </c>
      <c r="F110" s="161">
        <v>180528235.34448901</v>
      </c>
      <c r="G110" s="161">
        <v>47726224.840053797</v>
      </c>
      <c r="H110" s="161">
        <v>40795409.509139799</v>
      </c>
      <c r="I110" s="161">
        <v>73972160.666935503</v>
      </c>
      <c r="J110" s="161">
        <v>96075056.876133099</v>
      </c>
      <c r="K110" s="161">
        <v>7227178.5967741897</v>
      </c>
      <c r="L110" s="161">
        <v>36827867.161559097</v>
      </c>
      <c r="M110" s="161">
        <v>173688233.377776</v>
      </c>
      <c r="N110" s="161">
        <v>221249477.576556</v>
      </c>
      <c r="O110" s="161">
        <v>67493925.406989202</v>
      </c>
      <c r="P110" s="161">
        <v>123863082.048118</v>
      </c>
      <c r="Q110" s="161">
        <v>134561910.65875801</v>
      </c>
      <c r="R110" s="161">
        <v>47621392.635860197</v>
      </c>
      <c r="S110" s="161">
        <v>0</v>
      </c>
      <c r="T110" s="157"/>
      <c r="U110" s="158">
        <v>40939</v>
      </c>
      <c r="V110" s="161">
        <v>1703864.1787096821</v>
      </c>
      <c r="W110" s="161">
        <v>5730210.0618709726</v>
      </c>
      <c r="X110" s="161">
        <v>5648355.5881290277</v>
      </c>
      <c r="Y110" s="161">
        <v>8229799.027371563</v>
      </c>
      <c r="Z110" s="161">
        <v>2992967.7886613198</v>
      </c>
      <c r="AA110" s="161">
        <v>1847063.4991935454</v>
      </c>
      <c r="AB110" s="161">
        <v>15966094.178903226</v>
      </c>
      <c r="AC110" s="161">
        <v>1983743.8499677405</v>
      </c>
      <c r="AD110" s="161">
        <v>1974737.6348640285</v>
      </c>
      <c r="AE110" s="161">
        <v>7432182.8283870965</v>
      </c>
      <c r="AF110" s="161">
        <v>4409296.9406129085</v>
      </c>
      <c r="AG110" s="161">
        <v>5309242.0946668833</v>
      </c>
      <c r="AH110" s="161">
        <v>10835728.680813283</v>
      </c>
      <c r="AI110" s="161">
        <v>3301736.791161296</v>
      </c>
      <c r="AJ110" s="161">
        <v>1427981.7042258419</v>
      </c>
      <c r="AK110" s="161">
        <v>14638483.200949039</v>
      </c>
      <c r="AL110" s="161">
        <v>5060366.3336967761</v>
      </c>
      <c r="AM110" s="161">
        <v>0</v>
      </c>
      <c r="AN110" s="161">
        <v>98491854.382184237</v>
      </c>
      <c r="AO110" s="161">
        <v>1740041954.8984647</v>
      </c>
      <c r="AP110" s="157">
        <v>5.6603149197015458E-2</v>
      </c>
      <c r="AQ110" s="157"/>
    </row>
    <row r="111" spans="1:43">
      <c r="A111" s="158">
        <v>40968</v>
      </c>
      <c r="B111" s="161">
        <v>161398742.157184</v>
      </c>
      <c r="C111" s="161">
        <v>58458385.1517241</v>
      </c>
      <c r="D111" s="161">
        <v>57945669.105172403</v>
      </c>
      <c r="E111" s="161">
        <v>213792420.171092</v>
      </c>
      <c r="F111" s="161">
        <v>180856784.79688501</v>
      </c>
      <c r="G111" s="161">
        <v>46856026.886781603</v>
      </c>
      <c r="H111" s="161">
        <v>40623067.127586201</v>
      </c>
      <c r="I111" s="161">
        <v>71080414.072413802</v>
      </c>
      <c r="J111" s="161">
        <v>95270680.896695405</v>
      </c>
      <c r="K111" s="161">
        <v>7141794.8965517199</v>
      </c>
      <c r="L111" s="161">
        <v>37531006.051149398</v>
      </c>
      <c r="M111" s="161">
        <v>174308492.50824499</v>
      </c>
      <c r="N111" s="161">
        <v>223836119.175677</v>
      </c>
      <c r="O111" s="161">
        <v>65726080.749425299</v>
      </c>
      <c r="P111" s="161">
        <v>119180503.687213</v>
      </c>
      <c r="Q111" s="161">
        <v>138492693.46881801</v>
      </c>
      <c r="R111" s="161">
        <v>47834714.430344798</v>
      </c>
      <c r="S111" s="161">
        <v>0</v>
      </c>
      <c r="T111" s="157"/>
      <c r="U111" s="158">
        <v>40968</v>
      </c>
      <c r="V111" s="161">
        <v>397055.73113792017</v>
      </c>
      <c r="W111" s="161">
        <v>4964545.7817931082</v>
      </c>
      <c r="X111" s="161">
        <v>5917793.467379312</v>
      </c>
      <c r="Y111" s="161">
        <v>8008175.2394689582</v>
      </c>
      <c r="Z111" s="161">
        <v>2524510.3243738003</v>
      </c>
      <c r="AA111" s="161">
        <v>1895990.2935862076</v>
      </c>
      <c r="AB111" s="161">
        <v>16042543.114689657</v>
      </c>
      <c r="AC111" s="161">
        <v>2629062.2413103431</v>
      </c>
      <c r="AD111" s="161">
        <v>2251224.0523965508</v>
      </c>
      <c r="AE111" s="161">
        <v>7508654.8224137938</v>
      </c>
      <c r="AF111" s="161">
        <v>4212447.033862072</v>
      </c>
      <c r="AG111" s="161">
        <v>5875893.7990106009</v>
      </c>
      <c r="AH111" s="161">
        <v>10795983.348918758</v>
      </c>
      <c r="AI111" s="161">
        <v>2986559.1000689631</v>
      </c>
      <c r="AJ111" s="161">
        <v>687441.14753443934</v>
      </c>
      <c r="AK111" s="161">
        <v>13815599.093741838</v>
      </c>
      <c r="AL111" s="161">
        <v>5156521.0983586246</v>
      </c>
      <c r="AM111" s="161">
        <v>0</v>
      </c>
      <c r="AN111" s="161">
        <v>95669999.690044954</v>
      </c>
      <c r="AO111" s="161">
        <v>1740333595.3329589</v>
      </c>
      <c r="AP111" s="157">
        <v>5.4972219088686533E-2</v>
      </c>
      <c r="AQ111" s="157"/>
    </row>
    <row r="112" spans="1:43">
      <c r="A112" s="158">
        <v>40999</v>
      </c>
      <c r="B112" s="161">
        <v>163523612.72096801</v>
      </c>
      <c r="C112" s="161">
        <v>58193461.646774203</v>
      </c>
      <c r="D112" s="161">
        <v>67046731.305914</v>
      </c>
      <c r="E112" s="161">
        <v>219246679.06044099</v>
      </c>
      <c r="F112" s="161">
        <v>186011221.38016599</v>
      </c>
      <c r="G112" s="161">
        <v>47518541.794892497</v>
      </c>
      <c r="H112" s="161">
        <v>42719861.494085997</v>
      </c>
      <c r="I112" s="161">
        <v>73056243.211021498</v>
      </c>
      <c r="J112" s="161">
        <v>96520435.124462396</v>
      </c>
      <c r="K112" s="161">
        <v>6828720.2177419402</v>
      </c>
      <c r="L112" s="161">
        <v>38652707.353494599</v>
      </c>
      <c r="M112" s="161">
        <v>175055689.00603399</v>
      </c>
      <c r="N112" s="161">
        <v>224298340.45711499</v>
      </c>
      <c r="O112" s="161">
        <v>66801854.947177403</v>
      </c>
      <c r="P112" s="161">
        <v>116845124.82043</v>
      </c>
      <c r="Q112" s="161">
        <v>142748981.65839499</v>
      </c>
      <c r="R112" s="161">
        <v>48884718.606720403</v>
      </c>
      <c r="S112" s="161">
        <v>0</v>
      </c>
      <c r="T112" s="157"/>
      <c r="U112" s="158">
        <v>40999</v>
      </c>
      <c r="V112" s="161">
        <v>927538.63348383829</v>
      </c>
      <c r="W112" s="161">
        <v>4511128.8623870956</v>
      </c>
      <c r="X112" s="161">
        <v>5088013.2732903194</v>
      </c>
      <c r="Y112" s="161">
        <v>8041745.1627470814</v>
      </c>
      <c r="Z112" s="161">
        <v>2683167.664380081</v>
      </c>
      <c r="AA112" s="161">
        <v>1665515.3346129004</v>
      </c>
      <c r="AB112" s="161">
        <v>15705491.46070968</v>
      </c>
      <c r="AC112" s="161">
        <v>2607453.1046774201</v>
      </c>
      <c r="AD112" s="161">
        <v>2447191.3350645136</v>
      </c>
      <c r="AE112" s="161">
        <v>7538676.1838709675</v>
      </c>
      <c r="AF112" s="161">
        <v>4193626.3775806483</v>
      </c>
      <c r="AG112" s="161">
        <v>5841881.0892759226</v>
      </c>
      <c r="AH112" s="161">
        <v>11074275.995146204</v>
      </c>
      <c r="AI112" s="161">
        <v>3108246.7263387125</v>
      </c>
      <c r="AJ112" s="161">
        <v>1259369.6715484019</v>
      </c>
      <c r="AK112" s="161">
        <v>13502141.590992603</v>
      </c>
      <c r="AL112" s="161">
        <v>5092062.8271935526</v>
      </c>
      <c r="AM112" s="161">
        <v>0</v>
      </c>
      <c r="AN112" s="161">
        <v>95287525.293299943</v>
      </c>
      <c r="AO112" s="161">
        <v>1773952924.8058343</v>
      </c>
      <c r="AP112" s="157">
        <v>5.3714799282923199E-2</v>
      </c>
      <c r="AQ112" s="157"/>
    </row>
    <row r="113" spans="1:43">
      <c r="A113" s="158">
        <v>41029</v>
      </c>
      <c r="B113" s="161">
        <v>169056442.81527799</v>
      </c>
      <c r="C113" s="161">
        <v>58731588.281666599</v>
      </c>
      <c r="D113" s="161">
        <v>67645529.939166695</v>
      </c>
      <c r="E113" s="161">
        <v>223131659.66999999</v>
      </c>
      <c r="F113" s="161">
        <v>190961440.57794401</v>
      </c>
      <c r="G113" s="161">
        <v>48395077.5494444</v>
      </c>
      <c r="H113" s="161">
        <v>43520447.973888896</v>
      </c>
      <c r="I113" s="161">
        <v>76592136.431666702</v>
      </c>
      <c r="J113" s="161">
        <v>99187193.911155596</v>
      </c>
      <c r="K113" s="161">
        <v>6796990</v>
      </c>
      <c r="L113" s="161">
        <v>40175087.084444404</v>
      </c>
      <c r="M113" s="161">
        <v>177780729.11167201</v>
      </c>
      <c r="N113" s="161">
        <v>229558520.954739</v>
      </c>
      <c r="O113" s="161">
        <v>67633540.233333305</v>
      </c>
      <c r="P113" s="161">
        <v>121512146.22972199</v>
      </c>
      <c r="Q113" s="161">
        <v>144017851.82038701</v>
      </c>
      <c r="R113" s="161">
        <v>50200150.839277796</v>
      </c>
      <c r="S113" s="161">
        <v>0</v>
      </c>
      <c r="T113" s="157"/>
      <c r="U113" s="158">
        <v>41029</v>
      </c>
      <c r="V113" s="161">
        <v>433983.66216664389</v>
      </c>
      <c r="W113" s="161">
        <v>4794408.0762000084</v>
      </c>
      <c r="X113" s="161">
        <v>5391816.0372999981</v>
      </c>
      <c r="Y113" s="161">
        <v>7253463.269600004</v>
      </c>
      <c r="Z113" s="161">
        <v>1199352.530646719</v>
      </c>
      <c r="AA113" s="161">
        <v>1667880.2240666728</v>
      </c>
      <c r="AB113" s="161">
        <v>15737827.843133334</v>
      </c>
      <c r="AC113" s="161">
        <v>2813153.6281999964</v>
      </c>
      <c r="AD113" s="161">
        <v>2366623.6306613293</v>
      </c>
      <c r="AE113" s="161">
        <v>7534938.2300000004</v>
      </c>
      <c r="AF113" s="161">
        <v>4021986.8498666724</v>
      </c>
      <c r="AG113" s="161">
        <v>5839141.0365993604</v>
      </c>
      <c r="AH113" s="161">
        <v>10969546.70543132</v>
      </c>
      <c r="AI113" s="161">
        <v>3276977.2420000043</v>
      </c>
      <c r="AJ113" s="161">
        <v>1547079.022433361</v>
      </c>
      <c r="AK113" s="161">
        <v>13053592.511553559</v>
      </c>
      <c r="AL113" s="161">
        <v>5003541.8292866647</v>
      </c>
      <c r="AM113" s="161">
        <v>0</v>
      </c>
      <c r="AN113" s="161">
        <v>92905312.329145625</v>
      </c>
      <c r="AO113" s="161">
        <v>1814896533.4237866</v>
      </c>
      <c r="AP113" s="157">
        <v>5.1190418086192804E-2</v>
      </c>
      <c r="AQ113" s="157"/>
    </row>
    <row r="114" spans="1:43">
      <c r="A114" s="158">
        <v>41060</v>
      </c>
      <c r="B114" s="161">
        <v>176955622.30325499</v>
      </c>
      <c r="C114" s="161">
        <v>58929102.046774201</v>
      </c>
      <c r="D114" s="161">
        <v>69833826.862903193</v>
      </c>
      <c r="E114" s="161">
        <v>225675277.494764</v>
      </c>
      <c r="F114" s="161">
        <v>198160394.090785</v>
      </c>
      <c r="G114" s="161">
        <v>49781421.499462403</v>
      </c>
      <c r="H114" s="161">
        <v>44079285.005376399</v>
      </c>
      <c r="I114" s="161">
        <v>81797085.760041296</v>
      </c>
      <c r="J114" s="161">
        <v>103367347.61672001</v>
      </c>
      <c r="K114" s="161">
        <v>7036276.6209677402</v>
      </c>
      <c r="L114" s="161">
        <v>40569740.857526898</v>
      </c>
      <c r="M114" s="161">
        <v>180319786.58653399</v>
      </c>
      <c r="N114" s="161">
        <v>237464310.48201099</v>
      </c>
      <c r="O114" s="161">
        <v>65501285.9930107</v>
      </c>
      <c r="P114" s="161">
        <v>122821908.12594099</v>
      </c>
      <c r="Q114" s="161">
        <v>148395464.48009601</v>
      </c>
      <c r="R114" s="161">
        <v>49464742.611693501</v>
      </c>
      <c r="S114" s="161">
        <v>0</v>
      </c>
      <c r="T114" s="157"/>
      <c r="U114" s="158">
        <v>41060</v>
      </c>
      <c r="V114" s="161">
        <v>-1813557.3563905992</v>
      </c>
      <c r="W114" s="161">
        <v>4167996.5243870961</v>
      </c>
      <c r="X114" s="161">
        <v>5463402.586451618</v>
      </c>
      <c r="Y114" s="161">
        <v>6852925.5706283189</v>
      </c>
      <c r="Z114" s="161">
        <v>21650.669105801731</v>
      </c>
      <c r="AA114" s="161">
        <v>1584668.8700645119</v>
      </c>
      <c r="AB114" s="161">
        <v>15827023.989354834</v>
      </c>
      <c r="AC114" s="161">
        <v>2953742.3587950449</v>
      </c>
      <c r="AD114" s="161">
        <v>2140548.1859936006</v>
      </c>
      <c r="AE114" s="161">
        <v>7492883.0654838709</v>
      </c>
      <c r="AF114" s="161">
        <v>4057421.0970967719</v>
      </c>
      <c r="AG114" s="161">
        <v>5516473.3796159215</v>
      </c>
      <c r="AH114" s="161">
        <v>10265052.542158678</v>
      </c>
      <c r="AI114" s="161">
        <v>3454644.8708387157</v>
      </c>
      <c r="AJ114" s="161">
        <v>697640.60488708131</v>
      </c>
      <c r="AK114" s="161">
        <v>13065363.20238848</v>
      </c>
      <c r="AL114" s="161">
        <v>5056986.2765967809</v>
      </c>
      <c r="AM114" s="161">
        <v>0</v>
      </c>
      <c r="AN114" s="161">
        <v>86804866.437456533</v>
      </c>
      <c r="AO114" s="161">
        <v>1860152878.4378624</v>
      </c>
      <c r="AP114" s="157">
        <v>4.6665447471368256E-2</v>
      </c>
      <c r="AQ114" s="157"/>
    </row>
    <row r="115" spans="1:43">
      <c r="A115" s="158">
        <v>41090</v>
      </c>
      <c r="B115" s="161">
        <v>143511516.90570799</v>
      </c>
      <c r="C115" s="161">
        <v>60824903.6283333</v>
      </c>
      <c r="D115" s="161">
        <v>74978378.116666704</v>
      </c>
      <c r="E115" s="161">
        <v>241536948.391</v>
      </c>
      <c r="F115" s="161">
        <v>202806823.87017</v>
      </c>
      <c r="G115" s="161">
        <v>50635448.710555598</v>
      </c>
      <c r="H115" s="161">
        <v>45167166.7616667</v>
      </c>
      <c r="I115" s="161">
        <v>88235786.882424504</v>
      </c>
      <c r="J115" s="161">
        <v>107605765.68365601</v>
      </c>
      <c r="K115" s="161">
        <v>8308702.7333333297</v>
      </c>
      <c r="L115" s="161">
        <v>43526586.7466667</v>
      </c>
      <c r="M115" s="161">
        <v>190603816.290133</v>
      </c>
      <c r="N115" s="161">
        <v>244688162.432311</v>
      </c>
      <c r="O115" s="161">
        <v>68767040.186666697</v>
      </c>
      <c r="P115" s="161">
        <v>126094889.3875</v>
      </c>
      <c r="Q115" s="161">
        <v>154803869.183878</v>
      </c>
      <c r="R115" s="161">
        <v>51598666.261888899</v>
      </c>
      <c r="S115" s="161">
        <v>0</v>
      </c>
      <c r="T115" s="157"/>
      <c r="U115" s="158">
        <v>41090</v>
      </c>
      <c r="V115" s="161">
        <v>1310671.141315043</v>
      </c>
      <c r="W115" s="161">
        <v>3680031.1646000035</v>
      </c>
      <c r="X115" s="161">
        <v>5343819.0259999968</v>
      </c>
      <c r="Y115" s="161">
        <v>5657800.2630800009</v>
      </c>
      <c r="Z115" s="161">
        <v>429955.00557960197</v>
      </c>
      <c r="AA115" s="161">
        <v>1580489.9847333282</v>
      </c>
      <c r="AB115" s="161">
        <v>15703610.758599997</v>
      </c>
      <c r="AC115" s="161">
        <v>4290127.5041090604</v>
      </c>
      <c r="AD115" s="161">
        <v>1926689.2479612809</v>
      </c>
      <c r="AE115" s="161">
        <v>7391491.8020000001</v>
      </c>
      <c r="AF115" s="161">
        <v>3727470.060399997</v>
      </c>
      <c r="AG115" s="161">
        <v>4491150.345184043</v>
      </c>
      <c r="AH115" s="161">
        <v>9742936.8481226861</v>
      </c>
      <c r="AI115" s="161">
        <v>3260335.8775999956</v>
      </c>
      <c r="AJ115" s="161">
        <v>833288.94350000098</v>
      </c>
      <c r="AK115" s="161">
        <v>11557129.667934638</v>
      </c>
      <c r="AL115" s="161">
        <v>5193095.0785733312</v>
      </c>
      <c r="AM115" s="161">
        <v>0</v>
      </c>
      <c r="AN115" s="161">
        <v>86120092.719292998</v>
      </c>
      <c r="AO115" s="161">
        <v>1903694472.1725583</v>
      </c>
      <c r="AP115" s="157">
        <v>4.5238400372623833E-2</v>
      </c>
      <c r="AQ115" s="157"/>
    </row>
    <row r="116" spans="1:43">
      <c r="A116" s="158">
        <v>41121</v>
      </c>
      <c r="B116" s="161">
        <v>152545690.00580299</v>
      </c>
      <c r="C116" s="161">
        <v>60958276.885483898</v>
      </c>
      <c r="D116" s="161">
        <v>74962302.471131101</v>
      </c>
      <c r="E116" s="161">
        <v>238663638.66878799</v>
      </c>
      <c r="F116" s="161">
        <v>197225784.919375</v>
      </c>
      <c r="G116" s="161">
        <v>50329338.940860197</v>
      </c>
      <c r="H116" s="161">
        <v>46720199.555914</v>
      </c>
      <c r="I116" s="161">
        <v>88603283.603763402</v>
      </c>
      <c r="J116" s="161">
        <v>109265835.70579</v>
      </c>
      <c r="K116" s="161">
        <v>8293796.7338709701</v>
      </c>
      <c r="L116" s="161">
        <v>44426793.3096774</v>
      </c>
      <c r="M116" s="161">
        <v>194671164.487174</v>
      </c>
      <c r="N116" s="161">
        <v>241244229.872778</v>
      </c>
      <c r="O116" s="161">
        <v>69889374.671505406</v>
      </c>
      <c r="P116" s="161">
        <v>124001961.229435</v>
      </c>
      <c r="Q116" s="161">
        <v>159253605.52372599</v>
      </c>
      <c r="R116" s="161">
        <v>53233613.217473097</v>
      </c>
      <c r="S116" s="161">
        <v>0</v>
      </c>
      <c r="T116" s="157"/>
      <c r="U116" s="158">
        <v>41121</v>
      </c>
      <c r="V116" s="161">
        <v>544908.6193036437</v>
      </c>
      <c r="W116" s="161">
        <v>3632971.003741933</v>
      </c>
      <c r="X116" s="161">
        <v>5321735.9934642669</v>
      </c>
      <c r="Y116" s="161">
        <v>4031177.8397454433</v>
      </c>
      <c r="Z116" s="161">
        <v>3099905.8696749993</v>
      </c>
      <c r="AA116" s="161">
        <v>1293274.5870967768</v>
      </c>
      <c r="AB116" s="161">
        <v>15991671.793290319</v>
      </c>
      <c r="AC116" s="161">
        <v>4102069.4875483923</v>
      </c>
      <c r="AD116" s="161">
        <v>1982964.7953051999</v>
      </c>
      <c r="AE116" s="161">
        <v>7474646.7819354841</v>
      </c>
      <c r="AF116" s="161">
        <v>3651549.0628387118</v>
      </c>
      <c r="AG116" s="161">
        <v>4031315.3915391192</v>
      </c>
      <c r="AH116" s="161">
        <v>10899886.34526664</v>
      </c>
      <c r="AI116" s="161">
        <v>3434845.1994193513</v>
      </c>
      <c r="AJ116" s="161">
        <v>240324.00246779993</v>
      </c>
      <c r="AK116" s="161">
        <v>11718428.177152883</v>
      </c>
      <c r="AL116" s="161">
        <v>5213207.5139032286</v>
      </c>
      <c r="AM116" s="161">
        <v>0</v>
      </c>
      <c r="AN116" s="161">
        <v>86664882.4636942</v>
      </c>
      <c r="AO116" s="161">
        <v>1914288889.8025484</v>
      </c>
      <c r="AP116" s="157">
        <v>4.527262469387959E-2</v>
      </c>
      <c r="AQ116" s="157"/>
    </row>
    <row r="117" spans="1:43">
      <c r="A117" s="158">
        <v>41152</v>
      </c>
      <c r="B117" s="161">
        <v>141719556.84327999</v>
      </c>
      <c r="C117" s="161">
        <v>56668057.7354839</v>
      </c>
      <c r="D117" s="161">
        <v>77068404.718010798</v>
      </c>
      <c r="E117" s="161">
        <v>244540902.771777</v>
      </c>
      <c r="F117" s="161">
        <v>198419091.145491</v>
      </c>
      <c r="G117" s="161">
        <v>48397116.155645199</v>
      </c>
      <c r="H117" s="161">
        <v>46502174.437096797</v>
      </c>
      <c r="I117" s="161">
        <v>91645039.825913996</v>
      </c>
      <c r="J117" s="161">
        <v>109558484.357613</v>
      </c>
      <c r="K117" s="161">
        <v>8502264.5322580598</v>
      </c>
      <c r="L117" s="161">
        <v>44151555.174731202</v>
      </c>
      <c r="M117" s="161">
        <v>198259182.04256099</v>
      </c>
      <c r="N117" s="161">
        <v>241158676.818656</v>
      </c>
      <c r="O117" s="161">
        <v>71610525.879569903</v>
      </c>
      <c r="P117" s="161">
        <v>123960094.851613</v>
      </c>
      <c r="Q117" s="161">
        <v>160460234.100647</v>
      </c>
      <c r="R117" s="161">
        <v>52228350.290483899</v>
      </c>
      <c r="S117" s="161">
        <v>0</v>
      </c>
      <c r="T117" s="157"/>
      <c r="U117" s="158">
        <v>41152</v>
      </c>
      <c r="V117" s="161">
        <v>239564.98880640045</v>
      </c>
      <c r="W117" s="161">
        <v>4272821.4217419317</v>
      </c>
      <c r="X117" s="161">
        <v>5378798.2438387051</v>
      </c>
      <c r="Y117" s="161">
        <v>4204471.3173867576</v>
      </c>
      <c r="Z117" s="161">
        <v>6112825.1625410803</v>
      </c>
      <c r="AA117" s="161">
        <v>1605118.411322576</v>
      </c>
      <c r="AB117" s="161">
        <v>16140154.127548384</v>
      </c>
      <c r="AC117" s="161">
        <v>3692574.09089032</v>
      </c>
      <c r="AD117" s="161">
        <v>2247283.6170864403</v>
      </c>
      <c r="AE117" s="161">
        <v>7502462.4161290331</v>
      </c>
      <c r="AF117" s="161">
        <v>3831274.2490322553</v>
      </c>
      <c r="AG117" s="161">
        <v>3474104.284892682</v>
      </c>
      <c r="AH117" s="161">
        <v>11473332.701761283</v>
      </c>
      <c r="AI117" s="161">
        <v>3115028.0544516128</v>
      </c>
      <c r="AJ117" s="161">
        <v>652878.29780643992</v>
      </c>
      <c r="AK117" s="161">
        <v>11788615.067922361</v>
      </c>
      <c r="AL117" s="161">
        <v>5578475.6151419329</v>
      </c>
      <c r="AM117" s="161">
        <v>0</v>
      </c>
      <c r="AN117" s="161">
        <v>91309782.068300188</v>
      </c>
      <c r="AO117" s="161">
        <v>1914849711.6808319</v>
      </c>
      <c r="AP117" s="157">
        <v>4.7685090642518135E-2</v>
      </c>
      <c r="AQ117" s="157"/>
    </row>
    <row r="118" spans="1:43">
      <c r="A118" s="158">
        <v>41182</v>
      </c>
      <c r="B118" s="161">
        <v>138988595.754722</v>
      </c>
      <c r="C118" s="161">
        <v>54563110.678333297</v>
      </c>
      <c r="D118" s="161">
        <v>75167026.392231598</v>
      </c>
      <c r="E118" s="161">
        <v>246632760.13617599</v>
      </c>
      <c r="F118" s="161">
        <v>203220350.72303301</v>
      </c>
      <c r="G118" s="161">
        <v>48358729.838611104</v>
      </c>
      <c r="H118" s="161">
        <v>45828393.831111103</v>
      </c>
      <c r="I118" s="161">
        <v>93597761.291611105</v>
      </c>
      <c r="J118" s="161">
        <v>110568712.835961</v>
      </c>
      <c r="K118" s="161">
        <v>7721174.7750000004</v>
      </c>
      <c r="L118" s="161">
        <v>44103175.976666696</v>
      </c>
      <c r="M118" s="161">
        <v>199763967.988989</v>
      </c>
      <c r="N118" s="161">
        <v>242786764.222464</v>
      </c>
      <c r="O118" s="161">
        <v>74546348.064999998</v>
      </c>
      <c r="P118" s="161">
        <v>123595866.081389</v>
      </c>
      <c r="Q118" s="161">
        <v>160595132.827831</v>
      </c>
      <c r="R118" s="161">
        <v>51465715.982444502</v>
      </c>
      <c r="S118" s="161">
        <v>0</v>
      </c>
      <c r="T118" s="157"/>
      <c r="U118" s="158">
        <v>41182</v>
      </c>
      <c r="V118" s="161">
        <v>500345.33943335898</v>
      </c>
      <c r="W118" s="161">
        <v>4784772.1486000046</v>
      </c>
      <c r="X118" s="161">
        <v>5947707.902932208</v>
      </c>
      <c r="Y118" s="161">
        <v>4378516.9136588834</v>
      </c>
      <c r="Z118" s="161">
        <v>3943395.2832360417</v>
      </c>
      <c r="AA118" s="161">
        <v>1761751.5893666679</v>
      </c>
      <c r="AB118" s="161">
        <v>16441652.170266667</v>
      </c>
      <c r="AC118" s="161">
        <v>4246864.015006667</v>
      </c>
      <c r="AD118" s="161">
        <v>2584850.0296846814</v>
      </c>
      <c r="AE118" s="161">
        <v>7660663.9970000004</v>
      </c>
      <c r="AF118" s="161">
        <v>3779096.1127999974</v>
      </c>
      <c r="AG118" s="161">
        <v>4558624.0713213235</v>
      </c>
      <c r="AH118" s="161">
        <v>11368239.093304317</v>
      </c>
      <c r="AI118" s="161">
        <v>3083549.2621999998</v>
      </c>
      <c r="AJ118" s="161">
        <v>261800.70023332164</v>
      </c>
      <c r="AK118" s="161">
        <v>12506807.26066028</v>
      </c>
      <c r="AL118" s="161">
        <v>5961160.25210666</v>
      </c>
      <c r="AM118" s="161">
        <v>0</v>
      </c>
      <c r="AN118" s="161">
        <v>93769796.141811088</v>
      </c>
      <c r="AO118" s="161">
        <v>1921503587.4015746</v>
      </c>
      <c r="AP118" s="157">
        <v>4.8800219139124697E-2</v>
      </c>
      <c r="AQ118" s="157"/>
    </row>
    <row r="119" spans="1:43">
      <c r="A119" s="158">
        <v>41213</v>
      </c>
      <c r="B119" s="161">
        <v>137294004.70268801</v>
      </c>
      <c r="C119" s="161">
        <v>55851636.093548402</v>
      </c>
      <c r="D119" s="161">
        <v>77973856.809946194</v>
      </c>
      <c r="E119" s="161">
        <v>247806516.533858</v>
      </c>
      <c r="F119" s="161">
        <v>206252450.455107</v>
      </c>
      <c r="G119" s="161">
        <v>49594430.458871</v>
      </c>
      <c r="H119" s="161">
        <v>46632787.437096797</v>
      </c>
      <c r="I119" s="161">
        <v>95928712.2578495</v>
      </c>
      <c r="J119" s="161">
        <v>114128110.337925</v>
      </c>
      <c r="K119" s="161">
        <v>7400206.8145161299</v>
      </c>
      <c r="L119" s="161">
        <v>43531451.501075298</v>
      </c>
      <c r="M119" s="161">
        <v>199224661.776797</v>
      </c>
      <c r="N119" s="161">
        <v>237883173.31997201</v>
      </c>
      <c r="O119" s="161">
        <v>73555165.323592499</v>
      </c>
      <c r="P119" s="161">
        <v>124174024.480914</v>
      </c>
      <c r="Q119" s="161">
        <v>165238622.87776399</v>
      </c>
      <c r="R119" s="161">
        <v>52623556.169354796</v>
      </c>
      <c r="S119" s="161">
        <v>0</v>
      </c>
      <c r="T119" s="157"/>
      <c r="U119" s="158">
        <v>41213</v>
      </c>
      <c r="V119" s="161">
        <v>1922565.3356774375</v>
      </c>
      <c r="W119" s="161">
        <v>4756360.1187741915</v>
      </c>
      <c r="X119" s="161">
        <v>5865623.3428064566</v>
      </c>
      <c r="Y119" s="161">
        <v>4247329.7559370436</v>
      </c>
      <c r="Z119" s="161">
        <v>3792184.0453871638</v>
      </c>
      <c r="AA119" s="161">
        <v>1792934.2149354806</v>
      </c>
      <c r="AB119" s="161">
        <v>16429536.507548384</v>
      </c>
      <c r="AC119" s="161">
        <v>4096484.5290580597</v>
      </c>
      <c r="AD119" s="161">
        <v>2588736.5994489994</v>
      </c>
      <c r="AE119" s="161">
        <v>7723860.8622580636</v>
      </c>
      <c r="AF119" s="161">
        <v>3823178.1398709649</v>
      </c>
      <c r="AG119" s="161">
        <v>6080945.3567843623</v>
      </c>
      <c r="AH119" s="161">
        <v>12375259.681603357</v>
      </c>
      <c r="AI119" s="161">
        <v>3391276.8111689016</v>
      </c>
      <c r="AJ119" s="161">
        <v>203090.64229032025</v>
      </c>
      <c r="AK119" s="161">
        <v>13648791.06466832</v>
      </c>
      <c r="AL119" s="161">
        <v>5815810.5796774253</v>
      </c>
      <c r="AM119" s="161">
        <v>0</v>
      </c>
      <c r="AN119" s="161">
        <v>98553967.587894946</v>
      </c>
      <c r="AO119" s="161">
        <v>1935093367.3508754</v>
      </c>
      <c r="AP119" s="157">
        <v>5.0929825532302041E-2</v>
      </c>
      <c r="AQ119" s="157"/>
    </row>
    <row r="120" spans="1:43">
      <c r="A120" s="158">
        <v>41243</v>
      </c>
      <c r="B120" s="161">
        <v>140355980.436389</v>
      </c>
      <c r="C120" s="161">
        <v>53646477.436666697</v>
      </c>
      <c r="D120" s="161">
        <v>78126646.961586505</v>
      </c>
      <c r="E120" s="161">
        <v>255434545.50253701</v>
      </c>
      <c r="F120" s="161">
        <v>210426158.49356899</v>
      </c>
      <c r="G120" s="161">
        <v>49672440.353333302</v>
      </c>
      <c r="H120" s="161">
        <v>47116568.228888899</v>
      </c>
      <c r="I120" s="161">
        <v>98026894.037222207</v>
      </c>
      <c r="J120" s="161">
        <v>115386337.57355601</v>
      </c>
      <c r="K120" s="161">
        <v>7878961.5916666696</v>
      </c>
      <c r="L120" s="161">
        <v>43505519.856666699</v>
      </c>
      <c r="M120" s="161">
        <v>198339119.05945</v>
      </c>
      <c r="N120" s="161">
        <v>236870791.81870499</v>
      </c>
      <c r="O120" s="161">
        <v>74642259.827833295</v>
      </c>
      <c r="P120" s="161">
        <v>125660633.87902801</v>
      </c>
      <c r="Q120" s="161">
        <v>166952316.23836499</v>
      </c>
      <c r="R120" s="161">
        <v>53963225.208722197</v>
      </c>
      <c r="S120" s="161">
        <v>0</v>
      </c>
      <c r="T120" s="157"/>
      <c r="U120" s="158">
        <v>41243</v>
      </c>
      <c r="V120" s="161">
        <v>1297634.6776333191</v>
      </c>
      <c r="W120" s="161">
        <v>3217811.5375999967</v>
      </c>
      <c r="X120" s="161">
        <v>6101253.9346096199</v>
      </c>
      <c r="Y120" s="161">
        <v>3588613.8096955642</v>
      </c>
      <c r="Z120" s="161">
        <v>3536960.3807717226</v>
      </c>
      <c r="AA120" s="161">
        <v>1758583.957600004</v>
      </c>
      <c r="AB120" s="161">
        <v>16425570.312533332</v>
      </c>
      <c r="AC120" s="161">
        <v>3534131.6455333345</v>
      </c>
      <c r="AD120" s="161">
        <v>2811963.6611732803</v>
      </c>
      <c r="AE120" s="161">
        <v>7710407.909</v>
      </c>
      <c r="AF120" s="161">
        <v>3811371.0471999962</v>
      </c>
      <c r="AG120" s="161">
        <v>6849656.3428659998</v>
      </c>
      <c r="AH120" s="161">
        <v>13009538.531755399</v>
      </c>
      <c r="AI120" s="161">
        <v>3352390.6406600047</v>
      </c>
      <c r="AJ120" s="161">
        <v>295793.60451664031</v>
      </c>
      <c r="AK120" s="161">
        <v>13460516.981396202</v>
      </c>
      <c r="AL120" s="161">
        <v>5682368.374953337</v>
      </c>
      <c r="AM120" s="161">
        <v>0</v>
      </c>
      <c r="AN120" s="161">
        <v>96444567.349497765</v>
      </c>
      <c r="AO120" s="161">
        <v>1956004876.5041857</v>
      </c>
      <c r="AP120" s="157">
        <v>4.9306915595152087E-2</v>
      </c>
      <c r="AQ120" s="157"/>
    </row>
    <row r="121" spans="1:43">
      <c r="A121" s="158">
        <v>41274</v>
      </c>
      <c r="B121" s="161">
        <v>144721908.48225799</v>
      </c>
      <c r="C121" s="161">
        <v>53610685.248387098</v>
      </c>
      <c r="D121" s="161">
        <v>82289993.752136007</v>
      </c>
      <c r="E121" s="161">
        <v>244674695.231022</v>
      </c>
      <c r="F121" s="161">
        <v>216103023.00973701</v>
      </c>
      <c r="G121" s="161">
        <v>53437914.4505376</v>
      </c>
      <c r="H121" s="161">
        <v>49152781.9892473</v>
      </c>
      <c r="I121" s="161">
        <v>99029479.282613501</v>
      </c>
      <c r="J121" s="161">
        <v>118355172.595387</v>
      </c>
      <c r="K121" s="161">
        <v>9109141.9354838692</v>
      </c>
      <c r="L121" s="161">
        <v>44155279.718817197</v>
      </c>
      <c r="M121" s="161">
        <v>202287813.06478101</v>
      </c>
      <c r="N121" s="161">
        <v>240336571.141965</v>
      </c>
      <c r="O121" s="161">
        <v>76812324.958198905</v>
      </c>
      <c r="P121" s="161">
        <v>129761473.56586</v>
      </c>
      <c r="Q121" s="161">
        <v>173039590.77047199</v>
      </c>
      <c r="R121" s="161">
        <v>55606823.388655901</v>
      </c>
      <c r="S121" s="161">
        <v>0</v>
      </c>
      <c r="T121" s="157"/>
      <c r="U121" s="158">
        <v>41274</v>
      </c>
      <c r="V121" s="161">
        <v>36260.372129041702</v>
      </c>
      <c r="W121" s="161">
        <v>3118814.1201935485</v>
      </c>
      <c r="X121" s="161">
        <v>6578693.4297436792</v>
      </c>
      <c r="Y121" s="161">
        <v>4914935.6722773612</v>
      </c>
      <c r="Z121" s="161">
        <v>3091170.2688315585</v>
      </c>
      <c r="AA121" s="161">
        <v>1524320.975935488</v>
      </c>
      <c r="AB121" s="161">
        <v>16382074.161290325</v>
      </c>
      <c r="AC121" s="161">
        <v>1502127.0060863793</v>
      </c>
      <c r="AD121" s="161">
        <v>2711207.9385535587</v>
      </c>
      <c r="AE121" s="161">
        <v>7580472.6477419352</v>
      </c>
      <c r="AF121" s="161">
        <v>3581277.203741936</v>
      </c>
      <c r="AG121" s="161">
        <v>5817937.7822262794</v>
      </c>
      <c r="AH121" s="161">
        <v>13023425.062964201</v>
      </c>
      <c r="AI121" s="161">
        <v>3098300.5250161309</v>
      </c>
      <c r="AJ121" s="161">
        <v>48459.522096799687</v>
      </c>
      <c r="AK121" s="161">
        <v>12612071.427543361</v>
      </c>
      <c r="AL121" s="161">
        <v>5526948.3533612927</v>
      </c>
      <c r="AM121" s="161">
        <v>0</v>
      </c>
      <c r="AN121" s="161">
        <v>91148496.469732866</v>
      </c>
      <c r="AO121" s="161">
        <v>1992484672.5855594</v>
      </c>
      <c r="AP121" s="157">
        <v>4.574614687070766E-2</v>
      </c>
      <c r="AQ121" s="157"/>
    </row>
    <row r="122" spans="1:43">
      <c r="A122" s="158">
        <v>41305</v>
      </c>
      <c r="B122" s="161">
        <v>146577421.10672</v>
      </c>
      <c r="C122" s="161">
        <v>55115165.884677403</v>
      </c>
      <c r="D122" s="161">
        <v>85819972.063171998</v>
      </c>
      <c r="E122" s="161">
        <v>247084890.306887</v>
      </c>
      <c r="F122" s="161">
        <v>236785282.396054</v>
      </c>
      <c r="G122" s="161">
        <v>52488861.177419402</v>
      </c>
      <c r="H122" s="161">
        <v>49586866.746774197</v>
      </c>
      <c r="I122" s="161">
        <v>99662735.494139805</v>
      </c>
      <c r="J122" s="161">
        <v>114525977.488032</v>
      </c>
      <c r="K122" s="161">
        <v>8734824.2983871009</v>
      </c>
      <c r="L122" s="161">
        <v>44014861.546881698</v>
      </c>
      <c r="M122" s="161">
        <v>207104443.34972599</v>
      </c>
      <c r="N122" s="161">
        <v>244039683.55301601</v>
      </c>
      <c r="O122" s="161">
        <v>76051121.401075304</v>
      </c>
      <c r="P122" s="161">
        <v>136428980.02096799</v>
      </c>
      <c r="Q122" s="161">
        <v>177627090.49104601</v>
      </c>
      <c r="R122" s="161">
        <v>57635730.476828001</v>
      </c>
      <c r="S122" s="161">
        <v>0</v>
      </c>
      <c r="T122" s="157"/>
      <c r="U122" s="158">
        <v>41305</v>
      </c>
      <c r="V122" s="161">
        <v>30442.757193598896</v>
      </c>
      <c r="W122" s="161">
        <v>6062356.1238387115</v>
      </c>
      <c r="X122" s="161">
        <v>6325373.2224193607</v>
      </c>
      <c r="Y122" s="161">
        <v>5133803.4531735592</v>
      </c>
      <c r="Z122" s="161">
        <v>2731640.5624735206</v>
      </c>
      <c r="AA122" s="161">
        <v>1701845.4687096719</v>
      </c>
      <c r="AB122" s="161">
        <v>14655536.440387096</v>
      </c>
      <c r="AC122" s="161">
        <v>1385990.6807032228</v>
      </c>
      <c r="AD122" s="161">
        <v>3280740.8314361591</v>
      </c>
      <c r="AE122" s="161">
        <v>7602908.2441935483</v>
      </c>
      <c r="AF122" s="161">
        <v>3485707.2643741965</v>
      </c>
      <c r="AG122" s="161">
        <v>5358280.3780328818</v>
      </c>
      <c r="AH122" s="161">
        <v>13193861.413638078</v>
      </c>
      <c r="AI122" s="161">
        <v>2174202.6218709629</v>
      </c>
      <c r="AJ122" s="161">
        <v>101166.5574838426</v>
      </c>
      <c r="AK122" s="161">
        <v>12979493.74107448</v>
      </c>
      <c r="AL122" s="161">
        <v>5109190.0227806401</v>
      </c>
      <c r="AM122" s="161">
        <v>0</v>
      </c>
      <c r="AN122" s="161">
        <v>91312539.78378354</v>
      </c>
      <c r="AO122" s="161">
        <v>2039283907.8018038</v>
      </c>
      <c r="AP122" s="157">
        <v>4.4776766704451493E-2</v>
      </c>
      <c r="AQ122" s="157"/>
    </row>
    <row r="123" spans="1:43">
      <c r="A123" s="158">
        <v>41333</v>
      </c>
      <c r="B123" s="161">
        <v>140335132.28392899</v>
      </c>
      <c r="C123" s="161">
        <v>55630296.880357198</v>
      </c>
      <c r="D123" s="161">
        <v>85954472.411488101</v>
      </c>
      <c r="E123" s="161">
        <v>248869353.55390599</v>
      </c>
      <c r="F123" s="161">
        <v>242812227.85812899</v>
      </c>
      <c r="G123" s="161">
        <v>50725866.531547599</v>
      </c>
      <c r="H123" s="161">
        <v>48850110.249060698</v>
      </c>
      <c r="I123" s="161">
        <v>97290160.549933299</v>
      </c>
      <c r="J123" s="161">
        <v>114031214.58070201</v>
      </c>
      <c r="K123" s="161">
        <v>8520491.8303571399</v>
      </c>
      <c r="L123" s="161">
        <v>43975165.278511897</v>
      </c>
      <c r="M123" s="161">
        <v>206649186.01765901</v>
      </c>
      <c r="N123" s="161">
        <v>242657628.34173599</v>
      </c>
      <c r="O123" s="161">
        <v>74538006.529761896</v>
      </c>
      <c r="P123" s="161">
        <v>133947424.345238</v>
      </c>
      <c r="Q123" s="161">
        <v>172728870.041374</v>
      </c>
      <c r="R123" s="161">
        <v>56665824.341011897</v>
      </c>
      <c r="S123" s="161">
        <v>0</v>
      </c>
      <c r="T123" s="157"/>
      <c r="U123" s="158">
        <v>41333</v>
      </c>
      <c r="V123" s="161">
        <v>46566.195928521454</v>
      </c>
      <c r="W123" s="161">
        <v>5920585.3743571369</v>
      </c>
      <c r="X123" s="161">
        <v>6506419.450621428</v>
      </c>
      <c r="Y123" s="161">
        <v>4808750.5035312809</v>
      </c>
      <c r="Z123" s="161">
        <v>1566590.2070245221</v>
      </c>
      <c r="AA123" s="161">
        <v>1770063.9762142887</v>
      </c>
      <c r="AB123" s="161">
        <v>14667690.310112715</v>
      </c>
      <c r="AC123" s="161">
        <v>1368356.4440080058</v>
      </c>
      <c r="AD123" s="161">
        <v>3505380.2903157584</v>
      </c>
      <c r="AE123" s="161">
        <v>7653871.1203571437</v>
      </c>
      <c r="AF123" s="161">
        <v>3291532.9565785713</v>
      </c>
      <c r="AG123" s="161">
        <v>5579843.44788092</v>
      </c>
      <c r="AH123" s="161">
        <v>13593840.398991678</v>
      </c>
      <c r="AI123" s="161">
        <v>2185560.3264285717</v>
      </c>
      <c r="AJ123" s="161">
        <v>547906.36857143976</v>
      </c>
      <c r="AK123" s="161">
        <v>12811173.105035122</v>
      </c>
      <c r="AL123" s="161">
        <v>5395285.7890785737</v>
      </c>
      <c r="AM123" s="161">
        <v>0</v>
      </c>
      <c r="AN123" s="161">
        <v>91219416.265035689</v>
      </c>
      <c r="AO123" s="161">
        <v>2024181431.6247027</v>
      </c>
      <c r="AP123" s="157">
        <v>4.5064841935546614E-2</v>
      </c>
      <c r="AQ123" s="157"/>
    </row>
    <row r="124" spans="1:43">
      <c r="A124" s="158">
        <v>41364</v>
      </c>
      <c r="B124" s="161">
        <v>140657472.705376</v>
      </c>
      <c r="C124" s="161">
        <v>53127419.187903203</v>
      </c>
      <c r="D124" s="161">
        <v>90841254.747634396</v>
      </c>
      <c r="E124" s="161">
        <v>255326798.404594</v>
      </c>
      <c r="F124" s="161">
        <v>243082227.106612</v>
      </c>
      <c r="G124" s="161">
        <v>54952389.964247301</v>
      </c>
      <c r="H124" s="161">
        <v>49028067.291935503</v>
      </c>
      <c r="I124" s="161">
        <v>98694929.687036395</v>
      </c>
      <c r="J124" s="161">
        <v>116119366.00778501</v>
      </c>
      <c r="K124" s="161">
        <v>8773338.1370967701</v>
      </c>
      <c r="L124" s="161">
        <v>44852309.549247302</v>
      </c>
      <c r="M124" s="161">
        <v>211963156.14047599</v>
      </c>
      <c r="N124" s="161">
        <v>244717564.27088001</v>
      </c>
      <c r="O124" s="161">
        <v>74986025.013978496</v>
      </c>
      <c r="P124" s="161">
        <v>139699108.96290299</v>
      </c>
      <c r="Q124" s="161">
        <v>186269080.91176099</v>
      </c>
      <c r="R124" s="161">
        <v>56831324.352365598</v>
      </c>
      <c r="S124" s="161">
        <v>0</v>
      </c>
      <c r="T124" s="157"/>
      <c r="U124" s="158">
        <v>41364</v>
      </c>
      <c r="V124" s="161">
        <v>28669.435354880989</v>
      </c>
      <c r="W124" s="161">
        <v>5963855.3074516151</v>
      </c>
      <c r="X124" s="161">
        <v>6327890.5602838714</v>
      </c>
      <c r="Y124" s="161">
        <v>4215145.7714487202</v>
      </c>
      <c r="Z124" s="161">
        <v>1696428.8072065599</v>
      </c>
      <c r="AA124" s="161">
        <v>1343186.2342903242</v>
      </c>
      <c r="AB124" s="161">
        <v>14827351.184967741</v>
      </c>
      <c r="AC124" s="161">
        <v>1007429.9175556339</v>
      </c>
      <c r="AD124" s="161">
        <v>3996120.0490657985</v>
      </c>
      <c r="AE124" s="161">
        <v>7662984.8435483873</v>
      </c>
      <c r="AF124" s="161">
        <v>3147994.7240903229</v>
      </c>
      <c r="AG124" s="161">
        <v>4965877.2331428826</v>
      </c>
      <c r="AH124" s="161">
        <v>13536263.667494401</v>
      </c>
      <c r="AI124" s="161">
        <v>2296108.8083225805</v>
      </c>
      <c r="AJ124" s="161">
        <v>124452.69445164129</v>
      </c>
      <c r="AK124" s="161">
        <v>10503756.520588685</v>
      </c>
      <c r="AL124" s="161">
        <v>5836259.657716129</v>
      </c>
      <c r="AM124" s="161">
        <v>0</v>
      </c>
      <c r="AN124" s="161">
        <v>87479775.416980162</v>
      </c>
      <c r="AO124" s="161">
        <v>2069921832.4418321</v>
      </c>
      <c r="AP124" s="157">
        <v>4.2262356986583684E-2</v>
      </c>
      <c r="AQ124" s="157"/>
    </row>
    <row r="125" spans="1:43">
      <c r="A125" s="158">
        <v>41394</v>
      </c>
      <c r="B125" s="161">
        <v>143221797.43055499</v>
      </c>
      <c r="C125" s="161">
        <v>51532212.896666698</v>
      </c>
      <c r="D125" s="161">
        <v>91370993.471093297</v>
      </c>
      <c r="E125" s="161">
        <v>266949872.06183299</v>
      </c>
      <c r="F125" s="161">
        <v>248820882.146005</v>
      </c>
      <c r="G125" s="161">
        <v>57851360.719166704</v>
      </c>
      <c r="H125" s="161">
        <v>51207969.920000002</v>
      </c>
      <c r="I125" s="161">
        <v>100212885.79352599</v>
      </c>
      <c r="J125" s="161">
        <v>117141217.680967</v>
      </c>
      <c r="K125" s="161">
        <v>8186188.38333333</v>
      </c>
      <c r="L125" s="161">
        <v>44184391.105166703</v>
      </c>
      <c r="M125" s="161">
        <v>223464419.19424099</v>
      </c>
      <c r="N125" s="161">
        <v>250236484.39391401</v>
      </c>
      <c r="O125" s="161">
        <v>76127072.965000004</v>
      </c>
      <c r="P125" s="161">
        <v>144071129.58111101</v>
      </c>
      <c r="Q125" s="161">
        <v>185517136.36380699</v>
      </c>
      <c r="R125" s="161">
        <v>58692700.021555603</v>
      </c>
      <c r="S125" s="161">
        <v>0</v>
      </c>
      <c r="T125" s="157"/>
      <c r="U125" s="158">
        <v>41394</v>
      </c>
      <c r="V125" s="161">
        <v>79560.978333402425</v>
      </c>
      <c r="W125" s="161">
        <v>5448282.0223999964</v>
      </c>
      <c r="X125" s="161">
        <v>6391597.8534688056</v>
      </c>
      <c r="Y125" s="161">
        <v>2827450.422580041</v>
      </c>
      <c r="Z125" s="161">
        <v>1081552.7724794</v>
      </c>
      <c r="AA125" s="161">
        <v>1075686.7136999955</v>
      </c>
      <c r="AB125" s="161">
        <v>14595650.6796</v>
      </c>
      <c r="AC125" s="161">
        <v>1793985.634776881</v>
      </c>
      <c r="AD125" s="161">
        <v>3763433.1782839615</v>
      </c>
      <c r="AE125" s="161">
        <v>7729366.3940000003</v>
      </c>
      <c r="AF125" s="161">
        <v>3543121.5673799962</v>
      </c>
      <c r="AG125" s="161">
        <v>4437843.6666910797</v>
      </c>
      <c r="AH125" s="161">
        <v>13488821.632730316</v>
      </c>
      <c r="AI125" s="161">
        <v>2235344.2142000012</v>
      </c>
      <c r="AJ125" s="161">
        <v>-6798.6797333210707</v>
      </c>
      <c r="AK125" s="161">
        <v>10783539.846343163</v>
      </c>
      <c r="AL125" s="161">
        <v>5880901.6274133287</v>
      </c>
      <c r="AM125" s="161">
        <v>0</v>
      </c>
      <c r="AN125" s="161">
        <v>85149340.524647057</v>
      </c>
      <c r="AO125" s="161">
        <v>2118788714.1279414</v>
      </c>
      <c r="AP125" s="157">
        <v>4.0187744986971544E-2</v>
      </c>
      <c r="AQ125" s="157"/>
    </row>
    <row r="126" spans="1:43">
      <c r="A126" s="158">
        <v>41425</v>
      </c>
      <c r="B126" s="161">
        <v>140403149.38970801</v>
      </c>
      <c r="C126" s="161">
        <v>51415854.566935502</v>
      </c>
      <c r="D126" s="161">
        <v>93190942.331953794</v>
      </c>
      <c r="E126" s="161">
        <v>248464906.768172</v>
      </c>
      <c r="F126" s="161">
        <v>258081169.02311999</v>
      </c>
      <c r="G126" s="161">
        <v>58830526.455107503</v>
      </c>
      <c r="H126" s="161">
        <v>51219300.067204297</v>
      </c>
      <c r="I126" s="161">
        <v>101276770.206292</v>
      </c>
      <c r="J126" s="161">
        <v>117104255.32454801</v>
      </c>
      <c r="K126" s="161">
        <v>8464474.6129032206</v>
      </c>
      <c r="L126" s="161">
        <v>44803827.597849503</v>
      </c>
      <c r="M126" s="161">
        <v>221408816.59789199</v>
      </c>
      <c r="N126" s="161">
        <v>256357974.57826301</v>
      </c>
      <c r="O126" s="161">
        <v>76971020.220430106</v>
      </c>
      <c r="P126" s="161">
        <v>144763915.00376299</v>
      </c>
      <c r="Q126" s="161">
        <v>188629421.43192801</v>
      </c>
      <c r="R126" s="161">
        <v>59518630.881881699</v>
      </c>
      <c r="S126" s="161">
        <v>0</v>
      </c>
      <c r="T126" s="157"/>
      <c r="U126" s="158">
        <v>41425</v>
      </c>
      <c r="V126" s="161">
        <v>39636.623235039413</v>
      </c>
      <c r="W126" s="161">
        <v>5358863.9319677409</v>
      </c>
      <c r="X126" s="161">
        <v>6450196.730165543</v>
      </c>
      <c r="Y126" s="161">
        <v>5900977.4478193596</v>
      </c>
      <c r="Z126" s="161">
        <v>131538.23722560331</v>
      </c>
      <c r="AA126" s="161">
        <v>1014190.8853870993</v>
      </c>
      <c r="AB126" s="161">
        <v>14451309.441935483</v>
      </c>
      <c r="AC126" s="161">
        <v>1322218.4452449586</v>
      </c>
      <c r="AD126" s="161">
        <v>4246411.3610542398</v>
      </c>
      <c r="AE126" s="161">
        <v>7714681.0464516133</v>
      </c>
      <c r="AF126" s="161">
        <v>3511301.1682580607</v>
      </c>
      <c r="AG126" s="161">
        <v>5277856.1082529649</v>
      </c>
      <c r="AH126" s="161">
        <v>13337207.810608439</v>
      </c>
      <c r="AI126" s="161">
        <v>2151447.7035483886</v>
      </c>
      <c r="AJ126" s="161">
        <v>1867605.0395484418</v>
      </c>
      <c r="AK126" s="161">
        <v>10315181.208168641</v>
      </c>
      <c r="AL126" s="161">
        <v>5955337.424174197</v>
      </c>
      <c r="AM126" s="161">
        <v>0</v>
      </c>
      <c r="AN126" s="161">
        <v>89045960.613045812</v>
      </c>
      <c r="AO126" s="161">
        <v>2120904955.0579515</v>
      </c>
      <c r="AP126" s="157">
        <v>4.1984889705070604E-2</v>
      </c>
      <c r="AQ126" s="157"/>
    </row>
    <row r="127" spans="1:43">
      <c r="A127" s="158">
        <v>41455</v>
      </c>
      <c r="B127" s="161">
        <v>136992842.47305599</v>
      </c>
      <c r="C127" s="161">
        <v>50911149.896666698</v>
      </c>
      <c r="D127" s="161">
        <v>97243936.068888903</v>
      </c>
      <c r="E127" s="161">
        <v>258494471.89594501</v>
      </c>
      <c r="F127" s="161">
        <v>269181803.10070699</v>
      </c>
      <c r="G127" s="161">
        <v>52779425.8633333</v>
      </c>
      <c r="H127" s="161">
        <v>49918856.909999996</v>
      </c>
      <c r="I127" s="161">
        <v>104874923.310688</v>
      </c>
      <c r="J127" s="161">
        <v>116325565.22786701</v>
      </c>
      <c r="K127" s="161">
        <v>9168779.7583333291</v>
      </c>
      <c r="L127" s="161">
        <v>42299653.851666696</v>
      </c>
      <c r="M127" s="161">
        <v>223646436.76552701</v>
      </c>
      <c r="N127" s="161">
        <v>257954460.01407701</v>
      </c>
      <c r="O127" s="161">
        <v>76504970.776666597</v>
      </c>
      <c r="P127" s="161">
        <v>143759935.71250001</v>
      </c>
      <c r="Q127" s="161">
        <v>205967814.27306101</v>
      </c>
      <c r="R127" s="161">
        <v>59201420.355138898</v>
      </c>
      <c r="S127" s="161">
        <v>0</v>
      </c>
      <c r="T127" s="157"/>
      <c r="U127" s="158">
        <v>41455</v>
      </c>
      <c r="V127" s="161">
        <v>208383.87323328294</v>
      </c>
      <c r="W127" s="161">
        <v>5127877.0123999966</v>
      </c>
      <c r="X127" s="161">
        <v>6140949.1017333325</v>
      </c>
      <c r="Y127" s="161">
        <v>4540906.702486597</v>
      </c>
      <c r="Z127" s="161">
        <v>751459.25791516155</v>
      </c>
      <c r="AA127" s="161">
        <v>1934069.5264000045</v>
      </c>
      <c r="AB127" s="161">
        <v>14376629.9408</v>
      </c>
      <c r="AC127" s="161">
        <v>711203.2727174405</v>
      </c>
      <c r="AD127" s="161">
        <v>4784533.4426559601</v>
      </c>
      <c r="AE127" s="161">
        <v>7625355.3990000011</v>
      </c>
      <c r="AF127" s="161">
        <v>3767556.8077999959</v>
      </c>
      <c r="AG127" s="161">
        <v>5422361.3581367582</v>
      </c>
      <c r="AH127" s="161">
        <v>13350151.288310762</v>
      </c>
      <c r="AI127" s="161">
        <v>2025810.5068000089</v>
      </c>
      <c r="AJ127" s="161">
        <v>2961925.5844999999</v>
      </c>
      <c r="AK127" s="161">
        <v>8816627.4572326802</v>
      </c>
      <c r="AL127" s="161">
        <v>6292403.3873833325</v>
      </c>
      <c r="AM127" s="161">
        <v>0</v>
      </c>
      <c r="AN127" s="161">
        <v>88838203.919505313</v>
      </c>
      <c r="AO127" s="161">
        <v>2155226446.2541227</v>
      </c>
      <c r="AP127" s="157">
        <v>4.1219893192156201E-2</v>
      </c>
      <c r="AQ127" s="157"/>
    </row>
    <row r="128" spans="1:43">
      <c r="A128" s="158">
        <v>41486</v>
      </c>
      <c r="B128" s="161">
        <v>145837954.177957</v>
      </c>
      <c r="C128" s="161">
        <v>49351890.944354802</v>
      </c>
      <c r="D128" s="161">
        <v>99352639.445698902</v>
      </c>
      <c r="E128" s="161">
        <v>257277590.06680101</v>
      </c>
      <c r="F128" s="161">
        <v>277605531.69244498</v>
      </c>
      <c r="G128" s="161">
        <v>54121739.0387097</v>
      </c>
      <c r="H128" s="161">
        <v>52582046.6236559</v>
      </c>
      <c r="I128" s="161">
        <v>106600880.735687</v>
      </c>
      <c r="J128" s="161">
        <v>117913459.74444599</v>
      </c>
      <c r="K128" s="161">
        <v>8753355.8870967701</v>
      </c>
      <c r="L128" s="161">
        <v>42692614.8096774</v>
      </c>
      <c r="M128" s="161">
        <v>220789014.949444</v>
      </c>
      <c r="N128" s="161">
        <v>258971356.40925699</v>
      </c>
      <c r="O128" s="161">
        <v>80885404.275268793</v>
      </c>
      <c r="P128" s="161">
        <v>144029463.110484</v>
      </c>
      <c r="Q128" s="161">
        <v>208917940.90783501</v>
      </c>
      <c r="R128" s="161">
        <v>61557009.407365598</v>
      </c>
      <c r="S128" s="161">
        <v>0</v>
      </c>
      <c r="T128" s="157"/>
      <c r="U128" s="158">
        <v>41486</v>
      </c>
      <c r="V128" s="161">
        <v>279929.36864516139</v>
      </c>
      <c r="W128" s="161">
        <v>4610382.5366774229</v>
      </c>
      <c r="X128" s="161">
        <v>6080068.3665161338</v>
      </c>
      <c r="Y128" s="161">
        <v>4020783.7419838756</v>
      </c>
      <c r="Z128" s="161">
        <v>3281723.9069066048</v>
      </c>
      <c r="AA128" s="161">
        <v>2013129.2553548357</v>
      </c>
      <c r="AB128" s="161">
        <v>14094403.755161293</v>
      </c>
      <c r="AC128" s="161">
        <v>2247649.541717561</v>
      </c>
      <c r="AD128" s="161">
        <v>5114445.2506664824</v>
      </c>
      <c r="AE128" s="161">
        <v>7695690.7135483874</v>
      </c>
      <c r="AF128" s="161">
        <v>3831470.0628387118</v>
      </c>
      <c r="AG128" s="161">
        <v>6979397.7560667209</v>
      </c>
      <c r="AH128" s="161">
        <v>14274000.400889162</v>
      </c>
      <c r="AI128" s="161">
        <v>1758946.9369677436</v>
      </c>
      <c r="AJ128" s="161">
        <v>3233218.0067419186</v>
      </c>
      <c r="AK128" s="161">
        <v>7901168.4710597992</v>
      </c>
      <c r="AL128" s="161">
        <v>6092305.1311161285</v>
      </c>
      <c r="AM128" s="161">
        <v>0</v>
      </c>
      <c r="AN128" s="161">
        <v>93508713.202857941</v>
      </c>
      <c r="AO128" s="161">
        <v>2187239892.2261839</v>
      </c>
      <c r="AP128" s="157">
        <v>4.2751923799123973E-2</v>
      </c>
      <c r="AQ128" s="157"/>
    </row>
    <row r="129" spans="1:43">
      <c r="A129" s="158">
        <v>41517</v>
      </c>
      <c r="B129" s="161">
        <v>150444860.546774</v>
      </c>
      <c r="C129" s="161">
        <v>48768118.799193598</v>
      </c>
      <c r="D129" s="161">
        <v>99438599.472042993</v>
      </c>
      <c r="E129" s="161">
        <v>252174791.96236601</v>
      </c>
      <c r="F129" s="161">
        <v>290982394.70014</v>
      </c>
      <c r="G129" s="161">
        <v>54993969.766129002</v>
      </c>
      <c r="H129" s="161">
        <v>53365065.504301101</v>
      </c>
      <c r="I129" s="161">
        <v>107755773.75056501</v>
      </c>
      <c r="J129" s="161">
        <v>118162587.99719401</v>
      </c>
      <c r="K129" s="161">
        <v>9085071.2822580598</v>
      </c>
      <c r="L129" s="161">
        <v>42315604.5195527</v>
      </c>
      <c r="M129" s="161">
        <v>217338331.97797799</v>
      </c>
      <c r="N129" s="161">
        <v>255932703.18361601</v>
      </c>
      <c r="O129" s="161">
        <v>70237337.063978493</v>
      </c>
      <c r="P129" s="161">
        <v>144483793.50564501</v>
      </c>
      <c r="Q129" s="161">
        <v>212734838.83912599</v>
      </c>
      <c r="R129" s="161">
        <v>61317523.962419398</v>
      </c>
      <c r="S129" s="161">
        <v>0</v>
      </c>
      <c r="T129" s="157"/>
      <c r="U129" s="158">
        <v>41517</v>
      </c>
      <c r="V129" s="161">
        <v>322398.57438712195</v>
      </c>
      <c r="W129" s="161">
        <v>5172248.5540967686</v>
      </c>
      <c r="X129" s="161">
        <v>6363520.8733548392</v>
      </c>
      <c r="Y129" s="161">
        <v>5493967.1945160776</v>
      </c>
      <c r="Z129" s="161">
        <v>1336528.3459831998</v>
      </c>
      <c r="AA129" s="161">
        <v>1871330.4980645189</v>
      </c>
      <c r="AB129" s="161">
        <v>14064007.979483869</v>
      </c>
      <c r="AC129" s="161">
        <v>2157065.4699322004</v>
      </c>
      <c r="AD129" s="161">
        <v>5532808.7303367183</v>
      </c>
      <c r="AE129" s="161">
        <v>7670895.7061290331</v>
      </c>
      <c r="AF129" s="161">
        <v>3886914.0376536762</v>
      </c>
      <c r="AG129" s="161">
        <v>7739803.6426426396</v>
      </c>
      <c r="AH129" s="161">
        <v>14999737.847966075</v>
      </c>
      <c r="AI129" s="161">
        <v>3077782.2923225816</v>
      </c>
      <c r="AJ129" s="161">
        <v>2763142.3293225989</v>
      </c>
      <c r="AK129" s="161">
        <v>6683515.2893048823</v>
      </c>
      <c r="AL129" s="161">
        <v>6057658.9645096725</v>
      </c>
      <c r="AM129" s="161">
        <v>0</v>
      </c>
      <c r="AN129" s="161">
        <v>95193326.33000645</v>
      </c>
      <c r="AO129" s="161">
        <v>2189531366.8332791</v>
      </c>
      <c r="AP129" s="157">
        <v>4.3476575751314597E-2</v>
      </c>
      <c r="AQ129" s="157"/>
    </row>
    <row r="130" spans="1:43">
      <c r="A130" s="158">
        <v>41547</v>
      </c>
      <c r="B130" s="161">
        <v>147753655.585556</v>
      </c>
      <c r="C130" s="161">
        <v>48898696.170000002</v>
      </c>
      <c r="D130" s="161">
        <v>100856478.37083299</v>
      </c>
      <c r="E130" s="161">
        <v>257603890.775273</v>
      </c>
      <c r="F130" s="161">
        <v>296384010.10203803</v>
      </c>
      <c r="G130" s="161">
        <v>59972108.851944402</v>
      </c>
      <c r="H130" s="161">
        <v>53987145.727222197</v>
      </c>
      <c r="I130" s="161">
        <v>108415546.339072</v>
      </c>
      <c r="J130" s="161">
        <v>121319662.203244</v>
      </c>
      <c r="K130" s="161">
        <v>9831829.4833333306</v>
      </c>
      <c r="L130" s="161">
        <v>41941849.607711099</v>
      </c>
      <c r="M130" s="161">
        <v>218980244.45267701</v>
      </c>
      <c r="N130" s="161">
        <v>255215610.57943201</v>
      </c>
      <c r="O130" s="161">
        <v>76328679.25</v>
      </c>
      <c r="P130" s="161">
        <v>147492107.75277799</v>
      </c>
      <c r="Q130" s="161">
        <v>217067966.01000401</v>
      </c>
      <c r="R130" s="161">
        <v>60542907.003555603</v>
      </c>
      <c r="S130" s="161">
        <v>0</v>
      </c>
      <c r="T130" s="157"/>
      <c r="U130" s="158">
        <v>41547</v>
      </c>
      <c r="V130" s="161">
        <v>1515718.1297332831</v>
      </c>
      <c r="W130" s="161">
        <v>4726074.3295999989</v>
      </c>
      <c r="X130" s="161">
        <v>6491092.625500042</v>
      </c>
      <c r="Y130" s="161">
        <v>9750413.5769672394</v>
      </c>
      <c r="Z130" s="161">
        <v>1238525.4877554402</v>
      </c>
      <c r="AA130" s="161">
        <v>1305890.107766672</v>
      </c>
      <c r="AB130" s="161">
        <v>13911732.942733336</v>
      </c>
      <c r="AC130" s="161">
        <v>1959361.6393113583</v>
      </c>
      <c r="AD130" s="161">
        <v>5523557.2356107198</v>
      </c>
      <c r="AE130" s="161">
        <v>7617665.6320000002</v>
      </c>
      <c r="AF130" s="161">
        <v>3913936.8470746689</v>
      </c>
      <c r="AG130" s="161">
        <v>8531642.3656787612</v>
      </c>
      <c r="AH130" s="161">
        <v>15561023.06046816</v>
      </c>
      <c r="AI130" s="161">
        <v>2221914.790000001</v>
      </c>
      <c r="AJ130" s="161">
        <v>2641437.769666642</v>
      </c>
      <c r="AK130" s="161">
        <v>6687457.4487995207</v>
      </c>
      <c r="AL130" s="161">
        <v>6240222.4595733285</v>
      </c>
      <c r="AM130" s="161">
        <v>0</v>
      </c>
      <c r="AN130" s="161">
        <v>99837666.448239192</v>
      </c>
      <c r="AO130" s="161">
        <v>2222592388.2646737</v>
      </c>
      <c r="AP130" s="157">
        <v>4.4919467454034218E-2</v>
      </c>
      <c r="AQ130" s="157"/>
    </row>
    <row r="131" spans="1:43">
      <c r="A131" s="158">
        <v>41578</v>
      </c>
      <c r="B131" s="161">
        <v>156829567.62849501</v>
      </c>
      <c r="C131" s="161">
        <v>48879956.575000003</v>
      </c>
      <c r="D131" s="161">
        <v>99759275.010215104</v>
      </c>
      <c r="E131" s="161">
        <v>260383639.111792</v>
      </c>
      <c r="F131" s="161">
        <v>289278453.259022</v>
      </c>
      <c r="G131" s="161">
        <v>60138167.347311802</v>
      </c>
      <c r="H131" s="161">
        <v>54625559.734417103</v>
      </c>
      <c r="I131" s="161">
        <v>111724432.02870999</v>
      </c>
      <c r="J131" s="161">
        <v>121351518.784935</v>
      </c>
      <c r="K131" s="161">
        <v>9808522.3145161308</v>
      </c>
      <c r="L131" s="161">
        <v>40983043.518730097</v>
      </c>
      <c r="M131" s="161">
        <v>218501369.861139</v>
      </c>
      <c r="N131" s="161">
        <v>249573409.984786</v>
      </c>
      <c r="O131" s="161">
        <v>74404807.213978499</v>
      </c>
      <c r="P131" s="161">
        <v>149546885.91720399</v>
      </c>
      <c r="Q131" s="161">
        <v>210216560.639525</v>
      </c>
      <c r="R131" s="161">
        <v>62985805.370563902</v>
      </c>
      <c r="S131" s="161">
        <v>0</v>
      </c>
      <c r="T131" s="157"/>
      <c r="U131" s="158">
        <v>41578</v>
      </c>
      <c r="V131" s="161">
        <v>932913.40458060056</v>
      </c>
      <c r="W131" s="161">
        <v>4544135.3810000001</v>
      </c>
      <c r="X131" s="161">
        <v>6862279.8687741887</v>
      </c>
      <c r="Y131" s="161">
        <v>8903601.4965849593</v>
      </c>
      <c r="Z131" s="161">
        <v>1767962.8989173621</v>
      </c>
      <c r="AA131" s="161">
        <v>1388407.7583225835</v>
      </c>
      <c r="AB131" s="161">
        <v>13908113.221869949</v>
      </c>
      <c r="AC131" s="161">
        <v>1444305.8465548009</v>
      </c>
      <c r="AD131" s="161">
        <v>5886758.7158077992</v>
      </c>
      <c r="AE131" s="161">
        <v>7611923.0322580654</v>
      </c>
      <c r="AF131" s="161">
        <v>3985090.8777523879</v>
      </c>
      <c r="AG131" s="161">
        <v>9443375.8066633195</v>
      </c>
      <c r="AH131" s="161">
        <v>16484066.091825679</v>
      </c>
      <c r="AI131" s="161">
        <v>2622589.2943225801</v>
      </c>
      <c r="AJ131" s="161">
        <v>1739973.1099355221</v>
      </c>
      <c r="AK131" s="161">
        <v>7480113.7232570015</v>
      </c>
      <c r="AL131" s="161">
        <v>6265890.8755323319</v>
      </c>
      <c r="AM131" s="161">
        <v>0</v>
      </c>
      <c r="AN131" s="161">
        <v>101271501.40395913</v>
      </c>
      <c r="AO131" s="161">
        <v>2218990974.3003407</v>
      </c>
      <c r="AP131" s="157">
        <v>4.5638536874126112E-2</v>
      </c>
      <c r="AQ131" s="157"/>
    </row>
    <row r="132" spans="1:43">
      <c r="A132" s="158">
        <v>41608</v>
      </c>
      <c r="B132" s="161">
        <v>159446375.30152801</v>
      </c>
      <c r="C132" s="161">
        <v>50034125.523333304</v>
      </c>
      <c r="D132" s="161">
        <v>98938583.853888899</v>
      </c>
      <c r="E132" s="161">
        <v>268270502.05716699</v>
      </c>
      <c r="F132" s="161">
        <v>298887867.41653597</v>
      </c>
      <c r="G132" s="161">
        <v>60867090.732777797</v>
      </c>
      <c r="H132" s="161">
        <v>56211807.711111099</v>
      </c>
      <c r="I132" s="161">
        <v>110944082.447153</v>
      </c>
      <c r="J132" s="161">
        <v>124188805.605033</v>
      </c>
      <c r="K132" s="161">
        <v>9736919.3699999992</v>
      </c>
      <c r="L132" s="161">
        <v>39910489.422777802</v>
      </c>
      <c r="M132" s="161">
        <v>218958072.20669901</v>
      </c>
      <c r="N132" s="161">
        <v>245844521.18603399</v>
      </c>
      <c r="O132" s="161">
        <v>73849733.088333294</v>
      </c>
      <c r="P132" s="161">
        <v>152147481.183889</v>
      </c>
      <c r="Q132" s="161">
        <v>219771392.018433</v>
      </c>
      <c r="R132" s="161">
        <v>65809142.180166699</v>
      </c>
      <c r="S132" s="161">
        <v>0</v>
      </c>
      <c r="T132" s="157"/>
      <c r="U132" s="158">
        <v>41608</v>
      </c>
      <c r="V132" s="161">
        <v>1373405.1638166383</v>
      </c>
      <c r="W132" s="161">
        <v>4525699.6372000035</v>
      </c>
      <c r="X132" s="161">
        <v>7133548.437533332</v>
      </c>
      <c r="Y132" s="161">
        <v>7644393.6231399588</v>
      </c>
      <c r="Z132" s="161">
        <v>3099349.6400156841</v>
      </c>
      <c r="AA132" s="161">
        <v>1503183.2420666656</v>
      </c>
      <c r="AB132" s="161">
        <v>14098094.944666669</v>
      </c>
      <c r="AC132" s="161">
        <v>2334891.4063416403</v>
      </c>
      <c r="AD132" s="161">
        <v>6120117.5573960412</v>
      </c>
      <c r="AE132" s="161">
        <v>7664722.7055999991</v>
      </c>
      <c r="AF132" s="161">
        <v>4214676.0392666636</v>
      </c>
      <c r="AG132" s="161">
        <v>9570784.5351961218</v>
      </c>
      <c r="AH132" s="161">
        <v>17475399.017675925</v>
      </c>
      <c r="AI132" s="161">
        <v>2620411.9294000063</v>
      </c>
      <c r="AJ132" s="161">
        <v>1487150.7279333211</v>
      </c>
      <c r="AK132" s="161">
        <v>7063789.457788039</v>
      </c>
      <c r="AL132" s="161">
        <v>7250626.8383799968</v>
      </c>
      <c r="AM132" s="161">
        <v>0</v>
      </c>
      <c r="AN132" s="161">
        <v>105180244.90341669</v>
      </c>
      <c r="AO132" s="161">
        <v>2253816991.3048611</v>
      </c>
      <c r="AP132" s="157">
        <v>4.6667606690870653E-2</v>
      </c>
      <c r="AQ132" s="157"/>
    </row>
    <row r="133" spans="1:43">
      <c r="A133" s="158">
        <v>41639</v>
      </c>
      <c r="B133" s="161">
        <v>171216185.51828</v>
      </c>
      <c r="C133" s="161">
        <v>52519751.744354799</v>
      </c>
      <c r="D133" s="161">
        <v>100741940.579301</v>
      </c>
      <c r="E133" s="161">
        <v>279714775.67419797</v>
      </c>
      <c r="F133" s="161">
        <v>307364930.59161502</v>
      </c>
      <c r="G133" s="161">
        <v>63404219.666666701</v>
      </c>
      <c r="H133" s="161">
        <v>56391561.5145161</v>
      </c>
      <c r="I133" s="161">
        <v>113865930.842898</v>
      </c>
      <c r="J133" s="161">
        <v>125910842.356903</v>
      </c>
      <c r="K133" s="161">
        <v>9395996.7822580691</v>
      </c>
      <c r="L133" s="161">
        <v>37969802.853225797</v>
      </c>
      <c r="M133" s="161">
        <v>232975109.95565099</v>
      </c>
      <c r="N133" s="161">
        <v>245379589.413739</v>
      </c>
      <c r="O133" s="161">
        <v>73394953.784946203</v>
      </c>
      <c r="P133" s="161">
        <v>157361223.79354799</v>
      </c>
      <c r="Q133" s="161">
        <v>227517645.29342201</v>
      </c>
      <c r="R133" s="161">
        <v>71645873.6987634</v>
      </c>
      <c r="S133" s="161">
        <v>0</v>
      </c>
      <c r="T133" s="157"/>
      <c r="U133" s="158">
        <v>41639</v>
      </c>
      <c r="V133" s="161">
        <v>780653.96780640259</v>
      </c>
      <c r="W133" s="161">
        <v>4064667.8906774241</v>
      </c>
      <c r="X133" s="161">
        <v>7232965.2904838808</v>
      </c>
      <c r="Y133" s="161">
        <v>7165620.9490962476</v>
      </c>
      <c r="Z133" s="161">
        <v>2664416.0390062034</v>
      </c>
      <c r="AA133" s="161">
        <v>1697391.7999999961</v>
      </c>
      <c r="AB133" s="161">
        <v>14406224.64825807</v>
      </c>
      <c r="AC133" s="161">
        <v>2490443.3988522403</v>
      </c>
      <c r="AD133" s="161">
        <v>6285116.7571716402</v>
      </c>
      <c r="AE133" s="161">
        <v>7737624.8361290311</v>
      </c>
      <c r="AF133" s="161">
        <v>4171643.237612905</v>
      </c>
      <c r="AG133" s="161">
        <v>7704652.0553218834</v>
      </c>
      <c r="AH133" s="161">
        <v>18066823.63035132</v>
      </c>
      <c r="AI133" s="161">
        <v>2991108.6058064569</v>
      </c>
      <c r="AJ133" s="161">
        <v>2521028.4047742449</v>
      </c>
      <c r="AK133" s="161">
        <v>7971923.0547893606</v>
      </c>
      <c r="AL133" s="161">
        <v>9605359.6761483923</v>
      </c>
      <c r="AM133" s="161">
        <v>0</v>
      </c>
      <c r="AN133" s="161">
        <v>107557664.2422857</v>
      </c>
      <c r="AO133" s="161">
        <v>2326770334.0642862</v>
      </c>
      <c r="AP133" s="157">
        <v>4.6226162792100477E-2</v>
      </c>
      <c r="AQ133" s="157"/>
    </row>
    <row r="134" spans="1:43">
      <c r="A134" s="158">
        <v>41670</v>
      </c>
      <c r="B134" s="161">
        <v>170317193.747177</v>
      </c>
      <c r="C134" s="161">
        <v>55585900.5209677</v>
      </c>
      <c r="D134" s="161">
        <v>101002426.07661299</v>
      </c>
      <c r="E134" s="161">
        <v>285320342.94237101</v>
      </c>
      <c r="F134" s="161">
        <v>315060974.39378798</v>
      </c>
      <c r="G134" s="161">
        <v>62374598.7634409</v>
      </c>
      <c r="H134" s="161">
        <v>58487593.918757997</v>
      </c>
      <c r="I134" s="161">
        <v>119386790.245968</v>
      </c>
      <c r="J134" s="161">
        <v>128165057.41304301</v>
      </c>
      <c r="K134" s="161">
        <v>9241375.7903225794</v>
      </c>
      <c r="L134" s="161">
        <v>38059287.582389303</v>
      </c>
      <c r="M134" s="161">
        <v>247955163.13079199</v>
      </c>
      <c r="N134" s="161">
        <v>247519923.46647999</v>
      </c>
      <c r="O134" s="161">
        <v>73646287.7741936</v>
      </c>
      <c r="P134" s="161">
        <v>157421815.960484</v>
      </c>
      <c r="Q134" s="161">
        <v>220201433.07801101</v>
      </c>
      <c r="R134" s="161">
        <v>75350817.464408606</v>
      </c>
      <c r="S134" s="161">
        <v>0</v>
      </c>
      <c r="T134" s="157"/>
      <c r="U134" s="158">
        <v>41670</v>
      </c>
      <c r="V134" s="161">
        <v>992327.52033875883</v>
      </c>
      <c r="W134" s="161">
        <v>3022062.0974838762</v>
      </c>
      <c r="X134" s="161">
        <v>7412440.4208064415</v>
      </c>
      <c r="Y134" s="161">
        <v>5811413.6869154871</v>
      </c>
      <c r="Z134" s="161">
        <v>3521145.9427454397</v>
      </c>
      <c r="AA134" s="161">
        <v>1802817.7583870916</v>
      </c>
      <c r="AB134" s="161">
        <v>13972529.24974904</v>
      </c>
      <c r="AC134" s="161">
        <v>2018091.0104838405</v>
      </c>
      <c r="AD134" s="161">
        <v>5997698.1704348382</v>
      </c>
      <c r="AE134" s="161">
        <v>7806945.1351612909</v>
      </c>
      <c r="AF134" s="161">
        <v>4183863.7801132826</v>
      </c>
      <c r="AG134" s="161">
        <v>5543083.2143049613</v>
      </c>
      <c r="AH134" s="161">
        <v>18114903.294022404</v>
      </c>
      <c r="AI134" s="161">
        <v>2690269.6270967685</v>
      </c>
      <c r="AJ134" s="161">
        <v>1621708.7347419187</v>
      </c>
      <c r="AK134" s="161">
        <v>9909557.1206386834</v>
      </c>
      <c r="AL134" s="161">
        <v>11750735.514270967</v>
      </c>
      <c r="AM134" s="161">
        <v>0</v>
      </c>
      <c r="AN134" s="161">
        <v>106171592.27769507</v>
      </c>
      <c r="AO134" s="161">
        <v>2365096982.2692075</v>
      </c>
      <c r="AP134" s="157">
        <v>4.48910099981727E-2</v>
      </c>
      <c r="AQ134" s="157"/>
    </row>
    <row r="135" spans="1:43">
      <c r="A135" s="158">
        <v>41698</v>
      </c>
      <c r="B135" s="161">
        <v>171924771.032738</v>
      </c>
      <c r="C135" s="161">
        <v>57892285.4178572</v>
      </c>
      <c r="D135" s="161">
        <v>103351963.133929</v>
      </c>
      <c r="E135" s="161">
        <v>291678985.22556502</v>
      </c>
      <c r="F135" s="161">
        <v>321098759.25466597</v>
      </c>
      <c r="G135" s="161">
        <v>63025276.836904801</v>
      </c>
      <c r="H135" s="161">
        <v>59082915.7845238</v>
      </c>
      <c r="I135" s="161">
        <v>117137450.379263</v>
      </c>
      <c r="J135" s="161">
        <v>129325638.537625</v>
      </c>
      <c r="K135" s="161">
        <v>9576262.5964285694</v>
      </c>
      <c r="L135" s="161">
        <v>39443821.069242902</v>
      </c>
      <c r="M135" s="161">
        <v>252044692.18289399</v>
      </c>
      <c r="N135" s="161">
        <v>249503077.10297099</v>
      </c>
      <c r="O135" s="161">
        <v>73637370.5428572</v>
      </c>
      <c r="P135" s="161">
        <v>155246704.570952</v>
      </c>
      <c r="Q135" s="161">
        <v>216194598.826498</v>
      </c>
      <c r="R135" s="161">
        <v>76837431.180297598</v>
      </c>
      <c r="S135" s="161">
        <v>0</v>
      </c>
      <c r="T135" s="157"/>
      <c r="U135" s="158">
        <v>41698</v>
      </c>
      <c r="V135" s="161">
        <v>474644.36607144028</v>
      </c>
      <c r="W135" s="161">
        <v>2403040.999857136</v>
      </c>
      <c r="X135" s="161">
        <v>7376378.9239285197</v>
      </c>
      <c r="Y135" s="161">
        <v>4486700.5929322019</v>
      </c>
      <c r="Z135" s="161">
        <v>3107543.2794400826</v>
      </c>
      <c r="AA135" s="161">
        <v>1325933.5695714233</v>
      </c>
      <c r="AB135" s="161">
        <v>13747071.715857144</v>
      </c>
      <c r="AC135" s="161">
        <v>2032854.8844884411</v>
      </c>
      <c r="AD135" s="161">
        <v>6156285.5554850008</v>
      </c>
      <c r="AE135" s="161">
        <v>7668743.0984285716</v>
      </c>
      <c r="AF135" s="161">
        <v>4021948.3316908516</v>
      </c>
      <c r="AG135" s="161">
        <v>4796729.4780527204</v>
      </c>
      <c r="AH135" s="161">
        <v>16881036.75764348</v>
      </c>
      <c r="AI135" s="161">
        <v>2849816.6448571365</v>
      </c>
      <c r="AJ135" s="161">
        <v>2542582.0614857599</v>
      </c>
      <c r="AK135" s="161">
        <v>10049056.410820246</v>
      </c>
      <c r="AL135" s="161">
        <v>11504039.398364289</v>
      </c>
      <c r="AM135" s="161">
        <v>0</v>
      </c>
      <c r="AN135" s="161">
        <v>101424406.06897445</v>
      </c>
      <c r="AO135" s="161">
        <v>2387002003.6752129</v>
      </c>
      <c r="AP135" s="157">
        <v>4.249028945631951E-2</v>
      </c>
      <c r="AQ135" s="157"/>
    </row>
    <row r="136" spans="1:43">
      <c r="A136" s="158">
        <v>41729</v>
      </c>
      <c r="B136" s="161">
        <v>173922209.67258099</v>
      </c>
      <c r="C136" s="161">
        <v>60964519.453225799</v>
      </c>
      <c r="D136" s="161">
        <v>105688334.32609899</v>
      </c>
      <c r="E136" s="161">
        <v>293645627.069489</v>
      </c>
      <c r="F136" s="161">
        <v>329515601.30223799</v>
      </c>
      <c r="G136" s="161">
        <v>64379753.4650537</v>
      </c>
      <c r="H136" s="161">
        <v>61255877.989785001</v>
      </c>
      <c r="I136" s="161">
        <v>116660234.96585999</v>
      </c>
      <c r="J136" s="161">
        <v>130495514.630035</v>
      </c>
      <c r="K136" s="161">
        <v>9730392.8548387103</v>
      </c>
      <c r="L136" s="161">
        <v>40089704.911827996</v>
      </c>
      <c r="M136" s="161">
        <v>253099214.482535</v>
      </c>
      <c r="N136" s="161">
        <v>253782235.98768601</v>
      </c>
      <c r="O136" s="161">
        <v>72330574.361290306</v>
      </c>
      <c r="P136" s="161">
        <v>154164210.828226</v>
      </c>
      <c r="Q136" s="161">
        <v>216796664.523164</v>
      </c>
      <c r="R136" s="161">
        <v>77790881.053655893</v>
      </c>
      <c r="S136" s="161">
        <v>0</v>
      </c>
      <c r="T136" s="157"/>
      <c r="U136" s="158">
        <v>41729</v>
      </c>
      <c r="V136" s="161">
        <v>599304.35929028317</v>
      </c>
      <c r="W136" s="161">
        <v>1730228.6056129038</v>
      </c>
      <c r="X136" s="161">
        <v>7455629.3008681238</v>
      </c>
      <c r="Y136" s="161">
        <v>4732285.751661323</v>
      </c>
      <c r="Z136" s="161">
        <v>7073799.7837314382</v>
      </c>
      <c r="AA136" s="161">
        <v>936027.10419355612</v>
      </c>
      <c r="AB136" s="161">
        <v>13525424.901225802</v>
      </c>
      <c r="AC136" s="161">
        <v>2073696.9640968014</v>
      </c>
      <c r="AD136" s="161">
        <v>6435272.8243957981</v>
      </c>
      <c r="AE136" s="161">
        <v>7688751.6274193544</v>
      </c>
      <c r="AF136" s="161">
        <v>3430324.4405806409</v>
      </c>
      <c r="AG136" s="161">
        <v>5541337.0220957994</v>
      </c>
      <c r="AH136" s="161">
        <v>15976535.931477681</v>
      </c>
      <c r="AI136" s="161">
        <v>2689663.816645164</v>
      </c>
      <c r="AJ136" s="161">
        <v>3737673.8906128816</v>
      </c>
      <c r="AK136" s="161">
        <v>9922119.0472203195</v>
      </c>
      <c r="AL136" s="161">
        <v>11020427.333561292</v>
      </c>
      <c r="AM136" s="161">
        <v>0</v>
      </c>
      <c r="AN136" s="161">
        <v>104568502.70468916</v>
      </c>
      <c r="AO136" s="161">
        <v>2414311551.8775902</v>
      </c>
      <c r="AP136" s="157">
        <v>4.3311934047354866E-2</v>
      </c>
      <c r="AQ136" s="157"/>
    </row>
    <row r="137" spans="1:43">
      <c r="A137" s="158">
        <v>41759</v>
      </c>
      <c r="B137" s="161">
        <v>180161265.76750001</v>
      </c>
      <c r="C137" s="161">
        <v>63799532.978333399</v>
      </c>
      <c r="D137" s="161">
        <v>105206130.94152801</v>
      </c>
      <c r="E137" s="161">
        <v>295691575.75527298</v>
      </c>
      <c r="F137" s="161">
        <v>339376774.624461</v>
      </c>
      <c r="G137" s="161">
        <v>66236819.316111103</v>
      </c>
      <c r="H137" s="161">
        <v>59817816.207222201</v>
      </c>
      <c r="I137" s="161">
        <v>122946190.585972</v>
      </c>
      <c r="J137" s="161">
        <v>131863796.69650801</v>
      </c>
      <c r="K137" s="161">
        <v>9408001.4250000007</v>
      </c>
      <c r="L137" s="161">
        <v>38878136.522777803</v>
      </c>
      <c r="M137" s="161">
        <v>252083966.11238801</v>
      </c>
      <c r="N137" s="161">
        <v>259245005.38630301</v>
      </c>
      <c r="O137" s="161">
        <v>71954992.708892703</v>
      </c>
      <c r="P137" s="161">
        <v>154809796.84738901</v>
      </c>
      <c r="Q137" s="161">
        <v>225277537.79443499</v>
      </c>
      <c r="R137" s="161">
        <v>70828967.770750001</v>
      </c>
      <c r="S137" s="161">
        <v>0</v>
      </c>
      <c r="T137" s="157"/>
      <c r="U137" s="158">
        <v>41759</v>
      </c>
      <c r="V137" s="161">
        <v>543493.4378999956</v>
      </c>
      <c r="W137" s="161">
        <v>1280267.6725999936</v>
      </c>
      <c r="X137" s="161">
        <v>7744594.8170166407</v>
      </c>
      <c r="Y137" s="161">
        <v>4772352.0793672428</v>
      </c>
      <c r="Z137" s="161">
        <v>8435712.3850646839</v>
      </c>
      <c r="AA137" s="161">
        <v>900997.28206666745</v>
      </c>
      <c r="AB137" s="161">
        <v>13649031.585133336</v>
      </c>
      <c r="AC137" s="161">
        <v>1329486.5296833608</v>
      </c>
      <c r="AD137" s="161">
        <v>6437010.6664190404</v>
      </c>
      <c r="AE137" s="161">
        <v>7770554.7290000003</v>
      </c>
      <c r="AF137" s="161">
        <v>3466985.6872666636</v>
      </c>
      <c r="AG137" s="161">
        <v>7191180.2565134354</v>
      </c>
      <c r="AH137" s="161">
        <v>15214160.343643643</v>
      </c>
      <c r="AI137" s="161">
        <v>2870968.5749328751</v>
      </c>
      <c r="AJ137" s="161">
        <v>3188232.4083133191</v>
      </c>
      <c r="AK137" s="161">
        <v>9199175.0546678044</v>
      </c>
      <c r="AL137" s="161">
        <v>12152445.237510001</v>
      </c>
      <c r="AM137" s="161">
        <v>0</v>
      </c>
      <c r="AN137" s="161">
        <v>106146648.7470987</v>
      </c>
      <c r="AO137" s="161">
        <v>2447586307.4408445</v>
      </c>
      <c r="AP137" s="157">
        <v>4.3367887957374569E-2</v>
      </c>
      <c r="AQ137" s="157"/>
    </row>
    <row r="138" spans="1:43">
      <c r="A138" s="158">
        <v>41790</v>
      </c>
      <c r="B138" s="161">
        <v>185524393.182796</v>
      </c>
      <c r="C138" s="161">
        <v>66810550.712903202</v>
      </c>
      <c r="D138" s="161">
        <v>104919711.405138</v>
      </c>
      <c r="E138" s="161">
        <v>298447287.79213798</v>
      </c>
      <c r="F138" s="161">
        <v>343677753.90551198</v>
      </c>
      <c r="G138" s="161">
        <v>65897272.228494599</v>
      </c>
      <c r="H138" s="161">
        <v>60311223.895161301</v>
      </c>
      <c r="I138" s="161">
        <v>121559964.147043</v>
      </c>
      <c r="J138" s="161">
        <v>131712597.88509899</v>
      </c>
      <c r="K138" s="161">
        <v>9130924.2016128991</v>
      </c>
      <c r="L138" s="161">
        <v>36645031.115591399</v>
      </c>
      <c r="M138" s="161">
        <v>252521238.17823201</v>
      </c>
      <c r="N138" s="161">
        <v>261342715.191147</v>
      </c>
      <c r="O138" s="161">
        <v>71275070.098831996</v>
      </c>
      <c r="P138" s="161">
        <v>152826645.87258101</v>
      </c>
      <c r="Q138" s="161">
        <v>219168033.89889899</v>
      </c>
      <c r="R138" s="161">
        <v>80749350.182956994</v>
      </c>
      <c r="S138" s="161">
        <v>0</v>
      </c>
      <c r="T138" s="157"/>
      <c r="U138" s="158">
        <v>41790</v>
      </c>
      <c r="V138" s="161">
        <v>209285.42806448042</v>
      </c>
      <c r="W138" s="161">
        <v>786910.68445161544</v>
      </c>
      <c r="X138" s="161">
        <v>8062205.4413834382</v>
      </c>
      <c r="Y138" s="161">
        <v>4970097.8549434468</v>
      </c>
      <c r="Z138" s="161">
        <v>7937511.8613385633</v>
      </c>
      <c r="AA138" s="161">
        <v>893337.72258064896</v>
      </c>
      <c r="AB138" s="161">
        <v>12629077.392580647</v>
      </c>
      <c r="AC138" s="161">
        <v>914461.91235483997</v>
      </c>
      <c r="AD138" s="161">
        <v>6244477.0237881206</v>
      </c>
      <c r="AE138" s="161">
        <v>7547781.5158064524</v>
      </c>
      <c r="AF138" s="161">
        <v>3725591.6861290317</v>
      </c>
      <c r="AG138" s="161">
        <v>7964122.2286121622</v>
      </c>
      <c r="AH138" s="161">
        <v>15066967.927062362</v>
      </c>
      <c r="AI138" s="161">
        <v>2496671.3981401604</v>
      </c>
      <c r="AJ138" s="161">
        <v>3217065.3952902779</v>
      </c>
      <c r="AK138" s="161">
        <v>10361315.192132119</v>
      </c>
      <c r="AL138" s="161">
        <v>11379915.03804516</v>
      </c>
      <c r="AM138" s="161">
        <v>0</v>
      </c>
      <c r="AN138" s="161">
        <v>104406795.70270354</v>
      </c>
      <c r="AO138" s="161">
        <v>2462519763.8941374</v>
      </c>
      <c r="AP138" s="157">
        <v>4.2398358475547217E-2</v>
      </c>
      <c r="AQ138" s="157"/>
    </row>
    <row r="139" spans="1:43">
      <c r="A139" s="158">
        <v>41820</v>
      </c>
      <c r="B139" s="161">
        <v>188839877.959167</v>
      </c>
      <c r="C139" s="161">
        <v>68855922.325000003</v>
      </c>
      <c r="D139" s="161">
        <v>106385077.949166</v>
      </c>
      <c r="E139" s="161">
        <v>308079511.86733299</v>
      </c>
      <c r="F139" s="161">
        <v>345191344.88426203</v>
      </c>
      <c r="G139" s="161">
        <v>66351740.358888902</v>
      </c>
      <c r="H139" s="161">
        <v>57719444.460555598</v>
      </c>
      <c r="I139" s="161">
        <v>119860963.625278</v>
      </c>
      <c r="J139" s="161">
        <v>133206059.281717</v>
      </c>
      <c r="K139" s="161">
        <v>9366615.3666666709</v>
      </c>
      <c r="L139" s="161">
        <v>36340308.489777803</v>
      </c>
      <c r="M139" s="161">
        <v>251435865.28746399</v>
      </c>
      <c r="N139" s="161">
        <v>259438248.36221099</v>
      </c>
      <c r="O139" s="161">
        <v>70610927.105000004</v>
      </c>
      <c r="P139" s="161">
        <v>155130360.54111099</v>
      </c>
      <c r="Q139" s="161">
        <v>220457992.11383101</v>
      </c>
      <c r="R139" s="161">
        <v>82419976.815166697</v>
      </c>
      <c r="S139" s="161">
        <v>0</v>
      </c>
      <c r="T139" s="157"/>
      <c r="U139" s="158">
        <v>41820</v>
      </c>
      <c r="V139" s="161">
        <v>397954.7448999621</v>
      </c>
      <c r="W139" s="161">
        <v>245125.82099999953</v>
      </c>
      <c r="X139" s="161">
        <v>8056142.8761000801</v>
      </c>
      <c r="Y139" s="161">
        <v>4612702.7759200484</v>
      </c>
      <c r="Z139" s="161">
        <v>8234011.3138885647</v>
      </c>
      <c r="AA139" s="161">
        <v>969354.48693333194</v>
      </c>
      <c r="AB139" s="161">
        <v>11698276.294733327</v>
      </c>
      <c r="AC139" s="161">
        <v>1337385.9949666411</v>
      </c>
      <c r="AD139" s="161">
        <v>5270981.6561939605</v>
      </c>
      <c r="AE139" s="161">
        <v>7586919.2259999998</v>
      </c>
      <c r="AF139" s="161">
        <v>3783175.651226664</v>
      </c>
      <c r="AG139" s="161">
        <v>8804032.0355043188</v>
      </c>
      <c r="AH139" s="161">
        <v>15616266.256534684</v>
      </c>
      <c r="AI139" s="161">
        <v>2093278.1774000004</v>
      </c>
      <c r="AJ139" s="161">
        <v>2962748.5050666817</v>
      </c>
      <c r="AK139" s="161">
        <v>10409989.546340279</v>
      </c>
      <c r="AL139" s="161">
        <v>11135286.482179996</v>
      </c>
      <c r="AM139" s="161">
        <v>0</v>
      </c>
      <c r="AN139" s="161">
        <v>103213631.84488851</v>
      </c>
      <c r="AO139" s="161">
        <v>2479690236.7925954</v>
      </c>
      <c r="AP139" s="157">
        <v>4.1623598913061104E-2</v>
      </c>
      <c r="AQ139" s="157"/>
    </row>
    <row r="140" spans="1:43">
      <c r="A140" s="158">
        <v>41851</v>
      </c>
      <c r="B140" s="161">
        <v>193669992.96129</v>
      </c>
      <c r="C140" s="161">
        <v>67937197.069354802</v>
      </c>
      <c r="D140" s="161">
        <v>103938235.86488301</v>
      </c>
      <c r="E140" s="161">
        <v>305233101.22990602</v>
      </c>
      <c r="F140" s="161">
        <v>351250996.378232</v>
      </c>
      <c r="G140" s="161">
        <v>68568065.282258093</v>
      </c>
      <c r="H140" s="161">
        <v>60558148.744085997</v>
      </c>
      <c r="I140" s="161">
        <v>121110958.650075</v>
      </c>
      <c r="J140" s="161">
        <v>137885977.009543</v>
      </c>
      <c r="K140" s="161">
        <v>9649885.5</v>
      </c>
      <c r="L140" s="161">
        <v>35480448.8073892</v>
      </c>
      <c r="M140" s="161">
        <v>254672709.59150001</v>
      </c>
      <c r="N140" s="161">
        <v>260404108.86368999</v>
      </c>
      <c r="O140" s="161">
        <v>70453877.362903193</v>
      </c>
      <c r="P140" s="161">
        <v>157802879.13268799</v>
      </c>
      <c r="Q140" s="161">
        <v>219139302.06629899</v>
      </c>
      <c r="R140" s="161">
        <v>82380403.223655894</v>
      </c>
      <c r="S140" s="161">
        <v>0</v>
      </c>
      <c r="T140" s="157"/>
      <c r="U140" s="158">
        <v>41851</v>
      </c>
      <c r="V140" s="161">
        <v>621695.49464520067</v>
      </c>
      <c r="W140" s="161">
        <v>250421.83167742472</v>
      </c>
      <c r="X140" s="161">
        <v>8541586.6962140389</v>
      </c>
      <c r="Y140" s="161">
        <v>5051489.9824112803</v>
      </c>
      <c r="Z140" s="161">
        <v>7900110.0446121618</v>
      </c>
      <c r="AA140" s="161">
        <v>736086.93612902891</v>
      </c>
      <c r="AB140" s="161">
        <v>10927128.500709683</v>
      </c>
      <c r="AC140" s="161">
        <v>782362.70199100114</v>
      </c>
      <c r="AD140" s="161">
        <v>5107297.9488548413</v>
      </c>
      <c r="AE140" s="161">
        <v>7574673.7400000002</v>
      </c>
      <c r="AF140" s="161">
        <v>3615428.4331132965</v>
      </c>
      <c r="AG140" s="161">
        <v>9439071.949020002</v>
      </c>
      <c r="AH140" s="161">
        <v>15598328.436357204</v>
      </c>
      <c r="AI140" s="161">
        <v>2222364.7464516163</v>
      </c>
      <c r="AJ140" s="161">
        <v>2970247.6340774409</v>
      </c>
      <c r="AK140" s="161">
        <v>10379512.492044125</v>
      </c>
      <c r="AL140" s="161">
        <v>10709657.713161295</v>
      </c>
      <c r="AM140" s="161">
        <v>0</v>
      </c>
      <c r="AN140" s="161">
        <v>102427465.28146963</v>
      </c>
      <c r="AO140" s="161">
        <v>2500136287.7377529</v>
      </c>
      <c r="AP140" s="157">
        <v>4.0968752697138393E-2</v>
      </c>
      <c r="AQ140" s="157"/>
    </row>
    <row r="141" spans="1:43">
      <c r="A141" s="158">
        <v>41882</v>
      </c>
      <c r="B141" s="161">
        <v>197614452.262366</v>
      </c>
      <c r="C141" s="161">
        <v>68567433.169354796</v>
      </c>
      <c r="D141" s="161">
        <v>104211675.12864301</v>
      </c>
      <c r="E141" s="161">
        <v>313399367.64219999</v>
      </c>
      <c r="F141" s="161">
        <v>358030970.06007898</v>
      </c>
      <c r="G141" s="161">
        <v>69334583.293548405</v>
      </c>
      <c r="H141" s="161">
        <v>63062960.7817204</v>
      </c>
      <c r="I141" s="161">
        <v>121298332.83828001</v>
      </c>
      <c r="J141" s="161">
        <v>142152268.77474201</v>
      </c>
      <c r="K141" s="161">
        <v>10263142.351612899</v>
      </c>
      <c r="L141" s="161">
        <v>36029783.174731202</v>
      </c>
      <c r="M141" s="161">
        <v>259307261.866559</v>
      </c>
      <c r="N141" s="161">
        <v>258332280.707674</v>
      </c>
      <c r="O141" s="161">
        <v>69665008.253225803</v>
      </c>
      <c r="P141" s="161">
        <v>158455659.883333</v>
      </c>
      <c r="Q141" s="161">
        <v>218038660.32340601</v>
      </c>
      <c r="R141" s="161">
        <v>82705833.378924698</v>
      </c>
      <c r="S141" s="161">
        <v>0</v>
      </c>
      <c r="T141" s="157"/>
      <c r="U141" s="158">
        <v>41882</v>
      </c>
      <c r="V141" s="161">
        <v>475049.07851608098</v>
      </c>
      <c r="W141" s="161">
        <v>377188.82967742532</v>
      </c>
      <c r="X141" s="161">
        <v>8626358.5645628385</v>
      </c>
      <c r="Y141" s="161">
        <v>4855114.462935999</v>
      </c>
      <c r="Z141" s="161">
        <v>6426188.1727905199</v>
      </c>
      <c r="AA141" s="161">
        <v>723177.68477419112</v>
      </c>
      <c r="AB141" s="161">
        <v>10439161.896193553</v>
      </c>
      <c r="AC141" s="161">
        <v>3276388.9594063982</v>
      </c>
      <c r="AD141" s="161">
        <v>5071863.7470309585</v>
      </c>
      <c r="AE141" s="161">
        <v>7532534.1078064516</v>
      </c>
      <c r="AF141" s="161">
        <v>3560631.9890322555</v>
      </c>
      <c r="AG141" s="161">
        <v>9123138.9660129212</v>
      </c>
      <c r="AH141" s="161">
        <v>14774535.595079124</v>
      </c>
      <c r="AI141" s="161">
        <v>2148983.2396129044</v>
      </c>
      <c r="AJ141" s="161">
        <v>3118025.49400004</v>
      </c>
      <c r="AK141" s="161">
        <v>10535303.79119128</v>
      </c>
      <c r="AL141" s="161">
        <v>10871867.094529038</v>
      </c>
      <c r="AM141" s="161">
        <v>0</v>
      </c>
      <c r="AN141" s="161">
        <v>101935511.67315197</v>
      </c>
      <c r="AO141" s="161">
        <v>2530469673.8904004</v>
      </c>
      <c r="AP141" s="157">
        <v>4.0283237821393862E-2</v>
      </c>
      <c r="AQ141" s="157"/>
    </row>
    <row r="142" spans="1:43">
      <c r="A142" s="158">
        <v>41912</v>
      </c>
      <c r="B142" s="161">
        <v>199011667.47388899</v>
      </c>
      <c r="C142" s="161">
        <v>69690174.8783333</v>
      </c>
      <c r="D142" s="161">
        <v>107664660.395684</v>
      </c>
      <c r="E142" s="161">
        <v>323247377.64633298</v>
      </c>
      <c r="F142" s="161">
        <v>358837458.37976199</v>
      </c>
      <c r="G142" s="161">
        <v>69900536.803888902</v>
      </c>
      <c r="H142" s="161">
        <v>62240886.347777799</v>
      </c>
      <c r="I142" s="161">
        <v>120596345.654411</v>
      </c>
      <c r="J142" s="161">
        <v>144109298.80678901</v>
      </c>
      <c r="K142" s="161">
        <v>10090179.991666701</v>
      </c>
      <c r="L142" s="161">
        <v>35278704.949011102</v>
      </c>
      <c r="M142" s="161">
        <v>260436538.279073</v>
      </c>
      <c r="N142" s="161">
        <v>253515433.477644</v>
      </c>
      <c r="O142" s="161">
        <v>69186424.468333304</v>
      </c>
      <c r="P142" s="161">
        <v>161320674.01444399</v>
      </c>
      <c r="Q142" s="161">
        <v>224763033.99836501</v>
      </c>
      <c r="R142" s="161">
        <v>82034588.039250001</v>
      </c>
      <c r="S142" s="161">
        <v>0</v>
      </c>
      <c r="T142" s="157"/>
      <c r="U142" s="158">
        <v>41912</v>
      </c>
      <c r="V142" s="161">
        <v>857357.87313332036</v>
      </c>
      <c r="W142" s="161">
        <v>778490.14460000489</v>
      </c>
      <c r="X142" s="161">
        <v>8411434.5225179195</v>
      </c>
      <c r="Y142" s="161">
        <v>6591099.7124400437</v>
      </c>
      <c r="Z142" s="161">
        <v>7057728.3244285583</v>
      </c>
      <c r="AA142" s="161">
        <v>811704.71353333257</v>
      </c>
      <c r="AB142" s="161">
        <v>10637968.108266663</v>
      </c>
      <c r="AC142" s="161">
        <v>3590460.8214706816</v>
      </c>
      <c r="AD142" s="161">
        <v>5289244.5131853186</v>
      </c>
      <c r="AE142" s="161">
        <v>7597738.6009999951</v>
      </c>
      <c r="AF142" s="161">
        <v>3555212.3761186674</v>
      </c>
      <c r="AG142" s="161">
        <v>9102884.526511237</v>
      </c>
      <c r="AH142" s="161">
        <v>15546966.922682717</v>
      </c>
      <c r="AI142" s="161">
        <v>1829641.0338000041</v>
      </c>
      <c r="AJ142" s="161">
        <v>2899276.8882667199</v>
      </c>
      <c r="AK142" s="161">
        <v>10038033.150196195</v>
      </c>
      <c r="AL142" s="161">
        <v>11139631.305290001</v>
      </c>
      <c r="AM142" s="161">
        <v>0</v>
      </c>
      <c r="AN142" s="161">
        <v>105734873.53744136</v>
      </c>
      <c r="AO142" s="161">
        <v>2551923983.6046548</v>
      </c>
      <c r="AP142" s="157">
        <v>4.143339465311513E-2</v>
      </c>
      <c r="AQ142" s="157"/>
    </row>
    <row r="143" spans="1:43">
      <c r="A143" s="158">
        <v>41943</v>
      </c>
      <c r="B143" s="161">
        <v>209391017.45483899</v>
      </c>
      <c r="C143" s="161">
        <v>71720305.216129005</v>
      </c>
      <c r="D143" s="161">
        <v>108608893.528763</v>
      </c>
      <c r="E143" s="161">
        <v>342800489.82102197</v>
      </c>
      <c r="F143" s="161">
        <v>356754844.93880099</v>
      </c>
      <c r="G143" s="161">
        <v>71846384.089247301</v>
      </c>
      <c r="H143" s="161">
        <v>63870340.094085999</v>
      </c>
      <c r="I143" s="161">
        <v>122331048.77967399</v>
      </c>
      <c r="J143" s="161">
        <v>148425683.333462</v>
      </c>
      <c r="K143" s="161">
        <v>9211246.7741935495</v>
      </c>
      <c r="L143" s="161">
        <v>33851751.637333304</v>
      </c>
      <c r="M143" s="161">
        <v>264231604.181012</v>
      </c>
      <c r="N143" s="161">
        <v>249008199.68337601</v>
      </c>
      <c r="O143" s="161">
        <v>69098089.290322602</v>
      </c>
      <c r="P143" s="161">
        <v>156530156.66139799</v>
      </c>
      <c r="Q143" s="161">
        <v>229229781.778611</v>
      </c>
      <c r="R143" s="161">
        <v>85935917.757473096</v>
      </c>
      <c r="S143" s="161">
        <v>0</v>
      </c>
      <c r="T143" s="157"/>
      <c r="U143" s="158">
        <v>41943</v>
      </c>
      <c r="V143" s="161">
        <v>161934.09541932493</v>
      </c>
      <c r="W143" s="161">
        <v>1740810.2440645192</v>
      </c>
      <c r="X143" s="161">
        <v>8606357.2265484408</v>
      </c>
      <c r="Y143" s="161">
        <v>10332307.67147737</v>
      </c>
      <c r="Z143" s="161">
        <v>8321960.737343885</v>
      </c>
      <c r="AA143" s="161">
        <v>833860.32929032482</v>
      </c>
      <c r="AB143" s="161">
        <v>10521427.638709679</v>
      </c>
      <c r="AC143" s="161">
        <v>3673258.8564391229</v>
      </c>
      <c r="AD143" s="161">
        <v>5118040.8399845622</v>
      </c>
      <c r="AE143" s="161">
        <v>7793138.257096773</v>
      </c>
      <c r="AF143" s="161">
        <v>3359239.7435200042</v>
      </c>
      <c r="AG143" s="161">
        <v>9757812.2682785653</v>
      </c>
      <c r="AH143" s="161">
        <v>16398792.977994878</v>
      </c>
      <c r="AI143" s="161">
        <v>1588661.3751612883</v>
      </c>
      <c r="AJ143" s="161">
        <v>3296879.2306322418</v>
      </c>
      <c r="AK143" s="161">
        <v>10005748.896566682</v>
      </c>
      <c r="AL143" s="161">
        <v>11457768.419103229</v>
      </c>
      <c r="AM143" s="161">
        <v>0</v>
      </c>
      <c r="AN143" s="161">
        <v>112967998.8076309</v>
      </c>
      <c r="AO143" s="161">
        <v>2592845755.019743</v>
      </c>
      <c r="AP143" s="157">
        <v>4.3569116515675924E-2</v>
      </c>
      <c r="AQ143" s="157"/>
    </row>
    <row r="144" spans="1:43">
      <c r="A144" s="158">
        <v>41973</v>
      </c>
      <c r="B144" s="161">
        <v>195081899.834737</v>
      </c>
      <c r="C144" s="161">
        <v>76271097.329999998</v>
      </c>
      <c r="D144" s="161">
        <v>111407621.318611</v>
      </c>
      <c r="E144" s="161">
        <v>357482417.12841702</v>
      </c>
      <c r="F144" s="161">
        <v>365451873.56022501</v>
      </c>
      <c r="G144" s="161">
        <v>73750984.341666698</v>
      </c>
      <c r="H144" s="161">
        <v>61036844.870555602</v>
      </c>
      <c r="I144" s="161">
        <v>128666226.653226</v>
      </c>
      <c r="J144" s="161">
        <v>154779172.06405601</v>
      </c>
      <c r="K144" s="161">
        <v>9595290.9749999996</v>
      </c>
      <c r="L144" s="161">
        <v>35415217.839955598</v>
      </c>
      <c r="M144" s="161">
        <v>275954960.09860897</v>
      </c>
      <c r="N144" s="161">
        <v>245894205.19621</v>
      </c>
      <c r="O144" s="161">
        <v>69185989.125</v>
      </c>
      <c r="P144" s="161">
        <v>155253366.988056</v>
      </c>
      <c r="Q144" s="161">
        <v>237808973.60451999</v>
      </c>
      <c r="R144" s="161">
        <v>89300486.096611097</v>
      </c>
      <c r="S144" s="161">
        <v>0</v>
      </c>
      <c r="T144" s="157"/>
      <c r="U144" s="158">
        <v>41973</v>
      </c>
      <c r="V144" s="161">
        <v>2235351.6498315595</v>
      </c>
      <c r="W144" s="161">
        <v>1203228.6904000007</v>
      </c>
      <c r="X144" s="161">
        <v>8310779.9417666811</v>
      </c>
      <c r="Y144" s="161">
        <v>9264714.5145899579</v>
      </c>
      <c r="Z144" s="161">
        <v>7260201.9727730006</v>
      </c>
      <c r="AA144" s="161">
        <v>647723.10899999738</v>
      </c>
      <c r="AB144" s="161">
        <v>10935634.985533329</v>
      </c>
      <c r="AC144" s="161">
        <v>2814069.2316128798</v>
      </c>
      <c r="AD144" s="161">
        <v>4804657.6523132809</v>
      </c>
      <c r="AE144" s="161">
        <v>7841673.6830000002</v>
      </c>
      <c r="AF144" s="161">
        <v>3017023.5292053279</v>
      </c>
      <c r="AG144" s="161">
        <v>9114557.2581669241</v>
      </c>
      <c r="AH144" s="161">
        <v>14913321.7364548</v>
      </c>
      <c r="AI144" s="161">
        <v>619102.03500000108</v>
      </c>
      <c r="AJ144" s="161">
        <v>3326659.6614332795</v>
      </c>
      <c r="AK144" s="161">
        <v>8990262.1674576029</v>
      </c>
      <c r="AL144" s="161">
        <v>11433405.438406669</v>
      </c>
      <c r="AM144" s="161">
        <v>0</v>
      </c>
      <c r="AN144" s="161">
        <v>106732367.25694528</v>
      </c>
      <c r="AO144" s="161">
        <v>2642336627.0254555</v>
      </c>
      <c r="AP144" s="157">
        <v>4.0393175557308376E-2</v>
      </c>
      <c r="AQ144" s="157"/>
    </row>
    <row r="145" spans="1:43">
      <c r="A145" s="158">
        <v>42004</v>
      </c>
      <c r="B145" s="161">
        <v>193089684.999823</v>
      </c>
      <c r="C145" s="161">
        <v>84194175.508064494</v>
      </c>
      <c r="D145" s="161">
        <v>117518579.371207</v>
      </c>
      <c r="E145" s="161">
        <v>405925237.30085701</v>
      </c>
      <c r="F145" s="161">
        <v>393768582.24379897</v>
      </c>
      <c r="G145" s="161">
        <v>73458605.909408599</v>
      </c>
      <c r="H145" s="161">
        <v>63705969.763978504</v>
      </c>
      <c r="I145" s="161">
        <v>140559654.49917799</v>
      </c>
      <c r="J145" s="161">
        <v>168637849.648323</v>
      </c>
      <c r="K145" s="161">
        <v>11702164.629032301</v>
      </c>
      <c r="L145" s="161">
        <v>39708052.075881697</v>
      </c>
      <c r="M145" s="161">
        <v>300538338.512721</v>
      </c>
      <c r="N145" s="161">
        <v>283810652.62958598</v>
      </c>
      <c r="O145" s="161">
        <v>70017115.548387095</v>
      </c>
      <c r="P145" s="161">
        <v>164886634.61682799</v>
      </c>
      <c r="Q145" s="161">
        <v>270379081.89202797</v>
      </c>
      <c r="R145" s="161">
        <v>87749512.167069897</v>
      </c>
      <c r="S145" s="161">
        <v>0</v>
      </c>
      <c r="T145" s="157"/>
      <c r="U145" s="158">
        <v>42004</v>
      </c>
      <c r="V145" s="161">
        <v>2362734.410021238</v>
      </c>
      <c r="W145" s="161">
        <v>718048.16903226078</v>
      </c>
      <c r="X145" s="161">
        <v>7286034.6054551601</v>
      </c>
      <c r="Y145" s="161">
        <v>4612382.583897166</v>
      </c>
      <c r="Z145" s="161">
        <v>3541591.9407441244</v>
      </c>
      <c r="AA145" s="161">
        <v>480708.35087096877</v>
      </c>
      <c r="AB145" s="161">
        <v>10832280.758322578</v>
      </c>
      <c r="AC145" s="161">
        <v>502088.27009864151</v>
      </c>
      <c r="AD145" s="161">
        <v>2862213.4622012414</v>
      </c>
      <c r="AE145" s="161">
        <v>7613304.9245161237</v>
      </c>
      <c r="AF145" s="161">
        <v>2297562.0708941966</v>
      </c>
      <c r="AG145" s="161">
        <v>5276876.2784734815</v>
      </c>
      <c r="AH145" s="161">
        <v>8122795.0044496804</v>
      </c>
      <c r="AI145" s="161">
        <v>653678.13419354893</v>
      </c>
      <c r="AJ145" s="161">
        <v>2215049.4559806399</v>
      </c>
      <c r="AK145" s="161">
        <v>4176348.7529566437</v>
      </c>
      <c r="AL145" s="161">
        <v>7397010.509951612</v>
      </c>
      <c r="AM145" s="161">
        <v>0</v>
      </c>
      <c r="AN145" s="161">
        <v>70950707.682059303</v>
      </c>
      <c r="AO145" s="161">
        <v>2869649891.3161726</v>
      </c>
      <c r="AP145" s="157">
        <v>2.4724517055813234E-2</v>
      </c>
      <c r="AQ145" s="157"/>
    </row>
    <row r="146" spans="1:43">
      <c r="A146" s="158">
        <v>42035</v>
      </c>
      <c r="B146" s="161">
        <v>199862258.88763401</v>
      </c>
      <c r="C146" s="161">
        <v>87078615.022580698</v>
      </c>
      <c r="D146" s="161">
        <v>116298633.197043</v>
      </c>
      <c r="E146" s="161">
        <v>410955209.49032301</v>
      </c>
      <c r="F146" s="161">
        <v>392720397.06787598</v>
      </c>
      <c r="G146" s="161">
        <v>73184772.4137097</v>
      </c>
      <c r="H146" s="161">
        <v>64860235.642473102</v>
      </c>
      <c r="I146" s="161">
        <v>140882326.879884</v>
      </c>
      <c r="J146" s="161">
        <v>168740615.1825</v>
      </c>
      <c r="K146" s="161">
        <v>12058247.4016129</v>
      </c>
      <c r="L146" s="161">
        <v>40754010.534182802</v>
      </c>
      <c r="M146" s="161">
        <v>292057179.35969198</v>
      </c>
      <c r="N146" s="161">
        <v>293730716.41232198</v>
      </c>
      <c r="O146" s="161">
        <v>69022564.583871007</v>
      </c>
      <c r="P146" s="161">
        <v>166339556.93951601</v>
      </c>
      <c r="Q146" s="161">
        <v>294244933.830401</v>
      </c>
      <c r="R146" s="161">
        <v>86081030.446236596</v>
      </c>
      <c r="S146" s="161">
        <v>0</v>
      </c>
      <c r="T146" s="157"/>
      <c r="U146" s="158">
        <v>42035</v>
      </c>
      <c r="V146" s="161">
        <v>1259985.8334839195</v>
      </c>
      <c r="W146" s="161">
        <v>1071956.3872903157</v>
      </c>
      <c r="X146" s="161">
        <v>7540944.6663548388</v>
      </c>
      <c r="Y146" s="161">
        <v>3711404.3111612424</v>
      </c>
      <c r="Z146" s="161">
        <v>481116.35185488313</v>
      </c>
      <c r="AA146" s="161">
        <v>495225.12035483681</v>
      </c>
      <c r="AB146" s="161">
        <v>11019023.20290323</v>
      </c>
      <c r="AC146" s="161">
        <v>588667.25441392139</v>
      </c>
      <c r="AD146" s="161">
        <v>3069027.3081</v>
      </c>
      <c r="AE146" s="161">
        <v>7566817.791806452</v>
      </c>
      <c r="AF146" s="161">
        <v>2086872.4458980635</v>
      </c>
      <c r="AG146" s="161">
        <v>6971223.7068369612</v>
      </c>
      <c r="AH146" s="161">
        <v>6971101.83052136</v>
      </c>
      <c r="AI146" s="161">
        <v>1094540.4799354803</v>
      </c>
      <c r="AJ146" s="161">
        <v>586807.00725807995</v>
      </c>
      <c r="AK146" s="161">
        <v>2622631.7103518844</v>
      </c>
      <c r="AL146" s="161">
        <v>6909013.1864516083</v>
      </c>
      <c r="AM146" s="161">
        <v>0</v>
      </c>
      <c r="AN146" s="161">
        <v>64046358.594977081</v>
      </c>
      <c r="AO146" s="161">
        <v>2908871303.2918582</v>
      </c>
      <c r="AP146" s="157">
        <v>2.2017597864332557E-2</v>
      </c>
      <c r="AQ146" s="157"/>
    </row>
    <row r="147" spans="1:43">
      <c r="A147" s="158">
        <v>42063</v>
      </c>
      <c r="B147" s="161">
        <v>200401536.30685699</v>
      </c>
      <c r="C147" s="161">
        <v>87583537.112499997</v>
      </c>
      <c r="D147" s="161">
        <v>116481914.44256</v>
      </c>
      <c r="E147" s="161">
        <v>411272301.63663399</v>
      </c>
      <c r="F147" s="161">
        <v>364129082.60355401</v>
      </c>
      <c r="G147" s="161">
        <v>72025961.740773797</v>
      </c>
      <c r="H147" s="161">
        <v>64069508.619642898</v>
      </c>
      <c r="I147" s="161">
        <v>135383456.70516801</v>
      </c>
      <c r="J147" s="161">
        <v>163372889.76196399</v>
      </c>
      <c r="K147" s="161">
        <v>9973134.5982142892</v>
      </c>
      <c r="L147" s="161">
        <v>40624131.904345199</v>
      </c>
      <c r="M147" s="161">
        <v>285779607.99417597</v>
      </c>
      <c r="N147" s="161">
        <v>288096106.90765202</v>
      </c>
      <c r="O147" s="161">
        <v>69748297.502142802</v>
      </c>
      <c r="P147" s="161">
        <v>164179964.93244001</v>
      </c>
      <c r="Q147" s="161">
        <v>301708744.51595402</v>
      </c>
      <c r="R147" s="161">
        <v>85441459.0247619</v>
      </c>
      <c r="S147" s="161">
        <v>0</v>
      </c>
      <c r="T147" s="157"/>
      <c r="U147" s="158">
        <v>42063</v>
      </c>
      <c r="V147" s="161">
        <v>1307746.2831771635</v>
      </c>
      <c r="W147" s="161">
        <v>533368.7965000011</v>
      </c>
      <c r="X147" s="161">
        <v>7006249.6568928007</v>
      </c>
      <c r="Y147" s="161">
        <v>4176515.0136039257</v>
      </c>
      <c r="Z147" s="161">
        <v>3437363.9475735202</v>
      </c>
      <c r="AA147" s="161">
        <v>524839.41110714525</v>
      </c>
      <c r="AB147" s="161">
        <v>10756260.855642853</v>
      </c>
      <c r="AC147" s="161">
        <v>948558.01537984051</v>
      </c>
      <c r="AD147" s="161">
        <v>3617394.3685643226</v>
      </c>
      <c r="AE147" s="161">
        <v>7845150.488214286</v>
      </c>
      <c r="AF147" s="161">
        <v>1751466.7814785764</v>
      </c>
      <c r="AG147" s="161">
        <v>7342726.9306988865</v>
      </c>
      <c r="AH147" s="161">
        <v>7318001.2910817564</v>
      </c>
      <c r="AI147" s="161">
        <v>-680331.6102571357</v>
      </c>
      <c r="AJ147" s="161">
        <v>363931.84810720012</v>
      </c>
      <c r="AK147" s="161">
        <v>1261871.3380855173</v>
      </c>
      <c r="AL147" s="161">
        <v>8419729.2070285715</v>
      </c>
      <c r="AM147" s="161">
        <v>0</v>
      </c>
      <c r="AN147" s="161">
        <v>65930842.622879222</v>
      </c>
      <c r="AO147" s="161">
        <v>2860271636.30934</v>
      </c>
      <c r="AP147" s="157">
        <v>2.3050552886631066E-2</v>
      </c>
      <c r="AQ147" s="157"/>
    </row>
    <row r="148" spans="1:43">
      <c r="A148" s="158">
        <v>42094</v>
      </c>
      <c r="B148" s="161">
        <v>204339874.500606</v>
      </c>
      <c r="C148" s="161">
        <v>87677103.870967701</v>
      </c>
      <c r="D148" s="161">
        <v>115745227.91612899</v>
      </c>
      <c r="E148" s="161">
        <v>395255290.37380803</v>
      </c>
      <c r="F148" s="161">
        <v>357812005.32809699</v>
      </c>
      <c r="G148" s="161">
        <v>71548724.916666701</v>
      </c>
      <c r="H148" s="161">
        <v>65753954.240860201</v>
      </c>
      <c r="I148" s="161">
        <v>135488549.37741899</v>
      </c>
      <c r="J148" s="161">
        <v>160039209.73933899</v>
      </c>
      <c r="K148" s="161">
        <v>11082364.782258101</v>
      </c>
      <c r="L148" s="161">
        <v>38922388.087064497</v>
      </c>
      <c r="M148" s="161">
        <v>279670850.75874001</v>
      </c>
      <c r="N148" s="161">
        <v>291503066.069408</v>
      </c>
      <c r="O148" s="161">
        <v>65813341.643548399</v>
      </c>
      <c r="P148" s="161">
        <v>160592319.68010801</v>
      </c>
      <c r="Q148" s="161">
        <v>285194601.91630203</v>
      </c>
      <c r="R148" s="161">
        <v>79988922.609892502</v>
      </c>
      <c r="S148" s="161">
        <v>0</v>
      </c>
      <c r="T148" s="157"/>
      <c r="U148" s="158">
        <v>42094</v>
      </c>
      <c r="V148" s="161">
        <v>836151.18992727995</v>
      </c>
      <c r="W148" s="161">
        <v>336764.43548387662</v>
      </c>
      <c r="X148" s="161">
        <v>7132595.8400645219</v>
      </c>
      <c r="Y148" s="161">
        <v>6306291.8951430395</v>
      </c>
      <c r="Z148" s="161">
        <v>4355738.460628368</v>
      </c>
      <c r="AA148" s="161">
        <v>815252.87999999523</v>
      </c>
      <c r="AB148" s="161">
        <v>10619691.591096777</v>
      </c>
      <c r="AC148" s="161">
        <v>3389433.2647097223</v>
      </c>
      <c r="AD148" s="161">
        <v>4476366.2212793231</v>
      </c>
      <c r="AE148" s="161">
        <v>7806027.4861290278</v>
      </c>
      <c r="AF148" s="161">
        <v>2366149.9095522612</v>
      </c>
      <c r="AG148" s="161">
        <v>8058234.0389512032</v>
      </c>
      <c r="AH148" s="161">
        <v>7334818.6516710371</v>
      </c>
      <c r="AI148" s="161">
        <v>5229092.4227741919</v>
      </c>
      <c r="AJ148" s="161">
        <v>1242607.8283870406</v>
      </c>
      <c r="AK148" s="161">
        <v>3351397.8800437599</v>
      </c>
      <c r="AL148" s="161">
        <v>6866655.0268128999</v>
      </c>
      <c r="AM148" s="161">
        <v>0</v>
      </c>
      <c r="AN148" s="161">
        <v>80523269.022654325</v>
      </c>
      <c r="AO148" s="161">
        <v>2806427795.8112144</v>
      </c>
      <c r="AP148" s="157">
        <v>2.8692442806774084E-2</v>
      </c>
      <c r="AQ148" s="157"/>
    </row>
    <row r="149" spans="1:43">
      <c r="A149" s="158">
        <v>42124</v>
      </c>
      <c r="B149" s="161">
        <v>210193970.01955599</v>
      </c>
      <c r="C149" s="161">
        <v>87223253.4883333</v>
      </c>
      <c r="D149" s="161">
        <v>112431102.909209</v>
      </c>
      <c r="E149" s="161">
        <v>388363811.23150003</v>
      </c>
      <c r="F149" s="161">
        <v>331590622.66494203</v>
      </c>
      <c r="G149" s="161">
        <v>70971620.791666701</v>
      </c>
      <c r="H149" s="161">
        <v>66721304.243333302</v>
      </c>
      <c r="I149" s="161">
        <v>138243541.66363901</v>
      </c>
      <c r="J149" s="161">
        <v>159172423.52518299</v>
      </c>
      <c r="K149" s="161">
        <v>10286069.643333299</v>
      </c>
      <c r="L149" s="161">
        <v>38262221.237999998</v>
      </c>
      <c r="M149" s="161">
        <v>280016573.31204301</v>
      </c>
      <c r="N149" s="161">
        <v>296658159.92044199</v>
      </c>
      <c r="O149" s="161">
        <v>60739826.079916701</v>
      </c>
      <c r="P149" s="161">
        <v>156990080.286111</v>
      </c>
      <c r="Q149" s="161">
        <v>293079813.59073299</v>
      </c>
      <c r="R149" s="161">
        <v>80953691.790833399</v>
      </c>
      <c r="S149" s="161">
        <v>0</v>
      </c>
      <c r="T149" s="157"/>
      <c r="U149" s="158">
        <v>42124</v>
      </c>
      <c r="V149" s="161">
        <v>465826.39765328169</v>
      </c>
      <c r="W149" s="161">
        <v>529892.58140000515</v>
      </c>
      <c r="X149" s="161">
        <v>7603988.1508949213</v>
      </c>
      <c r="Y149" s="161">
        <v>7833507.3222199976</v>
      </c>
      <c r="Z149" s="161">
        <v>4938089.6802069545</v>
      </c>
      <c r="AA149" s="161">
        <v>3226858.7349999957</v>
      </c>
      <c r="AB149" s="161">
        <v>10632181.590800006</v>
      </c>
      <c r="AC149" s="161">
        <v>2931582.0003633201</v>
      </c>
      <c r="AD149" s="161">
        <v>4977988.8769780397</v>
      </c>
      <c r="AE149" s="161">
        <v>7891011.5728000039</v>
      </c>
      <c r="AF149" s="161">
        <v>2362976.95144</v>
      </c>
      <c r="AG149" s="161">
        <v>9331710.3025548384</v>
      </c>
      <c r="AH149" s="161">
        <v>7601395.0895469636</v>
      </c>
      <c r="AI149" s="161">
        <v>2993082.5704099955</v>
      </c>
      <c r="AJ149" s="161">
        <v>1317182.3356666788</v>
      </c>
      <c r="AK149" s="161">
        <v>3334097.2691120431</v>
      </c>
      <c r="AL149" s="161">
        <v>6811923.2550999913</v>
      </c>
      <c r="AM149" s="161">
        <v>0</v>
      </c>
      <c r="AN149" s="161">
        <v>84783294.682147041</v>
      </c>
      <c r="AO149" s="161">
        <v>2781898086.3987746</v>
      </c>
      <c r="AP149" s="157">
        <v>3.0476779540080417E-2</v>
      </c>
      <c r="AQ149" s="157"/>
    </row>
    <row r="150" spans="1:43">
      <c r="A150" s="158">
        <v>42155</v>
      </c>
      <c r="B150" s="161">
        <v>212444919.723856</v>
      </c>
      <c r="C150" s="161">
        <v>88431971.103225797</v>
      </c>
      <c r="D150" s="161">
        <v>107336939.18451799</v>
      </c>
      <c r="E150" s="161">
        <v>393353041.18838698</v>
      </c>
      <c r="F150" s="161">
        <v>337917376.27285802</v>
      </c>
      <c r="G150" s="161">
        <v>72923020.935214996</v>
      </c>
      <c r="H150" s="161">
        <v>66737467.426881701</v>
      </c>
      <c r="I150" s="161">
        <v>134258983.74579701</v>
      </c>
      <c r="J150" s="161">
        <v>158510574.437538</v>
      </c>
      <c r="K150" s="161">
        <v>11285845.016129</v>
      </c>
      <c r="L150" s="161">
        <v>37128528.479999997</v>
      </c>
      <c r="M150" s="161">
        <v>285288846.74513602</v>
      </c>
      <c r="N150" s="161">
        <v>297082991.21340603</v>
      </c>
      <c r="O150" s="161">
        <v>58082311.053629003</v>
      </c>
      <c r="P150" s="161">
        <v>154722092.078495</v>
      </c>
      <c r="Q150" s="161">
        <v>310298710.45063299</v>
      </c>
      <c r="R150" s="161">
        <v>81719105.343091398</v>
      </c>
      <c r="S150" s="161">
        <v>0</v>
      </c>
      <c r="T150" s="157"/>
      <c r="U150" s="158">
        <v>42155</v>
      </c>
      <c r="V150" s="161">
        <v>416215.69313728064</v>
      </c>
      <c r="W150" s="161">
        <v>255099.91761290468</v>
      </c>
      <c r="X150" s="161">
        <v>8147748.7178578433</v>
      </c>
      <c r="Y150" s="161">
        <v>7419259.5073935688</v>
      </c>
      <c r="Z150" s="161">
        <v>3442050.0072570369</v>
      </c>
      <c r="AA150" s="161">
        <v>4279122.4077742007</v>
      </c>
      <c r="AB150" s="161">
        <v>10653758.678774197</v>
      </c>
      <c r="AC150" s="161">
        <v>2996677.1305043586</v>
      </c>
      <c r="AD150" s="161">
        <v>5331922.6774954386</v>
      </c>
      <c r="AE150" s="161">
        <v>7809532.3380645197</v>
      </c>
      <c r="AF150" s="161">
        <v>4851409.6124</v>
      </c>
      <c r="AG150" s="161">
        <v>8733429.9705836773</v>
      </c>
      <c r="AH150" s="161">
        <v>5387363.7843912765</v>
      </c>
      <c r="AI150" s="161">
        <v>3096473.2035645191</v>
      </c>
      <c r="AJ150" s="161">
        <v>1066999.0105805993</v>
      </c>
      <c r="AK150" s="161">
        <v>1922851.7559240386</v>
      </c>
      <c r="AL150" s="161">
        <v>5899846.3288290333</v>
      </c>
      <c r="AM150" s="161">
        <v>0</v>
      </c>
      <c r="AN150" s="161">
        <v>81709760.74214451</v>
      </c>
      <c r="AO150" s="161">
        <v>2807522724.3987956</v>
      </c>
      <c r="AP150" s="157">
        <v>2.9103864425404385E-2</v>
      </c>
      <c r="AQ150" s="157"/>
    </row>
    <row r="151" spans="1:43">
      <c r="A151" s="158">
        <v>42185</v>
      </c>
      <c r="B151" s="161">
        <v>214397026.44972199</v>
      </c>
      <c r="C151" s="161">
        <v>87211572.291666701</v>
      </c>
      <c r="D151" s="161">
        <v>105434520.426667</v>
      </c>
      <c r="E151" s="161">
        <v>392867163.830167</v>
      </c>
      <c r="F151" s="161">
        <v>325397234.32929301</v>
      </c>
      <c r="G151" s="161">
        <v>74789013.776666701</v>
      </c>
      <c r="H151" s="161">
        <v>65641279.909249999</v>
      </c>
      <c r="I151" s="161">
        <v>133042395.385847</v>
      </c>
      <c r="J151" s="161">
        <v>155858541.929506</v>
      </c>
      <c r="K151" s="161">
        <v>9585803.9666666705</v>
      </c>
      <c r="L151" s="161">
        <v>37006466.144666702</v>
      </c>
      <c r="M151" s="161">
        <v>271087030.47776902</v>
      </c>
      <c r="N151" s="161">
        <v>294152807.35783499</v>
      </c>
      <c r="O151" s="161">
        <v>58100548.504124999</v>
      </c>
      <c r="P151" s="161">
        <v>149467477.43444401</v>
      </c>
      <c r="Q151" s="161">
        <v>305746831.770899</v>
      </c>
      <c r="R151" s="161">
        <v>86180971.606666595</v>
      </c>
      <c r="S151" s="161">
        <v>0</v>
      </c>
      <c r="T151" s="157"/>
      <c r="U151" s="158">
        <v>42185</v>
      </c>
      <c r="V151" s="161">
        <v>598558.75603336096</v>
      </c>
      <c r="W151" s="161">
        <v>503275.2249999959</v>
      </c>
      <c r="X151" s="161">
        <v>8450411.6787999589</v>
      </c>
      <c r="Y151" s="161">
        <v>8022865.6403799579</v>
      </c>
      <c r="Z151" s="161">
        <v>4089012.8104848415</v>
      </c>
      <c r="AA151" s="161">
        <v>3840979.8967999965</v>
      </c>
      <c r="AB151" s="161">
        <v>11052965.780890003</v>
      </c>
      <c r="AC151" s="161">
        <v>3913355.0036983602</v>
      </c>
      <c r="AD151" s="161">
        <v>5986055.8384592831</v>
      </c>
      <c r="AE151" s="161">
        <v>12956587.454</v>
      </c>
      <c r="AF151" s="161">
        <v>4863074.6326399967</v>
      </c>
      <c r="AG151" s="161">
        <v>7711249.3126677163</v>
      </c>
      <c r="AH151" s="161">
        <v>6240620.8970598057</v>
      </c>
      <c r="AI151" s="161">
        <v>2916107.8795050001</v>
      </c>
      <c r="AJ151" s="161">
        <v>1258604.3078667223</v>
      </c>
      <c r="AK151" s="161">
        <v>3058034.7274921238</v>
      </c>
      <c r="AL151" s="161">
        <v>5936115.9772000089</v>
      </c>
      <c r="AM151" s="161">
        <v>0</v>
      </c>
      <c r="AN151" s="161">
        <v>91397875.818977147</v>
      </c>
      <c r="AO151" s="161">
        <v>2765966685.591857</v>
      </c>
      <c r="AP151" s="157">
        <v>3.3043737039594887E-2</v>
      </c>
      <c r="AQ151" s="157"/>
    </row>
    <row r="152" spans="1:43">
      <c r="A152" s="158">
        <v>42216</v>
      </c>
      <c r="B152" s="161">
        <v>219409029.83209401</v>
      </c>
      <c r="C152" s="161">
        <v>87123530.1725806</v>
      </c>
      <c r="D152" s="161">
        <v>104513109.14932799</v>
      </c>
      <c r="E152" s="161">
        <v>397075664.88542801</v>
      </c>
      <c r="F152" s="161">
        <v>322273274.89611799</v>
      </c>
      <c r="G152" s="161">
        <v>76732875.944354802</v>
      </c>
      <c r="H152" s="161">
        <v>65117434.669354796</v>
      </c>
      <c r="I152" s="161">
        <v>133040295.962634</v>
      </c>
      <c r="J152" s="161">
        <v>156585540.643769</v>
      </c>
      <c r="K152" s="161">
        <v>9436106.3677419405</v>
      </c>
      <c r="L152" s="161">
        <v>40120421.946236603</v>
      </c>
      <c r="M152" s="161">
        <v>275016344.37861103</v>
      </c>
      <c r="N152" s="161">
        <v>291179742.60436398</v>
      </c>
      <c r="O152" s="161">
        <v>56606537.479193501</v>
      </c>
      <c r="P152" s="161">
        <v>147211117.86720401</v>
      </c>
      <c r="Q152" s="161">
        <v>312638575.93642402</v>
      </c>
      <c r="R152" s="161">
        <v>87123298.364516094</v>
      </c>
      <c r="S152" s="161">
        <v>0</v>
      </c>
      <c r="T152" s="157"/>
      <c r="U152" s="158">
        <v>42216</v>
      </c>
      <c r="V152" s="161">
        <v>477505.52014872059</v>
      </c>
      <c r="W152" s="161">
        <v>342811.79929032922</v>
      </c>
      <c r="X152" s="161">
        <v>9080653.8720806409</v>
      </c>
      <c r="Y152" s="161">
        <v>7609331.693748638</v>
      </c>
      <c r="Z152" s="161">
        <v>4052598.0724658445</v>
      </c>
      <c r="AA152" s="161">
        <v>3490462.3866774235</v>
      </c>
      <c r="AB152" s="161">
        <v>15258864.579677423</v>
      </c>
      <c r="AC152" s="161">
        <v>4034090.3244839199</v>
      </c>
      <c r="AD152" s="161">
        <v>6262674.4427477233</v>
      </c>
      <c r="AE152" s="161">
        <v>15568978.755870966</v>
      </c>
      <c r="AF152" s="161">
        <v>4028262.9464516081</v>
      </c>
      <c r="AG152" s="161">
        <v>7079630.4845666811</v>
      </c>
      <c r="AH152" s="161">
        <v>8066923.5774763227</v>
      </c>
      <c r="AI152" s="161">
        <v>2897838.58249678</v>
      </c>
      <c r="AJ152" s="161">
        <v>880798.5359355174</v>
      </c>
      <c r="AK152" s="161">
        <v>2338427.4376291186</v>
      </c>
      <c r="AL152" s="161">
        <v>6001353.9662580695</v>
      </c>
      <c r="AM152" s="161">
        <v>0</v>
      </c>
      <c r="AN152" s="161">
        <v>97471206.978005722</v>
      </c>
      <c r="AO152" s="161">
        <v>2781202901.0999527</v>
      </c>
      <c r="AP152" s="157">
        <v>3.5046420719414724E-2</v>
      </c>
      <c r="AQ152" s="157"/>
    </row>
    <row r="153" spans="1:43">
      <c r="A153" s="158">
        <v>42247</v>
      </c>
      <c r="B153" s="161">
        <v>224967569.67822599</v>
      </c>
      <c r="C153" s="161">
        <v>85946904.162903205</v>
      </c>
      <c r="D153" s="161">
        <v>108737440.121869</v>
      </c>
      <c r="E153" s="161">
        <v>411128853.60711402</v>
      </c>
      <c r="F153" s="161">
        <v>311963999.68938202</v>
      </c>
      <c r="G153" s="161">
        <v>78363536.558064505</v>
      </c>
      <c r="H153" s="161">
        <v>64700366.631182797</v>
      </c>
      <c r="I153" s="161">
        <v>133726843.28414699</v>
      </c>
      <c r="J153" s="161">
        <v>161005998.11336601</v>
      </c>
      <c r="K153" s="161">
        <v>10202438.838709701</v>
      </c>
      <c r="L153" s="161">
        <v>36917476.572580703</v>
      </c>
      <c r="M153" s="161">
        <v>292538716.48976898</v>
      </c>
      <c r="N153" s="161">
        <v>280765978.72410202</v>
      </c>
      <c r="O153" s="161">
        <v>56518285.958306499</v>
      </c>
      <c r="P153" s="161">
        <v>147362301.715538</v>
      </c>
      <c r="Q153" s="161">
        <v>312865861.646227</v>
      </c>
      <c r="R153" s="161">
        <v>88283736.6450537</v>
      </c>
      <c r="S153" s="161">
        <v>0</v>
      </c>
      <c r="T153" s="157"/>
      <c r="U153" s="158">
        <v>42247</v>
      </c>
      <c r="V153" s="161">
        <v>207850.318612881</v>
      </c>
      <c r="W153" s="161">
        <v>210670.89045161568</v>
      </c>
      <c r="X153" s="161">
        <v>8503585.4453757219</v>
      </c>
      <c r="Y153" s="161">
        <v>4179277.5071463138</v>
      </c>
      <c r="Z153" s="161">
        <v>4070482.387274161</v>
      </c>
      <c r="AA153" s="161">
        <v>3333387.113032259</v>
      </c>
      <c r="AB153" s="161">
        <v>15451755.004258065</v>
      </c>
      <c r="AC153" s="161">
        <v>3412153.2859023623</v>
      </c>
      <c r="AD153" s="161">
        <v>5991291.1963960789</v>
      </c>
      <c r="AE153" s="161">
        <v>15510943.949354835</v>
      </c>
      <c r="AF153" s="161">
        <v>4022356.6512903161</v>
      </c>
      <c r="AG153" s="161">
        <v>3680400.1512277275</v>
      </c>
      <c r="AH153" s="161">
        <v>6592379.2831077576</v>
      </c>
      <c r="AI153" s="161">
        <v>3393783.2350032208</v>
      </c>
      <c r="AJ153" s="161">
        <v>542182.5341354385</v>
      </c>
      <c r="AK153" s="161">
        <v>2784326.9224527627</v>
      </c>
      <c r="AL153" s="161">
        <v>5911327.602593556</v>
      </c>
      <c r="AM153" s="161">
        <v>0</v>
      </c>
      <c r="AN153" s="161">
        <v>87798153.477615088</v>
      </c>
      <c r="AO153" s="161">
        <v>2805996308.4365416</v>
      </c>
      <c r="AP153" s="157">
        <v>3.1289475760762811E-2</v>
      </c>
      <c r="AQ153" s="157"/>
    </row>
    <row r="154" spans="1:43">
      <c r="A154" s="158">
        <v>42277</v>
      </c>
      <c r="B154" s="161">
        <v>215347195.594192</v>
      </c>
      <c r="C154" s="161">
        <v>84079001.473333403</v>
      </c>
      <c r="D154" s="161">
        <v>108662885.40097199</v>
      </c>
      <c r="E154" s="161">
        <v>408744545.02839202</v>
      </c>
      <c r="F154" s="161">
        <v>320780647.68253499</v>
      </c>
      <c r="G154" s="161">
        <v>79009197.217777804</v>
      </c>
      <c r="H154" s="161">
        <v>65950611.6277778</v>
      </c>
      <c r="I154" s="161">
        <v>131704585.861105</v>
      </c>
      <c r="J154" s="161">
        <v>162781549.17296699</v>
      </c>
      <c r="K154" s="161">
        <v>10950679.3333333</v>
      </c>
      <c r="L154" s="161">
        <v>35530233.912222199</v>
      </c>
      <c r="M154" s="161">
        <v>285389278.96394402</v>
      </c>
      <c r="N154" s="161">
        <v>283128031.69291502</v>
      </c>
      <c r="O154" s="161">
        <v>55186802.7755</v>
      </c>
      <c r="P154" s="161">
        <v>149118549.40555599</v>
      </c>
      <c r="Q154" s="161">
        <v>310598447.93201798</v>
      </c>
      <c r="R154" s="161">
        <v>86987747.973555595</v>
      </c>
      <c r="S154" s="161">
        <v>0</v>
      </c>
      <c r="T154" s="157"/>
      <c r="U154" s="158">
        <v>42277</v>
      </c>
      <c r="V154" s="161">
        <v>1896206.598696962</v>
      </c>
      <c r="W154" s="161">
        <v>122030.25319999084</v>
      </c>
      <c r="X154" s="161">
        <v>8259707.0818833597</v>
      </c>
      <c r="Y154" s="161">
        <v>5582949.9965929613</v>
      </c>
      <c r="Z154" s="161">
        <v>2297628.4480958059</v>
      </c>
      <c r="AA154" s="161">
        <v>3346955.6838666629</v>
      </c>
      <c r="AB154" s="161">
        <v>15509291.104666665</v>
      </c>
      <c r="AC154" s="161">
        <v>3323932.8966674004</v>
      </c>
      <c r="AD154" s="161">
        <v>6047762.6692439616</v>
      </c>
      <c r="AE154" s="161">
        <v>15450379.880000005</v>
      </c>
      <c r="AF154" s="161">
        <v>3839529.5305333361</v>
      </c>
      <c r="AG154" s="161">
        <v>6260083.154326722</v>
      </c>
      <c r="AH154" s="161">
        <v>6819695.5068501979</v>
      </c>
      <c r="AI154" s="161">
        <v>3466409.3669399992</v>
      </c>
      <c r="AJ154" s="161">
        <v>478464.64133328199</v>
      </c>
      <c r="AK154" s="161">
        <v>3182947.3481578454</v>
      </c>
      <c r="AL154" s="161">
        <v>7204508.1131733302</v>
      </c>
      <c r="AM154" s="161">
        <v>0</v>
      </c>
      <c r="AN154" s="161">
        <v>93088482.274228513</v>
      </c>
      <c r="AO154" s="161">
        <v>2793949991.0480957</v>
      </c>
      <c r="AP154" s="157">
        <v>3.3317877045933877E-2</v>
      </c>
      <c r="AQ154" s="157"/>
    </row>
    <row r="155" spans="1:43">
      <c r="A155" s="158">
        <v>42308</v>
      </c>
      <c r="B155" s="161">
        <v>225225693.33064499</v>
      </c>
      <c r="C155" s="161">
        <v>82434390.958064497</v>
      </c>
      <c r="D155" s="161">
        <v>106633485.12768801</v>
      </c>
      <c r="E155" s="161">
        <v>396691137.81774199</v>
      </c>
      <c r="F155" s="161">
        <v>323025376.49905902</v>
      </c>
      <c r="G155" s="161">
        <v>79767449.589784905</v>
      </c>
      <c r="H155" s="161">
        <v>66253202.113709703</v>
      </c>
      <c r="I155" s="161">
        <v>132641962.75125401</v>
      </c>
      <c r="J155" s="161">
        <v>162379466.056656</v>
      </c>
      <c r="K155" s="161">
        <v>10893546.048387101</v>
      </c>
      <c r="L155" s="161">
        <v>34073053.889247298</v>
      </c>
      <c r="M155" s="161">
        <v>280584299.45592499</v>
      </c>
      <c r="N155" s="161">
        <v>268880038.26118398</v>
      </c>
      <c r="O155" s="161">
        <v>55489374.097741902</v>
      </c>
      <c r="P155" s="161">
        <v>146280546.497473</v>
      </c>
      <c r="Q155" s="161">
        <v>295477411.30560398</v>
      </c>
      <c r="R155" s="161">
        <v>92259557.424731195</v>
      </c>
      <c r="S155" s="161">
        <v>0</v>
      </c>
      <c r="T155" s="157"/>
      <c r="U155" s="158">
        <v>42308</v>
      </c>
      <c r="V155" s="161">
        <v>357861.83032260463</v>
      </c>
      <c r="W155" s="161">
        <v>366933.89503226057</v>
      </c>
      <c r="X155" s="161">
        <v>8484727.5246774387</v>
      </c>
      <c r="Y155" s="161">
        <v>7642802.201870963</v>
      </c>
      <c r="Z155" s="161">
        <v>2439868.7601129189</v>
      </c>
      <c r="AA155" s="161">
        <v>3553572.5292258114</v>
      </c>
      <c r="AB155" s="161">
        <v>15326732.396354835</v>
      </c>
      <c r="AC155" s="161">
        <v>2815823.9698495194</v>
      </c>
      <c r="AD155" s="161">
        <v>6318168.8132012784</v>
      </c>
      <c r="AE155" s="161">
        <v>15580991.794193547</v>
      </c>
      <c r="AF155" s="161">
        <v>3959950.213290324</v>
      </c>
      <c r="AG155" s="161">
        <v>6673643.1952890083</v>
      </c>
      <c r="AH155" s="161">
        <v>9129174.7586579248</v>
      </c>
      <c r="AI155" s="161">
        <v>3314185.8482709723</v>
      </c>
      <c r="AJ155" s="161">
        <v>716003.48030323908</v>
      </c>
      <c r="AK155" s="161">
        <v>5157582.7033275291</v>
      </c>
      <c r="AL155" s="161">
        <v>8120987.7190322559</v>
      </c>
      <c r="AM155" s="161">
        <v>0</v>
      </c>
      <c r="AN155" s="161">
        <v>99959011.633012444</v>
      </c>
      <c r="AO155" s="161">
        <v>2758989991.2248964</v>
      </c>
      <c r="AP155" s="157">
        <v>3.6230291501939842E-2</v>
      </c>
      <c r="AQ155" s="157"/>
    </row>
    <row r="156" spans="1:43">
      <c r="A156" s="158">
        <v>42338</v>
      </c>
      <c r="B156" s="161">
        <v>219701881.22499999</v>
      </c>
      <c r="C156" s="161">
        <v>83207975.734999999</v>
      </c>
      <c r="D156" s="161">
        <v>109657388.171028</v>
      </c>
      <c r="E156" s="161">
        <v>389286341.56933302</v>
      </c>
      <c r="F156" s="161">
        <v>310415945.20444399</v>
      </c>
      <c r="G156" s="161">
        <v>80330455.161666602</v>
      </c>
      <c r="H156" s="161">
        <v>65702572.6408334</v>
      </c>
      <c r="I156" s="161">
        <v>133257732.078591</v>
      </c>
      <c r="J156" s="161">
        <v>167114050.77180001</v>
      </c>
      <c r="K156" s="161">
        <v>10827818.741666701</v>
      </c>
      <c r="L156" s="161">
        <v>34906802.411666699</v>
      </c>
      <c r="M156" s="161">
        <v>276320758.35833299</v>
      </c>
      <c r="N156" s="161">
        <v>264788024.45746601</v>
      </c>
      <c r="O156" s="161">
        <v>56234363.353333302</v>
      </c>
      <c r="P156" s="161">
        <v>146221515.50166699</v>
      </c>
      <c r="Q156" s="161">
        <v>310661165.82080001</v>
      </c>
      <c r="R156" s="161">
        <v>94128623.186888903</v>
      </c>
      <c r="S156" s="161">
        <v>0</v>
      </c>
      <c r="T156" s="157"/>
      <c r="U156" s="158">
        <v>42338</v>
      </c>
      <c r="V156" s="161">
        <v>315870.42300000414</v>
      </c>
      <c r="W156" s="161">
        <v>156493.71180000156</v>
      </c>
      <c r="X156" s="161">
        <v>8054895.019476641</v>
      </c>
      <c r="Y156" s="161">
        <v>7748266.041680038</v>
      </c>
      <c r="Z156" s="161">
        <v>4456740.3454667255</v>
      </c>
      <c r="AA156" s="161">
        <v>3415056.7506000064</v>
      </c>
      <c r="AB156" s="161">
        <v>15211303.253099991</v>
      </c>
      <c r="AC156" s="161">
        <v>2497483.8505690787</v>
      </c>
      <c r="AD156" s="161">
        <v>6047498.0773840025</v>
      </c>
      <c r="AE156" s="161">
        <v>15644488.780999998</v>
      </c>
      <c r="AF156" s="161">
        <v>3874991.340599996</v>
      </c>
      <c r="AG156" s="161">
        <v>3814387.5970000438</v>
      </c>
      <c r="AH156" s="161">
        <v>10840020.765104085</v>
      </c>
      <c r="AI156" s="161">
        <v>3600043.7976000048</v>
      </c>
      <c r="AJ156" s="161">
        <v>548145.009799961</v>
      </c>
      <c r="AK156" s="161">
        <v>3003946.8715040013</v>
      </c>
      <c r="AL156" s="161">
        <v>7485964.9175733309</v>
      </c>
      <c r="AM156" s="161">
        <v>0</v>
      </c>
      <c r="AN156" s="161">
        <v>96715596.553257912</v>
      </c>
      <c r="AO156" s="161">
        <v>2752763414.3895178</v>
      </c>
      <c r="AP156" s="157">
        <v>3.5134002452843045E-2</v>
      </c>
      <c r="AQ156" s="157"/>
    </row>
    <row r="157" spans="1:43">
      <c r="A157" s="158">
        <v>42369</v>
      </c>
      <c r="B157" s="161">
        <v>216135241.97335199</v>
      </c>
      <c r="C157" s="161">
        <v>85380694.033870995</v>
      </c>
      <c r="D157" s="161">
        <v>108493594.507136</v>
      </c>
      <c r="E157" s="161">
        <v>401512924.082771</v>
      </c>
      <c r="F157" s="161">
        <v>307816792.01303798</v>
      </c>
      <c r="G157" s="161">
        <v>81902276.090322599</v>
      </c>
      <c r="H157" s="161">
        <v>66236332.249193601</v>
      </c>
      <c r="I157" s="161">
        <v>135784714.65403199</v>
      </c>
      <c r="J157" s="161">
        <v>182774999.68046799</v>
      </c>
      <c r="K157" s="161">
        <v>11588355.395161301</v>
      </c>
      <c r="L157" s="161">
        <v>34497604.188171998</v>
      </c>
      <c r="M157" s="161">
        <v>262209050.444323</v>
      </c>
      <c r="N157" s="161">
        <v>265037864.744773</v>
      </c>
      <c r="O157" s="161">
        <v>52784125.730645202</v>
      </c>
      <c r="P157" s="161">
        <v>148384168.827957</v>
      </c>
      <c r="Q157" s="161">
        <v>301060310.72296798</v>
      </c>
      <c r="R157" s="161">
        <v>99290232.621828005</v>
      </c>
      <c r="S157" s="161">
        <v>0</v>
      </c>
      <c r="T157" s="157"/>
      <c r="U157" s="158">
        <v>42369</v>
      </c>
      <c r="V157" s="161">
        <v>338882.35319776461</v>
      </c>
      <c r="W157" s="161">
        <v>877702.19593548216</v>
      </c>
      <c r="X157" s="161">
        <v>8213028.5591436792</v>
      </c>
      <c r="Y157" s="161">
        <v>12307572.720067479</v>
      </c>
      <c r="Z157" s="161">
        <v>4722254.1884354427</v>
      </c>
      <c r="AA157" s="161">
        <v>3443114.8691612892</v>
      </c>
      <c r="AB157" s="161">
        <v>15117610.780096766</v>
      </c>
      <c r="AC157" s="161">
        <v>1989607.9215161614</v>
      </c>
      <c r="AD157" s="161">
        <v>8917951.3883438446</v>
      </c>
      <c r="AE157" s="161">
        <v>15634815.902580645</v>
      </c>
      <c r="AF157" s="161">
        <v>3819809.3974193609</v>
      </c>
      <c r="AG157" s="161">
        <v>6621057.836681243</v>
      </c>
      <c r="AH157" s="161">
        <v>11144831.710627239</v>
      </c>
      <c r="AI157" s="161">
        <v>4097063.9623225769</v>
      </c>
      <c r="AJ157" s="161">
        <v>166320.09064516053</v>
      </c>
      <c r="AK157" s="161">
        <v>3752571.8432438448</v>
      </c>
      <c r="AL157" s="161">
        <v>7109541.2153806388</v>
      </c>
      <c r="AM157" s="161">
        <v>0</v>
      </c>
      <c r="AN157" s="161">
        <v>108273736.93479863</v>
      </c>
      <c r="AO157" s="161">
        <v>2760889281.9600124</v>
      </c>
      <c r="AP157" s="157">
        <v>3.9216978979299329E-2</v>
      </c>
      <c r="AQ157" s="157"/>
    </row>
    <row r="158" spans="1:43">
      <c r="A158" s="158">
        <v>42400</v>
      </c>
      <c r="B158" s="161">
        <v>209457695.34892499</v>
      </c>
      <c r="C158" s="161">
        <v>89693378.372580603</v>
      </c>
      <c r="D158" s="161">
        <v>109537468.848792</v>
      </c>
      <c r="E158" s="161">
        <v>417163995.50636798</v>
      </c>
      <c r="F158" s="161">
        <v>307644185.88266098</v>
      </c>
      <c r="G158" s="161">
        <v>85574657.570698902</v>
      </c>
      <c r="H158" s="161">
        <v>65571963.833871</v>
      </c>
      <c r="I158" s="161">
        <v>129629945.04737701</v>
      </c>
      <c r="J158" s="161">
        <v>188913308.16892999</v>
      </c>
      <c r="K158" s="161">
        <v>12094517.650537601</v>
      </c>
      <c r="L158" s="161">
        <v>33781026.355107501</v>
      </c>
      <c r="M158" s="161">
        <v>257326955.226695</v>
      </c>
      <c r="N158" s="161">
        <v>269487226.07730401</v>
      </c>
      <c r="O158" s="161">
        <v>51726247.345053799</v>
      </c>
      <c r="P158" s="161">
        <v>151100658.908925</v>
      </c>
      <c r="Q158" s="161">
        <v>303147925.90345401</v>
      </c>
      <c r="R158" s="161">
        <v>100135257.940753</v>
      </c>
      <c r="S158" s="161">
        <v>0</v>
      </c>
      <c r="T158" s="157"/>
      <c r="U158" s="158">
        <v>42400</v>
      </c>
      <c r="V158" s="161">
        <v>217529.9781290032</v>
      </c>
      <c r="W158" s="161">
        <v>2575017.4652903266</v>
      </c>
      <c r="X158" s="161">
        <v>8001967.7381449603</v>
      </c>
      <c r="Y158" s="161">
        <v>31177868.329235852</v>
      </c>
      <c r="Z158" s="161">
        <v>4226571.6440806836</v>
      </c>
      <c r="AA158" s="161">
        <v>3200264.2215161324</v>
      </c>
      <c r="AB158" s="161">
        <v>14012214.30993548</v>
      </c>
      <c r="AC158" s="161">
        <v>2151248.5343147609</v>
      </c>
      <c r="AD158" s="161">
        <v>13752037.369728401</v>
      </c>
      <c r="AE158" s="161">
        <v>15584761.491935488</v>
      </c>
      <c r="AF158" s="161">
        <v>3772025.3873870997</v>
      </c>
      <c r="AG158" s="161">
        <v>9922808.1827966049</v>
      </c>
      <c r="AH158" s="161">
        <v>12429901.290723521</v>
      </c>
      <c r="AI158" s="161">
        <v>4782818.1085935431</v>
      </c>
      <c r="AJ158" s="161">
        <v>989617.61092900112</v>
      </c>
      <c r="AK158" s="161">
        <v>3111639.731585525</v>
      </c>
      <c r="AL158" s="161">
        <v>7015282.7271096408</v>
      </c>
      <c r="AM158" s="161">
        <v>0</v>
      </c>
      <c r="AN158" s="161">
        <v>136923574.121436</v>
      </c>
      <c r="AO158" s="161">
        <v>2781986413.9880333</v>
      </c>
      <c r="AP158" s="157">
        <v>4.9217916174203492E-2</v>
      </c>
      <c r="AQ158" s="157"/>
    </row>
    <row r="159" spans="1:43">
      <c r="A159" s="158">
        <v>42429</v>
      </c>
      <c r="B159" s="161">
        <v>211906322.782184</v>
      </c>
      <c r="C159" s="161">
        <v>88424421.289655104</v>
      </c>
      <c r="D159" s="161">
        <v>108011664.45216399</v>
      </c>
      <c r="E159" s="161">
        <v>426401485.98896402</v>
      </c>
      <c r="F159" s="161">
        <v>307238007.49109203</v>
      </c>
      <c r="G159" s="161">
        <v>85825799.139367804</v>
      </c>
      <c r="H159" s="161">
        <v>68005480.545976996</v>
      </c>
      <c r="I159" s="161">
        <v>126745488.341268</v>
      </c>
      <c r="J159" s="161">
        <v>189470396.848672</v>
      </c>
      <c r="K159" s="161">
        <v>11095736.408046</v>
      </c>
      <c r="L159" s="161">
        <v>33825347.176436797</v>
      </c>
      <c r="M159" s="161">
        <v>252972546.11228299</v>
      </c>
      <c r="N159" s="161">
        <v>274251419.81379199</v>
      </c>
      <c r="O159" s="161">
        <v>53129898.605545998</v>
      </c>
      <c r="P159" s="161">
        <v>154040968.79528701</v>
      </c>
      <c r="Q159" s="161">
        <v>319980659.657601</v>
      </c>
      <c r="R159" s="161">
        <v>99766877.105689704</v>
      </c>
      <c r="S159" s="161">
        <v>0</v>
      </c>
      <c r="T159" s="157"/>
      <c r="U159" s="158">
        <v>42429</v>
      </c>
      <c r="V159" s="161">
        <v>83022.926137920469</v>
      </c>
      <c r="W159" s="161">
        <v>1707203.7852413878</v>
      </c>
      <c r="X159" s="161">
        <v>8248854.3657403234</v>
      </c>
      <c r="Y159" s="161">
        <v>28716832.271324322</v>
      </c>
      <c r="Z159" s="161">
        <v>3986118.1010689586</v>
      </c>
      <c r="AA159" s="161">
        <v>3153512.3432758637</v>
      </c>
      <c r="AB159" s="161">
        <v>13475151.504482763</v>
      </c>
      <c r="AC159" s="161">
        <v>2305717.539047841</v>
      </c>
      <c r="AD159" s="161">
        <v>13939136.068159357</v>
      </c>
      <c r="AE159" s="161">
        <v>15690732.291034481</v>
      </c>
      <c r="AF159" s="161">
        <v>3613858.0988275842</v>
      </c>
      <c r="AG159" s="161">
        <v>10381407.126526039</v>
      </c>
      <c r="AH159" s="161">
        <v>13188482.78234496</v>
      </c>
      <c r="AI159" s="161">
        <v>4686122.9573344793</v>
      </c>
      <c r="AJ159" s="161">
        <v>603421.12456555665</v>
      </c>
      <c r="AK159" s="161">
        <v>909620.01108788699</v>
      </c>
      <c r="AL159" s="161">
        <v>7366410.5073172376</v>
      </c>
      <c r="AM159" s="161">
        <v>0</v>
      </c>
      <c r="AN159" s="161">
        <v>132055603.80351695</v>
      </c>
      <c r="AO159" s="161">
        <v>2811092520.5540257</v>
      </c>
      <c r="AP159" s="157">
        <v>4.6976612415976511E-2</v>
      </c>
      <c r="AQ159" s="157"/>
    </row>
    <row r="160" spans="1:43">
      <c r="A160" s="158">
        <v>42460</v>
      </c>
      <c r="B160" s="161">
        <v>213413993.84784901</v>
      </c>
      <c r="C160" s="161">
        <v>86487714.777419299</v>
      </c>
      <c r="D160" s="161">
        <v>106604404.998468</v>
      </c>
      <c r="E160" s="161">
        <v>429867291.48596102</v>
      </c>
      <c r="F160" s="161">
        <v>305179447.65053803</v>
      </c>
      <c r="G160" s="161">
        <v>85915026.809408605</v>
      </c>
      <c r="H160" s="161">
        <v>66404860.797311798</v>
      </c>
      <c r="I160" s="161">
        <v>125795735.105149</v>
      </c>
      <c r="J160" s="161">
        <v>192816679.614995</v>
      </c>
      <c r="K160" s="161">
        <v>10909750.918279599</v>
      </c>
      <c r="L160" s="161">
        <v>31974721.267473102</v>
      </c>
      <c r="M160" s="161">
        <v>249243208.56552801</v>
      </c>
      <c r="N160" s="161">
        <v>272511961.16570401</v>
      </c>
      <c r="O160" s="161">
        <v>50639763.295819901</v>
      </c>
      <c r="P160" s="161">
        <v>155322690.17016101</v>
      </c>
      <c r="Q160" s="161">
        <v>300267759.275271</v>
      </c>
      <c r="R160" s="161">
        <v>99658559.653225794</v>
      </c>
      <c r="S160" s="161">
        <v>0</v>
      </c>
      <c r="T160" s="157"/>
      <c r="U160" s="158">
        <v>42460</v>
      </c>
      <c r="V160" s="161">
        <v>80586.188258118927</v>
      </c>
      <c r="W160" s="161">
        <v>1343606.7467096839</v>
      </c>
      <c r="X160" s="161">
        <v>8554636.2101838402</v>
      </c>
      <c r="Y160" s="161">
        <v>28742716.841684669</v>
      </c>
      <c r="Z160" s="161">
        <v>3185459.2219354361</v>
      </c>
      <c r="AA160" s="161">
        <v>5313515.8128709663</v>
      </c>
      <c r="AB160" s="161">
        <v>13727818.154322583</v>
      </c>
      <c r="AC160" s="161">
        <v>2776094.4973821212</v>
      </c>
      <c r="AD160" s="161">
        <v>13746256.3462006</v>
      </c>
      <c r="AE160" s="161">
        <v>15721209.789806446</v>
      </c>
      <c r="AF160" s="161">
        <v>3731468.5779032279</v>
      </c>
      <c r="AG160" s="161">
        <v>11187710.972136639</v>
      </c>
      <c r="AH160" s="161">
        <v>12695641.340115521</v>
      </c>
      <c r="AI160" s="161">
        <v>5102910.8245016122</v>
      </c>
      <c r="AJ160" s="161">
        <v>346447.04958068207</v>
      </c>
      <c r="AK160" s="161">
        <v>3234315.7569674775</v>
      </c>
      <c r="AL160" s="161">
        <v>14170911.111612905</v>
      </c>
      <c r="AM160" s="161">
        <v>0</v>
      </c>
      <c r="AN160" s="161">
        <v>143661305.44217253</v>
      </c>
      <c r="AO160" s="161">
        <v>2783013569.398562</v>
      </c>
      <c r="AP160" s="157">
        <v>5.162077074357177E-2</v>
      </c>
      <c r="AQ160" s="157"/>
    </row>
    <row r="161" spans="1:43">
      <c r="A161" s="158">
        <v>42490</v>
      </c>
      <c r="B161" s="161">
        <v>213517828.545863</v>
      </c>
      <c r="C161" s="161">
        <v>86789124.353333294</v>
      </c>
      <c r="D161" s="161">
        <v>107096510.735754</v>
      </c>
      <c r="E161" s="161">
        <v>446887203.396667</v>
      </c>
      <c r="F161" s="161">
        <v>299861255.581945</v>
      </c>
      <c r="G161" s="161">
        <v>94898309.799999997</v>
      </c>
      <c r="H161" s="161">
        <v>68581400.760000005</v>
      </c>
      <c r="I161" s="161">
        <v>126445985.566866</v>
      </c>
      <c r="J161" s="161">
        <v>192228905.36542201</v>
      </c>
      <c r="K161" s="161">
        <v>12537184.883333299</v>
      </c>
      <c r="L161" s="161">
        <v>31942445.298477799</v>
      </c>
      <c r="M161" s="161">
        <v>252812112.65946701</v>
      </c>
      <c r="N161" s="161">
        <v>274708361.98714</v>
      </c>
      <c r="O161" s="161">
        <v>49524974.737208299</v>
      </c>
      <c r="P161" s="161">
        <v>159408414.67588899</v>
      </c>
      <c r="Q161" s="161">
        <v>324327394.17774701</v>
      </c>
      <c r="R161" s="161">
        <v>100134977.15555599</v>
      </c>
      <c r="S161" s="161">
        <v>0</v>
      </c>
      <c r="T161" s="157"/>
      <c r="U161" s="158">
        <v>42490</v>
      </c>
      <c r="V161" s="161">
        <v>380232.57449644059</v>
      </c>
      <c r="W161" s="161">
        <v>931754.10760000348</v>
      </c>
      <c r="X161" s="161">
        <v>8539969.3817095216</v>
      </c>
      <c r="Y161" s="161">
        <v>26959842.042399965</v>
      </c>
      <c r="Z161" s="161">
        <v>2966149.3001665995</v>
      </c>
      <c r="AA161" s="161">
        <v>8124078.5240000002</v>
      </c>
      <c r="AB161" s="161">
        <v>14275767.178799998</v>
      </c>
      <c r="AC161" s="161">
        <v>3216396.9019760825</v>
      </c>
      <c r="AD161" s="161">
        <v>14449618.556149364</v>
      </c>
      <c r="AE161" s="161">
        <v>15589939.444000004</v>
      </c>
      <c r="AF161" s="161">
        <v>3728842.8941826643</v>
      </c>
      <c r="AG161" s="161">
        <v>10882906.58086396</v>
      </c>
      <c r="AH161" s="161">
        <v>13146021.261543203</v>
      </c>
      <c r="AI161" s="161">
        <v>5563215.2315350035</v>
      </c>
      <c r="AJ161" s="161">
        <v>197115.26889332384</v>
      </c>
      <c r="AK161" s="161">
        <v>997037.56867035478</v>
      </c>
      <c r="AL161" s="161">
        <v>18611976.22133328</v>
      </c>
      <c r="AM161" s="161">
        <v>0</v>
      </c>
      <c r="AN161" s="161">
        <v>148560863.03831977</v>
      </c>
      <c r="AO161" s="161">
        <v>2841702389.6806693</v>
      </c>
      <c r="AP161" s="157">
        <v>5.2278825389246338E-2</v>
      </c>
      <c r="AQ161" s="157"/>
    </row>
    <row r="162" spans="1:43">
      <c r="A162" s="158">
        <v>42521</v>
      </c>
      <c r="B162" s="161">
        <v>213186699.05313</v>
      </c>
      <c r="C162" s="161">
        <v>85199851.456451595</v>
      </c>
      <c r="D162" s="161">
        <v>106242600.865914</v>
      </c>
      <c r="E162" s="161">
        <v>461843547.27147901</v>
      </c>
      <c r="F162" s="161">
        <v>290026570.30896401</v>
      </c>
      <c r="G162" s="161">
        <v>97555790.552150503</v>
      </c>
      <c r="H162" s="161">
        <v>68095802.276344106</v>
      </c>
      <c r="I162" s="161">
        <v>127673923.396165</v>
      </c>
      <c r="J162" s="161">
        <v>226634304.25454801</v>
      </c>
      <c r="K162" s="161">
        <v>12725571.4860215</v>
      </c>
      <c r="L162" s="161">
        <v>31129688.657258101</v>
      </c>
      <c r="M162" s="161">
        <v>251422910.08867201</v>
      </c>
      <c r="N162" s="161">
        <v>276461394.34500098</v>
      </c>
      <c r="O162" s="161">
        <v>48803748.697311804</v>
      </c>
      <c r="P162" s="161">
        <v>156716145.718925</v>
      </c>
      <c r="Q162" s="161">
        <v>326432230.613177</v>
      </c>
      <c r="R162" s="161">
        <v>103053395.074194</v>
      </c>
      <c r="S162" s="161">
        <v>0</v>
      </c>
      <c r="T162" s="157"/>
      <c r="U162" s="158">
        <v>42521</v>
      </c>
      <c r="V162" s="161">
        <v>405401.59362440184</v>
      </c>
      <c r="W162" s="161">
        <v>724094.43522580899</v>
      </c>
      <c r="X162" s="161">
        <v>8792909.4160903189</v>
      </c>
      <c r="Y162" s="161">
        <v>25034130.957422517</v>
      </c>
      <c r="Z162" s="161">
        <v>3616008.012924321</v>
      </c>
      <c r="AA162" s="161">
        <v>8049011.3737419378</v>
      </c>
      <c r="AB162" s="161">
        <v>14385764.916838709</v>
      </c>
      <c r="AC162" s="161">
        <v>3271900.1624602005</v>
      </c>
      <c r="AD162" s="161">
        <v>8196869.0694542378</v>
      </c>
      <c r="AE162" s="161">
        <v>18563548.48167742</v>
      </c>
      <c r="AF162" s="161">
        <v>3698971.4411290283</v>
      </c>
      <c r="AG162" s="161">
        <v>9546054.07935936</v>
      </c>
      <c r="AH162" s="161">
        <v>13319333.738599885</v>
      </c>
      <c r="AI162" s="161">
        <v>5870272.8063225839</v>
      </c>
      <c r="AJ162" s="161">
        <v>3501544.9337290041</v>
      </c>
      <c r="AK162" s="161">
        <v>1482485.0364187658</v>
      </c>
      <c r="AL162" s="161">
        <v>18810090.141096719</v>
      </c>
      <c r="AM162" s="161">
        <v>0</v>
      </c>
      <c r="AN162" s="161">
        <v>147268390.59611523</v>
      </c>
      <c r="AO162" s="161">
        <v>2883204174.115706</v>
      </c>
      <c r="AP162" s="157">
        <v>5.1078030448982417E-2</v>
      </c>
      <c r="AQ162" s="157"/>
    </row>
    <row r="163" spans="1:43">
      <c r="A163" s="158">
        <v>42551</v>
      </c>
      <c r="B163" s="161">
        <v>220567289.16040999</v>
      </c>
      <c r="C163" s="161">
        <v>83809318.584999993</v>
      </c>
      <c r="D163" s="161">
        <v>112475901.49486101</v>
      </c>
      <c r="E163" s="161">
        <v>473854089.67430598</v>
      </c>
      <c r="F163" s="161">
        <v>291930383.43708301</v>
      </c>
      <c r="G163" s="161">
        <v>98855566.457777798</v>
      </c>
      <c r="H163" s="161">
        <v>68381396.851111099</v>
      </c>
      <c r="I163" s="161">
        <v>124166942.043019</v>
      </c>
      <c r="J163" s="161">
        <v>221889001.449922</v>
      </c>
      <c r="K163" s="161">
        <v>12756767.3783333</v>
      </c>
      <c r="L163" s="161">
        <v>30517618.101444501</v>
      </c>
      <c r="M163" s="161">
        <v>255671500.97114801</v>
      </c>
      <c r="N163" s="161">
        <v>271825640.30382597</v>
      </c>
      <c r="O163" s="161">
        <v>46663553.815499999</v>
      </c>
      <c r="P163" s="161">
        <v>155871951.89119399</v>
      </c>
      <c r="Q163" s="161">
        <v>320298656.88241202</v>
      </c>
      <c r="R163" s="161">
        <v>105368265.783667</v>
      </c>
      <c r="S163" s="161">
        <v>0</v>
      </c>
      <c r="T163" s="157"/>
      <c r="U163" s="158">
        <v>42551</v>
      </c>
      <c r="V163" s="161">
        <v>168538.20075080171</v>
      </c>
      <c r="W163" s="161">
        <v>497258.89980000257</v>
      </c>
      <c r="X163" s="161">
        <v>8510055.6506166775</v>
      </c>
      <c r="Y163" s="161">
        <v>24396544.28908328</v>
      </c>
      <c r="Z163" s="161">
        <v>2429461.6575500444</v>
      </c>
      <c r="AA163" s="161">
        <v>8223993.1250666659</v>
      </c>
      <c r="AB163" s="161">
        <v>14534313.707866667</v>
      </c>
      <c r="AC163" s="161">
        <v>3762821.8548377194</v>
      </c>
      <c r="AD163" s="161">
        <v>7340344.1960093603</v>
      </c>
      <c r="AE163" s="161">
        <v>20250269.444600005</v>
      </c>
      <c r="AF163" s="161">
        <v>8257869.2478266601</v>
      </c>
      <c r="AG163" s="161">
        <v>9663771.6134622358</v>
      </c>
      <c r="AH163" s="161">
        <v>13470659.743540883</v>
      </c>
      <c r="AI163" s="161">
        <v>6463061.2421399998</v>
      </c>
      <c r="AJ163" s="161">
        <v>3799305.1730567217</v>
      </c>
      <c r="AK163" s="161">
        <v>3602686.6441105604</v>
      </c>
      <c r="AL163" s="161">
        <v>19111951.755959958</v>
      </c>
      <c r="AM163" s="161">
        <v>0</v>
      </c>
      <c r="AN163" s="161">
        <v>154482906.44627824</v>
      </c>
      <c r="AO163" s="161">
        <v>2894903844.2810144</v>
      </c>
      <c r="AP163" s="157">
        <v>5.3363743583906845E-2</v>
      </c>
      <c r="AQ163" s="157"/>
    </row>
    <row r="164" spans="1:43">
      <c r="A164" s="158">
        <v>42582</v>
      </c>
      <c r="B164" s="161">
        <v>229971360.36114401</v>
      </c>
      <c r="C164" s="161">
        <v>83208722.198387101</v>
      </c>
      <c r="D164" s="161">
        <v>118190306.204301</v>
      </c>
      <c r="E164" s="161">
        <v>483056410.49080801</v>
      </c>
      <c r="F164" s="161">
        <v>294348703.815323</v>
      </c>
      <c r="G164" s="161">
        <v>102734458.975269</v>
      </c>
      <c r="H164" s="161">
        <v>69365489.731182799</v>
      </c>
      <c r="I164" s="161">
        <v>118818124.54929399</v>
      </c>
      <c r="J164" s="161">
        <v>220616643.49196801</v>
      </c>
      <c r="K164" s="161">
        <v>11384908.997311801</v>
      </c>
      <c r="L164" s="161">
        <v>30767614.7694516</v>
      </c>
      <c r="M164" s="161">
        <v>253757619.08156201</v>
      </c>
      <c r="N164" s="161">
        <v>264571475.47722101</v>
      </c>
      <c r="O164" s="161">
        <v>46215226.032311797</v>
      </c>
      <c r="P164" s="161">
        <v>153719143.64333299</v>
      </c>
      <c r="Q164" s="161">
        <v>329808248.42693299</v>
      </c>
      <c r="R164" s="161">
        <v>114078686.300484</v>
      </c>
      <c r="S164" s="161">
        <v>0</v>
      </c>
      <c r="T164" s="157"/>
      <c r="U164" s="158">
        <v>42582</v>
      </c>
      <c r="V164" s="161">
        <v>218435.5966627188</v>
      </c>
      <c r="W164" s="161">
        <v>589310.65619354881</v>
      </c>
      <c r="X164" s="161">
        <v>8324860.4854838811</v>
      </c>
      <c r="Y164" s="161">
        <v>21477720.391103044</v>
      </c>
      <c r="Z164" s="161">
        <v>2347841.3821612448</v>
      </c>
      <c r="AA164" s="161">
        <v>7441013.9229677208</v>
      </c>
      <c r="AB164" s="161">
        <v>14828513.422258066</v>
      </c>
      <c r="AC164" s="161">
        <v>4381624.3440847211</v>
      </c>
      <c r="AD164" s="161">
        <v>8024372.9109638445</v>
      </c>
      <c r="AE164" s="161">
        <v>20468506.370322585</v>
      </c>
      <c r="AF164" s="161">
        <v>19279983.197665807</v>
      </c>
      <c r="AG164" s="161">
        <v>9320403.2302125618</v>
      </c>
      <c r="AH164" s="161">
        <v>14885497.372733481</v>
      </c>
      <c r="AI164" s="161">
        <v>7177557.1161225848</v>
      </c>
      <c r="AJ164" s="161">
        <v>4453281.7028000429</v>
      </c>
      <c r="AK164" s="161">
        <v>3250050.4787680432</v>
      </c>
      <c r="AL164" s="161">
        <v>18749348.273941919</v>
      </c>
      <c r="AM164" s="161">
        <v>0</v>
      </c>
      <c r="AN164" s="161">
        <v>165218320.85444582</v>
      </c>
      <c r="AO164" s="161">
        <v>2924613142.5462852</v>
      </c>
      <c r="AP164" s="157">
        <v>5.6492367640323241E-2</v>
      </c>
      <c r="AQ164" s="157"/>
    </row>
    <row r="165" spans="1:43">
      <c r="A165" s="158">
        <v>42613</v>
      </c>
      <c r="B165" s="161">
        <v>235051139.44292</v>
      </c>
      <c r="C165" s="161">
        <v>82638645.275806397</v>
      </c>
      <c r="D165" s="161">
        <v>116283124.293568</v>
      </c>
      <c r="E165" s="161">
        <v>457343324.37419403</v>
      </c>
      <c r="F165" s="161">
        <v>284162116.05362898</v>
      </c>
      <c r="G165" s="161">
        <v>104775989.87957001</v>
      </c>
      <c r="H165" s="161">
        <v>70392612.263440803</v>
      </c>
      <c r="I165" s="161">
        <v>123417003.70272</v>
      </c>
      <c r="J165" s="161">
        <v>222591852.73210201</v>
      </c>
      <c r="K165" s="161">
        <v>11310356.652150501</v>
      </c>
      <c r="L165" s="161">
        <v>33207947.276763398</v>
      </c>
      <c r="M165" s="161">
        <v>252708359.84130001</v>
      </c>
      <c r="N165" s="161">
        <v>263023583.908602</v>
      </c>
      <c r="O165" s="161">
        <v>45037573.944892503</v>
      </c>
      <c r="P165" s="161">
        <v>154967153.508387</v>
      </c>
      <c r="Q165" s="161">
        <v>333314101.774414</v>
      </c>
      <c r="R165" s="161">
        <v>118510012.63215099</v>
      </c>
      <c r="S165" s="161">
        <v>0</v>
      </c>
      <c r="T165" s="157"/>
      <c r="U165" s="158">
        <v>42613</v>
      </c>
      <c r="V165" s="161">
        <v>114529.00684959814</v>
      </c>
      <c r="W165" s="161">
        <v>247751.08690323308</v>
      </c>
      <c r="X165" s="161">
        <v>9056608.0847718399</v>
      </c>
      <c r="Y165" s="161">
        <v>22424488.625096716</v>
      </c>
      <c r="Z165" s="161">
        <v>2760243.2635645196</v>
      </c>
      <c r="AA165" s="161">
        <v>9131375.504451599</v>
      </c>
      <c r="AB165" s="161">
        <v>15580735.848387104</v>
      </c>
      <c r="AC165" s="161">
        <v>4006316.0356736016</v>
      </c>
      <c r="AD165" s="161">
        <v>8372665.4121477641</v>
      </c>
      <c r="AE165" s="161">
        <v>20566485.01174194</v>
      </c>
      <c r="AF165" s="161">
        <v>19148703.486788392</v>
      </c>
      <c r="AG165" s="161">
        <v>7229618.0790439993</v>
      </c>
      <c r="AH165" s="161">
        <v>15426522.140967764</v>
      </c>
      <c r="AI165" s="161">
        <v>7523757.4666128997</v>
      </c>
      <c r="AJ165" s="161">
        <v>4439837.9289935641</v>
      </c>
      <c r="AK165" s="161">
        <v>3188330.2070703208</v>
      </c>
      <c r="AL165" s="161">
        <v>18993674.064141877</v>
      </c>
      <c r="AM165" s="161">
        <v>0</v>
      </c>
      <c r="AN165" s="161">
        <v>168211641.25320673</v>
      </c>
      <c r="AO165" s="161">
        <v>2908734897.5566106</v>
      </c>
      <c r="AP165" s="157">
        <v>5.7829828835383908E-2</v>
      </c>
      <c r="AQ165" s="157"/>
    </row>
    <row r="166" spans="1:43">
      <c r="A166" s="158">
        <v>42643</v>
      </c>
      <c r="B166" s="161">
        <v>230613259.589183</v>
      </c>
      <c r="C166" s="161">
        <v>81459171.393333301</v>
      </c>
      <c r="D166" s="161">
        <v>116250498.606783</v>
      </c>
      <c r="E166" s="161">
        <v>459063686.3725</v>
      </c>
      <c r="F166" s="161">
        <v>281125332.23000002</v>
      </c>
      <c r="G166" s="161">
        <v>118421707.072667</v>
      </c>
      <c r="H166" s="161">
        <v>74052186.356111094</v>
      </c>
      <c r="I166" s="161">
        <v>126891953.72321101</v>
      </c>
      <c r="J166" s="161">
        <v>221964399.35649401</v>
      </c>
      <c r="K166" s="161">
        <v>10962430.4533333</v>
      </c>
      <c r="L166" s="161">
        <v>39550619.566</v>
      </c>
      <c r="M166" s="161">
        <v>244315231.728194</v>
      </c>
      <c r="N166" s="161">
        <v>261778366.14841801</v>
      </c>
      <c r="O166" s="161">
        <v>43814765.843333296</v>
      </c>
      <c r="P166" s="161">
        <v>154437672.474222</v>
      </c>
      <c r="Q166" s="161">
        <v>330731477.11714101</v>
      </c>
      <c r="R166" s="161">
        <v>119522005.859722</v>
      </c>
      <c r="S166" s="161">
        <v>0</v>
      </c>
      <c r="T166" s="157"/>
      <c r="U166" s="158">
        <v>42643</v>
      </c>
      <c r="V166" s="161">
        <v>227769.54929804057</v>
      </c>
      <c r="W166" s="161">
        <v>43513.882800003514</v>
      </c>
      <c r="X166" s="161">
        <v>9071637.2371860407</v>
      </c>
      <c r="Y166" s="161">
        <v>23123184.985299997</v>
      </c>
      <c r="Z166" s="161">
        <v>3438490.1623999998</v>
      </c>
      <c r="AA166" s="161">
        <v>12638435.821279962</v>
      </c>
      <c r="AB166" s="161">
        <v>16574665.567266669</v>
      </c>
      <c r="AC166" s="161">
        <v>10706062.853214681</v>
      </c>
      <c r="AD166" s="161">
        <v>8808976.2772207223</v>
      </c>
      <c r="AE166" s="161">
        <v>20694475.215600006</v>
      </c>
      <c r="AF166" s="161">
        <v>18826398.45208</v>
      </c>
      <c r="AG166" s="161">
        <v>9440246.5926167183</v>
      </c>
      <c r="AH166" s="161">
        <v>15594073.442189842</v>
      </c>
      <c r="AI166" s="161">
        <v>7039181.7988000037</v>
      </c>
      <c r="AJ166" s="161">
        <v>5975966.4730933607</v>
      </c>
      <c r="AK166" s="161">
        <v>4091102.4559430778</v>
      </c>
      <c r="AL166" s="161">
        <v>19225738.596833356</v>
      </c>
      <c r="AM166" s="161">
        <v>0</v>
      </c>
      <c r="AN166" s="161">
        <v>185519919.36312246</v>
      </c>
      <c r="AO166" s="161">
        <v>2914954763.890646</v>
      </c>
      <c r="AP166" s="157">
        <v>6.364418469242572E-2</v>
      </c>
      <c r="AQ166" s="157"/>
    </row>
    <row r="167" spans="1:43">
      <c r="A167" s="158">
        <v>42674</v>
      </c>
      <c r="B167" s="161">
        <v>250224370.24648899</v>
      </c>
      <c r="C167" s="161">
        <v>78083564.870967701</v>
      </c>
      <c r="D167" s="161">
        <v>116261890.61096799</v>
      </c>
      <c r="E167" s="161">
        <v>471667724.97178</v>
      </c>
      <c r="F167" s="161">
        <v>273276746.55846798</v>
      </c>
      <c r="G167" s="161">
        <v>117223385.28709701</v>
      </c>
      <c r="H167" s="161">
        <v>78328864.223548397</v>
      </c>
      <c r="I167" s="161">
        <v>126521377.97282299</v>
      </c>
      <c r="J167" s="161">
        <v>221133240.723887</v>
      </c>
      <c r="K167" s="161">
        <v>10659061.5827957</v>
      </c>
      <c r="L167" s="161">
        <v>48924033.771666698</v>
      </c>
      <c r="M167" s="161">
        <v>233742969.26319301</v>
      </c>
      <c r="N167" s="161">
        <v>250509452.30804199</v>
      </c>
      <c r="O167" s="161">
        <v>40239260.095698901</v>
      </c>
      <c r="P167" s="161">
        <v>153325771.09096801</v>
      </c>
      <c r="Q167" s="161">
        <v>332671404.17008799</v>
      </c>
      <c r="R167" s="161">
        <v>126710355.22043</v>
      </c>
      <c r="S167" s="161">
        <v>0</v>
      </c>
      <c r="T167" s="157"/>
      <c r="U167" s="158">
        <v>42674</v>
      </c>
      <c r="V167" s="161">
        <v>95548.22042132169</v>
      </c>
      <c r="W167" s="161">
        <v>2453971.1854838766</v>
      </c>
      <c r="X167" s="161">
        <v>9536443.7366838399</v>
      </c>
      <c r="Y167" s="161">
        <v>24356050.313386403</v>
      </c>
      <c r="Z167" s="161">
        <v>4762710.0629838407</v>
      </c>
      <c r="AA167" s="161">
        <v>13395859.375548359</v>
      </c>
      <c r="AB167" s="161">
        <v>17977056.023174193</v>
      </c>
      <c r="AC167" s="161">
        <v>12987621.193261242</v>
      </c>
      <c r="AD167" s="161">
        <v>9338523.8831335641</v>
      </c>
      <c r="AE167" s="161">
        <v>25126079.320064519</v>
      </c>
      <c r="AF167" s="161">
        <v>22799546.497399997</v>
      </c>
      <c r="AG167" s="161">
        <v>10584812.298416838</v>
      </c>
      <c r="AH167" s="161">
        <v>17277786.813034967</v>
      </c>
      <c r="AI167" s="161">
        <v>8975929.2385161314</v>
      </c>
      <c r="AJ167" s="161">
        <v>7235015.1490838379</v>
      </c>
      <c r="AK167" s="161">
        <v>4317502.1495894417</v>
      </c>
      <c r="AL167" s="161">
        <v>18359781.683548402</v>
      </c>
      <c r="AM167" s="161">
        <v>0</v>
      </c>
      <c r="AN167" s="161">
        <v>209580237.14373073</v>
      </c>
      <c r="AO167" s="161">
        <v>2929503472.9689102</v>
      </c>
      <c r="AP167" s="157">
        <v>7.1541214774984138E-2</v>
      </c>
      <c r="AQ167" s="157"/>
    </row>
    <row r="168" spans="1:43">
      <c r="A168" s="158">
        <v>42704</v>
      </c>
      <c r="B168" s="161">
        <v>255703670.07154199</v>
      </c>
      <c r="C168" s="161">
        <v>77235503.9966667</v>
      </c>
      <c r="D168" s="161">
        <v>117820742.670119</v>
      </c>
      <c r="E168" s="161">
        <v>489796790.04291701</v>
      </c>
      <c r="F168" s="161">
        <v>269073502.75795299</v>
      </c>
      <c r="G168" s="161">
        <v>122070891.958333</v>
      </c>
      <c r="H168" s="161">
        <v>78019129.232111096</v>
      </c>
      <c r="I168" s="161">
        <v>128511833.44438399</v>
      </c>
      <c r="J168" s="161">
        <v>224637947.018278</v>
      </c>
      <c r="K168" s="161">
        <v>11758972.17</v>
      </c>
      <c r="L168" s="161">
        <v>51536564.9938889</v>
      </c>
      <c r="M168" s="161">
        <v>228428646.47812599</v>
      </c>
      <c r="N168" s="161">
        <v>244661193.09336999</v>
      </c>
      <c r="O168" s="161">
        <v>42203291.361666702</v>
      </c>
      <c r="P168" s="161">
        <v>155337462.69188899</v>
      </c>
      <c r="Q168" s="161">
        <v>339183199.33116603</v>
      </c>
      <c r="R168" s="161">
        <v>141122807.02244401</v>
      </c>
      <c r="S168" s="161">
        <v>0</v>
      </c>
      <c r="T168" s="157"/>
      <c r="U168" s="158">
        <v>42704</v>
      </c>
      <c r="V168" s="161">
        <v>208095.09141496196</v>
      </c>
      <c r="W168" s="161">
        <v>22456278.150399998</v>
      </c>
      <c r="X168" s="161">
        <v>13872507.249585722</v>
      </c>
      <c r="Y168" s="161">
        <v>21142259.244849958</v>
      </c>
      <c r="Z168" s="161">
        <v>5627535.369045645</v>
      </c>
      <c r="AA168" s="161">
        <v>13518632.495000042</v>
      </c>
      <c r="AB168" s="161">
        <v>22822737.862146668</v>
      </c>
      <c r="AC168" s="161">
        <v>12769204.256673921</v>
      </c>
      <c r="AD168" s="161">
        <v>8279872.4578066431</v>
      </c>
      <c r="AE168" s="161">
        <v>29616991.369600002</v>
      </c>
      <c r="AF168" s="161">
        <v>22511560.100733332</v>
      </c>
      <c r="AG168" s="161">
        <v>9483775.8926248811</v>
      </c>
      <c r="AH168" s="161">
        <v>18733407.968795601</v>
      </c>
      <c r="AI168" s="161">
        <v>8949337.7865999956</v>
      </c>
      <c r="AJ168" s="161">
        <v>7245330.7069733217</v>
      </c>
      <c r="AK168" s="161">
        <v>4226786.8102600724</v>
      </c>
      <c r="AL168" s="161">
        <v>17445209.90730672</v>
      </c>
      <c r="AM168" s="161">
        <v>0</v>
      </c>
      <c r="AN168" s="161">
        <v>238909522.71981752</v>
      </c>
      <c r="AO168" s="161">
        <v>2977102148.3348541</v>
      </c>
      <c r="AP168" s="157">
        <v>8.0249017607086082E-2</v>
      </c>
      <c r="AQ168" s="157"/>
    </row>
    <row r="169" spans="1:43">
      <c r="A169" s="158">
        <v>42735</v>
      </c>
      <c r="B169" s="161">
        <v>249821515.543731</v>
      </c>
      <c r="C169" s="161">
        <v>109674202.591667</v>
      </c>
      <c r="D169" s="161">
        <v>125220331.364979</v>
      </c>
      <c r="E169" s="161">
        <v>516128882.28266102</v>
      </c>
      <c r="F169" s="161">
        <v>265030636.283737</v>
      </c>
      <c r="G169" s="161">
        <v>124862420.54806501</v>
      </c>
      <c r="H169" s="161">
        <v>83001978.680107504</v>
      </c>
      <c r="I169" s="161">
        <v>137415852.60639799</v>
      </c>
      <c r="J169" s="161">
        <v>232618542.69433901</v>
      </c>
      <c r="K169" s="161">
        <v>11656289.9682796</v>
      </c>
      <c r="L169" s="161">
        <v>53024139.061698899</v>
      </c>
      <c r="M169" s="161">
        <v>217407856.704485</v>
      </c>
      <c r="N169" s="161">
        <v>256796384.19576901</v>
      </c>
      <c r="O169" s="161">
        <v>43190286.1263441</v>
      </c>
      <c r="P169" s="161">
        <v>155522707.36454299</v>
      </c>
      <c r="Q169" s="161">
        <v>345401126.962264</v>
      </c>
      <c r="R169" s="161">
        <v>154414731.34419399</v>
      </c>
      <c r="S169" s="161">
        <v>0</v>
      </c>
      <c r="T169" s="157"/>
      <c r="U169" s="158">
        <v>42735</v>
      </c>
      <c r="V169" s="161">
        <v>212127.2347522825</v>
      </c>
      <c r="W169" s="161">
        <v>19876468.918999963</v>
      </c>
      <c r="X169" s="161">
        <v>17243561.426202521</v>
      </c>
      <c r="Y169" s="161">
        <v>19986833.656080678</v>
      </c>
      <c r="Z169" s="161">
        <v>5579148.4859515652</v>
      </c>
      <c r="AA169" s="161">
        <v>15177919.634232201</v>
      </c>
      <c r="AB169" s="161">
        <v>22752069.3283871</v>
      </c>
      <c r="AC169" s="161">
        <v>13133952.627232244</v>
      </c>
      <c r="AD169" s="161">
        <v>7626580.4266793169</v>
      </c>
      <c r="AE169" s="161">
        <v>29772442.723806448</v>
      </c>
      <c r="AF169" s="161">
        <v>23909273.152596131</v>
      </c>
      <c r="AG169" s="161">
        <v>9767609.9254617989</v>
      </c>
      <c r="AH169" s="161">
        <v>17623482.806507718</v>
      </c>
      <c r="AI169" s="161">
        <v>12681403.144838709</v>
      </c>
      <c r="AJ169" s="161">
        <v>8365739.9562548399</v>
      </c>
      <c r="AK169" s="161">
        <v>3655704.734528318</v>
      </c>
      <c r="AL169" s="161">
        <v>16517841.158696722</v>
      </c>
      <c r="AM169" s="161">
        <v>0</v>
      </c>
      <c r="AN169" s="161">
        <v>243882159.34120852</v>
      </c>
      <c r="AO169" s="161">
        <v>3081187884.3232622</v>
      </c>
      <c r="AP169" s="157">
        <v>7.9151992185239189E-2</v>
      </c>
      <c r="AQ169" s="157"/>
    </row>
    <row r="170" spans="1:43">
      <c r="A170" s="158">
        <v>42766</v>
      </c>
      <c r="B170" s="161">
        <v>257184037.951006</v>
      </c>
      <c r="C170" s="161">
        <v>107487735.462366</v>
      </c>
      <c r="D170" s="161">
        <v>175617485.86463299</v>
      </c>
      <c r="E170" s="161">
        <v>538072826.91301095</v>
      </c>
      <c r="F170" s="161">
        <v>250774828.47710899</v>
      </c>
      <c r="G170" s="161">
        <v>129297608.571237</v>
      </c>
      <c r="H170" s="161">
        <v>84746943.104838699</v>
      </c>
      <c r="I170" s="161">
        <v>140926975.925484</v>
      </c>
      <c r="J170" s="161">
        <v>234991509.60673699</v>
      </c>
      <c r="K170" s="161">
        <v>13745262.062365601</v>
      </c>
      <c r="L170" s="161">
        <v>55497446.1104839</v>
      </c>
      <c r="M170" s="161">
        <v>203569885.10532999</v>
      </c>
      <c r="N170" s="161">
        <v>261400118.14945799</v>
      </c>
      <c r="O170" s="161">
        <v>41017427.3032258</v>
      </c>
      <c r="P170" s="161">
        <v>159628134.01809099</v>
      </c>
      <c r="Q170" s="161">
        <v>403850444.95581597</v>
      </c>
      <c r="R170" s="161">
        <v>155359395.47290301</v>
      </c>
      <c r="S170" s="161">
        <v>0</v>
      </c>
      <c r="T170" s="157"/>
      <c r="U170" s="158">
        <v>42766</v>
      </c>
      <c r="V170" s="161">
        <v>33001.055879279971</v>
      </c>
      <c r="W170" s="161">
        <v>23832343.354516082</v>
      </c>
      <c r="X170" s="161">
        <v>9929307.4362440407</v>
      </c>
      <c r="Y170" s="161">
        <v>16802505.640438691</v>
      </c>
      <c r="Z170" s="161">
        <v>5870764.0627469197</v>
      </c>
      <c r="AA170" s="161">
        <v>14920308.161451561</v>
      </c>
      <c r="AB170" s="161">
        <v>21781263.407419354</v>
      </c>
      <c r="AC170" s="161">
        <v>15503054.67894192</v>
      </c>
      <c r="AD170" s="161">
        <v>7975615.8771915622</v>
      </c>
      <c r="AE170" s="161">
        <v>30160924.132516127</v>
      </c>
      <c r="AF170" s="161">
        <v>24619124.786741935</v>
      </c>
      <c r="AG170" s="161">
        <v>9429439.8873604052</v>
      </c>
      <c r="AH170" s="161">
        <v>16598773.022065043</v>
      </c>
      <c r="AI170" s="161">
        <v>26695381.693612903</v>
      </c>
      <c r="AJ170" s="161">
        <v>11268128.627829082</v>
      </c>
      <c r="AK170" s="161">
        <v>20505689.475302093</v>
      </c>
      <c r="AL170" s="161">
        <v>16698865.563251641</v>
      </c>
      <c r="AM170" s="161">
        <v>0</v>
      </c>
      <c r="AN170" s="161">
        <v>272624490.86350864</v>
      </c>
      <c r="AO170" s="161">
        <v>3213168065.0540953</v>
      </c>
      <c r="AP170" s="157">
        <v>8.4846010337439007E-2</v>
      </c>
      <c r="AQ170" s="157"/>
    </row>
    <row r="171" spans="1:43">
      <c r="A171" s="158">
        <v>42794</v>
      </c>
      <c r="B171" s="161">
        <v>253869769.48463601</v>
      </c>
      <c r="C171" s="161">
        <v>108902337.821429</v>
      </c>
      <c r="D171" s="161">
        <v>178031449.26405501</v>
      </c>
      <c r="E171" s="161">
        <v>531415243.90297598</v>
      </c>
      <c r="F171" s="161">
        <v>251298234.61101201</v>
      </c>
      <c r="G171" s="161">
        <v>130492141.294643</v>
      </c>
      <c r="H171" s="161">
        <v>84163239.668452397</v>
      </c>
      <c r="I171" s="161">
        <v>150317450.27086601</v>
      </c>
      <c r="J171" s="161">
        <v>235148633.176393</v>
      </c>
      <c r="K171" s="161">
        <v>14537131.983333301</v>
      </c>
      <c r="L171" s="161">
        <v>55983563.816773802</v>
      </c>
      <c r="M171" s="161">
        <v>199385432.52102399</v>
      </c>
      <c r="N171" s="161">
        <v>264752358.81951499</v>
      </c>
      <c r="O171" s="161">
        <v>39897312.376785703</v>
      </c>
      <c r="P171" s="161">
        <v>162537159.11491099</v>
      </c>
      <c r="Q171" s="161">
        <v>378611905.71975499</v>
      </c>
      <c r="R171" s="161">
        <v>164628582.42529801</v>
      </c>
      <c r="S171" s="161">
        <v>0</v>
      </c>
      <c r="T171" s="157"/>
      <c r="U171" s="158">
        <v>42794</v>
      </c>
      <c r="V171" s="161">
        <v>295053.09184367955</v>
      </c>
      <c r="W171" s="161">
        <v>24485644.251428522</v>
      </c>
      <c r="X171" s="161">
        <v>9256429.5783133991</v>
      </c>
      <c r="Y171" s="161">
        <v>18324180.05164288</v>
      </c>
      <c r="Z171" s="161">
        <v>5152939.5866785608</v>
      </c>
      <c r="AA171" s="161">
        <v>14582710.474642841</v>
      </c>
      <c r="AB171" s="161">
        <v>21836202.779785711</v>
      </c>
      <c r="AC171" s="161">
        <v>13934925.507496078</v>
      </c>
      <c r="AD171" s="161">
        <v>7957243.4088328406</v>
      </c>
      <c r="AE171" s="161">
        <v>30133222.662000004</v>
      </c>
      <c r="AF171" s="161">
        <v>24673190.251987144</v>
      </c>
      <c r="AG171" s="161">
        <v>8435433.9574771225</v>
      </c>
      <c r="AH171" s="161">
        <v>16461794.9516582</v>
      </c>
      <c r="AI171" s="161">
        <v>27043449.944785714</v>
      </c>
      <c r="AJ171" s="161">
        <v>10831981.296210684</v>
      </c>
      <c r="AK171" s="161">
        <v>12578468.313629404</v>
      </c>
      <c r="AL171" s="161">
        <v>16134145.038964238</v>
      </c>
      <c r="AM171" s="161">
        <v>0</v>
      </c>
      <c r="AN171" s="161">
        <v>262117015.14737698</v>
      </c>
      <c r="AO171" s="161">
        <v>3203971946.2718592</v>
      </c>
      <c r="AP171" s="157">
        <v>8.1810021917444145E-2</v>
      </c>
      <c r="AQ171" s="157"/>
    </row>
    <row r="172" spans="1:43">
      <c r="A172" s="158">
        <v>42825</v>
      </c>
      <c r="B172" s="161">
        <v>255235766.67714199</v>
      </c>
      <c r="C172" s="161">
        <v>118204981.599462</v>
      </c>
      <c r="D172" s="161">
        <v>178915632.13061801</v>
      </c>
      <c r="E172" s="161">
        <v>541755284.59636903</v>
      </c>
      <c r="F172" s="161">
        <v>247043747.66828001</v>
      </c>
      <c r="G172" s="161">
        <v>136161710.16801101</v>
      </c>
      <c r="H172" s="161">
        <v>88195950.048387095</v>
      </c>
      <c r="I172" s="161">
        <v>156445073.92963499</v>
      </c>
      <c r="J172" s="161">
        <v>235554724.09236601</v>
      </c>
      <c r="K172" s="161">
        <v>14438281.604301101</v>
      </c>
      <c r="L172" s="161">
        <v>55126890.744494602</v>
      </c>
      <c r="M172" s="161">
        <v>199608692.33394399</v>
      </c>
      <c r="N172" s="161">
        <v>269814830.47687799</v>
      </c>
      <c r="O172" s="161">
        <v>37816848.509677403</v>
      </c>
      <c r="P172" s="161">
        <v>165950361.16188201</v>
      </c>
      <c r="Q172" s="161">
        <v>368855821.882375</v>
      </c>
      <c r="R172" s="161">
        <v>173755258.366344</v>
      </c>
      <c r="S172" s="161">
        <v>0</v>
      </c>
      <c r="T172" s="157"/>
      <c r="U172" s="158">
        <v>42825</v>
      </c>
      <c r="V172" s="161">
        <v>201003.38874296099</v>
      </c>
      <c r="W172" s="161">
        <v>23789617.558064561</v>
      </c>
      <c r="X172" s="161">
        <v>9422067.0443258397</v>
      </c>
      <c r="Y172" s="161">
        <v>16150791.368435718</v>
      </c>
      <c r="Z172" s="161">
        <v>5295626.6998064034</v>
      </c>
      <c r="AA172" s="161">
        <v>13951261.129838681</v>
      </c>
      <c r="AB172" s="161">
        <v>21471525.094193548</v>
      </c>
      <c r="AC172" s="161">
        <v>13516408.818443805</v>
      </c>
      <c r="AD172" s="161">
        <v>8535584.00891608</v>
      </c>
      <c r="AE172" s="161">
        <v>30249038.337483868</v>
      </c>
      <c r="AF172" s="161">
        <v>25046119.760660648</v>
      </c>
      <c r="AG172" s="161">
        <v>10215196.209926721</v>
      </c>
      <c r="AH172" s="161">
        <v>16243034.892774642</v>
      </c>
      <c r="AI172" s="161">
        <v>27542067.948838711</v>
      </c>
      <c r="AJ172" s="161">
        <v>11253026.27057416</v>
      </c>
      <c r="AK172" s="161">
        <v>11694082.344115004</v>
      </c>
      <c r="AL172" s="161">
        <v>15608346.156038716</v>
      </c>
      <c r="AM172" s="161">
        <v>0</v>
      </c>
      <c r="AN172" s="161">
        <v>260184797.03118002</v>
      </c>
      <c r="AO172" s="161">
        <v>3242879855.9901662</v>
      </c>
      <c r="AP172" s="157">
        <v>8.0232635369014121E-2</v>
      </c>
      <c r="AQ172" s="157"/>
    </row>
    <row r="173" spans="1:43">
      <c r="A173" s="158">
        <v>42855</v>
      </c>
      <c r="B173" s="161">
        <v>261971429.94243601</v>
      </c>
      <c r="C173" s="161">
        <v>117155968.76777799</v>
      </c>
      <c r="D173" s="161">
        <v>183724003.04708299</v>
      </c>
      <c r="E173" s="161">
        <v>550581964.15875006</v>
      </c>
      <c r="F173" s="161">
        <v>246034008.94749999</v>
      </c>
      <c r="G173" s="161">
        <v>134794906.64166701</v>
      </c>
      <c r="H173" s="161">
        <v>89539316.343888894</v>
      </c>
      <c r="I173" s="161">
        <v>163991614.23388901</v>
      </c>
      <c r="J173" s="161">
        <v>244439194.23345</v>
      </c>
      <c r="K173" s="161">
        <v>13984113.727166699</v>
      </c>
      <c r="L173" s="161">
        <v>58637232.933666699</v>
      </c>
      <c r="M173" s="161">
        <v>195215859.09481099</v>
      </c>
      <c r="N173" s="161">
        <v>273754268.05876601</v>
      </c>
      <c r="O173" s="161">
        <v>35968626.888333298</v>
      </c>
      <c r="P173" s="161">
        <v>170297551.23941699</v>
      </c>
      <c r="Q173" s="161">
        <v>391262835.33729899</v>
      </c>
      <c r="R173" s="161">
        <v>171144624.53294399</v>
      </c>
      <c r="S173" s="161">
        <v>0</v>
      </c>
      <c r="T173" s="157"/>
      <c r="U173" s="158">
        <v>42855</v>
      </c>
      <c r="V173" s="161">
        <v>120869.17690768093</v>
      </c>
      <c r="W173" s="161">
        <v>26040594.317866642</v>
      </c>
      <c r="X173" s="161">
        <v>9096758.7643500417</v>
      </c>
      <c r="Y173" s="161">
        <v>15582716.170950003</v>
      </c>
      <c r="Z173" s="161">
        <v>6432817.016300004</v>
      </c>
      <c r="AA173" s="161">
        <v>14719443.73299996</v>
      </c>
      <c r="AB173" s="161">
        <v>21640775.468733333</v>
      </c>
      <c r="AC173" s="161">
        <v>12917740.191933319</v>
      </c>
      <c r="AD173" s="161">
        <v>8428564.6619860008</v>
      </c>
      <c r="AE173" s="161">
        <v>30116027.622739997</v>
      </c>
      <c r="AF173" s="161">
        <v>24899588.847959995</v>
      </c>
      <c r="AG173" s="161">
        <v>11596335.978622682</v>
      </c>
      <c r="AH173" s="161">
        <v>16291431.492948078</v>
      </c>
      <c r="AI173" s="161">
        <v>26767822.303400006</v>
      </c>
      <c r="AJ173" s="161">
        <v>11226623.921269964</v>
      </c>
      <c r="AK173" s="161">
        <v>9881771.0595241189</v>
      </c>
      <c r="AL173" s="161">
        <v>16161677.306046721</v>
      </c>
      <c r="AM173" s="161">
        <v>0</v>
      </c>
      <c r="AN173" s="161">
        <v>261921558.03453857</v>
      </c>
      <c r="AO173" s="161">
        <v>3302497518.1288462</v>
      </c>
      <c r="AP173" s="157">
        <v>7.9310145305707916E-2</v>
      </c>
      <c r="AQ173" s="157"/>
    </row>
    <row r="174" spans="1:43">
      <c r="A174" s="158">
        <v>42886</v>
      </c>
      <c r="B174" s="161">
        <v>262968392.99044999</v>
      </c>
      <c r="C174" s="161">
        <v>117027214.88586</v>
      </c>
      <c r="D174" s="161">
        <v>181917249.46903199</v>
      </c>
      <c r="E174" s="161">
        <v>560387744.09351897</v>
      </c>
      <c r="F174" s="161">
        <v>259176853.46182799</v>
      </c>
      <c r="G174" s="161">
        <v>138716298.382258</v>
      </c>
      <c r="H174" s="161">
        <v>91031539.294085994</v>
      </c>
      <c r="I174" s="161">
        <v>170219412.745161</v>
      </c>
      <c r="J174" s="161">
        <v>246541242.24808601</v>
      </c>
      <c r="K174" s="161">
        <v>15276834.074784899</v>
      </c>
      <c r="L174" s="161">
        <v>64676593.954107501</v>
      </c>
      <c r="M174" s="161">
        <v>190805113.42184201</v>
      </c>
      <c r="N174" s="161">
        <v>277095397.59532797</v>
      </c>
      <c r="O174" s="161">
        <v>36374653.453225799</v>
      </c>
      <c r="P174" s="161">
        <v>172980771.18871</v>
      </c>
      <c r="Q174" s="161">
        <v>391735960.59723997</v>
      </c>
      <c r="R174" s="161">
        <v>162896830.452151</v>
      </c>
      <c r="S174" s="161">
        <v>0</v>
      </c>
      <c r="T174" s="157"/>
      <c r="U174" s="158">
        <v>42886</v>
      </c>
      <c r="V174" s="161">
        <v>349395.81114600226</v>
      </c>
      <c r="W174" s="161">
        <v>26236547.563696802</v>
      </c>
      <c r="X174" s="161">
        <v>9446934.0337161608</v>
      </c>
      <c r="Y174" s="161">
        <v>13728926.648777723</v>
      </c>
      <c r="Z174" s="161">
        <v>3981576.1645806395</v>
      </c>
      <c r="AA174" s="161">
        <v>15312939.64412904</v>
      </c>
      <c r="AB174" s="161">
        <v>21705556.284709681</v>
      </c>
      <c r="AC174" s="161">
        <v>12419779.470580682</v>
      </c>
      <c r="AD174" s="161">
        <v>8669153.2202296779</v>
      </c>
      <c r="AE174" s="161">
        <v>29145103.941025812</v>
      </c>
      <c r="AF174" s="161">
        <v>24252280.2055071</v>
      </c>
      <c r="AG174" s="161">
        <v>11031920.549378958</v>
      </c>
      <c r="AH174" s="161">
        <v>15646590.848560646</v>
      </c>
      <c r="AI174" s="161">
        <v>26874238.615612905</v>
      </c>
      <c r="AJ174" s="161">
        <v>10595977.687354799</v>
      </c>
      <c r="AK174" s="161">
        <v>10178032.568331212</v>
      </c>
      <c r="AL174" s="161">
        <v>17450716.615741882</v>
      </c>
      <c r="AM174" s="161">
        <v>0</v>
      </c>
      <c r="AN174" s="161">
        <v>257025669.87307975</v>
      </c>
      <c r="AO174" s="161">
        <v>3339828102.3076687</v>
      </c>
      <c r="AP174" s="157">
        <v>7.695775411180196E-2</v>
      </c>
      <c r="AQ174" s="157"/>
    </row>
    <row r="175" spans="1:43">
      <c r="A175" s="158">
        <v>42916</v>
      </c>
      <c r="B175" s="161">
        <v>268661898.13972199</v>
      </c>
      <c r="C175" s="161">
        <v>122298521.887778</v>
      </c>
      <c r="D175" s="161">
        <v>187344440.91291299</v>
      </c>
      <c r="E175" s="161">
        <v>556205710.89941704</v>
      </c>
      <c r="F175" s="161">
        <v>264093382.20055601</v>
      </c>
      <c r="G175" s="161">
        <v>148018100.58611101</v>
      </c>
      <c r="H175" s="161">
        <v>93302868.055555597</v>
      </c>
      <c r="I175" s="161">
        <v>180166515.24121001</v>
      </c>
      <c r="J175" s="161">
        <v>250540616.778961</v>
      </c>
      <c r="K175" s="161">
        <v>17830670.1991667</v>
      </c>
      <c r="L175" s="161">
        <v>66744928.482666701</v>
      </c>
      <c r="M175" s="161">
        <v>188671483.51801699</v>
      </c>
      <c r="N175" s="161">
        <v>279259495.055134</v>
      </c>
      <c r="O175" s="161">
        <v>34596775.479999997</v>
      </c>
      <c r="P175" s="161">
        <v>171237166.414361</v>
      </c>
      <c r="Q175" s="161">
        <v>397927856.74427801</v>
      </c>
      <c r="R175" s="161">
        <v>168146843.91122201</v>
      </c>
      <c r="S175" s="161">
        <v>0</v>
      </c>
      <c r="T175" s="157"/>
      <c r="U175" s="158">
        <v>42916</v>
      </c>
      <c r="V175" s="161">
        <v>208606.85323335975</v>
      </c>
      <c r="W175" s="161">
        <v>25672578.34346664</v>
      </c>
      <c r="X175" s="161">
        <v>9161045.6604504436</v>
      </c>
      <c r="Y175" s="161">
        <v>14124654.892069958</v>
      </c>
      <c r="Z175" s="161">
        <v>2612347.63593328</v>
      </c>
      <c r="AA175" s="161">
        <v>14076267.859666679</v>
      </c>
      <c r="AB175" s="161">
        <v>21461623.463333327</v>
      </c>
      <c r="AC175" s="161">
        <v>11614421.671054799</v>
      </c>
      <c r="AD175" s="161">
        <v>8549613.3565246798</v>
      </c>
      <c r="AE175" s="161">
        <v>28901112.376099996</v>
      </c>
      <c r="AF175" s="161">
        <v>24160661.282079995</v>
      </c>
      <c r="AG175" s="161">
        <v>12672838.577837963</v>
      </c>
      <c r="AH175" s="161">
        <v>15592634.25338392</v>
      </c>
      <c r="AI175" s="161">
        <v>27317832.1424</v>
      </c>
      <c r="AJ175" s="161">
        <v>10689181.430276681</v>
      </c>
      <c r="AK175" s="161">
        <v>9696549.3606866449</v>
      </c>
      <c r="AL175" s="161">
        <v>17397154.830653362</v>
      </c>
      <c r="AM175" s="161">
        <v>0</v>
      </c>
      <c r="AN175" s="161">
        <v>253909123.98915172</v>
      </c>
      <c r="AO175" s="161">
        <v>3395047274.5070686</v>
      </c>
      <c r="AP175" s="157">
        <v>7.4788096736007045E-2</v>
      </c>
      <c r="AQ175" s="157"/>
    </row>
    <row r="176" spans="1:43">
      <c r="A176" s="158">
        <v>42947</v>
      </c>
      <c r="B176" s="161">
        <v>270262357.27377701</v>
      </c>
      <c r="C176" s="161">
        <v>119273722.41129</v>
      </c>
      <c r="D176" s="161">
        <v>195968200.76387101</v>
      </c>
      <c r="E176" s="161">
        <v>559774770.70002699</v>
      </c>
      <c r="F176" s="161">
        <v>270039232.03965098</v>
      </c>
      <c r="G176" s="161">
        <v>166067712.888172</v>
      </c>
      <c r="H176" s="161">
        <v>97978333.648602098</v>
      </c>
      <c r="I176" s="161">
        <v>184662240.46123701</v>
      </c>
      <c r="J176" s="161">
        <v>253763585.20918301</v>
      </c>
      <c r="K176" s="161">
        <v>16595607.5096559</v>
      </c>
      <c r="L176" s="161">
        <v>69781617.916672096</v>
      </c>
      <c r="M176" s="161">
        <v>184637463.51659501</v>
      </c>
      <c r="N176" s="161">
        <v>280650181.98730898</v>
      </c>
      <c r="O176" s="161">
        <v>39179245.458064497</v>
      </c>
      <c r="P176" s="161">
        <v>168122699.78338701</v>
      </c>
      <c r="Q176" s="161">
        <v>404482150.13162899</v>
      </c>
      <c r="R176" s="161">
        <v>181172079.33483899</v>
      </c>
      <c r="S176" s="161">
        <v>0</v>
      </c>
      <c r="T176" s="157"/>
      <c r="U176" s="158">
        <v>42947</v>
      </c>
      <c r="V176" s="161">
        <v>317210.02714676037</v>
      </c>
      <c r="W176" s="161">
        <v>26279239.570645198</v>
      </c>
      <c r="X176" s="161">
        <v>8490992.0983354822</v>
      </c>
      <c r="Y176" s="161">
        <v>15808675.675996765</v>
      </c>
      <c r="Z176" s="161">
        <v>6094030.3652418852</v>
      </c>
      <c r="AA176" s="161">
        <v>11443427.323419362</v>
      </c>
      <c r="AB176" s="161">
        <v>21106305.482167751</v>
      </c>
      <c r="AC176" s="161">
        <v>11506209.304651555</v>
      </c>
      <c r="AD176" s="161">
        <v>7163897.8348980434</v>
      </c>
      <c r="AE176" s="161">
        <v>29228380.06884129</v>
      </c>
      <c r="AF176" s="161">
        <v>24036815.879999351</v>
      </c>
      <c r="AG176" s="161">
        <v>11446461.478008602</v>
      </c>
      <c r="AH176" s="161">
        <v>15857769.661522925</v>
      </c>
      <c r="AI176" s="161">
        <v>27001918.835032262</v>
      </c>
      <c r="AJ176" s="161">
        <v>11131852.895993561</v>
      </c>
      <c r="AK176" s="161">
        <v>9712564.1442045197</v>
      </c>
      <c r="AL176" s="161">
        <v>16310400.539819326</v>
      </c>
      <c r="AM176" s="161">
        <v>0</v>
      </c>
      <c r="AN176" s="161">
        <v>252936151.18592462</v>
      </c>
      <c r="AO176" s="161">
        <v>3462411201.0339613</v>
      </c>
      <c r="AP176" s="157">
        <v>7.305202545278032E-2</v>
      </c>
      <c r="AQ176" s="157"/>
    </row>
    <row r="177" spans="1:43">
      <c r="A177" s="158">
        <v>42978</v>
      </c>
      <c r="B177" s="161">
        <v>271117171.89965099</v>
      </c>
      <c r="C177" s="161">
        <v>113635671.89569899</v>
      </c>
      <c r="D177" s="161">
        <v>196952203.641276</v>
      </c>
      <c r="E177" s="161">
        <v>561320374.20384395</v>
      </c>
      <c r="F177" s="161">
        <v>250397642.01129001</v>
      </c>
      <c r="G177" s="161">
        <v>169788416.79865599</v>
      </c>
      <c r="H177" s="161">
        <v>101301588.175914</v>
      </c>
      <c r="I177" s="161">
        <v>192032324.62489101</v>
      </c>
      <c r="J177" s="161">
        <v>253670215.690613</v>
      </c>
      <c r="K177" s="161">
        <v>17215078.9072043</v>
      </c>
      <c r="L177" s="161">
        <v>71508538.370940894</v>
      </c>
      <c r="M177" s="161">
        <v>187074360.336079</v>
      </c>
      <c r="N177" s="161">
        <v>278190342.60103399</v>
      </c>
      <c r="O177" s="161">
        <v>33091461.416129</v>
      </c>
      <c r="P177" s="161">
        <v>172114929.131237</v>
      </c>
      <c r="Q177" s="161">
        <v>398546119.03860199</v>
      </c>
      <c r="R177" s="161">
        <v>185874567.98973101</v>
      </c>
      <c r="S177" s="161">
        <v>0</v>
      </c>
      <c r="T177" s="157"/>
      <c r="U177" s="158">
        <v>42978</v>
      </c>
      <c r="V177" s="161">
        <v>138773.98204188049</v>
      </c>
      <c r="W177" s="161">
        <v>27778299.052516121</v>
      </c>
      <c r="X177" s="161">
        <v>8478291.1430468783</v>
      </c>
      <c r="Y177" s="161">
        <v>13234808.415538728</v>
      </c>
      <c r="Z177" s="161">
        <v>6815327.9786452018</v>
      </c>
      <c r="AA177" s="161">
        <v>11201191.954161283</v>
      </c>
      <c r="AB177" s="161">
        <v>20852965.158890318</v>
      </c>
      <c r="AC177" s="161">
        <v>10900531.275013074</v>
      </c>
      <c r="AD177" s="161">
        <v>7909701.5671264455</v>
      </c>
      <c r="AE177" s="161">
        <v>29342193.011135485</v>
      </c>
      <c r="AF177" s="161">
        <v>24128209.155487094</v>
      </c>
      <c r="AG177" s="161">
        <v>9504490.1096705236</v>
      </c>
      <c r="AH177" s="161">
        <v>16876986.39787592</v>
      </c>
      <c r="AI177" s="161">
        <v>27946501.020064522</v>
      </c>
      <c r="AJ177" s="161">
        <v>10567923.474251561</v>
      </c>
      <c r="AK177" s="161">
        <v>10504894.165367767</v>
      </c>
      <c r="AL177" s="161">
        <v>16539651.451232277</v>
      </c>
      <c r="AM177" s="161">
        <v>0</v>
      </c>
      <c r="AN177" s="161">
        <v>252720739.31206515</v>
      </c>
      <c r="AO177" s="161">
        <v>3453831006.7327914</v>
      </c>
      <c r="AP177" s="157">
        <v>7.3171136288781691E-2</v>
      </c>
      <c r="AQ177" s="157"/>
    </row>
    <row r="178" spans="1:43">
      <c r="A178" s="158">
        <v>43008</v>
      </c>
      <c r="B178" s="161">
        <v>266825646.85737199</v>
      </c>
      <c r="C178" s="161">
        <v>108751836.812778</v>
      </c>
      <c r="D178" s="161">
        <v>198130294.92794001</v>
      </c>
      <c r="E178" s="161">
        <v>582897271.83862805</v>
      </c>
      <c r="F178" s="161">
        <v>253301923.584167</v>
      </c>
      <c r="G178" s="161">
        <v>175292145.72499999</v>
      </c>
      <c r="H178" s="161">
        <v>103978484.59</v>
      </c>
      <c r="I178" s="161">
        <v>194355971.42500001</v>
      </c>
      <c r="J178" s="161">
        <v>259144852.867917</v>
      </c>
      <c r="K178" s="161">
        <v>17287176.510499999</v>
      </c>
      <c r="L178" s="161">
        <v>73377663.447555602</v>
      </c>
      <c r="M178" s="161">
        <v>182680211.39288899</v>
      </c>
      <c r="N178" s="161">
        <v>274860726.86238599</v>
      </c>
      <c r="O178" s="161">
        <v>33303776.4333333</v>
      </c>
      <c r="P178" s="161">
        <v>173443609.83655599</v>
      </c>
      <c r="Q178" s="161">
        <v>405593530.99388897</v>
      </c>
      <c r="R178" s="161">
        <v>191338094.20777801</v>
      </c>
      <c r="S178" s="161">
        <v>0</v>
      </c>
      <c r="T178" s="157"/>
      <c r="U178" s="158">
        <v>43008</v>
      </c>
      <c r="V178" s="161">
        <v>526721.04711536318</v>
      </c>
      <c r="W178" s="161">
        <v>28039999.252466641</v>
      </c>
      <c r="X178" s="161">
        <v>8597199.6786472015</v>
      </c>
      <c r="Y178" s="161">
        <v>11286631.949364632</v>
      </c>
      <c r="Z178" s="161">
        <v>6353817.7198999561</v>
      </c>
      <c r="AA178" s="161">
        <v>10634770.283</v>
      </c>
      <c r="AB178" s="161">
        <v>20607589.349199999</v>
      </c>
      <c r="AC178" s="161">
        <v>10940974.928999998</v>
      </c>
      <c r="AD178" s="161">
        <v>7939722.7558499612</v>
      </c>
      <c r="AE178" s="161">
        <v>29536992.748739999</v>
      </c>
      <c r="AF178" s="161">
        <v>24436097.986293331</v>
      </c>
      <c r="AG178" s="161">
        <v>11902604.332853325</v>
      </c>
      <c r="AH178" s="161">
        <v>17598463.686513677</v>
      </c>
      <c r="AI178" s="161">
        <v>28484525.458000004</v>
      </c>
      <c r="AJ178" s="161">
        <v>10262585.949613281</v>
      </c>
      <c r="AK178" s="161">
        <v>8711411.3807333261</v>
      </c>
      <c r="AL178" s="161">
        <v>16248425.495066635</v>
      </c>
      <c r="AM178" s="161">
        <v>0</v>
      </c>
      <c r="AN178" s="161">
        <v>252108534.0023573</v>
      </c>
      <c r="AO178" s="161">
        <v>3494563218.3136888</v>
      </c>
      <c r="AP178" s="157">
        <v>7.2143074327902124E-2</v>
      </c>
      <c r="AQ178" s="157"/>
    </row>
    <row r="179" spans="1:43">
      <c r="A179" s="158">
        <v>43039</v>
      </c>
      <c r="B179" s="161">
        <v>272109474.64399701</v>
      </c>
      <c r="C179" s="161">
        <v>107093756.684946</v>
      </c>
      <c r="D179" s="161">
        <v>204238604.40489301</v>
      </c>
      <c r="E179" s="161">
        <v>603044832.26331306</v>
      </c>
      <c r="F179" s="161">
        <v>252172441.58951601</v>
      </c>
      <c r="G179" s="161">
        <v>176417662.89784899</v>
      </c>
      <c r="H179" s="161">
        <v>104775952.138925</v>
      </c>
      <c r="I179" s="161">
        <v>198179075.81693301</v>
      </c>
      <c r="J179" s="161">
        <v>257797751.843909</v>
      </c>
      <c r="K179" s="161">
        <v>18124337.1688172</v>
      </c>
      <c r="L179" s="161">
        <v>73731588.401075304</v>
      </c>
      <c r="M179" s="161">
        <v>184249672.39504999</v>
      </c>
      <c r="N179" s="161">
        <v>271162910.15427202</v>
      </c>
      <c r="O179" s="161">
        <v>35225632.320967697</v>
      </c>
      <c r="P179" s="161">
        <v>177523391.397715</v>
      </c>
      <c r="Q179" s="161">
        <v>405448882.73809397</v>
      </c>
      <c r="R179" s="161">
        <v>192512237.09677401</v>
      </c>
      <c r="S179" s="161">
        <v>0</v>
      </c>
      <c r="T179" s="157"/>
      <c r="U179" s="158">
        <v>43039</v>
      </c>
      <c r="V179" s="161">
        <v>69906.012720357627</v>
      </c>
      <c r="W179" s="161">
        <v>29515059.48780648</v>
      </c>
      <c r="X179" s="161">
        <v>8068665.6614128426</v>
      </c>
      <c r="Y179" s="161">
        <v>9335841.9684024453</v>
      </c>
      <c r="Z179" s="161">
        <v>7653545.8792580776</v>
      </c>
      <c r="AA179" s="161">
        <v>10621469.19225812</v>
      </c>
      <c r="AB179" s="161">
        <v>20503938.033328999</v>
      </c>
      <c r="AC179" s="161">
        <v>11178122.711968042</v>
      </c>
      <c r="AD179" s="161">
        <v>8173175.4887309223</v>
      </c>
      <c r="AE179" s="161">
        <v>29583309.309741937</v>
      </c>
      <c r="AF179" s="161">
        <v>23546065.391870964</v>
      </c>
      <c r="AG179" s="161">
        <v>11266557.922594</v>
      </c>
      <c r="AH179" s="161">
        <v>18789483.181487359</v>
      </c>
      <c r="AI179" s="161">
        <v>28990705.151483878</v>
      </c>
      <c r="AJ179" s="161">
        <v>9643285.132274203</v>
      </c>
      <c r="AK179" s="161">
        <v>9233481.6214287207</v>
      </c>
      <c r="AL179" s="161">
        <v>16443730.308387116</v>
      </c>
      <c r="AM179" s="161">
        <v>0</v>
      </c>
      <c r="AN179" s="161">
        <v>252616342.45515448</v>
      </c>
      <c r="AO179" s="161">
        <v>3533808203.957046</v>
      </c>
      <c r="AP179" s="157">
        <v>7.1485583788130524E-2</v>
      </c>
      <c r="AQ179" s="157"/>
    </row>
    <row r="180" spans="1:43">
      <c r="A180" s="158">
        <v>43069</v>
      </c>
      <c r="B180" s="161">
        <v>270732757.252253</v>
      </c>
      <c r="C180" s="161">
        <v>111329080.503333</v>
      </c>
      <c r="D180" s="161">
        <v>208485720.20722201</v>
      </c>
      <c r="E180" s="161">
        <v>638858805.05819094</v>
      </c>
      <c r="F180" s="161">
        <v>243664374.120556</v>
      </c>
      <c r="G180" s="161">
        <v>178515577.08250001</v>
      </c>
      <c r="H180" s="161">
        <v>103940904.279056</v>
      </c>
      <c r="I180" s="161">
        <v>202628075.88839799</v>
      </c>
      <c r="J180" s="161">
        <v>268001998.15793899</v>
      </c>
      <c r="K180" s="161">
        <v>18734967.565000001</v>
      </c>
      <c r="L180" s="161">
        <v>74186723.5617778</v>
      </c>
      <c r="M180" s="161">
        <v>187416350.89773899</v>
      </c>
      <c r="N180" s="161">
        <v>268563263.51867998</v>
      </c>
      <c r="O180" s="161">
        <v>34836989.3716667</v>
      </c>
      <c r="P180" s="161">
        <v>179709843.35505599</v>
      </c>
      <c r="Q180" s="161">
        <v>424790774.06057298</v>
      </c>
      <c r="R180" s="161">
        <v>196216389.22666699</v>
      </c>
      <c r="S180" s="161">
        <v>0</v>
      </c>
      <c r="T180" s="157"/>
      <c r="U180" s="158">
        <v>43069</v>
      </c>
      <c r="V180" s="161">
        <v>179121.19972964376</v>
      </c>
      <c r="W180" s="161">
        <v>29417533.339600042</v>
      </c>
      <c r="X180" s="161">
        <v>7887832.3051333614</v>
      </c>
      <c r="Y180" s="161">
        <v>5895098.8930170834</v>
      </c>
      <c r="Z180" s="161">
        <v>6112328.0055332817</v>
      </c>
      <c r="AA180" s="161">
        <v>10682839.250099998</v>
      </c>
      <c r="AB180" s="161">
        <v>20799778.786513284</v>
      </c>
      <c r="AC180" s="161">
        <v>11488548.163392246</v>
      </c>
      <c r="AD180" s="161">
        <v>6924342.9910473265</v>
      </c>
      <c r="AE180" s="161">
        <v>29714609.422200002</v>
      </c>
      <c r="AF180" s="161">
        <v>23653834.972586665</v>
      </c>
      <c r="AG180" s="161">
        <v>11397620.622271318</v>
      </c>
      <c r="AH180" s="161">
        <v>19949031.537758399</v>
      </c>
      <c r="AI180" s="161">
        <v>29588154.475400001</v>
      </c>
      <c r="AJ180" s="161">
        <v>9478625.3273932822</v>
      </c>
      <c r="AK180" s="161">
        <v>7292980.9127312377</v>
      </c>
      <c r="AL180" s="161">
        <v>16413568.592799958</v>
      </c>
      <c r="AM180" s="161">
        <v>0</v>
      </c>
      <c r="AN180" s="161">
        <v>246875848.79720715</v>
      </c>
      <c r="AO180" s="161">
        <v>3610612594.1066074</v>
      </c>
      <c r="AP180" s="157">
        <v>6.8375058902793454E-2</v>
      </c>
      <c r="AQ180" s="157"/>
    </row>
    <row r="181" spans="1:43">
      <c r="A181" s="158">
        <v>43100</v>
      </c>
      <c r="B181" s="161">
        <v>242820419.897607</v>
      </c>
      <c r="C181" s="161">
        <v>120282650.18182801</v>
      </c>
      <c r="D181" s="161">
        <v>213067138.13517499</v>
      </c>
      <c r="E181" s="161">
        <v>660088643.64475298</v>
      </c>
      <c r="F181" s="161">
        <v>237627181.624194</v>
      </c>
      <c r="G181" s="161">
        <v>183231749.16935501</v>
      </c>
      <c r="H181" s="161">
        <v>109042077.206183</v>
      </c>
      <c r="I181" s="161">
        <v>212464853.314183</v>
      </c>
      <c r="J181" s="161">
        <v>272970849.420672</v>
      </c>
      <c r="K181" s="161">
        <v>19571021.187365599</v>
      </c>
      <c r="L181" s="161">
        <v>75483015.621091396</v>
      </c>
      <c r="M181" s="161">
        <v>178987536.98983201</v>
      </c>
      <c r="N181" s="161">
        <v>268380435.77832201</v>
      </c>
      <c r="O181" s="161">
        <v>34700988.5983871</v>
      </c>
      <c r="P181" s="161">
        <v>183600119.48446199</v>
      </c>
      <c r="Q181" s="161">
        <v>437630475.842695</v>
      </c>
      <c r="R181" s="161">
        <v>199278839.01967701</v>
      </c>
      <c r="S181" s="161">
        <v>0</v>
      </c>
      <c r="T181" s="157"/>
      <c r="U181" s="158">
        <v>43100</v>
      </c>
      <c r="V181" s="161">
        <v>3651861.3222871609</v>
      </c>
      <c r="W181" s="161">
        <v>28722195.528180636</v>
      </c>
      <c r="X181" s="161">
        <v>7300210.0037790015</v>
      </c>
      <c r="Y181" s="161">
        <v>4912752.0826296359</v>
      </c>
      <c r="Z181" s="161">
        <v>5552461.8850967214</v>
      </c>
      <c r="AA181" s="161">
        <v>10282770.869677398</v>
      </c>
      <c r="AB181" s="161">
        <v>20522115.345258042</v>
      </c>
      <c r="AC181" s="161">
        <v>10533809.342298042</v>
      </c>
      <c r="AD181" s="161">
        <v>6963371.4195193611</v>
      </c>
      <c r="AE181" s="161">
        <v>29795622.107516125</v>
      </c>
      <c r="AF181" s="161">
        <v>23641631.865469031</v>
      </c>
      <c r="AG181" s="161">
        <v>11208428.371220157</v>
      </c>
      <c r="AH181" s="161">
        <v>19178371.716601357</v>
      </c>
      <c r="AI181" s="161">
        <v>29946924.658193547</v>
      </c>
      <c r="AJ181" s="161">
        <v>9252374.8218645602</v>
      </c>
      <c r="AK181" s="161">
        <v>5632478.7088766024</v>
      </c>
      <c r="AL181" s="161">
        <v>16583040.637638759</v>
      </c>
      <c r="AM181" s="161">
        <v>0</v>
      </c>
      <c r="AN181" s="161">
        <v>243680420.6861062</v>
      </c>
      <c r="AO181" s="161">
        <v>3649227995.1157818</v>
      </c>
      <c r="AP181" s="157">
        <v>6.677588273800765E-2</v>
      </c>
      <c r="AQ181" s="157"/>
    </row>
    <row r="182" spans="1:43">
      <c r="A182" s="158">
        <v>43131</v>
      </c>
      <c r="B182" s="161">
        <v>269802575.939547</v>
      </c>
      <c r="C182" s="161">
        <v>97706859.291128993</v>
      </c>
      <c r="D182" s="161">
        <v>210151401.21448901</v>
      </c>
      <c r="E182" s="161">
        <v>643768971.53951395</v>
      </c>
      <c r="F182" s="161">
        <v>234177920.909812</v>
      </c>
      <c r="G182" s="161">
        <v>187311214.125269</v>
      </c>
      <c r="H182" s="161">
        <v>110543377.883333</v>
      </c>
      <c r="I182" s="161">
        <v>216821385.60107499</v>
      </c>
      <c r="J182" s="161">
        <v>272139229.97973102</v>
      </c>
      <c r="K182" s="161">
        <v>20262933.786021501</v>
      </c>
      <c r="L182" s="161">
        <v>77155252.119102105</v>
      </c>
      <c r="M182" s="161">
        <v>165049087.01896599</v>
      </c>
      <c r="N182" s="161">
        <v>271700924.17720801</v>
      </c>
      <c r="O182" s="161">
        <v>35143753.225268804</v>
      </c>
      <c r="P182" s="161">
        <v>177402513.534839</v>
      </c>
      <c r="Q182" s="161">
        <v>435505557.726062</v>
      </c>
      <c r="R182" s="161">
        <v>207019341.85048401</v>
      </c>
      <c r="S182" s="161">
        <v>0</v>
      </c>
      <c r="T182" s="157"/>
      <c r="U182" s="158">
        <v>43131</v>
      </c>
      <c r="V182" s="161">
        <v>119241.23725436255</v>
      </c>
      <c r="W182" s="161">
        <v>28621829.695064522</v>
      </c>
      <c r="X182" s="161">
        <v>7006561.9542613216</v>
      </c>
      <c r="Y182" s="161">
        <v>1225263.8652583361</v>
      </c>
      <c r="Z182" s="161">
        <v>8108824.9408225641</v>
      </c>
      <c r="AA182" s="161">
        <v>8655757.9749677218</v>
      </c>
      <c r="AB182" s="161">
        <v>19503860.464000039</v>
      </c>
      <c r="AC182" s="161">
        <v>9236363.3978710026</v>
      </c>
      <c r="AD182" s="161">
        <v>6822978.3724322766</v>
      </c>
      <c r="AE182" s="161">
        <v>29883315.59567742</v>
      </c>
      <c r="AF182" s="161">
        <v>21357568.895707749</v>
      </c>
      <c r="AG182" s="161">
        <v>12653562.61772408</v>
      </c>
      <c r="AH182" s="161">
        <v>16280244.17873504</v>
      </c>
      <c r="AI182" s="161">
        <v>30890511.262967743</v>
      </c>
      <c r="AJ182" s="161">
        <v>9986774.5658193231</v>
      </c>
      <c r="AK182" s="161">
        <v>7726422.5928725675</v>
      </c>
      <c r="AL182" s="161">
        <v>13312377.377941918</v>
      </c>
      <c r="AM182" s="161">
        <v>0</v>
      </c>
      <c r="AN182" s="161">
        <v>231391458.98937798</v>
      </c>
      <c r="AO182" s="161">
        <v>3631662299.9218502</v>
      </c>
      <c r="AP182" s="157">
        <v>6.3715026310226394E-2</v>
      </c>
      <c r="AQ182" s="157"/>
    </row>
    <row r="183" spans="1:43">
      <c r="A183" s="158">
        <v>43159</v>
      </c>
      <c r="B183" s="161">
        <v>267388469.07351199</v>
      </c>
      <c r="C183" s="161">
        <v>93000696.798511893</v>
      </c>
      <c r="D183" s="161">
        <v>205336218.981022</v>
      </c>
      <c r="E183" s="161">
        <v>650432408.32931495</v>
      </c>
      <c r="F183" s="161">
        <v>229804678.99107099</v>
      </c>
      <c r="G183" s="161">
        <v>189007624.02306601</v>
      </c>
      <c r="H183" s="161">
        <v>106891391.55684499</v>
      </c>
      <c r="I183" s="161">
        <v>214890389.75396901</v>
      </c>
      <c r="J183" s="161">
        <v>272572883.77530402</v>
      </c>
      <c r="K183" s="161">
        <v>20542134.520238101</v>
      </c>
      <c r="L183" s="161">
        <v>79059642.360910699</v>
      </c>
      <c r="M183" s="161">
        <v>160879550.23695001</v>
      </c>
      <c r="N183" s="161">
        <v>276694770.25445402</v>
      </c>
      <c r="O183" s="161">
        <v>35785043.812976196</v>
      </c>
      <c r="P183" s="161">
        <v>180025303.34565499</v>
      </c>
      <c r="Q183" s="161">
        <v>442170597.86874998</v>
      </c>
      <c r="R183" s="161">
        <v>221243459.60089299</v>
      </c>
      <c r="S183" s="161">
        <v>0</v>
      </c>
      <c r="T183" s="157"/>
      <c r="U183" s="158">
        <v>43159</v>
      </c>
      <c r="V183" s="161">
        <v>63018.891178563237</v>
      </c>
      <c r="W183" s="161">
        <v>29881599.744178571</v>
      </c>
      <c r="X183" s="161">
        <v>7540058.9722773619</v>
      </c>
      <c r="Y183" s="161">
        <v>7692487.5004822165</v>
      </c>
      <c r="Z183" s="161">
        <v>8639174.0910714827</v>
      </c>
      <c r="AA183" s="161">
        <v>8640666.8172320798</v>
      </c>
      <c r="AB183" s="161">
        <v>20019308.053178601</v>
      </c>
      <c r="AC183" s="161">
        <v>10015189.71952372</v>
      </c>
      <c r="AD183" s="161">
        <v>7301802.5869635195</v>
      </c>
      <c r="AE183" s="161">
        <v>30008571.567571428</v>
      </c>
      <c r="AF183" s="161">
        <v>21278015.516690716</v>
      </c>
      <c r="AG183" s="161">
        <v>13449945.471565999</v>
      </c>
      <c r="AH183" s="161">
        <v>16028792.319465518</v>
      </c>
      <c r="AI183" s="161">
        <v>32666272.102442857</v>
      </c>
      <c r="AJ183" s="161">
        <v>9709167.3885213993</v>
      </c>
      <c r="AK183" s="161">
        <v>7213440.1857500076</v>
      </c>
      <c r="AL183" s="161">
        <v>11854465.697892845</v>
      </c>
      <c r="AM183" s="161">
        <v>0</v>
      </c>
      <c r="AN183" s="161">
        <v>242001976.6259869</v>
      </c>
      <c r="AO183" s="161">
        <v>3645725263.283443</v>
      </c>
      <c r="AP183" s="157">
        <v>6.6379652647778814E-2</v>
      </c>
      <c r="AQ183" s="157"/>
    </row>
    <row r="184" spans="1:43">
      <c r="A184" s="158">
        <v>43190</v>
      </c>
      <c r="B184" s="161">
        <v>239671739.25865301</v>
      </c>
      <c r="C184" s="161">
        <v>88456697.633506998</v>
      </c>
      <c r="D184" s="161">
        <v>212356739.90231201</v>
      </c>
      <c r="E184" s="161">
        <v>651264241.68637097</v>
      </c>
      <c r="F184" s="161">
        <v>230840557.372446</v>
      </c>
      <c r="G184" s="161">
        <v>191721707.763172</v>
      </c>
      <c r="H184" s="161">
        <v>110469303.77096801</v>
      </c>
      <c r="I184" s="161">
        <v>222442238.82156399</v>
      </c>
      <c r="J184" s="161">
        <v>275940955.38497299</v>
      </c>
      <c r="K184" s="161">
        <v>21610242.7308602</v>
      </c>
      <c r="L184" s="161">
        <v>78688705.773994595</v>
      </c>
      <c r="M184" s="161">
        <v>159494008.45986399</v>
      </c>
      <c r="N184" s="161">
        <v>287991872.47793102</v>
      </c>
      <c r="O184" s="161">
        <v>36870654.875720397</v>
      </c>
      <c r="P184" s="161">
        <v>181360436.86841401</v>
      </c>
      <c r="Q184" s="161">
        <v>458493897.37560701</v>
      </c>
      <c r="R184" s="161">
        <v>238769843.460807</v>
      </c>
      <c r="S184" s="161">
        <v>0</v>
      </c>
      <c r="T184" s="157"/>
      <c r="U184" s="158">
        <v>43190</v>
      </c>
      <c r="V184" s="161">
        <v>3608704.8389616385</v>
      </c>
      <c r="W184" s="161">
        <v>30644924.15397916</v>
      </c>
      <c r="X184" s="161">
        <v>6926733.5017225593</v>
      </c>
      <c r="Y184" s="161">
        <v>13328398.867635489</v>
      </c>
      <c r="Z184" s="161">
        <v>8632530.1753064841</v>
      </c>
      <c r="AA184" s="161">
        <v>8345417.7284193598</v>
      </c>
      <c r="AB184" s="161">
        <v>19617719.25748384</v>
      </c>
      <c r="AC184" s="161">
        <v>9327660.5014123172</v>
      </c>
      <c r="AD184" s="161">
        <v>7818380.8738032468</v>
      </c>
      <c r="AE184" s="161">
        <v>29979360.102296777</v>
      </c>
      <c r="AF184" s="161">
        <v>21425327.747120649</v>
      </c>
      <c r="AG184" s="161">
        <v>13944136.534816321</v>
      </c>
      <c r="AH184" s="161">
        <v>15603539.802648276</v>
      </c>
      <c r="AI184" s="161">
        <v>32985736.444913555</v>
      </c>
      <c r="AJ184" s="161">
        <v>9617678.4157903194</v>
      </c>
      <c r="AK184" s="161">
        <v>5091622.2849271595</v>
      </c>
      <c r="AL184" s="161">
        <v>9832135.6847031601</v>
      </c>
      <c r="AM184" s="161">
        <v>0</v>
      </c>
      <c r="AN184" s="161">
        <v>246730006.91594034</v>
      </c>
      <c r="AO184" s="161">
        <v>3686443843.6171641</v>
      </c>
      <c r="AP184" s="157">
        <v>6.6929001873482261E-2</v>
      </c>
      <c r="AQ184" s="157"/>
    </row>
    <row r="185" spans="1:43">
      <c r="A185" s="158">
        <v>43220</v>
      </c>
      <c r="B185" s="161">
        <v>278565520.247311</v>
      </c>
      <c r="C185" s="161">
        <v>90630761.236822203</v>
      </c>
      <c r="D185" s="161">
        <v>210916674.81969801</v>
      </c>
      <c r="E185" s="161">
        <v>663781767.13736498</v>
      </c>
      <c r="F185" s="161">
        <v>215550180.505</v>
      </c>
      <c r="G185" s="161">
        <v>197583106.377639</v>
      </c>
      <c r="H185" s="161">
        <v>113506903.050556</v>
      </c>
      <c r="I185" s="161">
        <v>231492884.329889</v>
      </c>
      <c r="J185" s="161">
        <v>279766063.43959498</v>
      </c>
      <c r="K185" s="161">
        <v>21021362.897999998</v>
      </c>
      <c r="L185" s="161">
        <v>81785509.992155597</v>
      </c>
      <c r="M185" s="161">
        <v>164235669.54203901</v>
      </c>
      <c r="N185" s="161">
        <v>291826986.23683703</v>
      </c>
      <c r="O185" s="161">
        <v>43803980.779933304</v>
      </c>
      <c r="P185" s="161">
        <v>186270511.01705599</v>
      </c>
      <c r="Q185" s="161">
        <v>472657535.28759098</v>
      </c>
      <c r="R185" s="161">
        <v>238112126.67500001</v>
      </c>
      <c r="S185" s="161">
        <v>0</v>
      </c>
      <c r="T185" s="157"/>
      <c r="U185" s="158">
        <v>43220</v>
      </c>
      <c r="V185" s="161">
        <v>301390.47032267973</v>
      </c>
      <c r="W185" s="161">
        <v>28560779.051581334</v>
      </c>
      <c r="X185" s="161">
        <v>7718148.3516362384</v>
      </c>
      <c r="Y185" s="161">
        <v>14009975.813516214</v>
      </c>
      <c r="Z185" s="161">
        <v>7922428.5094000027</v>
      </c>
      <c r="AA185" s="161">
        <v>7759133.9046833217</v>
      </c>
      <c r="AB185" s="161">
        <v>19360578.86393328</v>
      </c>
      <c r="AC185" s="161">
        <v>8610357.0804133229</v>
      </c>
      <c r="AD185" s="161">
        <v>7852214.3572486043</v>
      </c>
      <c r="AE185" s="161">
        <v>30116377.42224</v>
      </c>
      <c r="AF185" s="161">
        <v>21302732.770941328</v>
      </c>
      <c r="AG185" s="161">
        <v>13346858.754955322</v>
      </c>
      <c r="AH185" s="161">
        <v>15651624.411579557</v>
      </c>
      <c r="AI185" s="161">
        <v>32568631.006408006</v>
      </c>
      <c r="AJ185" s="161">
        <v>9203177.077953279</v>
      </c>
      <c r="AK185" s="161">
        <v>3848013.6354890838</v>
      </c>
      <c r="AL185" s="161">
        <v>9979879.1490000002</v>
      </c>
      <c r="AM185" s="161">
        <v>0</v>
      </c>
      <c r="AN185" s="161">
        <v>238112300.63130155</v>
      </c>
      <c r="AO185" s="161">
        <v>3781507543.5724869</v>
      </c>
      <c r="AP185" s="157">
        <v>6.2967559336494353E-2</v>
      </c>
      <c r="AQ185" s="157"/>
    </row>
    <row r="186" spans="1:43">
      <c r="A186" s="158">
        <v>43251</v>
      </c>
      <c r="B186" s="161">
        <v>276455428.89784902</v>
      </c>
      <c r="C186" s="161">
        <v>90452135.974999994</v>
      </c>
      <c r="D186" s="161">
        <v>207221700.42043</v>
      </c>
      <c r="E186" s="161">
        <v>684167252.67433906</v>
      </c>
      <c r="F186" s="161">
        <v>212272558.673118</v>
      </c>
      <c r="G186" s="161">
        <v>198812941.56290299</v>
      </c>
      <c r="H186" s="161">
        <v>112963199.794624</v>
      </c>
      <c r="I186" s="161">
        <v>235394368.80698901</v>
      </c>
      <c r="J186" s="161">
        <v>273565864.35535997</v>
      </c>
      <c r="K186" s="161">
        <v>24004613.134408601</v>
      </c>
      <c r="L186" s="161">
        <v>81345588.210344106</v>
      </c>
      <c r="M186" s="161">
        <v>169120567.11712</v>
      </c>
      <c r="N186" s="161">
        <v>290195382.85826898</v>
      </c>
      <c r="O186" s="161">
        <v>43297927.532408603</v>
      </c>
      <c r="P186" s="161">
        <v>184959366.71403199</v>
      </c>
      <c r="Q186" s="161">
        <v>490864532.91799098</v>
      </c>
      <c r="R186" s="161">
        <v>236274238.62064499</v>
      </c>
      <c r="S186" s="161">
        <v>0</v>
      </c>
      <c r="T186" s="157"/>
      <c r="U186" s="158">
        <v>43251</v>
      </c>
      <c r="V186" s="161">
        <v>128097.69225811958</v>
      </c>
      <c r="W186" s="161">
        <v>28517408.162999995</v>
      </c>
      <c r="X186" s="161">
        <v>8249767.3695484027</v>
      </c>
      <c r="Y186" s="161">
        <v>11701766.029079303</v>
      </c>
      <c r="Z186" s="161">
        <v>7511993.0892258398</v>
      </c>
      <c r="AA186" s="161">
        <v>7733259.8624516428</v>
      </c>
      <c r="AB186" s="161">
        <v>19594179.50464512</v>
      </c>
      <c r="AC186" s="161">
        <v>8608715.9031613171</v>
      </c>
      <c r="AD186" s="161">
        <v>8843077.1773568019</v>
      </c>
      <c r="AE186" s="161">
        <v>29870136.483870968</v>
      </c>
      <c r="AF186" s="161">
        <v>21530700.76475871</v>
      </c>
      <c r="AG186" s="161">
        <v>12937320.945945602</v>
      </c>
      <c r="AH186" s="161">
        <v>15331830.24700772</v>
      </c>
      <c r="AI186" s="161">
        <v>32741402.566110965</v>
      </c>
      <c r="AJ186" s="161">
        <v>9276635.184316162</v>
      </c>
      <c r="AK186" s="161">
        <v>1949317.5298410803</v>
      </c>
      <c r="AL186" s="161">
        <v>11764910.905522604</v>
      </c>
      <c r="AM186" s="161">
        <v>0</v>
      </c>
      <c r="AN186" s="161">
        <v>236290519.41810039</v>
      </c>
      <c r="AO186" s="161">
        <v>3811367668.265831</v>
      </c>
      <c r="AP186" s="157">
        <v>6.1996254359163512E-2</v>
      </c>
      <c r="AQ186" s="157"/>
    </row>
    <row r="187" spans="1:43">
      <c r="A187" s="158">
        <v>43281</v>
      </c>
      <c r="B187" s="161">
        <v>251537615.67972201</v>
      </c>
      <c r="C187" s="161">
        <v>88019999.171666697</v>
      </c>
      <c r="D187" s="161">
        <v>213449562.423944</v>
      </c>
      <c r="E187" s="161">
        <v>702754646.62353098</v>
      </c>
      <c r="F187" s="161">
        <v>214146615.48750001</v>
      </c>
      <c r="G187" s="161">
        <v>202537052.13152799</v>
      </c>
      <c r="H187" s="161">
        <v>116232416.90333299</v>
      </c>
      <c r="I187" s="161">
        <v>240573548.93858299</v>
      </c>
      <c r="J187" s="161">
        <v>278620790.41727197</v>
      </c>
      <c r="K187" s="161">
        <v>27509066.460499998</v>
      </c>
      <c r="L187" s="161">
        <v>81516510.278688893</v>
      </c>
      <c r="M187" s="161">
        <v>168761777.09921601</v>
      </c>
      <c r="N187" s="161">
        <v>294728089.06833798</v>
      </c>
      <c r="O187" s="161">
        <v>43963845.106647201</v>
      </c>
      <c r="P187" s="161">
        <v>183848594.72383299</v>
      </c>
      <c r="Q187" s="161">
        <v>484615955.97122198</v>
      </c>
      <c r="R187" s="161">
        <v>237100631.623889</v>
      </c>
      <c r="S187" s="161">
        <v>0</v>
      </c>
      <c r="T187" s="157"/>
      <c r="U187" s="158">
        <v>43281</v>
      </c>
      <c r="V187" s="161">
        <v>3865866.9884333573</v>
      </c>
      <c r="W187" s="161">
        <v>28762714.029399998</v>
      </c>
      <c r="X187" s="161">
        <v>7771629.3791267239</v>
      </c>
      <c r="Y187" s="161">
        <v>8502066.2351762801</v>
      </c>
      <c r="Z187" s="161">
        <v>7096798.4415000007</v>
      </c>
      <c r="AA187" s="161">
        <v>8206716.9342166446</v>
      </c>
      <c r="AB187" s="161">
        <v>19158937.74160004</v>
      </c>
      <c r="AC187" s="161">
        <v>8333197.1973700412</v>
      </c>
      <c r="AD187" s="161">
        <v>8552145.679927364</v>
      </c>
      <c r="AE187" s="161">
        <v>29404241.59474</v>
      </c>
      <c r="AF187" s="161">
        <v>21918409.536557332</v>
      </c>
      <c r="AG187" s="161">
        <v>13100760.048094079</v>
      </c>
      <c r="AH187" s="161">
        <v>12897573.021799445</v>
      </c>
      <c r="AI187" s="161">
        <v>33249867.917202335</v>
      </c>
      <c r="AJ187" s="161">
        <v>8901438.403140042</v>
      </c>
      <c r="AK187" s="161">
        <v>2469824.9834533706</v>
      </c>
      <c r="AL187" s="161">
        <v>12820616.135133322</v>
      </c>
      <c r="AM187" s="161">
        <v>0</v>
      </c>
      <c r="AN187" s="161">
        <v>235012804.26687035</v>
      </c>
      <c r="AO187" s="161">
        <v>3829916718.1094131</v>
      </c>
      <c r="AP187" s="157">
        <v>6.1362379802055139E-2</v>
      </c>
      <c r="AQ187" s="157"/>
    </row>
    <row r="188" spans="1:43">
      <c r="A188" s="158">
        <v>43312</v>
      </c>
      <c r="B188" s="161">
        <v>272727297.46330601</v>
      </c>
      <c r="C188" s="161">
        <v>87722162.855376303</v>
      </c>
      <c r="D188" s="161">
        <v>216734892.11309099</v>
      </c>
      <c r="E188" s="161">
        <v>703991686.30893898</v>
      </c>
      <c r="F188" s="161">
        <v>217482216.62930101</v>
      </c>
      <c r="G188" s="161">
        <v>200880537.56801099</v>
      </c>
      <c r="H188" s="161">
        <v>116316211.081183</v>
      </c>
      <c r="I188" s="161">
        <v>244820907.98587599</v>
      </c>
      <c r="J188" s="161">
        <v>285017505.80849499</v>
      </c>
      <c r="K188" s="161">
        <v>29677721.0097312</v>
      </c>
      <c r="L188" s="161">
        <v>83862851.8035914</v>
      </c>
      <c r="M188" s="161">
        <v>168168394.02597699</v>
      </c>
      <c r="N188" s="161">
        <v>302919918.37778097</v>
      </c>
      <c r="O188" s="161">
        <v>44522060.240129001</v>
      </c>
      <c r="P188" s="161">
        <v>188282367.57155901</v>
      </c>
      <c r="Q188" s="161">
        <v>497733415.53432</v>
      </c>
      <c r="R188" s="161">
        <v>242855832.05129001</v>
      </c>
      <c r="S188" s="161">
        <v>0</v>
      </c>
      <c r="T188" s="157"/>
      <c r="U188" s="158">
        <v>43312</v>
      </c>
      <c r="V188" s="161">
        <v>113657.72440328076</v>
      </c>
      <c r="W188" s="161">
        <v>27704373.397354841</v>
      </c>
      <c r="X188" s="161">
        <v>7452461.0464290828</v>
      </c>
      <c r="Y188" s="161">
        <v>9775426.7429273129</v>
      </c>
      <c r="Z188" s="161">
        <v>7570493.1044838801</v>
      </c>
      <c r="AA188" s="161">
        <v>8957488.0718386807</v>
      </c>
      <c r="AB188" s="161">
        <v>18986442.190258041</v>
      </c>
      <c r="AC188" s="161">
        <v>7639655.0116948821</v>
      </c>
      <c r="AD188" s="161">
        <v>7012761.1129806042</v>
      </c>
      <c r="AE188" s="161">
        <v>29501901.188832257</v>
      </c>
      <c r="AF188" s="161">
        <v>22148704.39356903</v>
      </c>
      <c r="AG188" s="161">
        <v>12698542.746882763</v>
      </c>
      <c r="AH188" s="161">
        <v>12644271.434666283</v>
      </c>
      <c r="AI188" s="161">
        <v>33593686.931184515</v>
      </c>
      <c r="AJ188" s="161">
        <v>8245957.2814129218</v>
      </c>
      <c r="AK188" s="161">
        <v>2170759.165881604</v>
      </c>
      <c r="AL188" s="161">
        <v>12800836.303845201</v>
      </c>
      <c r="AM188" s="161">
        <v>0</v>
      </c>
      <c r="AN188" s="161">
        <v>229017417.84864518</v>
      </c>
      <c r="AO188" s="161">
        <v>3903715978.4279566</v>
      </c>
      <c r="AP188" s="157">
        <v>5.8666516497153438E-2</v>
      </c>
      <c r="AQ188" s="157"/>
    </row>
    <row r="189" spans="1:43">
      <c r="A189" s="158">
        <v>43343</v>
      </c>
      <c r="B189" s="161">
        <v>265528430.31322399</v>
      </c>
      <c r="C189" s="161">
        <v>90415546.771505401</v>
      </c>
      <c r="D189" s="161">
        <v>217546897.08470401</v>
      </c>
      <c r="E189" s="161">
        <v>699313446.19317198</v>
      </c>
      <c r="F189" s="161">
        <v>224123352.20080599</v>
      </c>
      <c r="G189" s="161">
        <v>201121467.91612899</v>
      </c>
      <c r="H189" s="161">
        <v>117937973.87042999</v>
      </c>
      <c r="I189" s="161">
        <v>255930943.26946101</v>
      </c>
      <c r="J189" s="161">
        <v>286971185.55588198</v>
      </c>
      <c r="K189" s="161">
        <v>28095545.3698925</v>
      </c>
      <c r="L189" s="161">
        <v>84523219.555946201</v>
      </c>
      <c r="M189" s="161">
        <v>169840778.15452999</v>
      </c>
      <c r="N189" s="161">
        <v>299436355.33986902</v>
      </c>
      <c r="O189" s="161">
        <v>44629649.828612901</v>
      </c>
      <c r="P189" s="161">
        <v>192862245.69997299</v>
      </c>
      <c r="Q189" s="161">
        <v>498426339.10236597</v>
      </c>
      <c r="R189" s="161">
        <v>254869964.729839</v>
      </c>
      <c r="S189" s="161">
        <v>0</v>
      </c>
      <c r="T189" s="157"/>
      <c r="U189" s="158">
        <v>43343</v>
      </c>
      <c r="V189" s="161">
        <v>276143.07241312414</v>
      </c>
      <c r="W189" s="161">
        <v>27646594.577419348</v>
      </c>
      <c r="X189" s="161">
        <v>7480087.6998355202</v>
      </c>
      <c r="Y189" s="161">
        <v>11143035.056819364</v>
      </c>
      <c r="Z189" s="161">
        <v>7233980.9959032796</v>
      </c>
      <c r="AA189" s="161">
        <v>9309659.7900645249</v>
      </c>
      <c r="AB189" s="161">
        <v>18907893.0355484</v>
      </c>
      <c r="AC189" s="161">
        <v>6621529.0676646791</v>
      </c>
      <c r="AD189" s="161">
        <v>6104788.893294163</v>
      </c>
      <c r="AE189" s="161">
        <v>29923104.7856129</v>
      </c>
      <c r="AF189" s="161">
        <v>22392465.103286456</v>
      </c>
      <c r="AG189" s="161">
        <v>12851993.171456404</v>
      </c>
      <c r="AH189" s="161">
        <v>13226516.309215724</v>
      </c>
      <c r="AI189" s="161">
        <v>34097137.05056645</v>
      </c>
      <c r="AJ189" s="161">
        <v>7734210.4860032424</v>
      </c>
      <c r="AK189" s="161">
        <v>2441930.5977160856</v>
      </c>
      <c r="AL189" s="161">
        <v>11703099.652419325</v>
      </c>
      <c r="AM189" s="161">
        <v>0</v>
      </c>
      <c r="AN189" s="161">
        <v>229094169.34523901</v>
      </c>
      <c r="AO189" s="161">
        <v>3931573340.9563417</v>
      </c>
      <c r="AP189" s="157">
        <v>5.8270353743296227E-2</v>
      </c>
      <c r="AQ189" s="157"/>
    </row>
    <row r="190" spans="1:43">
      <c r="A190" s="158">
        <v>43373</v>
      </c>
      <c r="B190" s="161">
        <v>236954046.73911101</v>
      </c>
      <c r="C190" s="161">
        <v>89776879.200000003</v>
      </c>
      <c r="D190" s="161">
        <v>217876205.637941</v>
      </c>
      <c r="E190" s="161">
        <v>701603562.69755805</v>
      </c>
      <c r="F190" s="161">
        <v>229003430.56055599</v>
      </c>
      <c r="G190" s="161">
        <v>204730493.854583</v>
      </c>
      <c r="H190" s="161">
        <v>117642465.79694401</v>
      </c>
      <c r="I190" s="161">
        <v>262343237.26183301</v>
      </c>
      <c r="J190" s="161">
        <v>287654785.46207798</v>
      </c>
      <c r="K190" s="161">
        <v>29664191.497499999</v>
      </c>
      <c r="L190" s="161">
        <v>84251900.927444398</v>
      </c>
      <c r="M190" s="161">
        <v>172016195.99847201</v>
      </c>
      <c r="N190" s="161">
        <v>301338160.21884102</v>
      </c>
      <c r="O190" s="161">
        <v>45070248.387933299</v>
      </c>
      <c r="P190" s="161">
        <v>189998831.287889</v>
      </c>
      <c r="Q190" s="161">
        <v>495996240.94658297</v>
      </c>
      <c r="R190" s="161">
        <v>284343289</v>
      </c>
      <c r="S190" s="161">
        <v>0</v>
      </c>
      <c r="T190" s="157"/>
      <c r="U190" s="158">
        <v>43373</v>
      </c>
      <c r="V190" s="161">
        <v>3590510.7213066779</v>
      </c>
      <c r="W190" s="161">
        <v>27805563.325999998</v>
      </c>
      <c r="X190" s="161">
        <v>7483798.0534470789</v>
      </c>
      <c r="Y190" s="161">
        <v>12607680.446293041</v>
      </c>
      <c r="Z190" s="161">
        <v>7145676.8027332798</v>
      </c>
      <c r="AA190" s="161">
        <v>8735692.4374500401</v>
      </c>
      <c r="AB190" s="161">
        <v>19017758.534366719</v>
      </c>
      <c r="AC190" s="161">
        <v>6237185.5585800409</v>
      </c>
      <c r="AD190" s="161">
        <v>6518991.3445506468</v>
      </c>
      <c r="AE190" s="161">
        <v>29922660.1503</v>
      </c>
      <c r="AF190" s="161">
        <v>22737414.408706672</v>
      </c>
      <c r="AG190" s="161">
        <v>12907388.85018336</v>
      </c>
      <c r="AH190" s="161">
        <v>13495228.603739075</v>
      </c>
      <c r="AI190" s="161">
        <v>34438508.223448008</v>
      </c>
      <c r="AJ190" s="161">
        <v>7817060.5754533187</v>
      </c>
      <c r="AK190" s="161">
        <v>3048280.2164100483</v>
      </c>
      <c r="AL190" s="161">
        <v>8730836.1300000027</v>
      </c>
      <c r="AM190" s="161">
        <v>0</v>
      </c>
      <c r="AN190" s="161">
        <v>232240234.38296798</v>
      </c>
      <c r="AO190" s="161">
        <v>3950264165.4752665</v>
      </c>
      <c r="AP190" s="157">
        <v>5.8791064256591703E-2</v>
      </c>
      <c r="AQ190" s="157"/>
    </row>
    <row r="191" spans="1:43">
      <c r="A191" s="158">
        <v>43404</v>
      </c>
      <c r="B191" s="161">
        <v>273335098.35873997</v>
      </c>
      <c r="C191" s="161">
        <v>89632413.673118293</v>
      </c>
      <c r="D191" s="161">
        <v>210515194.028575</v>
      </c>
      <c r="E191" s="161">
        <v>701775311.44970405</v>
      </c>
      <c r="F191" s="161">
        <v>222768253.71182799</v>
      </c>
      <c r="G191" s="161">
        <v>209076616.85887101</v>
      </c>
      <c r="H191" s="161">
        <v>121211250.91209701</v>
      </c>
      <c r="I191" s="161">
        <v>265749888.271963</v>
      </c>
      <c r="J191" s="161">
        <v>291308330.12466699</v>
      </c>
      <c r="K191" s="161">
        <v>28095967.065698899</v>
      </c>
      <c r="L191" s="161">
        <v>84870335.131075293</v>
      </c>
      <c r="M191" s="161">
        <v>174274152.94367599</v>
      </c>
      <c r="N191" s="161">
        <v>304964225.99069202</v>
      </c>
      <c r="O191" s="161">
        <v>45854098.544005401</v>
      </c>
      <c r="P191" s="161">
        <v>194452749.81040299</v>
      </c>
      <c r="Q191" s="161">
        <v>505119217.60962403</v>
      </c>
      <c r="R191" s="161">
        <v>292593911.27096802</v>
      </c>
      <c r="S191" s="161">
        <v>0</v>
      </c>
      <c r="T191" s="157"/>
      <c r="U191" s="158">
        <v>43404</v>
      </c>
      <c r="V191" s="161">
        <v>149186.4269512035</v>
      </c>
      <c r="W191" s="161">
        <v>27152603.329225805</v>
      </c>
      <c r="X191" s="161">
        <v>8554420.0365709998</v>
      </c>
      <c r="Y191" s="161">
        <v>10678343.106035516</v>
      </c>
      <c r="Z191" s="161">
        <v>8426253.6145806424</v>
      </c>
      <c r="AA191" s="161">
        <v>8331293.2369354814</v>
      </c>
      <c r="AB191" s="161">
        <v>18826806.630548358</v>
      </c>
      <c r="AC191" s="161">
        <v>6185891.3473644406</v>
      </c>
      <c r="AD191" s="161">
        <v>6568564.3250399604</v>
      </c>
      <c r="AE191" s="161">
        <v>30306962.372116134</v>
      </c>
      <c r="AF191" s="161">
        <v>21704083.404270966</v>
      </c>
      <c r="AG191" s="161">
        <v>13367057.416758884</v>
      </c>
      <c r="AH191" s="161">
        <v>13651675.47111696</v>
      </c>
      <c r="AI191" s="161">
        <v>34726096.464719355</v>
      </c>
      <c r="AJ191" s="161">
        <v>7163068.672751639</v>
      </c>
      <c r="AK191" s="161">
        <v>1914771.2768451199</v>
      </c>
      <c r="AL191" s="161">
        <v>8680001.4774838388</v>
      </c>
      <c r="AM191" s="161">
        <v>0</v>
      </c>
      <c r="AN191" s="161">
        <v>226387078.60931531</v>
      </c>
      <c r="AO191" s="161">
        <v>4015597015.7557063</v>
      </c>
      <c r="AP191" s="157">
        <v>5.6376941640572192E-2</v>
      </c>
      <c r="AQ191" s="157"/>
    </row>
    <row r="192" spans="1:43">
      <c r="A192" s="158">
        <v>43434</v>
      </c>
      <c r="B192" s="161">
        <v>283126418.25251502</v>
      </c>
      <c r="C192" s="161">
        <v>90515845.581666693</v>
      </c>
      <c r="D192" s="161">
        <v>213608393.18561101</v>
      </c>
      <c r="E192" s="161">
        <v>695615214.973333</v>
      </c>
      <c r="F192" s="161">
        <v>227998715.815694</v>
      </c>
      <c r="G192" s="161">
        <v>211318290.25305599</v>
      </c>
      <c r="H192" s="161">
        <v>123606809.48444401</v>
      </c>
      <c r="I192" s="161">
        <v>269005842.03122801</v>
      </c>
      <c r="J192" s="161">
        <v>295532679.13419402</v>
      </c>
      <c r="K192" s="161">
        <v>23510514.5756667</v>
      </c>
      <c r="L192" s="161">
        <v>85502098.680555597</v>
      </c>
      <c r="M192" s="161">
        <v>175555400.06713301</v>
      </c>
      <c r="N192" s="161">
        <v>307848192.874358</v>
      </c>
      <c r="O192" s="161">
        <v>47579151.968333296</v>
      </c>
      <c r="P192" s="161">
        <v>203765508.98183301</v>
      </c>
      <c r="Q192" s="161">
        <v>507703762.47678</v>
      </c>
      <c r="R192" s="161">
        <v>294400019.74111098</v>
      </c>
      <c r="S192" s="161">
        <v>0</v>
      </c>
      <c r="T192" s="157"/>
      <c r="U192" s="158">
        <v>43434</v>
      </c>
      <c r="V192" s="161">
        <v>220350.5096982047</v>
      </c>
      <c r="W192" s="161">
        <v>25290440.2302</v>
      </c>
      <c r="X192" s="161">
        <v>7910818.9177266806</v>
      </c>
      <c r="Y192" s="161">
        <v>10988048.103200048</v>
      </c>
      <c r="Z192" s="161">
        <v>5286379.4021167196</v>
      </c>
      <c r="AA192" s="161">
        <v>8180614.569633279</v>
      </c>
      <c r="AB192" s="161">
        <v>18493870.09186672</v>
      </c>
      <c r="AC192" s="161">
        <v>5776605.5262526423</v>
      </c>
      <c r="AD192" s="161">
        <v>6018971.0038967207</v>
      </c>
      <c r="AE192" s="161">
        <v>31083147.920919999</v>
      </c>
      <c r="AF192" s="161">
        <v>21653336.638333328</v>
      </c>
      <c r="AG192" s="161">
        <v>13587216.341944043</v>
      </c>
      <c r="AH192" s="161">
        <v>13125112.22507704</v>
      </c>
      <c r="AI192" s="161">
        <v>34914833.093800001</v>
      </c>
      <c r="AJ192" s="161">
        <v>5903146.9221800379</v>
      </c>
      <c r="AK192" s="161">
        <v>1741181.5727864057</v>
      </c>
      <c r="AL192" s="161">
        <v>8500924.7310666814</v>
      </c>
      <c r="AM192" s="161">
        <v>0</v>
      </c>
      <c r="AN192" s="161">
        <v>218674997.80069855</v>
      </c>
      <c r="AO192" s="161">
        <v>4056192858.0775127</v>
      </c>
      <c r="AP192" s="157">
        <v>5.3911390669018268E-2</v>
      </c>
      <c r="AQ192" s="157"/>
    </row>
    <row r="193" spans="1:43">
      <c r="A193" s="158">
        <v>43465</v>
      </c>
      <c r="B193" s="161">
        <v>255454764.650538</v>
      </c>
      <c r="C193" s="161">
        <v>92690658.0069893</v>
      </c>
      <c r="D193" s="161">
        <v>215464582.167611</v>
      </c>
      <c r="E193" s="161">
        <v>713735277.17688203</v>
      </c>
      <c r="F193" s="161">
        <v>257958717.567339</v>
      </c>
      <c r="G193" s="161">
        <v>217367487.71223101</v>
      </c>
      <c r="H193" s="161">
        <v>122919681.51666699</v>
      </c>
      <c r="I193" s="161">
        <v>267320949.898065</v>
      </c>
      <c r="J193" s="161">
        <v>304354270.00913399</v>
      </c>
      <c r="K193" s="161">
        <v>24205481.559569899</v>
      </c>
      <c r="L193" s="161">
        <v>84639770.376881704</v>
      </c>
      <c r="M193" s="161">
        <v>176361538.058229</v>
      </c>
      <c r="N193" s="161">
        <v>317146848.912063</v>
      </c>
      <c r="O193" s="161">
        <v>50614786.686693497</v>
      </c>
      <c r="P193" s="161">
        <v>210275286.13252699</v>
      </c>
      <c r="Q193" s="161">
        <v>496125711.34529001</v>
      </c>
      <c r="R193" s="161">
        <v>289789162.75752699</v>
      </c>
      <c r="S193" s="161">
        <v>0</v>
      </c>
      <c r="T193" s="157"/>
      <c r="U193" s="158">
        <v>43465</v>
      </c>
      <c r="V193" s="161">
        <v>3836781.3419354446</v>
      </c>
      <c r="W193" s="161">
        <v>24414884.039161284</v>
      </c>
      <c r="X193" s="161">
        <v>9060993.4598866813</v>
      </c>
      <c r="Y193" s="161">
        <v>12122742.708774164</v>
      </c>
      <c r="Z193" s="161">
        <v>9158947.7319193259</v>
      </c>
      <c r="AA193" s="161">
        <v>7410192.6345322803</v>
      </c>
      <c r="AB193" s="161">
        <v>18460750.087999962</v>
      </c>
      <c r="AC193" s="161">
        <v>6244584.4322322011</v>
      </c>
      <c r="AD193" s="161">
        <v>5675343.1789039224</v>
      </c>
      <c r="AE193" s="161">
        <v>31204873.792851612</v>
      </c>
      <c r="AF193" s="161">
        <v>23233309.8147742</v>
      </c>
      <c r="AG193" s="161">
        <v>12801929.173012521</v>
      </c>
      <c r="AH193" s="161">
        <v>12188952.230552442</v>
      </c>
      <c r="AI193" s="161">
        <v>35234368.627596781</v>
      </c>
      <c r="AJ193" s="161">
        <v>5351932.434096761</v>
      </c>
      <c r="AK193" s="161">
        <v>4967019.1185652018</v>
      </c>
      <c r="AL193" s="161">
        <v>10447084.249096766</v>
      </c>
      <c r="AM193" s="161">
        <v>0</v>
      </c>
      <c r="AN193" s="161">
        <v>231814689.05589151</v>
      </c>
      <c r="AO193" s="161">
        <v>4096424974.5342374</v>
      </c>
      <c r="AP193" s="157">
        <v>5.6589511707644244E-2</v>
      </c>
      <c r="AQ193" s="157"/>
    </row>
    <row r="194" spans="1:43">
      <c r="A194" s="158">
        <v>43496</v>
      </c>
      <c r="B194" s="161">
        <v>292345080.888978</v>
      </c>
      <c r="C194" s="161">
        <v>100860733.555914</v>
      </c>
      <c r="D194" s="161">
        <v>214261928.33830601</v>
      </c>
      <c r="E194" s="161">
        <v>736967630.66182804</v>
      </c>
      <c r="F194" s="161">
        <v>242251707.85766101</v>
      </c>
      <c r="G194" s="161">
        <v>222803837.72499999</v>
      </c>
      <c r="H194" s="161">
        <v>125769371.001075</v>
      </c>
      <c r="I194" s="161">
        <v>269805447.99270898</v>
      </c>
      <c r="J194" s="161">
        <v>311044806.32005399</v>
      </c>
      <c r="K194" s="161">
        <v>22310941.2112903</v>
      </c>
      <c r="L194" s="161">
        <v>84486793.186290294</v>
      </c>
      <c r="M194" s="161">
        <v>171319085.18058601</v>
      </c>
      <c r="N194" s="161">
        <v>322497276.826213</v>
      </c>
      <c r="O194" s="161">
        <v>54198550.130059101</v>
      </c>
      <c r="P194" s="161">
        <v>204948116.87459701</v>
      </c>
      <c r="Q194" s="161">
        <v>497142188.41738403</v>
      </c>
      <c r="R194" s="161">
        <v>202738421.31155899</v>
      </c>
      <c r="S194" s="161">
        <v>0</v>
      </c>
      <c r="T194" s="157"/>
      <c r="U194" s="158">
        <v>43496</v>
      </c>
      <c r="V194" s="161">
        <v>102687.29332263768</v>
      </c>
      <c r="W194" s="161">
        <v>22803161.65329032</v>
      </c>
      <c r="X194" s="161">
        <v>7372885.7894032821</v>
      </c>
      <c r="Y194" s="161">
        <v>14346483.710580632</v>
      </c>
      <c r="Z194" s="161">
        <v>2136121.7070806772</v>
      </c>
      <c r="AA194" s="161">
        <v>6660895.9930000007</v>
      </c>
      <c r="AB194" s="161">
        <v>16952132.569871001</v>
      </c>
      <c r="AC194" s="161">
        <v>4960616.3408749253</v>
      </c>
      <c r="AD194" s="161">
        <v>5366746.1415935233</v>
      </c>
      <c r="AE194" s="161">
        <v>31511405.404645167</v>
      </c>
      <c r="AF194" s="161">
        <v>23032524.757645167</v>
      </c>
      <c r="AG194" s="161">
        <v>12283649.838329677</v>
      </c>
      <c r="AH194" s="161">
        <v>12580687.300854445</v>
      </c>
      <c r="AI194" s="161">
        <v>34452629.88439291</v>
      </c>
      <c r="AJ194" s="161">
        <v>6166783.6550483592</v>
      </c>
      <c r="AK194" s="161">
        <v>4334685.9099139199</v>
      </c>
      <c r="AL194" s="161">
        <v>18372273.222612925</v>
      </c>
      <c r="AM194" s="161">
        <v>0</v>
      </c>
      <c r="AN194" s="161">
        <v>223436371.1724596</v>
      </c>
      <c r="AO194" s="161">
        <v>4075751917.4795041</v>
      </c>
      <c r="AP194" s="157">
        <v>5.4820895799427227E-2</v>
      </c>
      <c r="AQ194" s="157"/>
    </row>
    <row r="195" spans="1:43">
      <c r="A195" s="158">
        <v>43524</v>
      </c>
      <c r="B195" s="161">
        <v>281315938.13660699</v>
      </c>
      <c r="C195" s="161">
        <v>99426160.072023794</v>
      </c>
      <c r="D195" s="161">
        <v>216839844.67123699</v>
      </c>
      <c r="E195" s="161">
        <v>742368688.57380998</v>
      </c>
      <c r="F195" s="161">
        <v>239377673.37663701</v>
      </c>
      <c r="G195" s="161">
        <v>227388662.04032701</v>
      </c>
      <c r="H195" s="161">
        <v>128349484.62083299</v>
      </c>
      <c r="I195" s="161">
        <v>273347099.62761903</v>
      </c>
      <c r="J195" s="161">
        <v>315906631.09432697</v>
      </c>
      <c r="K195" s="161">
        <v>20722677.6585714</v>
      </c>
      <c r="L195" s="161">
        <v>85516686.548083395</v>
      </c>
      <c r="M195" s="161">
        <v>177337399.866952</v>
      </c>
      <c r="N195" s="161">
        <v>328881349.19836199</v>
      </c>
      <c r="O195" s="161">
        <v>54930070.129428603</v>
      </c>
      <c r="P195" s="161">
        <v>196094369.36026499</v>
      </c>
      <c r="Q195" s="161">
        <v>496766967.59110099</v>
      </c>
      <c r="R195" s="161">
        <v>203794439.41488099</v>
      </c>
      <c r="S195" s="161">
        <v>0</v>
      </c>
      <c r="T195" s="157"/>
      <c r="U195" s="158">
        <v>43524</v>
      </c>
      <c r="V195" s="161">
        <v>344819.49360716343</v>
      </c>
      <c r="W195" s="161">
        <v>22640485.581357144</v>
      </c>
      <c r="X195" s="161">
        <v>7239357.2094515637</v>
      </c>
      <c r="Y195" s="161">
        <v>14049713.411142811</v>
      </c>
      <c r="Z195" s="161">
        <v>2210400.1948035583</v>
      </c>
      <c r="AA195" s="161">
        <v>6353462.59516076</v>
      </c>
      <c r="AB195" s="161">
        <v>16817668.175500039</v>
      </c>
      <c r="AC195" s="161">
        <v>4756475.7946857177</v>
      </c>
      <c r="AD195" s="161">
        <v>9657241.3386807665</v>
      </c>
      <c r="AE195" s="161">
        <v>31853612.430971432</v>
      </c>
      <c r="AF195" s="161">
        <v>23121372.874229997</v>
      </c>
      <c r="AG195" s="161">
        <v>11305390.56596576</v>
      </c>
      <c r="AH195" s="161">
        <v>11971836.496196561</v>
      </c>
      <c r="AI195" s="161">
        <v>34805227.584468566</v>
      </c>
      <c r="AJ195" s="161">
        <v>6676789.7867682017</v>
      </c>
      <c r="AK195" s="161">
        <v>6970610.7790678814</v>
      </c>
      <c r="AL195" s="161">
        <v>18930282.220214285</v>
      </c>
      <c r="AM195" s="161">
        <v>0</v>
      </c>
      <c r="AN195" s="161">
        <v>229704746.53227222</v>
      </c>
      <c r="AO195" s="161">
        <v>4088364141.9810648</v>
      </c>
      <c r="AP195" s="157">
        <v>5.6185001764780688E-2</v>
      </c>
      <c r="AQ195" s="157"/>
    </row>
    <row r="196" spans="1:43">
      <c r="A196" s="158">
        <v>43555</v>
      </c>
      <c r="B196" s="161">
        <v>262479233.97661299</v>
      </c>
      <c r="C196" s="161">
        <v>95955600.833871007</v>
      </c>
      <c r="D196" s="161">
        <v>218275010.34303799</v>
      </c>
      <c r="E196" s="161">
        <v>739372461.30053699</v>
      </c>
      <c r="F196" s="161">
        <v>242514647.38978499</v>
      </c>
      <c r="G196" s="161">
        <v>222675074.67379001</v>
      </c>
      <c r="H196" s="161">
        <v>132180660.760215</v>
      </c>
      <c r="I196" s="161">
        <v>270131460.26483899</v>
      </c>
      <c r="J196" s="161">
        <v>319701161.15510702</v>
      </c>
      <c r="K196" s="161">
        <v>21658158.481612898</v>
      </c>
      <c r="L196" s="161">
        <v>85331962.491677403</v>
      </c>
      <c r="M196" s="161">
        <v>179515853.57253799</v>
      </c>
      <c r="N196" s="161">
        <v>331426464.41029203</v>
      </c>
      <c r="O196" s="161">
        <v>55219184.182731196</v>
      </c>
      <c r="P196" s="161">
        <v>196412238.185188</v>
      </c>
      <c r="Q196" s="161">
        <v>496405395.95502698</v>
      </c>
      <c r="R196" s="161">
        <v>204340484.81774199</v>
      </c>
      <c r="S196" s="161">
        <v>0</v>
      </c>
      <c r="T196" s="157"/>
      <c r="U196" s="158">
        <v>43555</v>
      </c>
      <c r="V196" s="161">
        <v>2877226.50280644</v>
      </c>
      <c r="W196" s="161">
        <v>23108520.249935482</v>
      </c>
      <c r="X196" s="161">
        <v>7296865.6288354434</v>
      </c>
      <c r="Y196" s="161">
        <v>13782685.063935563</v>
      </c>
      <c r="Z196" s="161">
        <v>2314531.3432258032</v>
      </c>
      <c r="AA196" s="161">
        <v>7183522.0691452026</v>
      </c>
      <c r="AB196" s="161">
        <v>16485777.558774203</v>
      </c>
      <c r="AC196" s="161">
        <v>5541629.6382193193</v>
      </c>
      <c r="AD196" s="161">
        <v>12812629.111387163</v>
      </c>
      <c r="AE196" s="161">
        <v>31955003.142206449</v>
      </c>
      <c r="AF196" s="161">
        <v>23489916.400998712</v>
      </c>
      <c r="AG196" s="161">
        <v>11166546.741295446</v>
      </c>
      <c r="AH196" s="161">
        <v>12357071.840764955</v>
      </c>
      <c r="AI196" s="161">
        <v>35197266.218072258</v>
      </c>
      <c r="AJ196" s="161">
        <v>6667710.6077774428</v>
      </c>
      <c r="AK196" s="161">
        <v>9903054.6153967604</v>
      </c>
      <c r="AL196" s="161">
        <v>19277476.50187096</v>
      </c>
      <c r="AM196" s="161">
        <v>0</v>
      </c>
      <c r="AN196" s="161">
        <v>241417433.23464763</v>
      </c>
      <c r="AO196" s="161">
        <v>4073595052.7946033</v>
      </c>
      <c r="AP196" s="157">
        <v>5.9263974476065885E-2</v>
      </c>
      <c r="AQ196" s="157"/>
    </row>
    <row r="197" spans="1:43">
      <c r="A197" s="158">
        <v>43585</v>
      </c>
      <c r="B197" s="161">
        <v>295184249.25040698</v>
      </c>
      <c r="C197" s="161">
        <v>93266410.581666693</v>
      </c>
      <c r="D197" s="161">
        <v>217677734.203136</v>
      </c>
      <c r="E197" s="161">
        <v>776514837.72325003</v>
      </c>
      <c r="F197" s="161">
        <v>246280759.347361</v>
      </c>
      <c r="G197" s="161">
        <v>230880572.36861101</v>
      </c>
      <c r="H197" s="161">
        <v>134572931.10611099</v>
      </c>
      <c r="I197" s="161">
        <v>267855500.45750001</v>
      </c>
      <c r="J197" s="161">
        <v>326728546.45279998</v>
      </c>
      <c r="K197" s="161">
        <v>22580127.3296667</v>
      </c>
      <c r="L197" s="161">
        <v>88773413.912333295</v>
      </c>
      <c r="M197" s="161">
        <v>177832794.96561101</v>
      </c>
      <c r="N197" s="161">
        <v>346478778.48571497</v>
      </c>
      <c r="O197" s="161">
        <v>55936135.496866703</v>
      </c>
      <c r="P197" s="161">
        <v>196165852.14366701</v>
      </c>
      <c r="Q197" s="161">
        <v>495715712.17699999</v>
      </c>
      <c r="R197" s="161">
        <v>207673860.03527799</v>
      </c>
      <c r="S197" s="161">
        <v>0</v>
      </c>
      <c r="T197" s="157"/>
      <c r="U197" s="158">
        <v>43585</v>
      </c>
      <c r="V197" s="161">
        <v>59731.119951166213</v>
      </c>
      <c r="W197" s="161">
        <v>22881786.260199998</v>
      </c>
      <c r="X197" s="161">
        <v>7460373.9656236805</v>
      </c>
      <c r="Y197" s="161">
        <v>11113881.303210005</v>
      </c>
      <c r="Z197" s="161">
        <v>1875395.1483166814</v>
      </c>
      <c r="AA197" s="161">
        <v>7082259.3857666813</v>
      </c>
      <c r="AB197" s="161">
        <v>16275229.64726668</v>
      </c>
      <c r="AC197" s="161">
        <v>6272032.6151000001</v>
      </c>
      <c r="AD197" s="161">
        <v>11893974.995664008</v>
      </c>
      <c r="AE197" s="161">
        <v>32031924.150439996</v>
      </c>
      <c r="AF197" s="161">
        <v>23153751.040520005</v>
      </c>
      <c r="AG197" s="161">
        <v>11494268.37412668</v>
      </c>
      <c r="AH197" s="161">
        <v>11090007.701714203</v>
      </c>
      <c r="AI197" s="161">
        <v>35664330.570375994</v>
      </c>
      <c r="AJ197" s="161">
        <v>6825601.8427599594</v>
      </c>
      <c r="AK197" s="161">
        <v>10731646.538760006</v>
      </c>
      <c r="AL197" s="161">
        <v>19941684.095766637</v>
      </c>
      <c r="AM197" s="161">
        <v>0</v>
      </c>
      <c r="AN197" s="161">
        <v>235847878.75556234</v>
      </c>
      <c r="AO197" s="161">
        <v>4180118216.0369806</v>
      </c>
      <c r="AP197" s="157">
        <v>5.6421341829696194E-2</v>
      </c>
      <c r="AQ197" s="157"/>
    </row>
    <row r="198" spans="1:43">
      <c r="A198" s="158">
        <v>43616</v>
      </c>
      <c r="B198" s="161">
        <v>292176994.11935502</v>
      </c>
      <c r="C198" s="161">
        <v>95620725.510752693</v>
      </c>
      <c r="D198" s="161">
        <v>213948600.68177399</v>
      </c>
      <c r="E198" s="161">
        <v>768049571.67337501</v>
      </c>
      <c r="F198" s="161">
        <v>241219297.10147899</v>
      </c>
      <c r="G198" s="161">
        <v>234569220.90295699</v>
      </c>
      <c r="H198" s="161">
        <v>128069937.49247301</v>
      </c>
      <c r="I198" s="161">
        <v>269811189.57279599</v>
      </c>
      <c r="J198" s="161">
        <v>323720387.43845201</v>
      </c>
      <c r="K198" s="161">
        <v>23959867.590322599</v>
      </c>
      <c r="L198" s="161">
        <v>79620249.211344093</v>
      </c>
      <c r="M198" s="161">
        <v>178399757.893226</v>
      </c>
      <c r="N198" s="161">
        <v>352699804.76336801</v>
      </c>
      <c r="O198" s="161">
        <v>56112802.080693603</v>
      </c>
      <c r="P198" s="161">
        <v>200851773.37150499</v>
      </c>
      <c r="Q198" s="161">
        <v>501542780.94103599</v>
      </c>
      <c r="R198" s="161">
        <v>231353704.829274</v>
      </c>
      <c r="S198" s="161">
        <v>0</v>
      </c>
      <c r="T198" s="157"/>
      <c r="U198" s="158">
        <v>43616</v>
      </c>
      <c r="V198" s="161">
        <v>474710.09567739815</v>
      </c>
      <c r="W198" s="161">
        <v>22482963.838709675</v>
      </c>
      <c r="X198" s="161">
        <v>8243936.1481871195</v>
      </c>
      <c r="Y198" s="161">
        <v>11960127.499194995</v>
      </c>
      <c r="Z198" s="161">
        <v>3223732.1578225195</v>
      </c>
      <c r="AA198" s="161">
        <v>6894685.0116451643</v>
      </c>
      <c r="AB198" s="161">
        <v>17162657.180903241</v>
      </c>
      <c r="AC198" s="161">
        <v>6439316.5112644807</v>
      </c>
      <c r="AD198" s="161">
        <v>12280097.407385759</v>
      </c>
      <c r="AE198" s="161">
        <v>32039381.59916129</v>
      </c>
      <c r="AF198" s="161">
        <v>24241429.974638712</v>
      </c>
      <c r="AG198" s="161">
        <v>11821400.802812882</v>
      </c>
      <c r="AH198" s="161">
        <v>8393655.7083958387</v>
      </c>
      <c r="AI198" s="161">
        <v>36167885.070316769</v>
      </c>
      <c r="AJ198" s="161">
        <v>6221185.5154194012</v>
      </c>
      <c r="AK198" s="161">
        <v>10902676.637075678</v>
      </c>
      <c r="AL198" s="161">
        <v>17757728.270487122</v>
      </c>
      <c r="AM198" s="161">
        <v>0</v>
      </c>
      <c r="AN198" s="161">
        <v>236707569.42909801</v>
      </c>
      <c r="AO198" s="161">
        <v>4191726665.1741838</v>
      </c>
      <c r="AP198" s="157">
        <v>5.6470182418075637E-2</v>
      </c>
      <c r="AQ198" s="157"/>
    </row>
    <row r="199" spans="1:43">
      <c r="A199" s="158">
        <v>43646</v>
      </c>
      <c r="B199" s="161">
        <v>279047023.24521399</v>
      </c>
      <c r="C199" s="161">
        <v>106732034.028611</v>
      </c>
      <c r="D199" s="161">
        <v>218259084.87799999</v>
      </c>
      <c r="E199" s="161">
        <v>763883248.57933605</v>
      </c>
      <c r="F199" s="161">
        <v>243335924.13874999</v>
      </c>
      <c r="G199" s="161">
        <v>240263390.726944</v>
      </c>
      <c r="H199" s="161">
        <v>133169917.562778</v>
      </c>
      <c r="I199" s="161">
        <v>267459709.908167</v>
      </c>
      <c r="J199" s="161">
        <v>323641960.30645001</v>
      </c>
      <c r="K199" s="161">
        <v>25419156.739333302</v>
      </c>
      <c r="L199" s="161">
        <v>82198761.328333303</v>
      </c>
      <c r="M199" s="161">
        <v>176676332.849444</v>
      </c>
      <c r="N199" s="161">
        <v>361579140.65015101</v>
      </c>
      <c r="O199" s="161">
        <v>58213400.641377799</v>
      </c>
      <c r="P199" s="161">
        <v>207767005.66091701</v>
      </c>
      <c r="Q199" s="161">
        <v>510437283.78395998</v>
      </c>
      <c r="R199" s="161">
        <v>244210241.95555601</v>
      </c>
      <c r="S199" s="161">
        <v>0</v>
      </c>
      <c r="T199" s="157"/>
      <c r="U199" s="158">
        <v>43646</v>
      </c>
      <c r="V199" s="161">
        <v>2502836.4405743182</v>
      </c>
      <c r="W199" s="161">
        <v>21326708.386566676</v>
      </c>
      <c r="X199" s="161">
        <v>7847663.714639999</v>
      </c>
      <c r="Y199" s="161">
        <v>11268883.30047968</v>
      </c>
      <c r="Z199" s="161">
        <v>3054657.1333500035</v>
      </c>
      <c r="AA199" s="161">
        <v>5840571.5427667201</v>
      </c>
      <c r="AB199" s="161">
        <v>16403318.062466644</v>
      </c>
      <c r="AC199" s="161">
        <v>6663521.4110199623</v>
      </c>
      <c r="AD199" s="161">
        <v>10010589.333226003</v>
      </c>
      <c r="AE199" s="161">
        <v>32026438.521280002</v>
      </c>
      <c r="AF199" s="161">
        <v>24032346.390600003</v>
      </c>
      <c r="AG199" s="161">
        <v>11874924.228066724</v>
      </c>
      <c r="AH199" s="161">
        <v>7632978.3319818825</v>
      </c>
      <c r="AI199" s="161">
        <v>36483265.653034657</v>
      </c>
      <c r="AJ199" s="161">
        <v>5515718.4506899565</v>
      </c>
      <c r="AK199" s="161">
        <v>10688578.445924804</v>
      </c>
      <c r="AL199" s="161">
        <v>17310197.185333278</v>
      </c>
      <c r="AM199" s="161">
        <v>0</v>
      </c>
      <c r="AN199" s="161">
        <v>230483196.53200135</v>
      </c>
      <c r="AO199" s="161">
        <v>4242293616.9833217</v>
      </c>
      <c r="AP199" s="157">
        <v>5.4329854871265848E-2</v>
      </c>
      <c r="AQ199" s="157"/>
    </row>
    <row r="200" spans="1:43">
      <c r="A200" s="158">
        <v>43677</v>
      </c>
      <c r="B200" s="161">
        <v>306197379.050538</v>
      </c>
      <c r="C200" s="161">
        <v>111161844.675806</v>
      </c>
      <c r="D200" s="161">
        <v>219667681.67671999</v>
      </c>
      <c r="E200" s="161">
        <v>762152332.80940795</v>
      </c>
      <c r="F200" s="161">
        <v>240355122.549059</v>
      </c>
      <c r="G200" s="161">
        <v>245372242.06586</v>
      </c>
      <c r="H200" s="161">
        <v>137888970.61139801</v>
      </c>
      <c r="I200" s="161">
        <v>267330737.45634401</v>
      </c>
      <c r="J200" s="161">
        <v>329471190.30530101</v>
      </c>
      <c r="K200" s="161">
        <v>24426642.433225799</v>
      </c>
      <c r="L200" s="161">
        <v>87771559.8732903</v>
      </c>
      <c r="M200" s="161">
        <v>177300097.52822599</v>
      </c>
      <c r="N200" s="161">
        <v>370874241.84570998</v>
      </c>
      <c r="O200" s="161">
        <v>64085651.669892497</v>
      </c>
      <c r="P200" s="161">
        <v>217960058.35618299</v>
      </c>
      <c r="Q200" s="161">
        <v>506895774.380108</v>
      </c>
      <c r="R200" s="161">
        <v>249173069.41828001</v>
      </c>
      <c r="S200" s="161">
        <v>0</v>
      </c>
      <c r="T200" s="157"/>
      <c r="U200" s="158">
        <v>43677</v>
      </c>
      <c r="V200" s="161">
        <v>140362.7039354369</v>
      </c>
      <c r="W200" s="161">
        <v>20166363.668903284</v>
      </c>
      <c r="X200" s="161">
        <v>8160194.5887936018</v>
      </c>
      <c r="Y200" s="161">
        <v>12108626.742871061</v>
      </c>
      <c r="Z200" s="161">
        <v>4278216.0841129199</v>
      </c>
      <c r="AA200" s="161">
        <v>5558277.9820968024</v>
      </c>
      <c r="AB200" s="161">
        <v>15672589.466632241</v>
      </c>
      <c r="AC200" s="161">
        <v>6353115.3452387229</v>
      </c>
      <c r="AD200" s="161">
        <v>8289817.3233638778</v>
      </c>
      <c r="AE200" s="161">
        <v>32248825.198012903</v>
      </c>
      <c r="AF200" s="161">
        <v>23499883.595205165</v>
      </c>
      <c r="AG200" s="161">
        <v>12011303.786612879</v>
      </c>
      <c r="AH200" s="161">
        <v>7169522.6285148039</v>
      </c>
      <c r="AI200" s="161">
        <v>36201175.569612905</v>
      </c>
      <c r="AJ200" s="161">
        <v>4652067.8372580409</v>
      </c>
      <c r="AK200" s="161">
        <v>12443257.394387037</v>
      </c>
      <c r="AL200" s="161">
        <v>18297115.419806402</v>
      </c>
      <c r="AM200" s="161">
        <v>0</v>
      </c>
      <c r="AN200" s="161">
        <v>227250715.33535808</v>
      </c>
      <c r="AO200" s="161">
        <v>4318084596.705349</v>
      </c>
      <c r="AP200" s="157">
        <v>5.2627666328896816E-2</v>
      </c>
      <c r="AQ200" s="157"/>
    </row>
    <row r="201" spans="1:43">
      <c r="A201" s="158">
        <v>43708</v>
      </c>
      <c r="B201" s="161">
        <v>327624423.81129003</v>
      </c>
      <c r="C201" s="161">
        <v>113374240.177957</v>
      </c>
      <c r="D201" s="161">
        <v>218697782.00336</v>
      </c>
      <c r="E201" s="161">
        <v>753231733.158602</v>
      </c>
      <c r="F201" s="161">
        <v>240069268.765591</v>
      </c>
      <c r="G201" s="161">
        <v>244582295.09569901</v>
      </c>
      <c r="H201" s="161">
        <v>136325763.77026901</v>
      </c>
      <c r="I201" s="161">
        <v>265493930.44387099</v>
      </c>
      <c r="J201" s="161">
        <v>336250040.35273099</v>
      </c>
      <c r="K201" s="161">
        <v>22659653.978870999</v>
      </c>
      <c r="L201" s="161">
        <v>90650043.683978498</v>
      </c>
      <c r="M201" s="161">
        <v>183875390.379922</v>
      </c>
      <c r="N201" s="161">
        <v>381663091.56765699</v>
      </c>
      <c r="O201" s="161">
        <v>63783394.565128997</v>
      </c>
      <c r="P201" s="161">
        <v>212517833.402796</v>
      </c>
      <c r="Q201" s="161">
        <v>507837437.24059099</v>
      </c>
      <c r="R201" s="161">
        <v>248336809.13494599</v>
      </c>
      <c r="S201" s="161">
        <v>0</v>
      </c>
      <c r="T201" s="157"/>
      <c r="U201" s="158">
        <v>43708</v>
      </c>
      <c r="V201" s="161">
        <v>654976.82264519483</v>
      </c>
      <c r="W201" s="161">
        <v>19131269.17864516</v>
      </c>
      <c r="X201" s="161">
        <v>8796668.3895967975</v>
      </c>
      <c r="Y201" s="161">
        <v>14013115.700967774</v>
      </c>
      <c r="Z201" s="161">
        <v>3040370.9781290814</v>
      </c>
      <c r="AA201" s="161">
        <v>5803507.4585161172</v>
      </c>
      <c r="AB201" s="161">
        <v>16039038.447567722</v>
      </c>
      <c r="AC201" s="161">
        <v>6831961.9567354806</v>
      </c>
      <c r="AD201" s="161">
        <v>8018345.4176722839</v>
      </c>
      <c r="AE201" s="161">
        <v>32702523.522535481</v>
      </c>
      <c r="AF201" s="161">
        <v>23275931.537922584</v>
      </c>
      <c r="AG201" s="161">
        <v>11479967.99440936</v>
      </c>
      <c r="AH201" s="161">
        <v>6103387.8518811688</v>
      </c>
      <c r="AI201" s="161">
        <v>36749439.712184526</v>
      </c>
      <c r="AJ201" s="161">
        <v>5286674.7016644813</v>
      </c>
      <c r="AK201" s="161">
        <v>13457440.821129091</v>
      </c>
      <c r="AL201" s="161">
        <v>19518806.653806482</v>
      </c>
      <c r="AM201" s="161">
        <v>0</v>
      </c>
      <c r="AN201" s="161">
        <v>230903427.14600876</v>
      </c>
      <c r="AO201" s="161">
        <v>4346973131.5332594</v>
      </c>
      <c r="AP201" s="157">
        <v>5.3118208960395569E-2</v>
      </c>
      <c r="AQ201" s="157"/>
    </row>
    <row r="202" spans="1:43">
      <c r="A202" s="158">
        <v>43738</v>
      </c>
      <c r="B202" s="161">
        <v>353479436.687222</v>
      </c>
      <c r="C202" s="161">
        <v>110139345.524444</v>
      </c>
      <c r="D202" s="161">
        <v>225460261.60529599</v>
      </c>
      <c r="E202" s="161">
        <v>746993989.15666699</v>
      </c>
      <c r="F202" s="161">
        <v>243227135.73222199</v>
      </c>
      <c r="G202" s="161">
        <v>250040008.00555599</v>
      </c>
      <c r="H202" s="161">
        <v>141520015.748</v>
      </c>
      <c r="I202" s="161">
        <v>267765416.14736101</v>
      </c>
      <c r="J202" s="161">
        <v>337352605.259022</v>
      </c>
      <c r="K202" s="161">
        <v>24793762.007166699</v>
      </c>
      <c r="L202" s="161">
        <v>88828473.281166703</v>
      </c>
      <c r="M202" s="161">
        <v>188835937.88999999</v>
      </c>
      <c r="N202" s="161">
        <v>390349064.24030399</v>
      </c>
      <c r="O202" s="161">
        <v>59373808.2698</v>
      </c>
      <c r="P202" s="161">
        <v>216052902.01133299</v>
      </c>
      <c r="Q202" s="161">
        <v>491630795.63183302</v>
      </c>
      <c r="R202" s="161">
        <v>248620150.38944399</v>
      </c>
      <c r="S202" s="161">
        <v>0</v>
      </c>
      <c r="T202" s="157"/>
      <c r="U202" s="158">
        <v>43738</v>
      </c>
      <c r="V202" s="161">
        <v>3365573.6675333604</v>
      </c>
      <c r="W202" s="161">
        <v>19868015.867066719</v>
      </c>
      <c r="X202" s="161">
        <v>8546489.8073644862</v>
      </c>
      <c r="Y202" s="161">
        <v>17115302.231199965</v>
      </c>
      <c r="Z202" s="161">
        <v>3190927.7121333629</v>
      </c>
      <c r="AA202" s="161">
        <v>5145343.6693332866</v>
      </c>
      <c r="AB202" s="161">
        <v>15619951.410240002</v>
      </c>
      <c r="AC202" s="161">
        <v>6862814.0623166785</v>
      </c>
      <c r="AD202" s="161">
        <v>8903871.3689173609</v>
      </c>
      <c r="AE202" s="161">
        <v>32683625.459139995</v>
      </c>
      <c r="AF202" s="161">
        <v>23633954.226259999</v>
      </c>
      <c r="AG202" s="161">
        <v>10460656.1732</v>
      </c>
      <c r="AH202" s="161">
        <v>5739699.9611635208</v>
      </c>
      <c r="AI202" s="161">
        <v>37841838.807623997</v>
      </c>
      <c r="AJ202" s="161">
        <v>5146632.5586400442</v>
      </c>
      <c r="AK202" s="161">
        <v>16333647.794180036</v>
      </c>
      <c r="AL202" s="161">
        <v>20156168.053266723</v>
      </c>
      <c r="AM202" s="161">
        <v>0</v>
      </c>
      <c r="AN202" s="161">
        <v>240614512.82957953</v>
      </c>
      <c r="AO202" s="161">
        <v>4384463107.5868378</v>
      </c>
      <c r="AP202" s="157">
        <v>5.4878900090006968E-2</v>
      </c>
      <c r="AQ202" s="157"/>
    </row>
    <row r="203" spans="1:43">
      <c r="A203" s="158">
        <v>43769</v>
      </c>
      <c r="B203" s="161">
        <v>382504682.79408598</v>
      </c>
      <c r="C203" s="161">
        <v>108749112.90107501</v>
      </c>
      <c r="D203" s="161">
        <v>228952484.514543</v>
      </c>
      <c r="E203" s="161">
        <v>749713542.78731203</v>
      </c>
      <c r="F203" s="161">
        <v>242530725.051882</v>
      </c>
      <c r="G203" s="161">
        <v>252671955.18871</v>
      </c>
      <c r="H203" s="161">
        <v>146205416.463871</v>
      </c>
      <c r="I203" s="161">
        <v>268288977.260533</v>
      </c>
      <c r="J203" s="161">
        <v>342157361.38947302</v>
      </c>
      <c r="K203" s="161">
        <v>25401614.600967702</v>
      </c>
      <c r="L203" s="161">
        <v>88181487.641612902</v>
      </c>
      <c r="M203" s="161">
        <v>191658275.707917</v>
      </c>
      <c r="N203" s="161">
        <v>391054272.78581101</v>
      </c>
      <c r="O203" s="161">
        <v>60335958.471053801</v>
      </c>
      <c r="P203" s="161">
        <v>227014095.44371</v>
      </c>
      <c r="Q203" s="161">
        <v>480891623.23194802</v>
      </c>
      <c r="R203" s="161">
        <v>256796427.175538</v>
      </c>
      <c r="S203" s="161">
        <v>0</v>
      </c>
      <c r="T203" s="157"/>
      <c r="U203" s="158">
        <v>43769</v>
      </c>
      <c r="V203" s="161">
        <v>460896.71470968425</v>
      </c>
      <c r="W203" s="161">
        <v>19985723.261870999</v>
      </c>
      <c r="X203" s="161">
        <v>8428636.8882548437</v>
      </c>
      <c r="Y203" s="161">
        <v>21507796.605522558</v>
      </c>
      <c r="Z203" s="161">
        <v>3665789.3437741622</v>
      </c>
      <c r="AA203" s="161">
        <v>5379596.0873548016</v>
      </c>
      <c r="AB203" s="161">
        <v>15365975.83433548</v>
      </c>
      <c r="AC203" s="161">
        <v>7417398.0187360384</v>
      </c>
      <c r="AD203" s="161">
        <v>9288868.3432632387</v>
      </c>
      <c r="AE203" s="161">
        <v>32806437.537883874</v>
      </c>
      <c r="AF203" s="161">
        <v>23192803.173006449</v>
      </c>
      <c r="AG203" s="161">
        <v>10195172.365049958</v>
      </c>
      <c r="AH203" s="161">
        <v>6268569.2957026809</v>
      </c>
      <c r="AI203" s="161">
        <v>38298072.50347355</v>
      </c>
      <c r="AJ203" s="161">
        <v>4092267.2867547981</v>
      </c>
      <c r="AK203" s="161">
        <v>17032242.40216624</v>
      </c>
      <c r="AL203" s="161">
        <v>20522964.588935442</v>
      </c>
      <c r="AM203" s="161">
        <v>0</v>
      </c>
      <c r="AN203" s="161">
        <v>243909210.2507948</v>
      </c>
      <c r="AO203" s="161">
        <v>4443108013.4100428</v>
      </c>
      <c r="AP203" s="157">
        <v>5.4896079391866241E-2</v>
      </c>
      <c r="AQ203" s="157"/>
    </row>
    <row r="204" spans="1:43">
      <c r="A204" s="158">
        <v>43799</v>
      </c>
      <c r="B204" s="161">
        <v>382130581.60388899</v>
      </c>
      <c r="C204" s="161">
        <v>112390317.394444</v>
      </c>
      <c r="D204" s="161">
        <v>233204402.3215</v>
      </c>
      <c r="E204" s="161">
        <v>755891806.05666602</v>
      </c>
      <c r="F204" s="161">
        <v>246583558.36250001</v>
      </c>
      <c r="G204" s="161">
        <v>254737052.97666699</v>
      </c>
      <c r="H204" s="161">
        <v>152728812.979222</v>
      </c>
      <c r="I204" s="161">
        <v>267950100.149032</v>
      </c>
      <c r="J204" s="161">
        <v>343728651.60592198</v>
      </c>
      <c r="K204" s="161">
        <v>27342068.169333301</v>
      </c>
      <c r="L204" s="161">
        <v>88719041.705611095</v>
      </c>
      <c r="M204" s="161">
        <v>196030286.20055601</v>
      </c>
      <c r="N204" s="161">
        <v>391932182.71210301</v>
      </c>
      <c r="O204" s="161">
        <v>60543171.465800002</v>
      </c>
      <c r="P204" s="161">
        <v>229501234.019833</v>
      </c>
      <c r="Q204" s="161">
        <v>490659716.82583302</v>
      </c>
      <c r="R204" s="161">
        <v>268836725.77333301</v>
      </c>
      <c r="S204" s="161">
        <v>0</v>
      </c>
      <c r="T204" s="157"/>
      <c r="U204" s="158">
        <v>43799</v>
      </c>
      <c r="V204" s="161">
        <v>208983.53753332049</v>
      </c>
      <c r="W204" s="161">
        <v>19769221.512666721</v>
      </c>
      <c r="X204" s="161">
        <v>8048005.3214200027</v>
      </c>
      <c r="Y204" s="161">
        <v>24056933.643200085</v>
      </c>
      <c r="Z204" s="161">
        <v>3745857.1264999993</v>
      </c>
      <c r="AA204" s="161">
        <v>5629041.8427999653</v>
      </c>
      <c r="AB204" s="161">
        <v>14642774.64249336</v>
      </c>
      <c r="AC204" s="161">
        <v>7873884.512116164</v>
      </c>
      <c r="AD204" s="161">
        <v>10232209.807289362</v>
      </c>
      <c r="AE204" s="161">
        <v>32815072.019680008</v>
      </c>
      <c r="AF204" s="161">
        <v>23260311.875326671</v>
      </c>
      <c r="AG204" s="161">
        <v>10101404.055933278</v>
      </c>
      <c r="AH204" s="161">
        <v>6851705.4145476446</v>
      </c>
      <c r="AI204" s="161">
        <v>38915080.754103996</v>
      </c>
      <c r="AJ204" s="161">
        <v>3595027.8476200402</v>
      </c>
      <c r="AK204" s="161">
        <v>16233012.980900042</v>
      </c>
      <c r="AL204" s="161">
        <v>19903306.287200041</v>
      </c>
      <c r="AM204" s="161">
        <v>0</v>
      </c>
      <c r="AN204" s="161">
        <v>245881833.18133068</v>
      </c>
      <c r="AO204" s="161">
        <v>4502909710.3222446</v>
      </c>
      <c r="AP204" s="157">
        <v>5.4605099590978583E-2</v>
      </c>
      <c r="AQ204" s="157"/>
    </row>
    <row r="205" spans="1:43">
      <c r="A205" s="158">
        <v>43830</v>
      </c>
      <c r="B205" s="161">
        <v>340814154.91021502</v>
      </c>
      <c r="C205" s="161">
        <v>117824230.826882</v>
      </c>
      <c r="D205" s="161">
        <v>239876293.80201799</v>
      </c>
      <c r="E205" s="161">
        <v>781286761.37479198</v>
      </c>
      <c r="F205" s="161">
        <v>252718952.849929</v>
      </c>
      <c r="G205" s="161">
        <v>259937920.24005401</v>
      </c>
      <c r="H205" s="161">
        <v>160474732.10403201</v>
      </c>
      <c r="I205" s="161">
        <v>276192405.32951599</v>
      </c>
      <c r="J205" s="161">
        <v>345062064.23618299</v>
      </c>
      <c r="K205" s="161">
        <v>28094860.484999999</v>
      </c>
      <c r="L205" s="161">
        <v>89963136.487634405</v>
      </c>
      <c r="M205" s="161">
        <v>195047643.012366</v>
      </c>
      <c r="N205" s="161">
        <v>401965028.98803997</v>
      </c>
      <c r="O205" s="161">
        <v>66390329.663118303</v>
      </c>
      <c r="P205" s="161">
        <v>215839877.174032</v>
      </c>
      <c r="Q205" s="161">
        <v>493581048.45951402</v>
      </c>
      <c r="R205" s="161">
        <v>275836966.04838699</v>
      </c>
      <c r="S205" s="161">
        <v>0</v>
      </c>
      <c r="T205" s="157"/>
      <c r="U205" s="158">
        <v>43830</v>
      </c>
      <c r="V205" s="161">
        <v>4446192.9607741982</v>
      </c>
      <c r="W205" s="161">
        <v>19566115.040774163</v>
      </c>
      <c r="X205" s="161">
        <v>7570965.0637578443</v>
      </c>
      <c r="Y205" s="161">
        <v>21395644.185024962</v>
      </c>
      <c r="Z205" s="161">
        <v>3312260.1380085163</v>
      </c>
      <c r="AA205" s="161">
        <v>5716117.57119352</v>
      </c>
      <c r="AB205" s="161">
        <v>14415594.017516159</v>
      </c>
      <c r="AC205" s="161">
        <v>7190026.1304580867</v>
      </c>
      <c r="AD205" s="161">
        <v>11226795.45165804</v>
      </c>
      <c r="AE205" s="161">
        <v>32928494.421799999</v>
      </c>
      <c r="AF205" s="161">
        <v>23127218.391483873</v>
      </c>
      <c r="AG205" s="161">
        <v>10652835.608516086</v>
      </c>
      <c r="AH205" s="161">
        <v>8690417.181435205</v>
      </c>
      <c r="AI205" s="161">
        <v>38694415.540425807</v>
      </c>
      <c r="AJ205" s="161">
        <v>5548053.869116161</v>
      </c>
      <c r="AK205" s="161">
        <v>16900609.894858316</v>
      </c>
      <c r="AL205" s="161">
        <v>21938058.894193564</v>
      </c>
      <c r="AM205" s="161">
        <v>0</v>
      </c>
      <c r="AN205" s="161">
        <v>253319814.36099449</v>
      </c>
      <c r="AO205" s="161">
        <v>4540906405.9917126</v>
      </c>
      <c r="AP205" s="157">
        <v>5.5786178289589879E-2</v>
      </c>
      <c r="AQ205" s="157"/>
    </row>
    <row r="206" spans="1:43">
      <c r="A206" s="158">
        <v>43861</v>
      </c>
      <c r="B206" s="161">
        <v>351828556.08978498</v>
      </c>
      <c r="C206" s="161">
        <v>116358411.47975799</v>
      </c>
      <c r="D206" s="161">
        <v>234894733.15838701</v>
      </c>
      <c r="E206" s="161">
        <v>806583846.68709695</v>
      </c>
      <c r="F206" s="161">
        <v>242675603.98467699</v>
      </c>
      <c r="G206" s="161">
        <v>265477311.20618299</v>
      </c>
      <c r="H206" s="161">
        <v>163131969.35430101</v>
      </c>
      <c r="I206" s="161">
        <v>283915132.636702</v>
      </c>
      <c r="J206" s="161">
        <v>349435094.331285</v>
      </c>
      <c r="K206" s="161">
        <v>28308003.5401075</v>
      </c>
      <c r="L206" s="161">
        <v>97218490.752150506</v>
      </c>
      <c r="M206" s="161">
        <v>193318614.38384399</v>
      </c>
      <c r="N206" s="161">
        <v>408948021.66729403</v>
      </c>
      <c r="O206" s="161">
        <v>71589716.513849497</v>
      </c>
      <c r="P206" s="161">
        <v>214455073.30671999</v>
      </c>
      <c r="Q206" s="161">
        <v>505268930.55043</v>
      </c>
      <c r="R206" s="161">
        <v>278963099.26639801</v>
      </c>
      <c r="S206" s="161">
        <v>0</v>
      </c>
      <c r="T206" s="157"/>
      <c r="U206" s="158">
        <v>43861</v>
      </c>
      <c r="V206" s="161">
        <v>4430563.0392258056</v>
      </c>
      <c r="W206" s="161">
        <v>19753161.305030253</v>
      </c>
      <c r="X206" s="161">
        <v>6665520.5452016219</v>
      </c>
      <c r="Y206" s="161">
        <v>6519529.3541128784</v>
      </c>
      <c r="Z206" s="161">
        <v>3859657.4419153742</v>
      </c>
      <c r="AA206" s="161">
        <v>4401007.8892271258</v>
      </c>
      <c r="AB206" s="161">
        <v>11336284.040712375</v>
      </c>
      <c r="AC206" s="161">
        <v>5381960.8104122505</v>
      </c>
      <c r="AD206" s="161">
        <v>6457540.2285893783</v>
      </c>
      <c r="AE206" s="161">
        <v>33019266.457486562</v>
      </c>
      <c r="AF206" s="161">
        <v>19070537.895981185</v>
      </c>
      <c r="AG206" s="161">
        <v>10250405.252019498</v>
      </c>
      <c r="AH206" s="161">
        <v>8515925.7415882498</v>
      </c>
      <c r="AI206" s="161">
        <v>35724512.505768813</v>
      </c>
      <c r="AJ206" s="161">
        <v>4443493.3166600019</v>
      </c>
      <c r="AK206" s="161">
        <v>14705989.781196244</v>
      </c>
      <c r="AL206" s="161">
        <v>22219324.631700248</v>
      </c>
      <c r="AM206" s="161">
        <v>0</v>
      </c>
      <c r="AN206" s="161">
        <v>216754680.23682788</v>
      </c>
      <c r="AO206" s="161">
        <v>4612370608.9089699</v>
      </c>
      <c r="AP206" s="157">
        <v>4.6994202898214196E-2</v>
      </c>
      <c r="AQ206" s="157"/>
    </row>
    <row r="207" spans="1:43">
      <c r="A207" s="158">
        <v>43890</v>
      </c>
      <c r="B207" s="161">
        <v>354126087.65229899</v>
      </c>
      <c r="C207" s="161">
        <v>115524756.326437</v>
      </c>
      <c r="D207" s="161">
        <v>232479832.370731</v>
      </c>
      <c r="E207" s="161">
        <v>816013899.64206898</v>
      </c>
      <c r="F207" s="161">
        <v>240568990.65798801</v>
      </c>
      <c r="G207" s="161">
        <v>262895929.88879299</v>
      </c>
      <c r="H207" s="161">
        <v>164087950.27160901</v>
      </c>
      <c r="I207" s="161">
        <v>284160334.454804</v>
      </c>
      <c r="J207" s="161">
        <v>347093098.56880999</v>
      </c>
      <c r="K207" s="161">
        <v>27952212.605229899</v>
      </c>
      <c r="L207" s="161">
        <v>100724869.77097701</v>
      </c>
      <c r="M207" s="161">
        <v>193152113.948782</v>
      </c>
      <c r="N207" s="161">
        <v>414101539.59130102</v>
      </c>
      <c r="O207" s="161">
        <v>71996437.843402296</v>
      </c>
      <c r="P207" s="161">
        <v>214102854.226006</v>
      </c>
      <c r="Q207" s="161">
        <v>517370113.06281602</v>
      </c>
      <c r="R207" s="161">
        <v>278793813.05919498</v>
      </c>
      <c r="S207" s="161">
        <v>0</v>
      </c>
      <c r="T207" s="157"/>
      <c r="U207" s="158">
        <v>43890</v>
      </c>
      <c r="V207" s="161">
        <v>3932589.0317241186</v>
      </c>
      <c r="W207" s="161">
        <v>19982228.459195375</v>
      </c>
      <c r="X207" s="161">
        <v>7007824.1636586264</v>
      </c>
      <c r="Y207" s="161">
        <v>6176829.2047413737</v>
      </c>
      <c r="Z207" s="161">
        <v>3894742.7177514955</v>
      </c>
      <c r="AA207" s="161">
        <v>5044129.8539008796</v>
      </c>
      <c r="AB207" s="161">
        <v>11351584.806048874</v>
      </c>
      <c r="AC207" s="161">
        <v>5677331.8631495014</v>
      </c>
      <c r="AD207" s="161">
        <v>9737894.7388987541</v>
      </c>
      <c r="AE207" s="161">
        <v>33229662.28434626</v>
      </c>
      <c r="AF207" s="161">
        <v>18825443.338627875</v>
      </c>
      <c r="AG207" s="161">
        <v>10442254.896402251</v>
      </c>
      <c r="AH207" s="161">
        <v>8120605.8910873756</v>
      </c>
      <c r="AI207" s="161">
        <v>36055685.369574711</v>
      </c>
      <c r="AJ207" s="161">
        <v>4286301.1917492487</v>
      </c>
      <c r="AK207" s="161">
        <v>12508846.587147996</v>
      </c>
      <c r="AL207" s="161">
        <v>24752013.777600624</v>
      </c>
      <c r="AM207" s="161">
        <v>0</v>
      </c>
      <c r="AN207" s="161">
        <v>221025968.17560533</v>
      </c>
      <c r="AO207" s="161">
        <v>4635144833.9412489</v>
      </c>
      <c r="AP207" s="157">
        <v>4.7684802976839809E-2</v>
      </c>
      <c r="AQ207" s="157"/>
    </row>
    <row r="208" spans="1:43">
      <c r="A208" s="158">
        <v>43921</v>
      </c>
      <c r="B208" s="161">
        <v>351286958.89516097</v>
      </c>
      <c r="C208" s="161">
        <v>118445068.694489</v>
      </c>
      <c r="D208" s="161">
        <v>236717428.72930101</v>
      </c>
      <c r="E208" s="161">
        <v>830373085.61037195</v>
      </c>
      <c r="F208" s="161">
        <v>238481703.495215</v>
      </c>
      <c r="G208" s="161">
        <v>271161503.21424699</v>
      </c>
      <c r="H208" s="161">
        <v>170652062.53602099</v>
      </c>
      <c r="I208" s="161">
        <v>287972485.82475799</v>
      </c>
      <c r="J208" s="161">
        <v>352126497.04164499</v>
      </c>
      <c r="K208" s="161">
        <v>29322536.6394624</v>
      </c>
      <c r="L208" s="161">
        <v>100286556.69462401</v>
      </c>
      <c r="M208" s="161">
        <v>200713283.51705399</v>
      </c>
      <c r="N208" s="161">
        <v>428404668.83516598</v>
      </c>
      <c r="O208" s="161">
        <v>75294863.004365593</v>
      </c>
      <c r="P208" s="161">
        <v>220644996.93680099</v>
      </c>
      <c r="Q208" s="161">
        <v>547076875.45860398</v>
      </c>
      <c r="R208" s="161">
        <v>278742034.64892501</v>
      </c>
      <c r="S208" s="161">
        <v>0</v>
      </c>
      <c r="T208" s="157"/>
      <c r="U208" s="158">
        <v>43921</v>
      </c>
      <c r="V208" s="161">
        <v>4626901.2225806825</v>
      </c>
      <c r="W208" s="161">
        <v>18998563.573188871</v>
      </c>
      <c r="X208" s="161">
        <v>6494010.4088373743</v>
      </c>
      <c r="Y208" s="161">
        <v>6145785.5887035131</v>
      </c>
      <c r="Z208" s="161">
        <v>3849913.4830981269</v>
      </c>
      <c r="AA208" s="161">
        <v>4812191.4082191288</v>
      </c>
      <c r="AB208" s="161">
        <v>10762593.992997374</v>
      </c>
      <c r="AC208" s="161">
        <v>4973038.0119052529</v>
      </c>
      <c r="AD208" s="161">
        <v>10179967.599794373</v>
      </c>
      <c r="AE208" s="161">
        <v>33108625.180067196</v>
      </c>
      <c r="AF208" s="161">
        <v>19191899.423172001</v>
      </c>
      <c r="AG208" s="161">
        <v>8635379.6003682502</v>
      </c>
      <c r="AH208" s="161">
        <v>6733590.925604254</v>
      </c>
      <c r="AI208" s="161">
        <v>36187635.604454294</v>
      </c>
      <c r="AJ208" s="161">
        <v>3268276.6728998758</v>
      </c>
      <c r="AK208" s="161">
        <v>9100871.7276744992</v>
      </c>
      <c r="AL208" s="161">
        <v>25134980.988884374</v>
      </c>
      <c r="AM208" s="161">
        <v>0</v>
      </c>
      <c r="AN208" s="161">
        <v>212204225.41244948</v>
      </c>
      <c r="AO208" s="161">
        <v>4737702609.7762108</v>
      </c>
      <c r="AP208" s="157">
        <v>4.4790533068615954E-2</v>
      </c>
      <c r="AQ208" s="157"/>
    </row>
    <row r="209" spans="1:43">
      <c r="A209" s="158">
        <v>43951</v>
      </c>
      <c r="B209" s="161">
        <v>369529674.81999999</v>
      </c>
      <c r="C209" s="161">
        <v>125645189.634167</v>
      </c>
      <c r="D209" s="161">
        <v>235385951.74022201</v>
      </c>
      <c r="E209" s="161">
        <v>830687660.81833303</v>
      </c>
      <c r="F209" s="161">
        <v>243972464.587722</v>
      </c>
      <c r="G209" s="161">
        <v>270154643.50888902</v>
      </c>
      <c r="H209" s="161">
        <v>168371750.19777799</v>
      </c>
      <c r="I209" s="161">
        <v>285005411.62845999</v>
      </c>
      <c r="J209" s="161">
        <v>351158935.01686698</v>
      </c>
      <c r="K209" s="161">
        <v>28573140.719999999</v>
      </c>
      <c r="L209" s="161">
        <v>97282948.327500001</v>
      </c>
      <c r="M209" s="161">
        <v>197786654.78214499</v>
      </c>
      <c r="N209" s="161">
        <v>428566598.48522198</v>
      </c>
      <c r="O209" s="161">
        <v>75426725.533366695</v>
      </c>
      <c r="P209" s="161">
        <v>212766379.71441701</v>
      </c>
      <c r="Q209" s="161">
        <v>565452813.22195005</v>
      </c>
      <c r="R209" s="161">
        <v>280067372.86388898</v>
      </c>
      <c r="S209" s="161">
        <v>0</v>
      </c>
      <c r="T209" s="157"/>
      <c r="U209" s="158">
        <v>43951</v>
      </c>
      <c r="V209" s="161">
        <v>3954757.1216000021</v>
      </c>
      <c r="W209" s="161">
        <v>17984415.465729125</v>
      </c>
      <c r="X209" s="161">
        <v>6897508.5324722491</v>
      </c>
      <c r="Y209" s="161">
        <v>6485718.9977083653</v>
      </c>
      <c r="Z209" s="161">
        <v>4809658.3265347481</v>
      </c>
      <c r="AA209" s="161">
        <v>5716019.3213888705</v>
      </c>
      <c r="AB209" s="161">
        <v>10924151.105277751</v>
      </c>
      <c r="AC209" s="161">
        <v>6427348.466442503</v>
      </c>
      <c r="AD209" s="161">
        <v>10562328.202891625</v>
      </c>
      <c r="AE209" s="161">
        <v>33398772.010000002</v>
      </c>
      <c r="AF209" s="161">
        <v>19650792.099062502</v>
      </c>
      <c r="AG209" s="161">
        <v>9156558.8522318788</v>
      </c>
      <c r="AH209" s="161">
        <v>6692851.2393472493</v>
      </c>
      <c r="AI209" s="161">
        <v>36880172.588329166</v>
      </c>
      <c r="AJ209" s="161">
        <v>4110342.8656978719</v>
      </c>
      <c r="AK209" s="161">
        <v>5974071.1772562414</v>
      </c>
      <c r="AL209" s="161">
        <v>26075328.95201388</v>
      </c>
      <c r="AM209" s="161">
        <v>0</v>
      </c>
      <c r="AN209" s="161">
        <v>215700795.323984</v>
      </c>
      <c r="AO209" s="161">
        <v>4765834315.6009264</v>
      </c>
      <c r="AP209" s="157">
        <v>4.5259818331889738E-2</v>
      </c>
      <c r="AQ209" s="157"/>
    </row>
    <row r="210" spans="1:43">
      <c r="A210" s="158">
        <v>43982</v>
      </c>
      <c r="B210" s="161">
        <v>420520040.86706698</v>
      </c>
      <c r="C210" s="161">
        <v>127873260.625806</v>
      </c>
      <c r="D210" s="161">
        <v>231444528.00204301</v>
      </c>
      <c r="E210" s="161">
        <v>826012683.69258106</v>
      </c>
      <c r="F210" s="161">
        <v>256508835.666967</v>
      </c>
      <c r="G210" s="161">
        <v>276180660.62930101</v>
      </c>
      <c r="H210" s="161">
        <v>170903593.65236601</v>
      </c>
      <c r="I210" s="161">
        <v>281398503.77233398</v>
      </c>
      <c r="J210" s="161">
        <v>346709019.04141903</v>
      </c>
      <c r="K210" s="161">
        <v>28602392.460107502</v>
      </c>
      <c r="L210" s="161">
        <v>93221980.066397801</v>
      </c>
      <c r="M210" s="161">
        <v>196340136.733493</v>
      </c>
      <c r="N210" s="161">
        <v>431647072.72779602</v>
      </c>
      <c r="O210" s="161">
        <v>75376509.815655902</v>
      </c>
      <c r="P210" s="161">
        <v>205941837.76252699</v>
      </c>
      <c r="Q210" s="161">
        <v>576371620.46559095</v>
      </c>
      <c r="R210" s="161">
        <v>315764033.62661302</v>
      </c>
      <c r="S210" s="161">
        <v>0</v>
      </c>
      <c r="T210" s="157"/>
      <c r="U210" s="158">
        <v>43982</v>
      </c>
      <c r="V210" s="161">
        <v>298193.99595196079</v>
      </c>
      <c r="W210" s="161">
        <v>18116598.771774251</v>
      </c>
      <c r="X210" s="161">
        <v>7660499.0297446251</v>
      </c>
      <c r="Y210" s="161">
        <v>8060139.668427363</v>
      </c>
      <c r="Z210" s="161">
        <v>5486203.8916291259</v>
      </c>
      <c r="AA210" s="161">
        <v>6476777.1213373765</v>
      </c>
      <c r="AB210" s="161">
        <v>12065733.093454249</v>
      </c>
      <c r="AC210" s="161">
        <v>7054974.4784582555</v>
      </c>
      <c r="AD210" s="161">
        <v>13456649.83982262</v>
      </c>
      <c r="AE210" s="161">
        <v>33508467.072486565</v>
      </c>
      <c r="AF210" s="161">
        <v>21413798.281700276</v>
      </c>
      <c r="AG210" s="161">
        <v>9700331.4283133782</v>
      </c>
      <c r="AH210" s="161">
        <v>7196668.3190254942</v>
      </c>
      <c r="AI210" s="161">
        <v>38303983.183043011</v>
      </c>
      <c r="AJ210" s="161">
        <v>4771334.8296841271</v>
      </c>
      <c r="AK210" s="161">
        <v>7452853.3418011367</v>
      </c>
      <c r="AL210" s="161">
        <v>24162995.926673375</v>
      </c>
      <c r="AM210" s="161">
        <v>0</v>
      </c>
      <c r="AN210" s="161">
        <v>225186202.2733272</v>
      </c>
      <c r="AO210" s="161">
        <v>4860816709.6080647</v>
      </c>
      <c r="AP210" s="157">
        <v>4.6326824426071458E-2</v>
      </c>
      <c r="AQ210" s="157"/>
    </row>
    <row r="211" spans="1:43">
      <c r="A211" s="158">
        <v>44012</v>
      </c>
      <c r="B211" s="161">
        <v>379940814.10038197</v>
      </c>
      <c r="C211" s="161">
        <v>134990828.60888901</v>
      </c>
      <c r="D211" s="161">
        <v>231557970.953482</v>
      </c>
      <c r="E211" s="161">
        <v>840754396.67200005</v>
      </c>
      <c r="F211" s="161">
        <v>254351318.442536</v>
      </c>
      <c r="G211" s="161">
        <v>278954148.02444398</v>
      </c>
      <c r="H211" s="161">
        <v>174652635.08377799</v>
      </c>
      <c r="I211" s="161">
        <v>278078058.65011698</v>
      </c>
      <c r="J211" s="161">
        <v>328829603.31615502</v>
      </c>
      <c r="K211" s="161">
        <v>28867739.451166701</v>
      </c>
      <c r="L211" s="161">
        <v>94076950.845555604</v>
      </c>
      <c r="M211" s="161">
        <v>200454296.789092</v>
      </c>
      <c r="N211" s="161">
        <v>436998977.20208699</v>
      </c>
      <c r="O211" s="161">
        <v>76435984.836099997</v>
      </c>
      <c r="P211" s="161">
        <v>207173912.91308299</v>
      </c>
      <c r="Q211" s="161">
        <v>579977286.598333</v>
      </c>
      <c r="R211" s="161">
        <v>344317835.790555</v>
      </c>
      <c r="S211" s="161">
        <v>0</v>
      </c>
      <c r="T211" s="157"/>
      <c r="U211" s="158">
        <v>44012</v>
      </c>
      <c r="V211" s="161">
        <v>3867550.937954166</v>
      </c>
      <c r="W211" s="161">
        <v>17610647.72388887</v>
      </c>
      <c r="X211" s="161">
        <v>7778560.1608147509</v>
      </c>
      <c r="Y211" s="161">
        <v>7832060.5859999955</v>
      </c>
      <c r="Z211" s="161">
        <v>5725876.3246830031</v>
      </c>
      <c r="AA211" s="161">
        <v>6415887.4269445017</v>
      </c>
      <c r="AB211" s="161">
        <v>13554057.694527749</v>
      </c>
      <c r="AC211" s="161">
        <v>7043327.8687353805</v>
      </c>
      <c r="AD211" s="161">
        <v>17188152.855480626</v>
      </c>
      <c r="AE211" s="161">
        <v>33770986.798604161</v>
      </c>
      <c r="AF211" s="161">
        <v>22584781.14430555</v>
      </c>
      <c r="AG211" s="161">
        <v>9478167.001363501</v>
      </c>
      <c r="AH211" s="161">
        <v>7426077.8797391281</v>
      </c>
      <c r="AI211" s="161">
        <v>39624597.7254875</v>
      </c>
      <c r="AJ211" s="161">
        <v>4841398.2858646251</v>
      </c>
      <c r="AK211" s="161">
        <v>9868735.2452083677</v>
      </c>
      <c r="AL211" s="161">
        <v>23779724.046180628</v>
      </c>
      <c r="AM211" s="161">
        <v>0</v>
      </c>
      <c r="AN211" s="161">
        <v>238390589.7057825</v>
      </c>
      <c r="AO211" s="161">
        <v>4870412758.2777557</v>
      </c>
      <c r="AP211" s="157">
        <v>4.8946691284145014E-2</v>
      </c>
      <c r="AQ211" s="157"/>
    </row>
    <row r="212" spans="1:43">
      <c r="A212" s="158">
        <v>44043</v>
      </c>
      <c r="B212" s="161">
        <v>389822636.47078502</v>
      </c>
      <c r="C212" s="161">
        <v>138214379.50905901</v>
      </c>
      <c r="D212" s="161">
        <v>242208411.80080599</v>
      </c>
      <c r="E212" s="161">
        <v>887927726.64322603</v>
      </c>
      <c r="F212" s="161">
        <v>253647019.50233001</v>
      </c>
      <c r="G212" s="161">
        <v>288492172.03628999</v>
      </c>
      <c r="H212" s="161">
        <v>182623266.68064499</v>
      </c>
      <c r="I212" s="161">
        <v>284326759.40595299</v>
      </c>
      <c r="J212" s="161">
        <v>309063189.483226</v>
      </c>
      <c r="K212" s="161">
        <v>29962188.062043</v>
      </c>
      <c r="L212" s="161">
        <v>92227370.0172043</v>
      </c>
      <c r="M212" s="161">
        <v>201372839.70270601</v>
      </c>
      <c r="N212" s="161">
        <v>443427608.978248</v>
      </c>
      <c r="O212" s="161">
        <v>79838180.172301099</v>
      </c>
      <c r="P212" s="161">
        <v>212844064.04978499</v>
      </c>
      <c r="Q212" s="161">
        <v>576928686.55591404</v>
      </c>
      <c r="R212" s="161">
        <v>358810454.452151</v>
      </c>
      <c r="S212" s="161">
        <v>0</v>
      </c>
      <c r="T212" s="157"/>
      <c r="U212" s="158">
        <v>44043</v>
      </c>
      <c r="V212" s="161">
        <v>3886234.9435057975</v>
      </c>
      <c r="W212" s="161">
        <v>17548149.531367622</v>
      </c>
      <c r="X212" s="161">
        <v>6913613.0748992488</v>
      </c>
      <c r="Y212" s="161">
        <v>5513948.1395967454</v>
      </c>
      <c r="Z212" s="161">
        <v>5805476.5622087494</v>
      </c>
      <c r="AA212" s="161">
        <v>5253574.8154637516</v>
      </c>
      <c r="AB212" s="161">
        <v>12307716.114919379</v>
      </c>
      <c r="AC212" s="161">
        <v>7251037.7842558771</v>
      </c>
      <c r="AD212" s="161">
        <v>19065601.184596747</v>
      </c>
      <c r="AE212" s="161">
        <v>34613539.462244622</v>
      </c>
      <c r="AF212" s="161">
        <v>22410194.647849463</v>
      </c>
      <c r="AG212" s="161">
        <v>9925290.5171617456</v>
      </c>
      <c r="AH212" s="161">
        <v>8302004.5077190027</v>
      </c>
      <c r="AI212" s="161">
        <v>39687762.578462362</v>
      </c>
      <c r="AJ212" s="161">
        <v>4373452.1837768778</v>
      </c>
      <c r="AK212" s="161">
        <v>9757149.470510751</v>
      </c>
      <c r="AL212" s="161">
        <v>22754901.57348112</v>
      </c>
      <c r="AM212" s="161">
        <v>0</v>
      </c>
      <c r="AN212" s="161">
        <v>235369647.09201989</v>
      </c>
      <c r="AO212" s="161">
        <v>4971736953.5226736</v>
      </c>
      <c r="AP212" s="157">
        <v>4.7341532605672372E-2</v>
      </c>
      <c r="AQ212" s="157"/>
    </row>
    <row r="213" spans="1:43">
      <c r="A213" s="158">
        <v>44074</v>
      </c>
      <c r="B213" s="161">
        <v>377039277.70649803</v>
      </c>
      <c r="C213" s="161">
        <v>143162073.41075301</v>
      </c>
      <c r="D213" s="161">
        <v>246432648.34121501</v>
      </c>
      <c r="E213" s="161">
        <v>905643148.84096801</v>
      </c>
      <c r="F213" s="161">
        <v>252439330.95820001</v>
      </c>
      <c r="G213" s="161">
        <v>295767885.82258099</v>
      </c>
      <c r="H213" s="161">
        <v>184001370.14032301</v>
      </c>
      <c r="I213" s="161">
        <v>288544206.43724102</v>
      </c>
      <c r="J213" s="161">
        <v>306535349.63205397</v>
      </c>
      <c r="K213" s="161">
        <v>30825217.443817198</v>
      </c>
      <c r="L213" s="161">
        <v>93913451.033946201</v>
      </c>
      <c r="M213" s="161">
        <v>203774686.270962</v>
      </c>
      <c r="N213" s="161">
        <v>453650935.34778601</v>
      </c>
      <c r="O213" s="161">
        <v>80753718.948188201</v>
      </c>
      <c r="P213" s="161">
        <v>215840153.130833</v>
      </c>
      <c r="Q213" s="161">
        <v>597704924.10268795</v>
      </c>
      <c r="R213" s="161">
        <v>365298170.67204303</v>
      </c>
      <c r="S213" s="161">
        <v>0</v>
      </c>
      <c r="T213" s="157"/>
      <c r="U213" s="158">
        <v>44074</v>
      </c>
      <c r="V213" s="161">
        <v>4064480.6452202359</v>
      </c>
      <c r="W213" s="161">
        <v>17176447.533655874</v>
      </c>
      <c r="X213" s="161">
        <v>6693181.1473481208</v>
      </c>
      <c r="Y213" s="161">
        <v>4675560.2948790044</v>
      </c>
      <c r="Z213" s="161">
        <v>5559847.9202249981</v>
      </c>
      <c r="AA213" s="161">
        <v>4574952.0121773779</v>
      </c>
      <c r="AB213" s="161">
        <v>12399677.592459623</v>
      </c>
      <c r="AC213" s="161">
        <v>6637696.4553448707</v>
      </c>
      <c r="AD213" s="161">
        <v>19721262.485993251</v>
      </c>
      <c r="AE213" s="161">
        <v>34628268.009522848</v>
      </c>
      <c r="AF213" s="161">
        <v>22620396.950756721</v>
      </c>
      <c r="AG213" s="161">
        <v>9900317.666129753</v>
      </c>
      <c r="AH213" s="161">
        <v>8299778.3515267521</v>
      </c>
      <c r="AI213" s="161">
        <v>40271043.391476475</v>
      </c>
      <c r="AJ213" s="161">
        <v>3791953.1486458741</v>
      </c>
      <c r="AK213" s="161">
        <v>8229563.3871640116</v>
      </c>
      <c r="AL213" s="161">
        <v>22677103.625994615</v>
      </c>
      <c r="AM213" s="161">
        <v>0</v>
      </c>
      <c r="AN213" s="161">
        <v>231921530.61852044</v>
      </c>
      <c r="AO213" s="161">
        <v>5041326548.2400961</v>
      </c>
      <c r="AP213" s="157">
        <v>4.6004068254511934E-2</v>
      </c>
      <c r="AQ213" s="157"/>
    </row>
    <row r="214" spans="1:43">
      <c r="A214" s="158">
        <v>44104</v>
      </c>
      <c r="B214" s="161">
        <v>380016092.06799102</v>
      </c>
      <c r="C214" s="161">
        <v>145383301.65222201</v>
      </c>
      <c r="D214" s="161">
        <v>245627114.40105599</v>
      </c>
      <c r="E214" s="161">
        <v>907316653.05949998</v>
      </c>
      <c r="F214" s="161">
        <v>251262863.74960399</v>
      </c>
      <c r="G214" s="161">
        <v>299916008.62333298</v>
      </c>
      <c r="H214" s="161">
        <v>187301202.06555599</v>
      </c>
      <c r="I214" s="161">
        <v>289439380.72569001</v>
      </c>
      <c r="J214" s="161">
        <v>303797448.78204501</v>
      </c>
      <c r="K214" s="161">
        <v>34880142.459333301</v>
      </c>
      <c r="L214" s="161">
        <v>98050947.826444402</v>
      </c>
      <c r="M214" s="161">
        <v>208489180.85277799</v>
      </c>
      <c r="N214" s="161">
        <v>454491158.81642598</v>
      </c>
      <c r="O214" s="161">
        <v>82066847.2616833</v>
      </c>
      <c r="P214" s="161">
        <v>215587183.238083</v>
      </c>
      <c r="Q214" s="161">
        <v>621935387.64166605</v>
      </c>
      <c r="R214" s="161">
        <v>365992916.78555501</v>
      </c>
      <c r="S214" s="161">
        <v>0</v>
      </c>
      <c r="T214" s="157"/>
      <c r="U214" s="158">
        <v>44104</v>
      </c>
      <c r="V214" s="161">
        <v>3908720.2518410748</v>
      </c>
      <c r="W214" s="161">
        <v>17605865.363472249</v>
      </c>
      <c r="X214" s="161">
        <v>6824460.8698680028</v>
      </c>
      <c r="Y214" s="161">
        <v>6514320.3975625038</v>
      </c>
      <c r="Z214" s="161">
        <v>6128976.9612995014</v>
      </c>
      <c r="AA214" s="161">
        <v>4498665.5920833796</v>
      </c>
      <c r="AB214" s="161">
        <v>14175264.611805499</v>
      </c>
      <c r="AC214" s="161">
        <v>6786260.1792887524</v>
      </c>
      <c r="AD214" s="161">
        <v>21184773.172244377</v>
      </c>
      <c r="AE214" s="161">
        <v>34153246.89258334</v>
      </c>
      <c r="AF214" s="161">
        <v>22013363.291694455</v>
      </c>
      <c r="AG214" s="161">
        <v>9674404.8634027503</v>
      </c>
      <c r="AH214" s="161">
        <v>8509944.9779467508</v>
      </c>
      <c r="AI214" s="161">
        <v>41161327.892289586</v>
      </c>
      <c r="AJ214" s="161">
        <v>4220229.8252396248</v>
      </c>
      <c r="AK214" s="161">
        <v>5216660.514791742</v>
      </c>
      <c r="AL214" s="161">
        <v>24598011.431805626</v>
      </c>
      <c r="AM214" s="161">
        <v>0</v>
      </c>
      <c r="AN214" s="161">
        <v>237174497.08921921</v>
      </c>
      <c r="AO214" s="161">
        <v>5091553830.0089664</v>
      </c>
      <c r="AP214" s="157">
        <v>4.6581948263287147E-2</v>
      </c>
      <c r="AQ214" s="157"/>
    </row>
    <row r="215" spans="1:43">
      <c r="A215" s="158">
        <v>44135</v>
      </c>
      <c r="B215" s="161">
        <v>383678592.76995701</v>
      </c>
      <c r="C215" s="161">
        <v>146817208.81075299</v>
      </c>
      <c r="D215" s="161">
        <v>247562441.025269</v>
      </c>
      <c r="E215" s="161">
        <v>930838138.92306495</v>
      </c>
      <c r="F215" s="161">
        <v>254724908.112948</v>
      </c>
      <c r="G215" s="161">
        <v>308110162.59301102</v>
      </c>
      <c r="H215" s="161">
        <v>189929128.89462399</v>
      </c>
      <c r="I215" s="161">
        <v>292668818.05202299</v>
      </c>
      <c r="J215" s="161">
        <v>303391965.36497802</v>
      </c>
      <c r="K215" s="161">
        <v>39764839.147042997</v>
      </c>
      <c r="L215" s="161">
        <v>97532544.574935496</v>
      </c>
      <c r="M215" s="161">
        <v>215159057.06123701</v>
      </c>
      <c r="N215" s="161">
        <v>456521168.18199098</v>
      </c>
      <c r="O215" s="161">
        <v>81024465.0158979</v>
      </c>
      <c r="P215" s="161">
        <v>218789999.40325299</v>
      </c>
      <c r="Q215" s="161">
        <v>607251567.63978505</v>
      </c>
      <c r="R215" s="161">
        <v>362047403.01612902</v>
      </c>
      <c r="S215" s="161">
        <v>0</v>
      </c>
      <c r="T215" s="157"/>
      <c r="U215" s="158">
        <v>44135</v>
      </c>
      <c r="V215" s="161">
        <v>3938082.3476051558</v>
      </c>
      <c r="W215" s="161">
        <v>17557686.898655877</v>
      </c>
      <c r="X215" s="161">
        <v>6828859.8718413748</v>
      </c>
      <c r="Y215" s="161">
        <v>6091006.4746168852</v>
      </c>
      <c r="Z215" s="161">
        <v>5693199.5458815023</v>
      </c>
      <c r="AA215" s="161">
        <v>3215689.7358736247</v>
      </c>
      <c r="AB215" s="161">
        <v>14068064.968171999</v>
      </c>
      <c r="AC215" s="161">
        <v>6572839.6834971234</v>
      </c>
      <c r="AD215" s="161">
        <v>22413900.809377745</v>
      </c>
      <c r="AE215" s="161">
        <v>33489324.556619629</v>
      </c>
      <c r="AF215" s="161">
        <v>21856888.888133064</v>
      </c>
      <c r="AG215" s="161">
        <v>9098819.4773453735</v>
      </c>
      <c r="AH215" s="161">
        <v>6883567.3372511268</v>
      </c>
      <c r="AI215" s="161">
        <v>42019484.903012767</v>
      </c>
      <c r="AJ215" s="161">
        <v>4099531.4245933779</v>
      </c>
      <c r="AK215" s="161">
        <v>3244577.5650268644</v>
      </c>
      <c r="AL215" s="161">
        <v>25431896.492983878</v>
      </c>
      <c r="AM215" s="161">
        <v>0</v>
      </c>
      <c r="AN215" s="161">
        <v>232503420.98048741</v>
      </c>
      <c r="AO215" s="161">
        <v>5135812408.5868988</v>
      </c>
      <c r="AP215" s="157">
        <v>4.5271011182524856E-2</v>
      </c>
      <c r="AQ215" s="157"/>
    </row>
    <row r="216" spans="1:43">
      <c r="A216" s="158">
        <v>44165</v>
      </c>
      <c r="B216" s="161">
        <v>368638477.72744602</v>
      </c>
      <c r="C216" s="161">
        <v>142799205.07555601</v>
      </c>
      <c r="D216" s="161">
        <v>243763510.48638901</v>
      </c>
      <c r="E216" s="161">
        <v>952565312.02958405</v>
      </c>
      <c r="F216" s="161">
        <v>259483062.82272601</v>
      </c>
      <c r="G216" s="161">
        <v>303067361.99138898</v>
      </c>
      <c r="H216" s="161">
        <v>189624299.788333</v>
      </c>
      <c r="I216" s="161">
        <v>294381912.16266102</v>
      </c>
      <c r="J216" s="161">
        <v>299849789.37857801</v>
      </c>
      <c r="K216" s="161">
        <v>42404901.037500001</v>
      </c>
      <c r="L216" s="161">
        <v>89600909.040999994</v>
      </c>
      <c r="M216" s="161">
        <v>221042946.813889</v>
      </c>
      <c r="N216" s="161">
        <v>450724688.87116897</v>
      </c>
      <c r="O216" s="161">
        <v>81556465.292466596</v>
      </c>
      <c r="P216" s="161">
        <v>220289537.75325</v>
      </c>
      <c r="Q216" s="161">
        <v>603017319.094486</v>
      </c>
      <c r="R216" s="161">
        <v>399056732.713889</v>
      </c>
      <c r="S216" s="161">
        <v>0</v>
      </c>
      <c r="T216" s="157"/>
      <c r="U216" s="158">
        <v>44165</v>
      </c>
      <c r="V216" s="161">
        <v>3918031.7027064785</v>
      </c>
      <c r="W216" s="161">
        <v>18145462.595555495</v>
      </c>
      <c r="X216" s="161">
        <v>7165619.2192013748</v>
      </c>
      <c r="Y216" s="161">
        <v>6308520.9663019925</v>
      </c>
      <c r="Z216" s="161">
        <v>5737038.4171592519</v>
      </c>
      <c r="AA216" s="161">
        <v>3463516.5210763812</v>
      </c>
      <c r="AB216" s="161">
        <v>14135579.966458373</v>
      </c>
      <c r="AC216" s="161">
        <v>6119084.1096673757</v>
      </c>
      <c r="AD216" s="161">
        <v>22823201.427677751</v>
      </c>
      <c r="AE216" s="161">
        <v>33205181.970312502</v>
      </c>
      <c r="AF216" s="161">
        <v>23118611.809874997</v>
      </c>
      <c r="AG216" s="161">
        <v>8910065.2482638769</v>
      </c>
      <c r="AH216" s="161">
        <v>11674054.781103879</v>
      </c>
      <c r="AI216" s="161">
        <v>42715139.96844168</v>
      </c>
      <c r="AJ216" s="161">
        <v>3312630.6808437482</v>
      </c>
      <c r="AK216" s="161">
        <v>5105318.8431892544</v>
      </c>
      <c r="AL216" s="161">
        <v>21785099.360763878</v>
      </c>
      <c r="AM216" s="161">
        <v>0</v>
      </c>
      <c r="AN216" s="161">
        <v>237642157.58859828</v>
      </c>
      <c r="AO216" s="161">
        <v>5161866432.0803118</v>
      </c>
      <c r="AP216" s="157">
        <v>4.6038029212008266E-2</v>
      </c>
      <c r="AQ216" s="157"/>
    </row>
    <row r="217" spans="1:43">
      <c r="A217" s="158">
        <v>44196</v>
      </c>
      <c r="B217" s="161">
        <v>375595214.18296701</v>
      </c>
      <c r="C217" s="161">
        <v>144381497.36854801</v>
      </c>
      <c r="D217" s="161">
        <v>251176859.33362499</v>
      </c>
      <c r="E217" s="161">
        <v>951662618.71819901</v>
      </c>
      <c r="F217" s="161">
        <v>254850114.04700699</v>
      </c>
      <c r="G217" s="161">
        <v>295844651.02284902</v>
      </c>
      <c r="H217" s="161">
        <v>192308841.04086</v>
      </c>
      <c r="I217" s="161">
        <v>299994830.95606399</v>
      </c>
      <c r="J217" s="161">
        <v>304259272.076989</v>
      </c>
      <c r="K217" s="161">
        <v>45022898.788494602</v>
      </c>
      <c r="L217" s="161">
        <v>87175982.940860197</v>
      </c>
      <c r="M217" s="161">
        <v>223963944.67446199</v>
      </c>
      <c r="N217" s="161">
        <v>460627887.62644899</v>
      </c>
      <c r="O217" s="161">
        <v>86776386.621236503</v>
      </c>
      <c r="P217" s="161">
        <v>230912517.69284901</v>
      </c>
      <c r="Q217" s="161">
        <v>618198331.64962399</v>
      </c>
      <c r="R217" s="161">
        <v>413789382.93064499</v>
      </c>
      <c r="S217" s="161">
        <v>0</v>
      </c>
      <c r="T217" s="157"/>
      <c r="U217" s="158">
        <v>44196</v>
      </c>
      <c r="V217" s="161">
        <v>3793422.5280439556</v>
      </c>
      <c r="W217" s="161">
        <v>18071255.018931497</v>
      </c>
      <c r="X217" s="161">
        <v>6495221.42329688</v>
      </c>
      <c r="Y217" s="161">
        <v>10166140.82022512</v>
      </c>
      <c r="Z217" s="161">
        <v>5956353.4241241254</v>
      </c>
      <c r="AA217" s="161">
        <v>4208149.1421438754</v>
      </c>
      <c r="AB217" s="161">
        <v>14007283.269892499</v>
      </c>
      <c r="AC217" s="161">
        <v>5296611.3604919985</v>
      </c>
      <c r="AD217" s="161">
        <v>22928167.670376375</v>
      </c>
      <c r="AE217" s="161">
        <v>33017588.971438177</v>
      </c>
      <c r="AF217" s="161">
        <v>23330540.342392474</v>
      </c>
      <c r="AG217" s="161">
        <v>7887752.5256922506</v>
      </c>
      <c r="AH217" s="161">
        <v>11665234.706693873</v>
      </c>
      <c r="AI217" s="161">
        <v>42622356.062345438</v>
      </c>
      <c r="AJ217" s="161">
        <v>2108538.3883938752</v>
      </c>
      <c r="AK217" s="161">
        <v>3555757.5137970001</v>
      </c>
      <c r="AL217" s="161">
        <v>18947619.833669379</v>
      </c>
      <c r="AM217" s="161">
        <v>0</v>
      </c>
      <c r="AN217" s="161">
        <v>234057993.00194877</v>
      </c>
      <c r="AO217" s="161">
        <v>5236541231.6717291</v>
      </c>
      <c r="AP217" s="157">
        <v>4.4697059117250068E-2</v>
      </c>
      <c r="AQ217" s="157"/>
    </row>
    <row r="218" spans="1:43">
      <c r="A218" s="158">
        <v>44227</v>
      </c>
      <c r="B218" s="161">
        <v>366897754.88260698</v>
      </c>
      <c r="C218" s="161">
        <v>144997273.63803801</v>
      </c>
      <c r="D218" s="161">
        <v>251848865.750828</v>
      </c>
      <c r="E218" s="161">
        <v>963148748.059973</v>
      </c>
      <c r="F218" s="161">
        <v>258168183.701426</v>
      </c>
      <c r="G218" s="161">
        <v>277597764.52365601</v>
      </c>
      <c r="H218" s="161">
        <v>187787260.27204299</v>
      </c>
      <c r="I218" s="161">
        <v>296961921.17982101</v>
      </c>
      <c r="J218" s="161">
        <v>301854183.64062399</v>
      </c>
      <c r="K218" s="161">
        <v>45484639.897580698</v>
      </c>
      <c r="L218" s="161">
        <v>88610112.197849497</v>
      </c>
      <c r="M218" s="161">
        <v>216461518.45203701</v>
      </c>
      <c r="N218" s="161">
        <v>460558041.015176</v>
      </c>
      <c r="O218" s="161">
        <v>85591941.2551613</v>
      </c>
      <c r="P218" s="161">
        <v>226919901.360403</v>
      </c>
      <c r="Q218" s="161">
        <v>650860493.98171103</v>
      </c>
      <c r="R218" s="161">
        <v>403107639.94327998</v>
      </c>
      <c r="S218" s="161">
        <v>0</v>
      </c>
      <c r="T218" s="157"/>
      <c r="U218" s="158">
        <v>44227</v>
      </c>
      <c r="V218" s="161">
        <v>1900944.2496741272</v>
      </c>
      <c r="W218" s="161">
        <v>17364666.657055054</v>
      </c>
      <c r="X218" s="161">
        <v>3605228.0323923565</v>
      </c>
      <c r="Y218" s="161">
        <v>5908964.4622035027</v>
      </c>
      <c r="Z218" s="161">
        <v>1906503.3788146153</v>
      </c>
      <c r="AA218" s="161">
        <v>4957658.9019247144</v>
      </c>
      <c r="AB218" s="161">
        <v>12623859.404634412</v>
      </c>
      <c r="AC218" s="161">
        <v>2731343.4766232669</v>
      </c>
      <c r="AD218" s="161">
        <v>19979465.066718876</v>
      </c>
      <c r="AE218" s="161">
        <v>32645522.203314509</v>
      </c>
      <c r="AF218" s="161">
        <v>22212944.764279567</v>
      </c>
      <c r="AG218" s="161">
        <v>7574626.761235185</v>
      </c>
      <c r="AH218" s="161">
        <v>10134347.668027118</v>
      </c>
      <c r="AI218" s="161">
        <v>37177506.406829029</v>
      </c>
      <c r="AJ218" s="161">
        <v>1407580.5031476095</v>
      </c>
      <c r="AK218" s="161">
        <v>-6188587.86762245</v>
      </c>
      <c r="AL218" s="161">
        <v>11476898.647373602</v>
      </c>
      <c r="AM218" s="161">
        <v>0</v>
      </c>
      <c r="AN218" s="161">
        <v>187419472.71662509</v>
      </c>
      <c r="AO218" s="161">
        <v>5226856243.7522144</v>
      </c>
      <c r="AP218" s="157">
        <v>3.5857016909667652E-2</v>
      </c>
      <c r="AQ218" s="157"/>
    </row>
    <row r="219" spans="1:43">
      <c r="A219" s="158">
        <v>44255</v>
      </c>
      <c r="B219" s="161">
        <v>376608232.00446397</v>
      </c>
      <c r="C219" s="161">
        <v>149179505.93229201</v>
      </c>
      <c r="D219" s="161">
        <v>252376107.60099301</v>
      </c>
      <c r="E219" s="161">
        <v>960358109.42068505</v>
      </c>
      <c r="F219" s="161">
        <v>262648537.42631301</v>
      </c>
      <c r="G219" s="161">
        <v>273680524.559524</v>
      </c>
      <c r="H219" s="161">
        <v>189265620.96875</v>
      </c>
      <c r="I219" s="161">
        <v>293090707.39914298</v>
      </c>
      <c r="J219" s="161">
        <v>295867377.940786</v>
      </c>
      <c r="K219" s="161">
        <v>43463797.495535702</v>
      </c>
      <c r="L219" s="161">
        <v>84175251.4493929</v>
      </c>
      <c r="M219" s="161">
        <v>215513069.375397</v>
      </c>
      <c r="N219" s="161">
        <v>456800184.05685103</v>
      </c>
      <c r="O219" s="161">
        <v>85055315.278642893</v>
      </c>
      <c r="P219" s="161">
        <v>223334940.754821</v>
      </c>
      <c r="Q219" s="161">
        <v>659025744.66488099</v>
      </c>
      <c r="R219" s="161">
        <v>406068853.83422601</v>
      </c>
      <c r="S219" s="161">
        <v>0</v>
      </c>
      <c r="T219" s="157"/>
      <c r="U219" s="158">
        <v>44255</v>
      </c>
      <c r="V219" s="161">
        <v>1921443.6094420047</v>
      </c>
      <c r="W219" s="161">
        <v>16710427.548802037</v>
      </c>
      <c r="X219" s="161">
        <v>3828910.9718709104</v>
      </c>
      <c r="Y219" s="161">
        <v>8333294.485310927</v>
      </c>
      <c r="Z219" s="161">
        <v>1372365.8845793083</v>
      </c>
      <c r="AA219" s="161">
        <v>6470900.0572618768</v>
      </c>
      <c r="AB219" s="161">
        <v>12180469.174062498</v>
      </c>
      <c r="AC219" s="161">
        <v>3428167.6081114113</v>
      </c>
      <c r="AD219" s="161">
        <v>20621731.327697821</v>
      </c>
      <c r="AE219" s="161">
        <v>32958324.115580358</v>
      </c>
      <c r="AF219" s="161">
        <v>22971711.381578922</v>
      </c>
      <c r="AG219" s="161">
        <v>7559105.2311983891</v>
      </c>
      <c r="AH219" s="161">
        <v>10907781.722609371</v>
      </c>
      <c r="AI219" s="161">
        <v>37215287.053776421</v>
      </c>
      <c r="AJ219" s="161">
        <v>2070236.2018732689</v>
      </c>
      <c r="AK219" s="161">
        <v>-5762650.056434527</v>
      </c>
      <c r="AL219" s="161">
        <v>17921922.76155062</v>
      </c>
      <c r="AM219" s="161">
        <v>0</v>
      </c>
      <c r="AN219" s="161">
        <v>200709429.07887161</v>
      </c>
      <c r="AO219" s="161">
        <v>5226511880.1626968</v>
      </c>
      <c r="AP219" s="157">
        <v>3.840217599823454E-2</v>
      </c>
      <c r="AQ219" s="157"/>
    </row>
    <row r="220" spans="1:43">
      <c r="A220" s="158">
        <v>44286</v>
      </c>
      <c r="B220" s="161">
        <v>375666791.06295699</v>
      </c>
      <c r="C220" s="161">
        <v>151717978.888172</v>
      </c>
      <c r="D220" s="161">
        <v>256153337.38949499</v>
      </c>
      <c r="E220" s="161">
        <v>952796774.14763403</v>
      </c>
      <c r="F220" s="161">
        <v>264405266.913697</v>
      </c>
      <c r="G220" s="161">
        <v>274391485.72795701</v>
      </c>
      <c r="H220" s="161">
        <v>192433705.13911101</v>
      </c>
      <c r="I220" s="161">
        <v>294306514.11509597</v>
      </c>
      <c r="J220" s="161">
        <v>299995039.69407499</v>
      </c>
      <c r="K220" s="161">
        <v>43935768.9758064</v>
      </c>
      <c r="L220" s="161">
        <v>83402497.161064506</v>
      </c>
      <c r="M220" s="161">
        <v>215681205.261758</v>
      </c>
      <c r="N220" s="161">
        <v>459173230.86334902</v>
      </c>
      <c r="O220" s="161">
        <v>86105753.960870996</v>
      </c>
      <c r="P220" s="161">
        <v>223340579.52282301</v>
      </c>
      <c r="Q220" s="161">
        <v>653966035.781183</v>
      </c>
      <c r="R220" s="161">
        <v>403126110.66989201</v>
      </c>
      <c r="S220" s="161">
        <v>0</v>
      </c>
      <c r="T220" s="157"/>
      <c r="U220" s="158">
        <v>44286</v>
      </c>
      <c r="V220" s="161">
        <v>1888513.4371303765</v>
      </c>
      <c r="W220" s="161">
        <v>16234976.714537639</v>
      </c>
      <c r="X220" s="161">
        <v>4441102.9793656543</v>
      </c>
      <c r="Y220" s="161">
        <v>10573606.130807579</v>
      </c>
      <c r="Z220" s="161">
        <v>1068961.1112193912</v>
      </c>
      <c r="AA220" s="161">
        <v>6586056.2453655899</v>
      </c>
      <c r="AB220" s="161">
        <v>11272362.881915566</v>
      </c>
      <c r="AC220" s="161">
        <v>3127692.2650375217</v>
      </c>
      <c r="AD220" s="161">
        <v>20543038.809770249</v>
      </c>
      <c r="AE220" s="161">
        <v>33547895.903145164</v>
      </c>
      <c r="AF220" s="161">
        <v>23008508.659061611</v>
      </c>
      <c r="AG220" s="161">
        <v>7822193.0259714611</v>
      </c>
      <c r="AH220" s="161">
        <v>10654371.887764633</v>
      </c>
      <c r="AI220" s="161">
        <v>36589830.01508677</v>
      </c>
      <c r="AJ220" s="161">
        <v>1411397.272033006</v>
      </c>
      <c r="AK220" s="161">
        <v>-2272871.9115538001</v>
      </c>
      <c r="AL220" s="161">
        <v>19252363.66291403</v>
      </c>
      <c r="AM220" s="161">
        <v>0</v>
      </c>
      <c r="AN220" s="161">
        <v>205749999.08957246</v>
      </c>
      <c r="AO220" s="161">
        <v>5230598075.2749414</v>
      </c>
      <c r="AP220" s="157">
        <v>3.9335845753883013E-2</v>
      </c>
      <c r="AQ220" s="157"/>
    </row>
    <row r="221" spans="1:43">
      <c r="A221" s="158">
        <v>44316</v>
      </c>
      <c r="B221" s="161">
        <v>397520352.17935503</v>
      </c>
      <c r="C221" s="161">
        <v>151810912.51486099</v>
      </c>
      <c r="D221" s="161">
        <v>256200734.892189</v>
      </c>
      <c r="E221" s="161">
        <v>969529475.50629997</v>
      </c>
      <c r="F221" s="161">
        <v>270666402.94491303</v>
      </c>
      <c r="G221" s="161">
        <v>284417350.25999999</v>
      </c>
      <c r="H221" s="161">
        <v>196736899.71882001</v>
      </c>
      <c r="I221" s="161">
        <v>295330459.943905</v>
      </c>
      <c r="J221" s="161">
        <v>300222488.010427</v>
      </c>
      <c r="K221" s="161">
        <v>46345077.2533333</v>
      </c>
      <c r="L221" s="161">
        <v>84550939.185955599</v>
      </c>
      <c r="M221" s="161">
        <v>211451467.26766801</v>
      </c>
      <c r="N221" s="161">
        <v>462561681.869497</v>
      </c>
      <c r="O221" s="161">
        <v>87538129.718233407</v>
      </c>
      <c r="P221" s="161">
        <v>227286514.073333</v>
      </c>
      <c r="Q221" s="161">
        <v>654056061.23500001</v>
      </c>
      <c r="R221" s="161">
        <v>394919204.31777799</v>
      </c>
      <c r="S221" s="161">
        <v>0</v>
      </c>
      <c r="T221" s="157"/>
      <c r="U221" s="158">
        <v>44316</v>
      </c>
      <c r="V221" s="161">
        <v>-1045476.5924193829</v>
      </c>
      <c r="W221" s="161">
        <v>16141022.903068073</v>
      </c>
      <c r="X221" s="161">
        <v>4564277.9940154292</v>
      </c>
      <c r="Y221" s="161">
        <v>10605712.214181006</v>
      </c>
      <c r="Z221" s="161">
        <v>210005.21716130525</v>
      </c>
      <c r="AA221" s="161">
        <v>5380392.5362000018</v>
      </c>
      <c r="AB221" s="161">
        <v>10694832.046553396</v>
      </c>
      <c r="AC221" s="161">
        <v>3535977.4372923449</v>
      </c>
      <c r="AD221" s="161">
        <v>20599345.828644492</v>
      </c>
      <c r="AE221" s="161">
        <v>34103199.157066673</v>
      </c>
      <c r="AF221" s="161">
        <v>23062839.935825773</v>
      </c>
      <c r="AG221" s="161">
        <v>8675056.7852031589</v>
      </c>
      <c r="AH221" s="161">
        <v>10173158.736965381</v>
      </c>
      <c r="AI221" s="161">
        <v>36842652.806629658</v>
      </c>
      <c r="AJ221" s="161">
        <v>879435.20046671107</v>
      </c>
      <c r="AK221" s="161">
        <v>-3799059.9905500114</v>
      </c>
      <c r="AL221" s="161">
        <v>20849601.32868886</v>
      </c>
      <c r="AM221" s="161">
        <v>0</v>
      </c>
      <c r="AN221" s="161">
        <v>201472973.54499289</v>
      </c>
      <c r="AO221" s="161">
        <v>5291144150.8915672</v>
      </c>
      <c r="AP221" s="157">
        <v>3.8077392677166873E-2</v>
      </c>
      <c r="AQ221" s="157"/>
    </row>
    <row r="222" spans="1:43">
      <c r="A222" s="158">
        <v>44347</v>
      </c>
      <c r="B222" s="161">
        <v>394848826.343548</v>
      </c>
      <c r="C222" s="161">
        <v>156143086.55470401</v>
      </c>
      <c r="D222" s="161">
        <v>247858797.94661501</v>
      </c>
      <c r="E222" s="161">
        <v>971910041.33116305</v>
      </c>
      <c r="F222" s="161">
        <v>269980696.58487201</v>
      </c>
      <c r="G222" s="161">
        <v>279499488.82526898</v>
      </c>
      <c r="H222" s="161">
        <v>204177660.507653</v>
      </c>
      <c r="I222" s="161">
        <v>296425738.59917498</v>
      </c>
      <c r="J222" s="161">
        <v>299327137.22577697</v>
      </c>
      <c r="K222" s="161">
        <v>47322381.538171999</v>
      </c>
      <c r="L222" s="161">
        <v>82974596.188709706</v>
      </c>
      <c r="M222" s="161">
        <v>215344522.56878999</v>
      </c>
      <c r="N222" s="161">
        <v>460871177.39611298</v>
      </c>
      <c r="O222" s="161">
        <v>82705644.897934198</v>
      </c>
      <c r="P222" s="161">
        <v>228459973.341694</v>
      </c>
      <c r="Q222" s="161">
        <v>637851183.89260197</v>
      </c>
      <c r="R222" s="161">
        <v>393169665.507258</v>
      </c>
      <c r="S222" s="161">
        <v>0</v>
      </c>
      <c r="T222" s="157"/>
      <c r="U222" s="158">
        <v>44347</v>
      </c>
      <c r="V222" s="161">
        <v>-1423696.8729434996</v>
      </c>
      <c r="W222" s="161">
        <v>15388241.427888479</v>
      </c>
      <c r="X222" s="161">
        <v>4421783.3969400488</v>
      </c>
      <c r="Y222" s="161">
        <v>14303774.756948799</v>
      </c>
      <c r="Z222" s="161">
        <v>723220.49396663159</v>
      </c>
      <c r="AA222" s="161">
        <v>6044657.2227150351</v>
      </c>
      <c r="AB222" s="161">
        <v>8615402.5440051071</v>
      </c>
      <c r="AC222" s="161">
        <v>2868329.5621072501</v>
      </c>
      <c r="AD222" s="161">
        <v>19738819.480648994</v>
      </c>
      <c r="AE222" s="161">
        <v>34654711.050037637</v>
      </c>
      <c r="AF222" s="161">
        <v>24066641.62546774</v>
      </c>
      <c r="AG222" s="161">
        <v>8507710.1960573047</v>
      </c>
      <c r="AH222" s="161">
        <v>4552102.368505314</v>
      </c>
      <c r="AI222" s="161">
        <v>38054733.003268555</v>
      </c>
      <c r="AJ222" s="161">
        <v>635379.36557977647</v>
      </c>
      <c r="AK222" s="161">
        <v>-372833.74603825808</v>
      </c>
      <c r="AL222" s="161">
        <v>21998044.484056458</v>
      </c>
      <c r="AM222" s="161">
        <v>0</v>
      </c>
      <c r="AN222" s="161">
        <v>202777020.35921139</v>
      </c>
      <c r="AO222" s="161">
        <v>5268870619.2500496</v>
      </c>
      <c r="AP222" s="157">
        <v>3.8485860635551886E-2</v>
      </c>
      <c r="AQ222" s="157"/>
    </row>
    <row r="223" spans="1:43">
      <c r="A223" s="158">
        <v>44377</v>
      </c>
      <c r="B223" s="161">
        <v>386182281.28379703</v>
      </c>
      <c r="C223" s="161">
        <v>154637963.00805601</v>
      </c>
      <c r="D223" s="161">
        <v>247102073.66696599</v>
      </c>
      <c r="E223" s="161">
        <v>959240162.20152998</v>
      </c>
      <c r="F223" s="161">
        <v>270432193.69314098</v>
      </c>
      <c r="G223" s="161">
        <v>281716072.853333</v>
      </c>
      <c r="H223" s="161">
        <v>207945697.66729501</v>
      </c>
      <c r="I223" s="161">
        <v>296157417.28906399</v>
      </c>
      <c r="J223" s="161">
        <v>301299022.50077599</v>
      </c>
      <c r="K223" s="161">
        <v>47570343.989</v>
      </c>
      <c r="L223" s="161">
        <v>83435190.376388907</v>
      </c>
      <c r="M223" s="161">
        <v>220781738.67135</v>
      </c>
      <c r="N223" s="161">
        <v>465960022.02867597</v>
      </c>
      <c r="O223" s="161">
        <v>72415065.862822294</v>
      </c>
      <c r="P223" s="161">
        <v>231847804.43474999</v>
      </c>
      <c r="Q223" s="161">
        <v>601135286.23224103</v>
      </c>
      <c r="R223" s="161">
        <v>410063402.74416697</v>
      </c>
      <c r="S223" s="161">
        <v>0</v>
      </c>
      <c r="T223" s="157"/>
      <c r="U223" s="158">
        <v>44377</v>
      </c>
      <c r="V223" s="161">
        <v>-317090.7604746311</v>
      </c>
      <c r="W223" s="161">
        <v>14998909.778952718</v>
      </c>
      <c r="X223" s="161">
        <v>5337874.7232944183</v>
      </c>
      <c r="Y223" s="161">
        <v>15606225.043801099</v>
      </c>
      <c r="Z223" s="161">
        <v>179595.38989166915</v>
      </c>
      <c r="AA223" s="161">
        <v>5829040.8590667099</v>
      </c>
      <c r="AB223" s="161">
        <v>8026412.1332516447</v>
      </c>
      <c r="AC223" s="161">
        <v>1512873.8524216786</v>
      </c>
      <c r="AD223" s="161">
        <v>19750146.344899125</v>
      </c>
      <c r="AE223" s="161">
        <v>34841526.281429999</v>
      </c>
      <c r="AF223" s="161">
        <v>23884088.821069442</v>
      </c>
      <c r="AG223" s="161">
        <v>7076617.402724497</v>
      </c>
      <c r="AH223" s="161">
        <v>5457095.5562721267</v>
      </c>
      <c r="AI223" s="161">
        <v>43789258.437833101</v>
      </c>
      <c r="AJ223" s="161">
        <v>339233.42348250002</v>
      </c>
      <c r="AK223" s="161">
        <v>4493952.4898086637</v>
      </c>
      <c r="AL223" s="161">
        <v>22151409.893258289</v>
      </c>
      <c r="AM223" s="161">
        <v>0</v>
      </c>
      <c r="AN223" s="161">
        <v>212957169.67098308</v>
      </c>
      <c r="AO223" s="161">
        <v>5237921738.5033531</v>
      </c>
      <c r="AP223" s="157">
        <v>4.0656806325600418E-2</v>
      </c>
      <c r="AQ223" s="157"/>
    </row>
    <row r="224" spans="1:43">
      <c r="A224" s="158">
        <v>44408</v>
      </c>
      <c r="B224" s="161">
        <v>387104538.99778003</v>
      </c>
      <c r="C224" s="161">
        <v>154695780.26129001</v>
      </c>
      <c r="D224" s="161">
        <v>239518675.77914</v>
      </c>
      <c r="E224" s="161">
        <v>942034868.71819901</v>
      </c>
      <c r="F224" s="161">
        <v>267620473.579184</v>
      </c>
      <c r="G224" s="161">
        <v>279853199.90322602</v>
      </c>
      <c r="H224" s="161">
        <v>208125723.22042999</v>
      </c>
      <c r="I224" s="161">
        <v>294780087.26877898</v>
      </c>
      <c r="J224" s="161">
        <v>292501475.04896802</v>
      </c>
      <c r="K224" s="161">
        <v>49095407.665591396</v>
      </c>
      <c r="L224" s="161">
        <v>89615088.922010794</v>
      </c>
      <c r="M224" s="161">
        <v>217691216.71243399</v>
      </c>
      <c r="N224" s="161">
        <v>462705827.49707401</v>
      </c>
      <c r="O224" s="161">
        <v>56882956.1187419</v>
      </c>
      <c r="P224" s="161">
        <v>216270201.450726</v>
      </c>
      <c r="Q224" s="161">
        <v>575809052.24569905</v>
      </c>
      <c r="R224" s="161">
        <v>417834533.08037603</v>
      </c>
      <c r="S224" s="161">
        <v>0</v>
      </c>
      <c r="T224" s="157"/>
      <c r="U224" s="158">
        <v>44408</v>
      </c>
      <c r="V224" s="161">
        <v>-1749421.6947225023</v>
      </c>
      <c r="W224" s="161">
        <v>14861549.176032297</v>
      </c>
      <c r="X224" s="161">
        <v>6345995.958711803</v>
      </c>
      <c r="Y224" s="161">
        <v>17765248.416634113</v>
      </c>
      <c r="Z224" s="161">
        <v>162287.9147060737</v>
      </c>
      <c r="AA224" s="161">
        <v>5958136.8525806218</v>
      </c>
      <c r="AB224" s="161">
        <v>7460818.6313440986</v>
      </c>
      <c r="AC224" s="161">
        <v>2812967.8150587305</v>
      </c>
      <c r="AD224" s="161">
        <v>13239071.953634158</v>
      </c>
      <c r="AE224" s="161">
        <v>34913554.033473119</v>
      </c>
      <c r="AF224" s="161">
        <v>22856580.700138595</v>
      </c>
      <c r="AG224" s="161">
        <v>7282407.927383583</v>
      </c>
      <c r="AH224" s="161">
        <v>7544835.2853803784</v>
      </c>
      <c r="AI224" s="161">
        <v>43304860.254563548</v>
      </c>
      <c r="AJ224" s="161">
        <v>2399473.2914056182</v>
      </c>
      <c r="AK224" s="161">
        <v>7621472.4980591238</v>
      </c>
      <c r="AL224" s="161">
        <v>21081961.98955112</v>
      </c>
      <c r="AM224" s="161">
        <v>0</v>
      </c>
      <c r="AN224" s="161">
        <v>213861801.00393447</v>
      </c>
      <c r="AO224" s="161">
        <v>5152139106.4696484</v>
      </c>
      <c r="AP224" s="157">
        <v>4.1509321969855927E-2</v>
      </c>
      <c r="AQ224" s="157"/>
    </row>
    <row r="225" spans="1:43">
      <c r="A225" s="158">
        <v>44439</v>
      </c>
      <c r="B225" s="161">
        <v>366704209.11639798</v>
      </c>
      <c r="C225" s="161">
        <v>161342207.38978499</v>
      </c>
      <c r="D225" s="161">
        <v>240147875.861828</v>
      </c>
      <c r="E225" s="161">
        <v>919200657.67087102</v>
      </c>
      <c r="F225" s="161">
        <v>261021166.17016399</v>
      </c>
      <c r="G225" s="161">
        <v>286846721.406452</v>
      </c>
      <c r="H225" s="161">
        <v>214016403.32661301</v>
      </c>
      <c r="I225" s="161">
        <v>295928864.37295598</v>
      </c>
      <c r="J225" s="161">
        <v>288794802.06977201</v>
      </c>
      <c r="K225" s="161">
        <v>50924890.473655902</v>
      </c>
      <c r="L225" s="161">
        <v>84493697.435064495</v>
      </c>
      <c r="M225" s="161">
        <v>221438545.68414599</v>
      </c>
      <c r="N225" s="161">
        <v>469897481.48611498</v>
      </c>
      <c r="O225" s="161">
        <v>56539289.1083064</v>
      </c>
      <c r="P225" s="161">
        <v>222170883.82435501</v>
      </c>
      <c r="Q225" s="161">
        <v>573627770.19569898</v>
      </c>
      <c r="R225" s="161">
        <v>412591647.440323</v>
      </c>
      <c r="S225" s="161">
        <v>0</v>
      </c>
      <c r="T225" s="157"/>
      <c r="U225" s="158">
        <v>44439</v>
      </c>
      <c r="V225" s="161">
        <v>-1733980.6195497429</v>
      </c>
      <c r="W225" s="161">
        <v>14161053.849327952</v>
      </c>
      <c r="X225" s="161">
        <v>6252391.7879623584</v>
      </c>
      <c r="Y225" s="161">
        <v>22381518.532786772</v>
      </c>
      <c r="Z225" s="161">
        <v>13375.527878679335</v>
      </c>
      <c r="AA225" s="161">
        <v>5145112.2171612382</v>
      </c>
      <c r="AB225" s="161">
        <v>6514834.2775403075</v>
      </c>
      <c r="AC225" s="161">
        <v>2264636.1615157202</v>
      </c>
      <c r="AD225" s="161">
        <v>14629242.730929635</v>
      </c>
      <c r="AE225" s="161">
        <v>34713067.238424733</v>
      </c>
      <c r="AF225" s="161">
        <v>23415228.883441612</v>
      </c>
      <c r="AG225" s="161">
        <v>7468339.4810610227</v>
      </c>
      <c r="AH225" s="161">
        <v>8076213.9768050462</v>
      </c>
      <c r="AI225" s="161">
        <v>43496535.355920166</v>
      </c>
      <c r="AJ225" s="161">
        <v>1527952.622833848</v>
      </c>
      <c r="AK225" s="161">
        <v>6405864.9045591354</v>
      </c>
      <c r="AL225" s="161">
        <v>19555114.312758014</v>
      </c>
      <c r="AM225" s="161">
        <v>0</v>
      </c>
      <c r="AN225" s="161">
        <v>214286501.24135649</v>
      </c>
      <c r="AO225" s="161">
        <v>5125687113.0325031</v>
      </c>
      <c r="AP225" s="157">
        <v>4.1806395223874381E-2</v>
      </c>
      <c r="AQ225" s="157"/>
    </row>
    <row r="226" spans="1:43">
      <c r="A226" s="158">
        <v>44469</v>
      </c>
      <c r="B226" s="161">
        <v>343313979.17416698</v>
      </c>
      <c r="C226" s="161">
        <v>163189478.684167</v>
      </c>
      <c r="D226" s="161">
        <v>246900391.30500001</v>
      </c>
      <c r="E226" s="161">
        <v>918345628.748083</v>
      </c>
      <c r="F226" s="161">
        <v>258709477.86185801</v>
      </c>
      <c r="G226" s="161">
        <v>295306472.425556</v>
      </c>
      <c r="H226" s="161">
        <v>215265700.76948899</v>
      </c>
      <c r="I226" s="161">
        <v>300385037.495731</v>
      </c>
      <c r="J226" s="161">
        <v>290563385.482786</v>
      </c>
      <c r="K226" s="161">
        <v>53343332.399999999</v>
      </c>
      <c r="L226" s="161">
        <v>81907912.162055597</v>
      </c>
      <c r="M226" s="161">
        <v>221887952.28797799</v>
      </c>
      <c r="N226" s="161">
        <v>464538957.245965</v>
      </c>
      <c r="O226" s="161">
        <v>58061309.141666703</v>
      </c>
      <c r="P226" s="161">
        <v>212307653.072667</v>
      </c>
      <c r="Q226" s="161">
        <v>574285669.70666695</v>
      </c>
      <c r="R226" s="161">
        <v>397664650.38277799</v>
      </c>
      <c r="S226" s="161">
        <v>0</v>
      </c>
      <c r="T226" s="157"/>
      <c r="U226" s="158">
        <v>44469</v>
      </c>
      <c r="V226" s="161">
        <v>-989713.29677087045</v>
      </c>
      <c r="W226" s="161">
        <v>14356128.24105829</v>
      </c>
      <c r="X226" s="161">
        <v>6012331.6003499962</v>
      </c>
      <c r="Y226" s="161">
        <v>21855081.092749223</v>
      </c>
      <c r="Z226" s="161">
        <v>199277.2079584524</v>
      </c>
      <c r="AA226" s="161">
        <v>4038598.8846777156</v>
      </c>
      <c r="AB226" s="161">
        <v>6095872.6699664332</v>
      </c>
      <c r="AC226" s="161">
        <v>1000218.015554972</v>
      </c>
      <c r="AD226" s="161">
        <v>15493850.487237819</v>
      </c>
      <c r="AE226" s="161">
        <v>34585726.858000003</v>
      </c>
      <c r="AF226" s="161">
        <v>23858484.888932772</v>
      </c>
      <c r="AG226" s="161">
        <v>7735987.5025628582</v>
      </c>
      <c r="AH226" s="161">
        <v>9860868.9280245528</v>
      </c>
      <c r="AI226" s="161">
        <v>43582329.481583327</v>
      </c>
      <c r="AJ226" s="161">
        <v>3140201.7705532908</v>
      </c>
      <c r="AK226" s="161">
        <v>8462225.6381333023</v>
      </c>
      <c r="AL226" s="161">
        <v>18472904.250238858</v>
      </c>
      <c r="AM226" s="161">
        <v>0</v>
      </c>
      <c r="AN226" s="161">
        <v>217760374.22081098</v>
      </c>
      <c r="AO226" s="161">
        <v>5095976988.3466148</v>
      </c>
      <c r="AP226" s="157">
        <v>4.2731820555465878E-2</v>
      </c>
      <c r="AQ226" s="157"/>
    </row>
    <row r="227" spans="1:43">
      <c r="A227" s="158">
        <v>44500</v>
      </c>
      <c r="B227" s="161">
        <v>355885046.75134403</v>
      </c>
      <c r="C227" s="161">
        <v>159282332.45241901</v>
      </c>
      <c r="D227" s="161">
        <v>249683985.84193501</v>
      </c>
      <c r="E227" s="161">
        <v>918100513.81101096</v>
      </c>
      <c r="F227" s="161">
        <v>259159385.52758601</v>
      </c>
      <c r="G227" s="161">
        <v>291039674.591398</v>
      </c>
      <c r="H227" s="161">
        <v>222432223.94268799</v>
      </c>
      <c r="I227" s="161">
        <v>293259611.82698298</v>
      </c>
      <c r="J227" s="161">
        <v>289641859.204252</v>
      </c>
      <c r="K227" s="161">
        <v>54216127.036559097</v>
      </c>
      <c r="L227" s="161">
        <v>82647747.700236604</v>
      </c>
      <c r="M227" s="161">
        <v>215885587.288982</v>
      </c>
      <c r="N227" s="161">
        <v>463488739.62227798</v>
      </c>
      <c r="O227" s="161">
        <v>58111009.389403202</v>
      </c>
      <c r="P227" s="161">
        <v>202001392.490484</v>
      </c>
      <c r="Q227" s="161">
        <v>574774436.67795706</v>
      </c>
      <c r="R227" s="161">
        <v>390281470.843548</v>
      </c>
      <c r="S227" s="161">
        <v>0</v>
      </c>
      <c r="T227" s="157"/>
      <c r="U227" s="158">
        <v>44500</v>
      </c>
      <c r="V227" s="161">
        <v>-1752562.8739180053</v>
      </c>
      <c r="W227" s="161">
        <v>15175039.911185529</v>
      </c>
      <c r="X227" s="161">
        <v>5878175.7405484468</v>
      </c>
      <c r="Y227" s="161">
        <v>21677424.174568564</v>
      </c>
      <c r="Z227" s="161">
        <v>246226.43141381443</v>
      </c>
      <c r="AA227" s="161">
        <v>4991216.3631182611</v>
      </c>
      <c r="AB227" s="161">
        <v>5409710.4374505579</v>
      </c>
      <c r="AC227" s="161">
        <v>2906314.9124922156</v>
      </c>
      <c r="AD227" s="161">
        <v>16801930.303447239</v>
      </c>
      <c r="AE227" s="161">
        <v>34802490.675247312</v>
      </c>
      <c r="AF227" s="161">
        <v>23633816.89896924</v>
      </c>
      <c r="AG227" s="161">
        <v>7955748.1024323404</v>
      </c>
      <c r="AH227" s="161">
        <v>10281379.409103863</v>
      </c>
      <c r="AI227" s="161">
        <v>44302567.969377577</v>
      </c>
      <c r="AJ227" s="161">
        <v>4264629.6562370807</v>
      </c>
      <c r="AK227" s="161">
        <v>7070982.3318655789</v>
      </c>
      <c r="AL227" s="161">
        <v>20565151.340338752</v>
      </c>
      <c r="AM227" s="161">
        <v>0</v>
      </c>
      <c r="AN227" s="161">
        <v>224210241.78387833</v>
      </c>
      <c r="AO227" s="161">
        <v>5079891144.9990635</v>
      </c>
      <c r="AP227" s="157">
        <v>4.4136820137298367E-2</v>
      </c>
      <c r="AQ227" s="157"/>
    </row>
    <row r="228" spans="1:43">
      <c r="A228" s="158">
        <v>44530</v>
      </c>
      <c r="B228" s="161">
        <v>355827887.76833302</v>
      </c>
      <c r="C228" s="161">
        <v>156768866.15811101</v>
      </c>
      <c r="D228" s="161">
        <v>247587001.78836399</v>
      </c>
      <c r="E228" s="161">
        <v>912531646.37583303</v>
      </c>
      <c r="F228" s="161">
        <v>257204288.691129</v>
      </c>
      <c r="G228" s="161">
        <v>299475218.09944499</v>
      </c>
      <c r="H228" s="161">
        <v>223301263.98694399</v>
      </c>
      <c r="I228" s="161">
        <v>292889314.82667202</v>
      </c>
      <c r="J228" s="161">
        <v>283882185.44566703</v>
      </c>
      <c r="K228" s="161">
        <v>55186492.473333299</v>
      </c>
      <c r="L228" s="161">
        <v>83868796.587500006</v>
      </c>
      <c r="M228" s="161">
        <v>222959803.870197</v>
      </c>
      <c r="N228" s="161">
        <v>468720981.451662</v>
      </c>
      <c r="O228" s="161">
        <v>59036543.9966833</v>
      </c>
      <c r="P228" s="161">
        <v>201575773.32458299</v>
      </c>
      <c r="Q228" s="161">
        <v>586471158.99333298</v>
      </c>
      <c r="R228" s="161">
        <v>383825518.620278</v>
      </c>
      <c r="S228" s="161">
        <v>0</v>
      </c>
      <c r="T228" s="157"/>
      <c r="U228" s="158">
        <v>44530</v>
      </c>
      <c r="V228" s="161">
        <v>-1752347.3010416236</v>
      </c>
      <c r="W228" s="161">
        <v>15814479.829445567</v>
      </c>
      <c r="X228" s="161">
        <v>5850580.8975126818</v>
      </c>
      <c r="Y228" s="161">
        <v>23345868.471141696</v>
      </c>
      <c r="Z228" s="161">
        <v>522285.84015322477</v>
      </c>
      <c r="AA228" s="161">
        <v>5137536.2470721528</v>
      </c>
      <c r="AB228" s="161">
        <v>5630728.7816972807</v>
      </c>
      <c r="AC228" s="161">
        <v>3763304.4825326353</v>
      </c>
      <c r="AD228" s="161">
        <v>18762759.592063285</v>
      </c>
      <c r="AE228" s="161">
        <v>34943745.048466668</v>
      </c>
      <c r="AF228" s="161">
        <v>23534123.443624999</v>
      </c>
      <c r="AG228" s="161">
        <v>8041495.9668743871</v>
      </c>
      <c r="AH228" s="161">
        <v>10525564.701283947</v>
      </c>
      <c r="AI228" s="161">
        <v>44287125.380431175</v>
      </c>
      <c r="AJ228" s="161">
        <v>4243645.8978042081</v>
      </c>
      <c r="AK228" s="161">
        <v>6785123.3308667094</v>
      </c>
      <c r="AL228" s="161">
        <v>20929751.149363853</v>
      </c>
      <c r="AM228" s="161">
        <v>0</v>
      </c>
      <c r="AN228" s="161">
        <v>230365771.75929281</v>
      </c>
      <c r="AO228" s="161">
        <v>5091112742.4580679</v>
      </c>
      <c r="AP228" s="157">
        <v>4.5248609373374174E-2</v>
      </c>
      <c r="AQ228" s="157"/>
    </row>
    <row r="229" spans="1:43">
      <c r="A229" s="158">
        <v>44561</v>
      </c>
      <c r="B229" s="161">
        <v>359249116.83682799</v>
      </c>
      <c r="C229" s="161">
        <v>155430186.56182799</v>
      </c>
      <c r="D229" s="161">
        <v>254638773.821237</v>
      </c>
      <c r="E229" s="161">
        <v>940874175.29150498</v>
      </c>
      <c r="F229" s="161">
        <v>255783806.99826801</v>
      </c>
      <c r="G229" s="161">
        <v>309760930.12365597</v>
      </c>
      <c r="H229" s="161">
        <v>232205321.18333301</v>
      </c>
      <c r="I229" s="161">
        <v>296678472.897973</v>
      </c>
      <c r="J229" s="161">
        <v>298283550.768677</v>
      </c>
      <c r="K229" s="161">
        <v>54894786.294623703</v>
      </c>
      <c r="L229" s="161">
        <v>84435575.5876237</v>
      </c>
      <c r="M229" s="161">
        <v>227984979.00624001</v>
      </c>
      <c r="N229" s="161">
        <v>486176022.94787103</v>
      </c>
      <c r="O229" s="161">
        <v>61934654.6046452</v>
      </c>
      <c r="P229" s="161">
        <v>211083291.75749999</v>
      </c>
      <c r="Q229" s="161">
        <v>595930981.47634399</v>
      </c>
      <c r="R229" s="161">
        <v>393972242.81556499</v>
      </c>
      <c r="S229" s="161">
        <v>0</v>
      </c>
      <c r="T229" s="157"/>
      <c r="U229" s="158">
        <v>44561</v>
      </c>
      <c r="V229" s="161">
        <v>-1613206.8646034971</v>
      </c>
      <c r="W229" s="161">
        <v>16064393.426962361</v>
      </c>
      <c r="X229" s="161">
        <v>4576435.7532391921</v>
      </c>
      <c r="Y229" s="161">
        <v>21518548.472104341</v>
      </c>
      <c r="Z229" s="161">
        <v>519887.74022515491</v>
      </c>
      <c r="AA229" s="161">
        <v>5356290.8239247203</v>
      </c>
      <c r="AB229" s="161">
        <v>4344987.3061667085</v>
      </c>
      <c r="AC229" s="161">
        <v>3738681.5232635066</v>
      </c>
      <c r="AD229" s="161">
        <v>17788383.560071982</v>
      </c>
      <c r="AE229" s="161">
        <v>35231628.751698919</v>
      </c>
      <c r="AF229" s="161">
        <v>23461476.783608917</v>
      </c>
      <c r="AG229" s="161">
        <v>7800030.5391887985</v>
      </c>
      <c r="AH229" s="161">
        <v>9173749.7867767587</v>
      </c>
      <c r="AI229" s="161">
        <v>44441505.031396128</v>
      </c>
      <c r="AJ229" s="161">
        <v>3601921.4615250006</v>
      </c>
      <c r="AK229" s="161">
        <v>5475178.5080752671</v>
      </c>
      <c r="AL229" s="161">
        <v>19693960.623976544</v>
      </c>
      <c r="AM229" s="161">
        <v>0</v>
      </c>
      <c r="AN229" s="161">
        <v>221173853.22760075</v>
      </c>
      <c r="AO229" s="161">
        <v>5219316868.9737177</v>
      </c>
      <c r="AP229" s="157">
        <v>4.2376015631925126E-2</v>
      </c>
      <c r="AQ229" s="157"/>
    </row>
    <row r="230" spans="1:43">
      <c r="A230" s="158">
        <v>44592</v>
      </c>
      <c r="B230" s="161">
        <v>374820584.38166702</v>
      </c>
      <c r="C230" s="161">
        <v>154934213.389516</v>
      </c>
      <c r="D230" s="161">
        <v>256594855.59126401</v>
      </c>
      <c r="E230" s="161">
        <v>940290876.69451594</v>
      </c>
      <c r="F230" s="161">
        <v>259447249.68878999</v>
      </c>
      <c r="G230" s="161">
        <v>315431787.56209701</v>
      </c>
      <c r="H230" s="161">
        <v>226836390.197312</v>
      </c>
      <c r="I230" s="161">
        <v>302059179.99212801</v>
      </c>
      <c r="J230" s="161">
        <v>302299753.24371499</v>
      </c>
      <c r="K230" s="161">
        <v>55548763.487043001</v>
      </c>
      <c r="L230" s="161">
        <v>83152568.271107495</v>
      </c>
      <c r="M230" s="161">
        <v>224446664.64977801</v>
      </c>
      <c r="N230" s="161">
        <v>496939262.50118703</v>
      </c>
      <c r="O230" s="161">
        <v>55744861.085639797</v>
      </c>
      <c r="P230" s="161">
        <v>207177605.28766099</v>
      </c>
      <c r="Q230" s="161">
        <v>583247958.05957794</v>
      </c>
      <c r="R230" s="161">
        <v>391541163.50940901</v>
      </c>
      <c r="S230" s="161">
        <v>0</v>
      </c>
      <c r="T230" s="157"/>
      <c r="U230" s="158">
        <v>44592</v>
      </c>
      <c r="V230" s="161">
        <v>-1071931.437708383</v>
      </c>
      <c r="W230" s="161">
        <v>16005834.062415335</v>
      </c>
      <c r="X230" s="161">
        <v>3074032.5551793575</v>
      </c>
      <c r="Y230" s="161">
        <v>16493832.616240337</v>
      </c>
      <c r="Z230" s="161">
        <v>359164.04201334715</v>
      </c>
      <c r="AA230" s="161">
        <v>2633857.8691168949</v>
      </c>
      <c r="AB230" s="161">
        <v>4128097.5533628762</v>
      </c>
      <c r="AC230" s="161">
        <v>2341958.3810627162</v>
      </c>
      <c r="AD230" s="161">
        <v>15241542.022098474</v>
      </c>
      <c r="AE230" s="161">
        <v>35282383.479249194</v>
      </c>
      <c r="AF230" s="161">
        <v>21678084.513400488</v>
      </c>
      <c r="AG230" s="161">
        <v>6962982.9822799675</v>
      </c>
      <c r="AH230" s="161">
        <v>13131498.68233975</v>
      </c>
      <c r="AI230" s="161">
        <v>42640619.983438626</v>
      </c>
      <c r="AJ230" s="161">
        <v>2536260.8361657672</v>
      </c>
      <c r="AK230" s="161">
        <v>6540878.2419569641</v>
      </c>
      <c r="AL230" s="161">
        <v>15246848.216229789</v>
      </c>
      <c r="AM230" s="161">
        <v>0</v>
      </c>
      <c r="AN230" s="161">
        <v>203225944.59884149</v>
      </c>
      <c r="AO230" s="161">
        <v>5230513737.5924072</v>
      </c>
      <c r="AP230" s="157">
        <v>3.8853916612096674E-2</v>
      </c>
      <c r="AQ230" s="157"/>
    </row>
    <row r="231" spans="1:43">
      <c r="A231" s="158">
        <v>44620</v>
      </c>
      <c r="B231" s="161">
        <v>366763391.21976203</v>
      </c>
      <c r="C231" s="161">
        <v>157945854.083929</v>
      </c>
      <c r="D231" s="161">
        <v>260295809.12820601</v>
      </c>
      <c r="E231" s="161">
        <v>949590382.26244497</v>
      </c>
      <c r="F231" s="161">
        <v>273702267.83830303</v>
      </c>
      <c r="G231" s="161">
        <v>323060004.88363099</v>
      </c>
      <c r="H231" s="161">
        <v>230901127.36607099</v>
      </c>
      <c r="I231" s="161">
        <v>302363362.46925902</v>
      </c>
      <c r="J231" s="161">
        <v>310766421.320714</v>
      </c>
      <c r="K231" s="161">
        <v>55944880.492261901</v>
      </c>
      <c r="L231" s="161">
        <v>84266964.088029698</v>
      </c>
      <c r="M231" s="161">
        <v>224242184.99252099</v>
      </c>
      <c r="N231" s="161">
        <v>498790232.507258</v>
      </c>
      <c r="O231" s="161">
        <v>54858220.283186503</v>
      </c>
      <c r="P231" s="161">
        <v>209398063.35464299</v>
      </c>
      <c r="Q231" s="161">
        <v>579868516.90067506</v>
      </c>
      <c r="R231" s="161">
        <v>391426077.39313698</v>
      </c>
      <c r="S231" s="161">
        <v>0</v>
      </c>
      <c r="T231" s="157"/>
      <c r="U231" s="158">
        <v>44620</v>
      </c>
      <c r="V231" s="161">
        <v>-578041.90247026039</v>
      </c>
      <c r="W231" s="161">
        <v>15856634.628669582</v>
      </c>
      <c r="X231" s="161">
        <v>3716206.9076921865</v>
      </c>
      <c r="Y231" s="161">
        <v>16713119.964569911</v>
      </c>
      <c r="Z231" s="161">
        <v>603267.34182909131</v>
      </c>
      <c r="AA231" s="161">
        <v>2295662.630709812</v>
      </c>
      <c r="AB231" s="161">
        <v>4574340.0355804116</v>
      </c>
      <c r="AC231" s="161">
        <v>2071634.1366500258</v>
      </c>
      <c r="AD231" s="161">
        <v>15601911.661703609</v>
      </c>
      <c r="AE231" s="161">
        <v>35628917.133544639</v>
      </c>
      <c r="AF231" s="161">
        <v>21790764.488115989</v>
      </c>
      <c r="AG231" s="161">
        <v>7701328.3860096633</v>
      </c>
      <c r="AH231" s="161">
        <v>14427862.121520177</v>
      </c>
      <c r="AI231" s="161">
        <v>43750485.331769824</v>
      </c>
      <c r="AJ231" s="161">
        <v>2284584.1271231957</v>
      </c>
      <c r="AK231" s="161">
        <v>9200694.8584088683</v>
      </c>
      <c r="AL231" s="161">
        <v>18317974.061926506</v>
      </c>
      <c r="AM231" s="161">
        <v>0</v>
      </c>
      <c r="AN231" s="161">
        <v>213957345.91335326</v>
      </c>
      <c r="AO231" s="161">
        <v>5274183760.5840321</v>
      </c>
      <c r="AP231" s="157">
        <v>4.0566911511945671E-2</v>
      </c>
      <c r="AQ231" s="157"/>
    </row>
    <row r="232" spans="1:43">
      <c r="A232" s="158">
        <v>44651</v>
      </c>
      <c r="B232" s="161">
        <v>929828428.36499202</v>
      </c>
      <c r="C232" s="161">
        <v>154916113.38669401</v>
      </c>
      <c r="D232" s="161">
        <v>275146478.71564502</v>
      </c>
      <c r="E232" s="161">
        <v>975608150.43002498</v>
      </c>
      <c r="F232" s="161">
        <v>273761069.55801898</v>
      </c>
      <c r="G232" s="161">
        <v>332765915.05645198</v>
      </c>
      <c r="H232" s="161">
        <v>240367418.21908599</v>
      </c>
      <c r="I232" s="161">
        <v>306104967.29306102</v>
      </c>
      <c r="J232" s="161">
        <v>332789059.02230102</v>
      </c>
      <c r="K232" s="161">
        <v>56859810.233333401</v>
      </c>
      <c r="L232" s="161">
        <v>90233280.594274193</v>
      </c>
      <c r="M232" s="161">
        <v>237781195.62868801</v>
      </c>
      <c r="N232" s="161">
        <v>520256380.32649499</v>
      </c>
      <c r="O232" s="161">
        <v>54864987.109297901</v>
      </c>
      <c r="P232" s="161">
        <v>234116099.878387</v>
      </c>
      <c r="Q232" s="161">
        <v>608865589.57888496</v>
      </c>
      <c r="R232" s="161">
        <v>392744990.64973098</v>
      </c>
      <c r="S232" s="161">
        <v>0</v>
      </c>
      <c r="T232" s="157"/>
      <c r="U232" s="158">
        <v>44651</v>
      </c>
      <c r="V232" s="161">
        <v>23545248.554375991</v>
      </c>
      <c r="W232" s="161">
        <v>16483720.692796309</v>
      </c>
      <c r="X232" s="161">
        <v>2090600.8533879146</v>
      </c>
      <c r="Y232" s="161">
        <v>17357751.661946625</v>
      </c>
      <c r="Z232" s="161">
        <v>1407587.8696674332</v>
      </c>
      <c r="AA232" s="161">
        <v>2223095.3673789799</v>
      </c>
      <c r="AB232" s="161">
        <v>4754130.890423391</v>
      </c>
      <c r="AC232" s="161">
        <v>581089.18543676287</v>
      </c>
      <c r="AD232" s="161">
        <v>12396751.971989356</v>
      </c>
      <c r="AE232" s="161">
        <v>35824262.168499991</v>
      </c>
      <c r="AF232" s="161">
        <v>20756261.119772986</v>
      </c>
      <c r="AG232" s="161">
        <v>9670355.1701271161</v>
      </c>
      <c r="AH232" s="161">
        <v>12252691.035923168</v>
      </c>
      <c r="AI232" s="161">
        <v>44000798.130244784</v>
      </c>
      <c r="AJ232" s="161">
        <v>-260160.16358224675</v>
      </c>
      <c r="AK232" s="161">
        <v>8369046.0168505311</v>
      </c>
      <c r="AL232" s="161">
        <v>20139838.032286309</v>
      </c>
      <c r="AM232" s="161">
        <v>0</v>
      </c>
      <c r="AN232" s="161">
        <v>231593068.55752546</v>
      </c>
      <c r="AO232" s="161">
        <v>6017009934.0453672</v>
      </c>
      <c r="AP232" s="157">
        <v>3.8489726807185175E-2</v>
      </c>
      <c r="AQ232" s="157"/>
    </row>
    <row r="233" spans="1:43">
      <c r="A233" s="158">
        <v>44681</v>
      </c>
      <c r="B233" s="161">
        <v>855179903.09717798</v>
      </c>
      <c r="C233" s="161">
        <v>163919013.54638901</v>
      </c>
      <c r="D233" s="161">
        <v>268992103.01318502</v>
      </c>
      <c r="E233" s="161">
        <v>954316011.30643296</v>
      </c>
      <c r="F233" s="161">
        <v>240796493.04112899</v>
      </c>
      <c r="G233" s="161">
        <v>330229090.39555597</v>
      </c>
      <c r="H233" s="161">
        <v>230974494.51666701</v>
      </c>
      <c r="I233" s="161">
        <v>294134436.02827603</v>
      </c>
      <c r="J233" s="161">
        <v>342354902.61057001</v>
      </c>
      <c r="K233" s="161">
        <v>58045317.178333297</v>
      </c>
      <c r="L233" s="161">
        <v>86290632.626461104</v>
      </c>
      <c r="M233" s="161">
        <v>234883480.71283299</v>
      </c>
      <c r="N233" s="161">
        <v>529885051.25629902</v>
      </c>
      <c r="O233" s="161">
        <v>59683533.739142299</v>
      </c>
      <c r="P233" s="161">
        <v>224079510.89125001</v>
      </c>
      <c r="Q233" s="161">
        <v>614449886.91999996</v>
      </c>
      <c r="R233" s="161">
        <v>371223150.343494</v>
      </c>
      <c r="S233" s="161">
        <v>0</v>
      </c>
      <c r="T233" s="157"/>
      <c r="U233" s="158">
        <v>44681</v>
      </c>
      <c r="V233" s="161">
        <v>36653879.482852757</v>
      </c>
      <c r="W233" s="161">
        <v>16137053.041237477</v>
      </c>
      <c r="X233" s="161">
        <v>2741732.4232200161</v>
      </c>
      <c r="Y233" s="161">
        <v>24601104.003631547</v>
      </c>
      <c r="Z233" s="161">
        <v>2906567.3694475852</v>
      </c>
      <c r="AA233" s="161">
        <v>2637660.2665999383</v>
      </c>
      <c r="AB233" s="161">
        <v>7949566.1402499489</v>
      </c>
      <c r="AC233" s="161">
        <v>3648385.9061827362</v>
      </c>
      <c r="AD233" s="161">
        <v>10298632.177573048</v>
      </c>
      <c r="AE233" s="161">
        <v>35935494.450925007</v>
      </c>
      <c r="AF233" s="161">
        <v>20863771.365427747</v>
      </c>
      <c r="AG233" s="161">
        <v>10984216.073767543</v>
      </c>
      <c r="AH233" s="161">
        <v>11910090.180399626</v>
      </c>
      <c r="AI233" s="161">
        <v>43827879.545215793</v>
      </c>
      <c r="AJ233" s="161">
        <v>936215.95968124643</v>
      </c>
      <c r="AK233" s="161">
        <v>7904359.3357999921</v>
      </c>
      <c r="AL233" s="161">
        <v>18203883.23362831</v>
      </c>
      <c r="AM233" s="161">
        <v>0</v>
      </c>
      <c r="AN233" s="161">
        <v>258140490.95584032</v>
      </c>
      <c r="AO233" s="161">
        <v>5859437011.223196</v>
      </c>
      <c r="AP233" s="157">
        <v>4.4055510872699322E-2</v>
      </c>
      <c r="AQ233" s="157"/>
    </row>
    <row r="234" spans="1:43">
      <c r="A234" s="158">
        <v>44712</v>
      </c>
      <c r="B234" s="161">
        <v>841477795.96735096</v>
      </c>
      <c r="C234" s="161">
        <v>164917959.019355</v>
      </c>
      <c r="D234" s="161">
        <v>269226961.17658699</v>
      </c>
      <c r="E234" s="161">
        <v>990969853.45528603</v>
      </c>
      <c r="F234" s="161">
        <v>232582787.398702</v>
      </c>
      <c r="G234" s="161">
        <v>333464801.38817197</v>
      </c>
      <c r="H234" s="161">
        <v>232671523.35860199</v>
      </c>
      <c r="I234" s="161">
        <v>296102724.91887802</v>
      </c>
      <c r="J234" s="161">
        <v>329186829.48773098</v>
      </c>
      <c r="K234" s="161">
        <v>57753085.375268802</v>
      </c>
      <c r="L234" s="161">
        <v>86491409.668903202</v>
      </c>
      <c r="M234" s="161">
        <v>229074613.41190699</v>
      </c>
      <c r="N234" s="161">
        <v>545051107.03243697</v>
      </c>
      <c r="O234" s="161">
        <v>62155697.670686901</v>
      </c>
      <c r="P234" s="161">
        <v>221642706.795968</v>
      </c>
      <c r="Q234" s="161">
        <v>618227059.122082</v>
      </c>
      <c r="R234" s="161">
        <v>361658527.42688203</v>
      </c>
      <c r="S234" s="161">
        <v>0</v>
      </c>
      <c r="T234" s="157"/>
      <c r="U234" s="158">
        <v>44712</v>
      </c>
      <c r="V234" s="161">
        <v>35280853.114081129</v>
      </c>
      <c r="W234" s="161">
        <v>18315881.012387071</v>
      </c>
      <c r="X234" s="161">
        <v>4402228.0511607602</v>
      </c>
      <c r="Y234" s="161">
        <v>22613467.783536375</v>
      </c>
      <c r="Z234" s="161">
        <v>4960669.7611752301</v>
      </c>
      <c r="AA234" s="161">
        <v>3284206.262596786</v>
      </c>
      <c r="AB234" s="161">
        <v>12884746.696588732</v>
      </c>
      <c r="AC234" s="161">
        <v>5141580.7159514651</v>
      </c>
      <c r="AD234" s="161">
        <v>11974661.599156313</v>
      </c>
      <c r="AE234" s="161">
        <v>36266923.184338711</v>
      </c>
      <c r="AF234" s="161">
        <v>20835530.344698064</v>
      </c>
      <c r="AG234" s="161">
        <v>13004076.089392554</v>
      </c>
      <c r="AH234" s="161">
        <v>8897483.7306210101</v>
      </c>
      <c r="AI234" s="161">
        <v>44426783.974457264</v>
      </c>
      <c r="AJ234" s="161">
        <v>1584860.5825443193</v>
      </c>
      <c r="AK234" s="161">
        <v>13472771.728518918</v>
      </c>
      <c r="AL234" s="161">
        <v>20259617.507370919</v>
      </c>
      <c r="AM234" s="161">
        <v>0</v>
      </c>
      <c r="AN234" s="161">
        <v>277606342.13857567</v>
      </c>
      <c r="AO234" s="161">
        <v>5872655442.674799</v>
      </c>
      <c r="AP234" s="157">
        <v>4.7271007953454056E-2</v>
      </c>
      <c r="AQ234" s="157"/>
    </row>
    <row r="235" spans="1:43">
      <c r="A235" s="158">
        <v>44742</v>
      </c>
      <c r="B235" s="161">
        <v>828631054.05606794</v>
      </c>
      <c r="C235" s="161">
        <v>168562797.852222</v>
      </c>
      <c r="D235" s="161">
        <v>264306179.42222199</v>
      </c>
      <c r="E235" s="161">
        <v>973072993.33366704</v>
      </c>
      <c r="F235" s="161">
        <v>217330428.59044001</v>
      </c>
      <c r="G235" s="161">
        <v>329676623.88944399</v>
      </c>
      <c r="H235" s="161">
        <v>234934120.371667</v>
      </c>
      <c r="I235" s="161">
        <v>296702487.26605302</v>
      </c>
      <c r="J235" s="161">
        <v>325910498.75621802</v>
      </c>
      <c r="K235" s="161">
        <v>58841374.851666696</v>
      </c>
      <c r="L235" s="161">
        <v>85515635.735344499</v>
      </c>
      <c r="M235" s="161">
        <v>225975593.715</v>
      </c>
      <c r="N235" s="161">
        <v>537694676.45880497</v>
      </c>
      <c r="O235" s="161">
        <v>56798964.962166697</v>
      </c>
      <c r="P235" s="161">
        <v>216929680.064917</v>
      </c>
      <c r="Q235" s="161">
        <v>624434356.19833302</v>
      </c>
      <c r="R235" s="161">
        <v>356221268.033333</v>
      </c>
      <c r="S235" s="161">
        <v>0</v>
      </c>
      <c r="T235" s="157"/>
      <c r="U235" s="158">
        <v>44742</v>
      </c>
      <c r="V235" s="161">
        <v>33179155.472991481</v>
      </c>
      <c r="W235" s="161">
        <v>19174421.38995003</v>
      </c>
      <c r="X235" s="161">
        <v>6151244.9480000287</v>
      </c>
      <c r="Y235" s="161">
        <v>26240968.02995494</v>
      </c>
      <c r="Z235" s="161">
        <v>5512262.2702905983</v>
      </c>
      <c r="AA235" s="161">
        <v>3778758.3449250609</v>
      </c>
      <c r="AB235" s="161">
        <v>17588291.979824949</v>
      </c>
      <c r="AC235" s="161">
        <v>6600461.7890828401</v>
      </c>
      <c r="AD235" s="161">
        <v>11867672.397910565</v>
      </c>
      <c r="AE235" s="161">
        <v>36410682.865024991</v>
      </c>
      <c r="AF235" s="161">
        <v>20674159.905728493</v>
      </c>
      <c r="AG235" s="161">
        <v>14462194.248474997</v>
      </c>
      <c r="AH235" s="161">
        <v>12347834.728061318</v>
      </c>
      <c r="AI235" s="161">
        <v>46585712.800107494</v>
      </c>
      <c r="AJ235" s="161">
        <v>3249654.5612362027</v>
      </c>
      <c r="AK235" s="161">
        <v>19807987.91322504</v>
      </c>
      <c r="AL235" s="161">
        <v>20450104.885500036</v>
      </c>
      <c r="AM235" s="161">
        <v>0</v>
      </c>
      <c r="AN235" s="161">
        <v>304081568.53028905</v>
      </c>
      <c r="AO235" s="161">
        <v>5801538733.5575657</v>
      </c>
      <c r="AP235" s="157">
        <v>5.2413951280098237E-2</v>
      </c>
      <c r="AQ235" s="157"/>
    </row>
    <row r="236" spans="1:43">
      <c r="A236" s="158">
        <v>44773</v>
      </c>
      <c r="B236" s="161">
        <v>772195320.81646597</v>
      </c>
      <c r="C236" s="161">
        <v>171382749.76720399</v>
      </c>
      <c r="D236" s="161">
        <v>265697121.42451599</v>
      </c>
      <c r="E236" s="161">
        <v>953743813.40702403</v>
      </c>
      <c r="F236" s="161">
        <v>209594495.52755499</v>
      </c>
      <c r="G236" s="161">
        <v>329761253.12957001</v>
      </c>
      <c r="H236" s="161">
        <v>220393583.76828</v>
      </c>
      <c r="I236" s="161">
        <v>298218801.848481</v>
      </c>
      <c r="J236" s="161">
        <v>333506293.02078903</v>
      </c>
      <c r="K236" s="161">
        <v>57947139.955913998</v>
      </c>
      <c r="L236" s="161">
        <v>83908918.497016102</v>
      </c>
      <c r="M236" s="161">
        <v>221005370.440496</v>
      </c>
      <c r="N236" s="161">
        <v>539118472.08645105</v>
      </c>
      <c r="O236" s="161">
        <v>57309830.930462398</v>
      </c>
      <c r="P236" s="161">
        <v>184531179.84516099</v>
      </c>
      <c r="Q236" s="161">
        <v>646036040.46271205</v>
      </c>
      <c r="R236" s="161">
        <v>351429886.19636601</v>
      </c>
      <c r="S236" s="161">
        <v>0</v>
      </c>
      <c r="T236" s="157"/>
      <c r="U236" s="158">
        <v>44773</v>
      </c>
      <c r="V236" s="161">
        <v>42479855.187941745</v>
      </c>
      <c r="W236" s="161">
        <v>20644578.881427463</v>
      </c>
      <c r="X236" s="161">
        <v>5118358.127690345</v>
      </c>
      <c r="Y236" s="161">
        <v>32918179.060051754</v>
      </c>
      <c r="Z236" s="161">
        <v>6809336.4237800762</v>
      </c>
      <c r="AA236" s="161">
        <v>3910248.9275080487</v>
      </c>
      <c r="AB236" s="161">
        <v>24632043.801282197</v>
      </c>
      <c r="AC236" s="161">
        <v>7893371.7504550591</v>
      </c>
      <c r="AD236" s="161">
        <v>8111707.4121934772</v>
      </c>
      <c r="AE236" s="161">
        <v>36955181.655951604</v>
      </c>
      <c r="AF236" s="161">
        <v>20840935.582902826</v>
      </c>
      <c r="AG236" s="161">
        <v>16339509.830533043</v>
      </c>
      <c r="AH236" s="161">
        <v>14168378.118329093</v>
      </c>
      <c r="AI236" s="161">
        <v>47402808.114387572</v>
      </c>
      <c r="AJ236" s="161">
        <v>6743734.2009032667</v>
      </c>
      <c r="AK236" s="161">
        <v>29180320.887533858</v>
      </c>
      <c r="AL236" s="161">
        <v>19881154.943490587</v>
      </c>
      <c r="AM236" s="161">
        <v>0</v>
      </c>
      <c r="AN236" s="161">
        <v>344029702.90636206</v>
      </c>
      <c r="AO236" s="161">
        <v>5695780271.124465</v>
      </c>
      <c r="AP236" s="157">
        <v>6.0400803143770762E-2</v>
      </c>
      <c r="AQ236" s="157"/>
    </row>
    <row r="237" spans="1:43">
      <c r="A237" s="158">
        <v>44804</v>
      </c>
      <c r="B237" s="161">
        <v>750060208.99344301</v>
      </c>
      <c r="C237" s="161">
        <v>174064328.20335999</v>
      </c>
      <c r="D237" s="161">
        <v>257806339.07857901</v>
      </c>
      <c r="E237" s="161">
        <v>948790923.24026895</v>
      </c>
      <c r="F237" s="161">
        <v>208360809.12277201</v>
      </c>
      <c r="G237" s="161">
        <v>334502675.26505399</v>
      </c>
      <c r="H237" s="161">
        <v>230083318.342473</v>
      </c>
      <c r="I237" s="161">
        <v>300156048.06980598</v>
      </c>
      <c r="J237" s="161">
        <v>345593388.972453</v>
      </c>
      <c r="K237" s="161">
        <v>58256371.318817198</v>
      </c>
      <c r="L237" s="161">
        <v>84917453.199317202</v>
      </c>
      <c r="M237" s="161">
        <v>220614302.04998901</v>
      </c>
      <c r="N237" s="161">
        <v>541969175.936059</v>
      </c>
      <c r="O237" s="161">
        <v>59492837.219026901</v>
      </c>
      <c r="P237" s="161">
        <v>183777367.08387101</v>
      </c>
      <c r="Q237" s="161">
        <v>621553387.42290294</v>
      </c>
      <c r="R237" s="161">
        <v>349383319.18817198</v>
      </c>
      <c r="S237" s="161">
        <v>0</v>
      </c>
      <c r="T237" s="157"/>
      <c r="U237" s="158">
        <v>44804</v>
      </c>
      <c r="V237" s="161">
        <v>45580698.295819603</v>
      </c>
      <c r="W237" s="161">
        <v>21926424.402546402</v>
      </c>
      <c r="X237" s="161">
        <v>5741629.964391835</v>
      </c>
      <c r="Y237" s="161">
        <v>33482533.782563671</v>
      </c>
      <c r="Z237" s="161">
        <v>7185536.0884257779</v>
      </c>
      <c r="AA237" s="161">
        <v>4066191.189217709</v>
      </c>
      <c r="AB237" s="161">
        <v>25060401.703766141</v>
      </c>
      <c r="AC237" s="161">
        <v>8358093.7705761865</v>
      </c>
      <c r="AD237" s="161">
        <v>10597008.808718845</v>
      </c>
      <c r="AE237" s="161">
        <v>37262014.001959682</v>
      </c>
      <c r="AF237" s="161">
        <v>20771151.428092174</v>
      </c>
      <c r="AG237" s="161">
        <v>16702477.033251483</v>
      </c>
      <c r="AH237" s="161">
        <v>16740039.708632022</v>
      </c>
      <c r="AI237" s="161">
        <v>47982223.915431365</v>
      </c>
      <c r="AJ237" s="161">
        <v>7227522.7336774133</v>
      </c>
      <c r="AK237" s="161">
        <v>42489889.827908099</v>
      </c>
      <c r="AL237" s="161">
        <v>20950057.719596781</v>
      </c>
      <c r="AM237" s="161">
        <v>0</v>
      </c>
      <c r="AN237" s="161">
        <v>372123894.3745752</v>
      </c>
      <c r="AO237" s="161">
        <v>5669382252.7063637</v>
      </c>
      <c r="AP237" s="157">
        <v>6.5637467679470082E-2</v>
      </c>
      <c r="AQ237" s="157"/>
    </row>
    <row r="238" spans="1:43">
      <c r="A238" s="158">
        <v>44834</v>
      </c>
      <c r="B238" s="161">
        <v>752773074.81454098</v>
      </c>
      <c r="C238" s="161">
        <v>179619119.66861099</v>
      </c>
      <c r="D238" s="161">
        <v>268726490.78557497</v>
      </c>
      <c r="E238" s="161">
        <v>996249355.72466695</v>
      </c>
      <c r="F238" s="161">
        <v>208374666.09383199</v>
      </c>
      <c r="G238" s="161">
        <v>344478286.07666701</v>
      </c>
      <c r="H238" s="161">
        <v>235459510.40000001</v>
      </c>
      <c r="I238" s="161">
        <v>318880599.92815399</v>
      </c>
      <c r="J238" s="161">
        <v>349418145.07862997</v>
      </c>
      <c r="K238" s="161">
        <v>58464037.328333303</v>
      </c>
      <c r="L238" s="161">
        <v>84902097.887455598</v>
      </c>
      <c r="M238" s="161">
        <v>225215279.33033401</v>
      </c>
      <c r="N238" s="161">
        <v>552353324.72031903</v>
      </c>
      <c r="O238" s="161">
        <v>57450567.3593833</v>
      </c>
      <c r="P238" s="161">
        <v>200420731.31</v>
      </c>
      <c r="Q238" s="161">
        <v>645561229.21000004</v>
      </c>
      <c r="R238" s="161">
        <v>348954379.598333</v>
      </c>
      <c r="S238" s="161">
        <v>0</v>
      </c>
      <c r="T238" s="157"/>
      <c r="U238" s="158">
        <v>44834</v>
      </c>
      <c r="V238" s="161">
        <v>46322636.64818237</v>
      </c>
      <c r="W238" s="161">
        <v>21679005.644737512</v>
      </c>
      <c r="X238" s="161">
        <v>5060670.0739473775</v>
      </c>
      <c r="Y238" s="161">
        <v>26912633.20716995</v>
      </c>
      <c r="Z238" s="161">
        <v>6410846.3473326825</v>
      </c>
      <c r="AA238" s="161">
        <v>3274141.1496499553</v>
      </c>
      <c r="AB238" s="161">
        <v>26401572.395999994</v>
      </c>
      <c r="AC238" s="161">
        <v>6053766.409699209</v>
      </c>
      <c r="AD238" s="161">
        <v>13933384.614384957</v>
      </c>
      <c r="AE238" s="161">
        <v>37443870.930675</v>
      </c>
      <c r="AF238" s="161">
        <v>20947033.615193494</v>
      </c>
      <c r="AG238" s="161">
        <v>16350106.060404912</v>
      </c>
      <c r="AH238" s="161">
        <v>16609847.932756916</v>
      </c>
      <c r="AI238" s="161">
        <v>49044232.506483257</v>
      </c>
      <c r="AJ238" s="161">
        <v>4095502.2031499967</v>
      </c>
      <c r="AK238" s="161">
        <v>44857615.626649976</v>
      </c>
      <c r="AL238" s="161">
        <v>20288271.254225045</v>
      </c>
      <c r="AM238" s="161">
        <v>0</v>
      </c>
      <c r="AN238" s="161">
        <v>365685136.62064254</v>
      </c>
      <c r="AO238" s="161">
        <v>5827300895.3148365</v>
      </c>
      <c r="AP238" s="157">
        <v>6.2753776266239181E-2</v>
      </c>
      <c r="AQ238" s="157"/>
    </row>
    <row r="239" spans="1:43">
      <c r="A239" s="158">
        <v>44865</v>
      </c>
      <c r="B239" s="161">
        <v>665297925.01294899</v>
      </c>
      <c r="C239" s="161">
        <v>198612086.090323</v>
      </c>
      <c r="D239" s="161">
        <v>264990417.65704301</v>
      </c>
      <c r="E239" s="161">
        <v>998149547.35572696</v>
      </c>
      <c r="F239" s="161">
        <v>214611104.46906099</v>
      </c>
      <c r="G239" s="161">
        <v>346973413.08817202</v>
      </c>
      <c r="H239" s="161">
        <v>237976054.35215101</v>
      </c>
      <c r="I239" s="161">
        <v>319380847.48609799</v>
      </c>
      <c r="J239" s="161">
        <v>354881191.236812</v>
      </c>
      <c r="K239" s="161">
        <v>56219362.947849497</v>
      </c>
      <c r="L239" s="161">
        <v>84900762.168720394</v>
      </c>
      <c r="M239" s="161">
        <v>226558858.65706301</v>
      </c>
      <c r="N239" s="161">
        <v>559342707.19099104</v>
      </c>
      <c r="O239" s="161">
        <v>75190435.138252705</v>
      </c>
      <c r="P239" s="161">
        <v>204243319.51306501</v>
      </c>
      <c r="Q239" s="161">
        <v>700521401.559677</v>
      </c>
      <c r="R239" s="161">
        <v>345675632.06093597</v>
      </c>
      <c r="S239" s="161">
        <v>0</v>
      </c>
      <c r="T239" s="157"/>
      <c r="U239" s="158">
        <v>44865</v>
      </c>
      <c r="V239" s="161">
        <v>30970631.503381371</v>
      </c>
      <c r="W239" s="161">
        <v>20740714.537806388</v>
      </c>
      <c r="X239" s="161">
        <v>5475330.4562991932</v>
      </c>
      <c r="Y239" s="161">
        <v>25429565.876976877</v>
      </c>
      <c r="Z239" s="161">
        <v>6100472.0266767666</v>
      </c>
      <c r="AA239" s="161">
        <v>3134934.5830967724</v>
      </c>
      <c r="AB239" s="161">
        <v>28377740.272459611</v>
      </c>
      <c r="AC239" s="161">
        <v>7510287.9093767703</v>
      </c>
      <c r="AD239" s="161">
        <v>15615034.023030378</v>
      </c>
      <c r="AE239" s="161">
        <v>38066909.652040318</v>
      </c>
      <c r="AF239" s="161">
        <v>20865059.167222746</v>
      </c>
      <c r="AG239" s="161">
        <v>16272831.501296494</v>
      </c>
      <c r="AH239" s="161">
        <v>15165721.819216207</v>
      </c>
      <c r="AI239" s="161">
        <v>47472076.996335886</v>
      </c>
      <c r="AJ239" s="161">
        <v>4650820.9657362215</v>
      </c>
      <c r="AK239" s="161">
        <v>36485796.10944359</v>
      </c>
      <c r="AL239" s="161">
        <v>18709043.671773642</v>
      </c>
      <c r="AM239" s="161">
        <v>0</v>
      </c>
      <c r="AN239" s="161">
        <v>341042971.07216918</v>
      </c>
      <c r="AO239" s="161">
        <v>5853525065.98489</v>
      </c>
      <c r="AP239" s="157">
        <v>5.8262836022345915E-2</v>
      </c>
      <c r="AQ239" s="157"/>
    </row>
    <row r="240" spans="1:43">
      <c r="A240" s="158">
        <v>44895</v>
      </c>
      <c r="B240" s="161">
        <v>658714491.19097805</v>
      </c>
      <c r="C240" s="161">
        <v>183423734.848333</v>
      </c>
      <c r="D240" s="161">
        <v>271583260.35911101</v>
      </c>
      <c r="E240" s="161">
        <v>1011384395.86683</v>
      </c>
      <c r="F240" s="161">
        <v>210534867.452342</v>
      </c>
      <c r="G240" s="161">
        <v>352539001.81583297</v>
      </c>
      <c r="H240" s="161">
        <v>254338708.051667</v>
      </c>
      <c r="I240" s="161">
        <v>316594776.84475601</v>
      </c>
      <c r="J240" s="161">
        <v>367594585.51349503</v>
      </c>
      <c r="K240" s="161">
        <v>56219130.016666703</v>
      </c>
      <c r="L240" s="161">
        <v>83913050.736672193</v>
      </c>
      <c r="M240" s="161">
        <v>233873875.63688499</v>
      </c>
      <c r="N240" s="161">
        <v>574069200.53263104</v>
      </c>
      <c r="O240" s="161">
        <v>57175341.929099999</v>
      </c>
      <c r="P240" s="161">
        <v>199170265.650417</v>
      </c>
      <c r="Q240" s="161">
        <v>717106298.05666697</v>
      </c>
      <c r="R240" s="161">
        <v>336466329.32244998</v>
      </c>
      <c r="S240" s="161">
        <v>64671785.219042398</v>
      </c>
      <c r="T240" s="157"/>
      <c r="U240" s="158">
        <v>44895</v>
      </c>
      <c r="V240" s="161">
        <v>29462782.131127737</v>
      </c>
      <c r="W240" s="161">
        <v>24583516.795475043</v>
      </c>
      <c r="X240" s="161">
        <v>4429881.3215200081</v>
      </c>
      <c r="Y240" s="161">
        <v>23897962.527977943</v>
      </c>
      <c r="Z240" s="161">
        <v>7316486.9239338301</v>
      </c>
      <c r="AA240" s="161">
        <v>2734176.1548625454</v>
      </c>
      <c r="AB240" s="161">
        <v>28485854.243024953</v>
      </c>
      <c r="AC240" s="161">
        <v>9257139.8559579328</v>
      </c>
      <c r="AD240" s="161">
        <v>15451053.925678164</v>
      </c>
      <c r="AE240" s="161">
        <v>38218412.817749992</v>
      </c>
      <c r="AF240" s="161">
        <v>20954224.950549252</v>
      </c>
      <c r="AG240" s="161">
        <v>15301517.919020526</v>
      </c>
      <c r="AH240" s="161">
        <v>14189905.478094801</v>
      </c>
      <c r="AI240" s="161">
        <v>50447733.9395715</v>
      </c>
      <c r="AJ240" s="161">
        <v>4843684.9371937029</v>
      </c>
      <c r="AK240" s="161">
        <v>36936656.832349941</v>
      </c>
      <c r="AL240" s="161">
        <v>20426861.711469248</v>
      </c>
      <c r="AM240" s="161">
        <v>27405996.035429277</v>
      </c>
      <c r="AN240" s="161">
        <v>374343848.5009864</v>
      </c>
      <c r="AO240" s="161">
        <v>5949373099.0438786</v>
      </c>
      <c r="AP240" s="157">
        <v>6.2921562031661299E-2</v>
      </c>
      <c r="AQ240" s="157"/>
    </row>
    <row r="241" spans="1:43">
      <c r="A241" s="158">
        <v>44926</v>
      </c>
      <c r="B241" s="161">
        <v>651131256.66009498</v>
      </c>
      <c r="C241" s="161">
        <v>184735644.02096799</v>
      </c>
      <c r="D241" s="161">
        <v>281911523.40738398</v>
      </c>
      <c r="E241" s="161">
        <v>1054403657.30592</v>
      </c>
      <c r="F241" s="161">
        <v>209196050.46477699</v>
      </c>
      <c r="G241" s="161">
        <v>354221998.84946197</v>
      </c>
      <c r="H241" s="161">
        <v>249827344.66021499</v>
      </c>
      <c r="I241" s="161">
        <v>331804294.45228899</v>
      </c>
      <c r="J241" s="161">
        <v>380702164.77686</v>
      </c>
      <c r="K241" s="161">
        <v>58284408.484946303</v>
      </c>
      <c r="L241" s="161">
        <v>87200308.718387097</v>
      </c>
      <c r="M241" s="161">
        <v>237592694.99104699</v>
      </c>
      <c r="N241" s="161">
        <v>595909802.99263799</v>
      </c>
      <c r="O241" s="161">
        <v>57138103.023914002</v>
      </c>
      <c r="P241" s="161">
        <v>196540404.29467699</v>
      </c>
      <c r="Q241" s="161">
        <v>689541158.25967801</v>
      </c>
      <c r="R241" s="161">
        <v>339154473.12634403</v>
      </c>
      <c r="S241" s="161">
        <v>65209858.6724343</v>
      </c>
      <c r="T241" s="157"/>
      <c r="U241" s="158">
        <v>44926</v>
      </c>
      <c r="V241" s="161">
        <v>34759369.857488126</v>
      </c>
      <c r="W241" s="161">
        <v>25821704.377169318</v>
      </c>
      <c r="X241" s="161">
        <v>6974797.5300031602</v>
      </c>
      <c r="Y241" s="161">
        <v>41139093.363700777</v>
      </c>
      <c r="Z241" s="161">
        <v>7544998.6072551049</v>
      </c>
      <c r="AA241" s="161">
        <v>3138431.7353226319</v>
      </c>
      <c r="AB241" s="161">
        <v>31049084.700870968</v>
      </c>
      <c r="AC241" s="161">
        <v>9265573.3489409834</v>
      </c>
      <c r="AD241" s="161">
        <v>16586669.655123904</v>
      </c>
      <c r="AE241" s="161">
        <v>38275522.56453225</v>
      </c>
      <c r="AF241" s="161">
        <v>20543730.133017741</v>
      </c>
      <c r="AG241" s="161">
        <v>17325536.04620865</v>
      </c>
      <c r="AH241" s="161">
        <v>14247167.525993869</v>
      </c>
      <c r="AI241" s="161">
        <v>50947909.351771608</v>
      </c>
      <c r="AJ241" s="161">
        <v>4862041.3902186044</v>
      </c>
      <c r="AK241" s="161">
        <v>46016663.404943481</v>
      </c>
      <c r="AL241" s="161">
        <v>21239892.227943555</v>
      </c>
      <c r="AM241" s="161">
        <v>27774977.31922137</v>
      </c>
      <c r="AN241" s="161">
        <v>417513163.13972604</v>
      </c>
      <c r="AO241" s="161">
        <v>6024505147.162035</v>
      </c>
      <c r="AP241" s="157">
        <v>6.9302482600816451E-2</v>
      </c>
      <c r="AQ241" s="157"/>
    </row>
    <row r="242" spans="1:43">
      <c r="A242" s="158">
        <v>44957</v>
      </c>
      <c r="B242" s="161">
        <v>617472678.27263403</v>
      </c>
      <c r="C242" s="161">
        <v>196481224.28924701</v>
      </c>
      <c r="D242" s="161">
        <v>284032918.32892501</v>
      </c>
      <c r="E242" s="161">
        <v>1087138001.7341599</v>
      </c>
      <c r="F242" s="161">
        <v>202128127.52681899</v>
      </c>
      <c r="G242" s="161">
        <v>351769084.90295702</v>
      </c>
      <c r="H242" s="161">
        <v>291240259.297849</v>
      </c>
      <c r="I242" s="161">
        <v>342445880.23536998</v>
      </c>
      <c r="J242" s="161">
        <v>391992569.55556899</v>
      </c>
      <c r="K242" s="161">
        <v>61984929.315591402</v>
      </c>
      <c r="L242" s="161">
        <v>88907212.075000003</v>
      </c>
      <c r="M242" s="161">
        <v>237651867.64502701</v>
      </c>
      <c r="N242" s="161">
        <v>623015966.88297606</v>
      </c>
      <c r="O242" s="161">
        <v>51414158.457053803</v>
      </c>
      <c r="P242" s="161">
        <v>204739737.721237</v>
      </c>
      <c r="Q242" s="161">
        <v>731856332.69585097</v>
      </c>
      <c r="R242" s="161">
        <v>344180729.15322602</v>
      </c>
      <c r="S242" s="161">
        <v>68146913.156509593</v>
      </c>
      <c r="T242" s="157"/>
      <c r="U242" s="158">
        <v>44957</v>
      </c>
      <c r="V242" s="161">
        <v>37802961.475920752</v>
      </c>
      <c r="W242" s="161">
        <v>24582889.27950542</v>
      </c>
      <c r="X242" s="161">
        <v>7363231.3739504963</v>
      </c>
      <c r="Y242" s="161">
        <v>36155390.277217627</v>
      </c>
      <c r="Z242" s="161">
        <v>5775342.1162453443</v>
      </c>
      <c r="AA242" s="161">
        <v>838367.50358602405</v>
      </c>
      <c r="AB242" s="161">
        <v>21465596.828301147</v>
      </c>
      <c r="AC242" s="161">
        <v>8386384.6370482072</v>
      </c>
      <c r="AD242" s="161">
        <v>12355885.262220345</v>
      </c>
      <c r="AE242" s="161">
        <v>37891363.475817204</v>
      </c>
      <c r="AF242" s="161">
        <v>19050218.919500001</v>
      </c>
      <c r="AG242" s="161">
        <v>17429415.559696224</v>
      </c>
      <c r="AH242" s="161">
        <v>7856046.3463833481</v>
      </c>
      <c r="AI242" s="161">
        <v>48437440.946012467</v>
      </c>
      <c r="AJ242" s="161">
        <v>2174676.0090268217</v>
      </c>
      <c r="AK242" s="161">
        <v>42302589.262580872</v>
      </c>
      <c r="AL242" s="161">
        <v>18026870.658548363</v>
      </c>
      <c r="AM242" s="161">
        <v>27369980.21808866</v>
      </c>
      <c r="AN242" s="161">
        <v>375264650.14964938</v>
      </c>
      <c r="AO242" s="161">
        <v>6176598591.2460022</v>
      </c>
      <c r="AP242" s="157">
        <v>6.0755874710962464E-2</v>
      </c>
      <c r="AQ242" s="157"/>
    </row>
    <row r="243" spans="1:43">
      <c r="A243" s="158">
        <v>44985</v>
      </c>
      <c r="B243" s="161">
        <v>621312077.48041701</v>
      </c>
      <c r="C243" s="161">
        <v>199742577.79166701</v>
      </c>
      <c r="D243" s="161">
        <v>286500794.43351197</v>
      </c>
      <c r="E243" s="161">
        <v>1114372874.1426001</v>
      </c>
      <c r="F243" s="161">
        <v>203699792.20592099</v>
      </c>
      <c r="G243" s="161">
        <v>355134853.92500001</v>
      </c>
      <c r="H243" s="161">
        <v>297817196.97291702</v>
      </c>
      <c r="I243" s="161">
        <v>345771910.89479601</v>
      </c>
      <c r="J243" s="161">
        <v>401368839.06656802</v>
      </c>
      <c r="K243" s="161">
        <v>60296518.0065476</v>
      </c>
      <c r="L243" s="161">
        <v>88353164.713511899</v>
      </c>
      <c r="M243" s="161">
        <v>238709890.71101201</v>
      </c>
      <c r="N243" s="161">
        <v>638991878.74468803</v>
      </c>
      <c r="O243" s="161">
        <v>52173204.554738097</v>
      </c>
      <c r="P243" s="161">
        <v>202314329.44065499</v>
      </c>
      <c r="Q243" s="161">
        <v>721475826.82976198</v>
      </c>
      <c r="R243" s="161">
        <v>348345424.970833</v>
      </c>
      <c r="S243" s="161">
        <v>72149579.748706803</v>
      </c>
      <c r="T243" s="157"/>
      <c r="U243" s="158">
        <v>44985</v>
      </c>
      <c r="V243" s="161">
        <v>37342587.494947888</v>
      </c>
      <c r="W243" s="161">
        <v>25572711.609166622</v>
      </c>
      <c r="X243" s="161">
        <v>8229390.9593083262</v>
      </c>
      <c r="Y243" s="161">
        <v>35678649.73003602</v>
      </c>
      <c r="Z243" s="161">
        <v>6038317.7011710629</v>
      </c>
      <c r="AA243" s="161">
        <v>1336483.8405000046</v>
      </c>
      <c r="AB243" s="161">
        <v>20371466.923791625</v>
      </c>
      <c r="AC243" s="161">
        <v>9538451.2947285622</v>
      </c>
      <c r="AD243" s="161">
        <v>13260190.920680486</v>
      </c>
      <c r="AE243" s="161">
        <v>38433117.769083336</v>
      </c>
      <c r="AF243" s="161">
        <v>19240202.730108336</v>
      </c>
      <c r="AG243" s="161">
        <v>18306520.300458323</v>
      </c>
      <c r="AH243" s="161">
        <v>7465305.3857436776</v>
      </c>
      <c r="AI243" s="161">
        <v>48943784.402336664</v>
      </c>
      <c r="AJ243" s="161">
        <v>2364848.9883083031</v>
      </c>
      <c r="AK243" s="161">
        <v>48911720.493833333</v>
      </c>
      <c r="AL243" s="161">
        <v>23521444.57408338</v>
      </c>
      <c r="AM243" s="161">
        <v>27470194.76518105</v>
      </c>
      <c r="AN243" s="161">
        <v>392025389.88346702</v>
      </c>
      <c r="AO243" s="161">
        <v>6248530734.633852</v>
      </c>
      <c r="AP243" s="157">
        <v>6.2738811175334433E-2</v>
      </c>
      <c r="AQ243" s="157"/>
    </row>
    <row r="244" spans="1:43">
      <c r="A244" s="158">
        <v>45016</v>
      </c>
      <c r="B244" s="161">
        <v>622022981.27760196</v>
      </c>
      <c r="C244" s="161">
        <v>209369167.93763399</v>
      </c>
      <c r="D244" s="161">
        <v>294378389.21524203</v>
      </c>
      <c r="E244" s="161">
        <v>1109679706.95347</v>
      </c>
      <c r="F244" s="161">
        <v>201628916.454799</v>
      </c>
      <c r="G244" s="161">
        <v>357599534.18225801</v>
      </c>
      <c r="H244" s="161">
        <v>296892699.65752703</v>
      </c>
      <c r="I244" s="161">
        <v>349978083.15595597</v>
      </c>
      <c r="J244" s="161">
        <v>400704141.93738699</v>
      </c>
      <c r="K244" s="161">
        <v>60608558.826881699</v>
      </c>
      <c r="L244" s="161">
        <v>87225243.786827996</v>
      </c>
      <c r="M244" s="161">
        <v>251681501.76176801</v>
      </c>
      <c r="N244" s="161">
        <v>659066922.72881496</v>
      </c>
      <c r="O244" s="161">
        <v>52745395.587924697</v>
      </c>
      <c r="P244" s="161">
        <v>206050168.43059099</v>
      </c>
      <c r="Q244" s="161">
        <v>721698810.64784896</v>
      </c>
      <c r="R244" s="161">
        <v>358501364.584409</v>
      </c>
      <c r="S244" s="161">
        <v>73371595.359520793</v>
      </c>
      <c r="T244" s="157"/>
      <c r="U244" s="158">
        <v>45016</v>
      </c>
      <c r="V244" s="161">
        <v>36453612.530299768</v>
      </c>
      <c r="W244" s="161">
        <v>25346731.548731245</v>
      </c>
      <c r="X244" s="161">
        <v>8440228.1898661181</v>
      </c>
      <c r="Y244" s="161">
        <v>24154890.926514208</v>
      </c>
      <c r="Z244" s="161">
        <v>6388467.5363281481</v>
      </c>
      <c r="AA244" s="161">
        <v>2204401.1844838858</v>
      </c>
      <c r="AB244" s="161">
        <v>21518388.207946219</v>
      </c>
      <c r="AC244" s="161">
        <v>10456159.778166167</v>
      </c>
      <c r="AD244" s="161">
        <v>15858295.578765832</v>
      </c>
      <c r="AE244" s="161">
        <v>38889428.02423656</v>
      </c>
      <c r="AF244" s="161">
        <v>19569670.839844078</v>
      </c>
      <c r="AG244" s="161">
        <v>18227854.203352481</v>
      </c>
      <c r="AH244" s="161">
        <v>6018381.8279659152</v>
      </c>
      <c r="AI244" s="161">
        <v>49322699.097690538</v>
      </c>
      <c r="AJ244" s="161">
        <v>2308406.5797172636</v>
      </c>
      <c r="AK244" s="161">
        <v>53346086.409301162</v>
      </c>
      <c r="AL244" s="161">
        <v>26536478.148182742</v>
      </c>
      <c r="AM244" s="161">
        <v>27480158.339667089</v>
      </c>
      <c r="AN244" s="161">
        <v>392520338.95105946</v>
      </c>
      <c r="AO244" s="161">
        <v>6313203182.4864626</v>
      </c>
      <c r="AP244" s="157">
        <v>6.2174513888600187E-2</v>
      </c>
      <c r="AQ244" s="157"/>
    </row>
    <row r="245" spans="1:43">
      <c r="A245" s="158">
        <v>45046</v>
      </c>
      <c r="B245" s="161">
        <v>624010954.83788395</v>
      </c>
      <c r="C245" s="161">
        <v>219766354.25666699</v>
      </c>
      <c r="D245" s="161">
        <v>301380743.097821</v>
      </c>
      <c r="E245" s="161">
        <v>1076247218.7885001</v>
      </c>
      <c r="F245" s="161">
        <v>203835690.33734301</v>
      </c>
      <c r="G245" s="161">
        <v>367532708.82222199</v>
      </c>
      <c r="H245" s="161">
        <v>304686129.72694403</v>
      </c>
      <c r="I245" s="161">
        <v>352011065.472067</v>
      </c>
      <c r="J245" s="161">
        <v>408048476.510333</v>
      </c>
      <c r="K245" s="161">
        <v>63121593.710000001</v>
      </c>
      <c r="L245" s="161">
        <v>88127827.931111097</v>
      </c>
      <c r="M245" s="161">
        <v>261348232.653828</v>
      </c>
      <c r="N245" s="161">
        <v>634613132.92583704</v>
      </c>
      <c r="O245" s="161">
        <v>49986176.710299999</v>
      </c>
      <c r="P245" s="161">
        <v>202923623.64633301</v>
      </c>
      <c r="Q245" s="161">
        <v>749669563.70500004</v>
      </c>
      <c r="R245" s="161">
        <v>359458535.55277801</v>
      </c>
      <c r="S245" s="161">
        <v>78274865.9318773</v>
      </c>
      <c r="T245" s="157"/>
      <c r="U245" s="158">
        <v>45046</v>
      </c>
      <c r="V245" s="161">
        <v>39723584.215264507</v>
      </c>
      <c r="W245" s="161">
        <v>25328122.434066627</v>
      </c>
      <c r="X245" s="161">
        <v>8142338.6663050652</v>
      </c>
      <c r="Y245" s="161">
        <v>29340803.599610001</v>
      </c>
      <c r="Z245" s="161">
        <v>6779767.6827719808</v>
      </c>
      <c r="AA245" s="161">
        <v>996249.09488892555</v>
      </c>
      <c r="AB245" s="161">
        <v>21298730.408227839</v>
      </c>
      <c r="AC245" s="161">
        <v>12547010.563910618</v>
      </c>
      <c r="AD245" s="161">
        <v>16797069.088553384</v>
      </c>
      <c r="AE245" s="161">
        <v>38713671.310599998</v>
      </c>
      <c r="AF245" s="161">
        <v>19637157.289644446</v>
      </c>
      <c r="AG245" s="161">
        <v>17158507.898464084</v>
      </c>
      <c r="AH245" s="161">
        <v>11127305.200382829</v>
      </c>
      <c r="AI245" s="161">
        <v>50147020.060557999</v>
      </c>
      <c r="AJ245" s="161">
        <v>3506912.6595133804</v>
      </c>
      <c r="AK245" s="161">
        <v>43909865.481300011</v>
      </c>
      <c r="AL245" s="161">
        <v>27372540.49261108</v>
      </c>
      <c r="AM245" s="161">
        <v>27256623.44953718</v>
      </c>
      <c r="AN245" s="161">
        <v>399783279.59620988</v>
      </c>
      <c r="AO245" s="161">
        <v>6345042894.6168461</v>
      </c>
      <c r="AP245" s="157">
        <v>6.3007183124859131E-2</v>
      </c>
      <c r="AQ245" s="157"/>
    </row>
    <row r="246" spans="1:43">
      <c r="A246" s="158">
        <v>45077</v>
      </c>
      <c r="B246" s="161">
        <v>625365708.62688196</v>
      </c>
      <c r="C246" s="161">
        <v>229735199.673118</v>
      </c>
      <c r="D246" s="161">
        <v>296825854.21751601</v>
      </c>
      <c r="E246" s="161">
        <v>1094324463.43854</v>
      </c>
      <c r="F246" s="161">
        <v>197431837.60442299</v>
      </c>
      <c r="G246" s="161">
        <v>375269716.45241898</v>
      </c>
      <c r="H246" s="161">
        <v>306827578.38642502</v>
      </c>
      <c r="I246" s="161">
        <v>350263969.90829301</v>
      </c>
      <c r="J246" s="161">
        <v>412078221.82154101</v>
      </c>
      <c r="K246" s="161">
        <v>63101722.002688199</v>
      </c>
      <c r="L246" s="161">
        <v>85214806.490591407</v>
      </c>
      <c r="M246" s="161">
        <v>261436801.125</v>
      </c>
      <c r="N246" s="161">
        <v>654384430.49220204</v>
      </c>
      <c r="O246" s="161">
        <v>53304219.113731198</v>
      </c>
      <c r="P246" s="161">
        <v>203903795.12801099</v>
      </c>
      <c r="Q246" s="161">
        <v>682502357.35752702</v>
      </c>
      <c r="R246" s="161">
        <v>364216268.387097</v>
      </c>
      <c r="S246" s="161">
        <v>80055413.676570207</v>
      </c>
      <c r="T246" s="157"/>
      <c r="U246" s="158">
        <v>45077</v>
      </c>
      <c r="V246" s="161">
        <v>34394128.335370943</v>
      </c>
      <c r="W246" s="161">
        <v>21377628.279032297</v>
      </c>
      <c r="X246" s="161">
        <v>7458516.8073725998</v>
      </c>
      <c r="Y246" s="161">
        <v>21989556.804219007</v>
      </c>
      <c r="Z246" s="161">
        <v>6013336.0693365522</v>
      </c>
      <c r="AA246" s="161">
        <v>631574.53213715553</v>
      </c>
      <c r="AB246" s="161">
        <v>18725417.342036247</v>
      </c>
      <c r="AC246" s="161">
        <v>11378858.283756055</v>
      </c>
      <c r="AD246" s="161">
        <v>6029998.9167688489</v>
      </c>
      <c r="AE246" s="161">
        <v>38653219.469596773</v>
      </c>
      <c r="AF246" s="161">
        <v>19381739.83641129</v>
      </c>
      <c r="AG246" s="161">
        <v>10301167.311250001</v>
      </c>
      <c r="AH246" s="161">
        <v>3812114.0961696953</v>
      </c>
      <c r="AI246" s="161">
        <v>49525893.162940323</v>
      </c>
      <c r="AJ246" s="161">
        <v>1293534.8607983515</v>
      </c>
      <c r="AK246" s="161">
        <v>34558782.006370962</v>
      </c>
      <c r="AL246" s="161">
        <v>25829356.931935452</v>
      </c>
      <c r="AM246" s="161">
        <v>26607683.038514473</v>
      </c>
      <c r="AN246" s="161">
        <v>337962506.08401704</v>
      </c>
      <c r="AO246" s="161">
        <v>6336242363.9025745</v>
      </c>
      <c r="AP246" s="157">
        <v>5.3338001716819038E-2</v>
      </c>
      <c r="AQ246" s="157"/>
    </row>
    <row r="247" spans="1:43">
      <c r="A247" s="158">
        <v>45107</v>
      </c>
      <c r="B247" s="161">
        <v>628970122.11856401</v>
      </c>
      <c r="C247" s="161">
        <v>241155216.85588801</v>
      </c>
      <c r="D247" s="161">
        <v>300354112.83708298</v>
      </c>
      <c r="E247" s="161">
        <v>1156530922.8549199</v>
      </c>
      <c r="F247" s="161">
        <v>209972763.92534101</v>
      </c>
      <c r="G247" s="161">
        <v>377073840.090303</v>
      </c>
      <c r="H247" s="161">
        <v>307174527.62</v>
      </c>
      <c r="I247" s="161">
        <v>356632702.93330902</v>
      </c>
      <c r="J247" s="161">
        <v>439322645.04371703</v>
      </c>
      <c r="K247" s="161">
        <v>64165162.787878796</v>
      </c>
      <c r="L247" s="161">
        <v>89830452.439696997</v>
      </c>
      <c r="M247" s="161">
        <v>267740257.19442001</v>
      </c>
      <c r="N247" s="161">
        <v>656453690.80109203</v>
      </c>
      <c r="O247" s="161">
        <v>52941346.328721203</v>
      </c>
      <c r="P247" s="161">
        <v>212633447.439879</v>
      </c>
      <c r="Q247" s="161">
        <v>708628378.02378798</v>
      </c>
      <c r="R247" s="161">
        <v>396740901.48136401</v>
      </c>
      <c r="S247" s="161">
        <v>67616649.629345402</v>
      </c>
      <c r="T247" s="157"/>
      <c r="U247" s="158">
        <v>45107</v>
      </c>
      <c r="V247" s="161">
        <v>45942907.465179496</v>
      </c>
      <c r="W247" s="161">
        <v>29515212.210175678</v>
      </c>
      <c r="X247" s="161">
        <v>3193050.6328083798</v>
      </c>
      <c r="Y247" s="161">
        <v>43295115.200311214</v>
      </c>
      <c r="Z247" s="161">
        <v>8663979.6504522562</v>
      </c>
      <c r="AA247" s="161">
        <v>3021805.5373575762</v>
      </c>
      <c r="AB247" s="161">
        <v>22718627.7632</v>
      </c>
      <c r="AC247" s="161">
        <v>19395171.089336731</v>
      </c>
      <c r="AD247" s="161">
        <v>15877117.263879605</v>
      </c>
      <c r="AE247" s="161">
        <v>40128359.309696972</v>
      </c>
      <c r="AF247" s="161">
        <v>22556916.158442419</v>
      </c>
      <c r="AG247" s="161">
        <v>17528840.382781193</v>
      </c>
      <c r="AH247" s="161">
        <v>12338521.707847103</v>
      </c>
      <c r="AI247" s="161">
        <v>54540381.943979032</v>
      </c>
      <c r="AJ247" s="161">
        <v>1357844.4284169376</v>
      </c>
      <c r="AK247" s="161">
        <v>35446609.676669672</v>
      </c>
      <c r="AL247" s="161">
        <v>33153211.562609032</v>
      </c>
      <c r="AM247" s="161">
        <v>30561466.28189164</v>
      </c>
      <c r="AN247" s="161">
        <v>439235138.26503485</v>
      </c>
      <c r="AO247" s="161">
        <v>6533937140.4053106</v>
      </c>
      <c r="AP247" s="157">
        <v>6.7223655328552553E-2</v>
      </c>
      <c r="AQ247" s="157"/>
    </row>
    <row r="248" spans="1:43">
      <c r="A248" s="158">
        <v>45138</v>
      </c>
      <c r="B248" s="161">
        <v>618336085.13313794</v>
      </c>
      <c r="C248" s="161">
        <v>239340262.87448701</v>
      </c>
      <c r="D248" s="161">
        <v>306557613.94485599</v>
      </c>
      <c r="E248" s="161">
        <v>1197349491.0841601</v>
      </c>
      <c r="F248" s="161">
        <v>209901902.22671601</v>
      </c>
      <c r="G248" s="161">
        <v>384275709.88607001</v>
      </c>
      <c r="H248" s="161">
        <v>330765460.48284501</v>
      </c>
      <c r="I248" s="161">
        <v>364206677.12225002</v>
      </c>
      <c r="J248" s="161">
        <v>453990513.76901102</v>
      </c>
      <c r="K248" s="161">
        <v>65332256.543255098</v>
      </c>
      <c r="L248" s="161">
        <v>90723721.372434005</v>
      </c>
      <c r="M248" s="161">
        <v>270197474.25453597</v>
      </c>
      <c r="N248" s="161">
        <v>670512832.75980604</v>
      </c>
      <c r="O248" s="161">
        <v>53139459.445454501</v>
      </c>
      <c r="P248" s="161">
        <v>207243116.65470701</v>
      </c>
      <c r="Q248" s="161">
        <v>737005834.70595205</v>
      </c>
      <c r="R248" s="161">
        <v>403254793.401173</v>
      </c>
      <c r="S248" s="161">
        <v>88060438.355693206</v>
      </c>
      <c r="T248" s="157"/>
      <c r="U248" s="158">
        <v>45138</v>
      </c>
      <c r="V248" s="161">
        <v>41722606.228357755</v>
      </c>
      <c r="W248" s="161">
        <v>15787298.837571815</v>
      </c>
      <c r="X248" s="161">
        <v>-2221501.7622798458</v>
      </c>
      <c r="Y248" s="161">
        <v>40044331.898217589</v>
      </c>
      <c r="Z248" s="161">
        <v>9536113.2682597525</v>
      </c>
      <c r="AA248" s="161">
        <v>3161310.3759501874</v>
      </c>
      <c r="AB248" s="161">
        <v>20236055.762401693</v>
      </c>
      <c r="AC248" s="161">
        <v>17043904.33288499</v>
      </c>
      <c r="AD248" s="161">
        <v>16051284.132338457</v>
      </c>
      <c r="AE248" s="161">
        <v>40425519.053944282</v>
      </c>
      <c r="AF248" s="161">
        <v>22591582.74785924</v>
      </c>
      <c r="AG248" s="161">
        <v>18065478.374364965</v>
      </c>
      <c r="AH248" s="161">
        <v>14539819.603627145</v>
      </c>
      <c r="AI248" s="161">
        <v>55025478.647636369</v>
      </c>
      <c r="AJ248" s="161">
        <v>2496146.2483410127</v>
      </c>
      <c r="AK248" s="161">
        <v>38438259.59116669</v>
      </c>
      <c r="AL248" s="161">
        <v>34341632.663835771</v>
      </c>
      <c r="AM248" s="161">
        <v>28534933.710202947</v>
      </c>
      <c r="AN248" s="161">
        <v>415820253.71468079</v>
      </c>
      <c r="AO248" s="161">
        <v>6690193644.0165434</v>
      </c>
      <c r="AP248" s="157">
        <v>6.2153694771835896E-2</v>
      </c>
      <c r="AQ248" s="157"/>
    </row>
    <row r="249" spans="1:43">
      <c r="A249" s="158">
        <v>45169</v>
      </c>
      <c r="B249" s="161">
        <v>635598020.48137796</v>
      </c>
      <c r="C249" s="161">
        <v>241479413.55322599</v>
      </c>
      <c r="D249" s="161">
        <v>310548385.910649</v>
      </c>
      <c r="E249" s="161">
        <v>1241516448.93431</v>
      </c>
      <c r="F249" s="161">
        <v>207034984.31372401</v>
      </c>
      <c r="G249" s="161">
        <v>389297827.98255098</v>
      </c>
      <c r="H249" s="161">
        <v>356242208.87815201</v>
      </c>
      <c r="I249" s="161">
        <v>369566443.97874999</v>
      </c>
      <c r="J249" s="161">
        <v>458055937.667916</v>
      </c>
      <c r="K249" s="161">
        <v>65554863.398093797</v>
      </c>
      <c r="L249" s="161">
        <v>92109359.720967695</v>
      </c>
      <c r="M249" s="161">
        <v>269048717.04426801</v>
      </c>
      <c r="N249" s="161">
        <v>675661739.10602105</v>
      </c>
      <c r="O249" s="161">
        <v>53163060.383680403</v>
      </c>
      <c r="P249" s="161">
        <v>205367777.683981</v>
      </c>
      <c r="Q249" s="161">
        <v>753286145.15412605</v>
      </c>
      <c r="R249" s="161">
        <v>398399205.090783</v>
      </c>
      <c r="S249" s="161">
        <v>95148118.668770507</v>
      </c>
      <c r="T249" s="157"/>
      <c r="U249" s="158">
        <v>45169</v>
      </c>
      <c r="V249" s="161">
        <v>36036215.527420849</v>
      </c>
      <c r="W249" s="161">
        <v>11628187.354782224</v>
      </c>
      <c r="X249" s="161">
        <v>3579056.0729558915</v>
      </c>
      <c r="Y249" s="161">
        <v>32391698.424525052</v>
      </c>
      <c r="Z249" s="161">
        <v>9868247.8845100142</v>
      </c>
      <c r="AA249" s="161">
        <v>2110764.3725301027</v>
      </c>
      <c r="AB249" s="161">
        <v>15766687.482667945</v>
      </c>
      <c r="AC249" s="161">
        <v>16884137.27308125</v>
      </c>
      <c r="AD249" s="161">
        <v>15468509.388152167</v>
      </c>
      <c r="AE249" s="161">
        <v>40391055.937276401</v>
      </c>
      <c r="AF249" s="161">
        <v>22119017.130459681</v>
      </c>
      <c r="AG249" s="161">
        <v>17617236.968581133</v>
      </c>
      <c r="AH249" s="161">
        <v>14481963.329626933</v>
      </c>
      <c r="AI249" s="161">
        <v>55056478.794366337</v>
      </c>
      <c r="AJ249" s="161">
        <v>3050322.3358227536</v>
      </c>
      <c r="AK249" s="161">
        <v>40989087.602651715</v>
      </c>
      <c r="AL249" s="161">
        <v>35294226.871836454</v>
      </c>
      <c r="AM249" s="161">
        <v>27646232.013028271</v>
      </c>
      <c r="AN249" s="161">
        <v>400379124.76427519</v>
      </c>
      <c r="AO249" s="161">
        <v>6817078657.9513464</v>
      </c>
      <c r="AP249" s="157">
        <v>5.8731774247210496E-2</v>
      </c>
      <c r="AQ249" s="157"/>
    </row>
    <row r="250" spans="1:43">
      <c r="A250" s="158">
        <v>45199</v>
      </c>
      <c r="B250" s="161">
        <v>628447461.96536505</v>
      </c>
      <c r="C250" s="161">
        <v>238211515.40186101</v>
      </c>
      <c r="D250" s="161">
        <v>322107360.967924</v>
      </c>
      <c r="E250" s="161">
        <v>1259305309.8471401</v>
      </c>
      <c r="F250" s="161">
        <v>205912247.213182</v>
      </c>
      <c r="G250" s="161">
        <v>391696433.80681801</v>
      </c>
      <c r="H250" s="161">
        <v>350838774.73515201</v>
      </c>
      <c r="I250" s="161">
        <v>374633704.30592299</v>
      </c>
      <c r="J250" s="161">
        <v>464901643.21566701</v>
      </c>
      <c r="K250" s="161">
        <v>66434318.984545499</v>
      </c>
      <c r="L250" s="161">
        <v>91118288.8575757</v>
      </c>
      <c r="M250" s="161">
        <v>269660157.28144598</v>
      </c>
      <c r="N250" s="161">
        <v>677543262.05152094</v>
      </c>
      <c r="O250" s="161">
        <v>54459653.802721202</v>
      </c>
      <c r="P250" s="161">
        <v>202887630.26429501</v>
      </c>
      <c r="Q250" s="161">
        <v>762937185.24258101</v>
      </c>
      <c r="R250" s="161">
        <v>407568616.20780897</v>
      </c>
      <c r="S250" s="161">
        <v>98657532.358552694</v>
      </c>
      <c r="T250" s="157"/>
      <c r="U250" s="158">
        <v>45199</v>
      </c>
      <c r="V250" s="161">
        <v>34321181.074502528</v>
      </c>
      <c r="W250" s="161">
        <v>12840395.996730149</v>
      </c>
      <c r="X250" s="161">
        <v>9083403.4896510094</v>
      </c>
      <c r="Y250" s="161">
        <v>34060167.142164648</v>
      </c>
      <c r="Z250" s="161">
        <v>11291906.454088602</v>
      </c>
      <c r="AA250" s="161">
        <v>3559635.6080113798</v>
      </c>
      <c r="AB250" s="161">
        <v>18220984.763402946</v>
      </c>
      <c r="AC250" s="161">
        <v>17483101.975641154</v>
      </c>
      <c r="AD250" s="161">
        <v>16675623.453728274</v>
      </c>
      <c r="AE250" s="161">
        <v>40694319.177240901</v>
      </c>
      <c r="AF250" s="161">
        <v>22400788.645651523</v>
      </c>
      <c r="AG250" s="161">
        <v>18389722.094190329</v>
      </c>
      <c r="AH250" s="161">
        <v>15428545.57252945</v>
      </c>
      <c r="AI250" s="161">
        <v>55365313.528605424</v>
      </c>
      <c r="AJ250" s="161">
        <v>4641151.8116772212</v>
      </c>
      <c r="AK250" s="161">
        <v>48132495.769825742</v>
      </c>
      <c r="AL250" s="161">
        <v>34716759.879867695</v>
      </c>
      <c r="AM250" s="161">
        <v>27659692.698009856</v>
      </c>
      <c r="AN250" s="161">
        <v>424965189.13551879</v>
      </c>
      <c r="AO250" s="161">
        <v>6867321096.5100803</v>
      </c>
      <c r="AP250" s="157">
        <v>6.1882236633944904E-2</v>
      </c>
      <c r="AQ250" s="157"/>
    </row>
    <row r="251" spans="1:43">
      <c r="A251" s="158">
        <v>45230</v>
      </c>
      <c r="B251" s="161">
        <v>631648160.51084995</v>
      </c>
      <c r="C251" s="161">
        <v>248985825.055572</v>
      </c>
      <c r="D251" s="161">
        <v>328845224.69325501</v>
      </c>
      <c r="E251" s="161">
        <v>1294144045.2574799</v>
      </c>
      <c r="F251" s="161">
        <v>205300627.55319601</v>
      </c>
      <c r="G251" s="161">
        <v>394851393.50601202</v>
      </c>
      <c r="H251" s="161">
        <v>366377259.703372</v>
      </c>
      <c r="I251" s="161">
        <v>388809972.65995002</v>
      </c>
      <c r="J251" s="161">
        <v>482432542.75401801</v>
      </c>
      <c r="K251" s="161">
        <v>82591634.7061584</v>
      </c>
      <c r="L251" s="161">
        <v>95024916.119941399</v>
      </c>
      <c r="M251" s="161">
        <v>273691000.34164602</v>
      </c>
      <c r="N251" s="161">
        <v>690215077.18015397</v>
      </c>
      <c r="O251" s="161">
        <v>55395328.767680302</v>
      </c>
      <c r="P251" s="161">
        <v>212993196.53382</v>
      </c>
      <c r="Q251" s="161">
        <v>859384506.29032302</v>
      </c>
      <c r="R251" s="161">
        <v>411233341.39210802</v>
      </c>
      <c r="S251" s="161">
        <v>103289693.82904001</v>
      </c>
      <c r="T251" s="157"/>
      <c r="U251" s="158">
        <v>45230</v>
      </c>
      <c r="V251" s="161">
        <v>28534379.843589485</v>
      </c>
      <c r="W251" s="161">
        <v>12028756.466942057</v>
      </c>
      <c r="X251" s="161">
        <v>8966973.3594780192</v>
      </c>
      <c r="Y251" s="161">
        <v>31230211.537665397</v>
      </c>
      <c r="Z251" s="161">
        <v>12424914.194786571</v>
      </c>
      <c r="AA251" s="161">
        <v>3764100.1416282505</v>
      </c>
      <c r="AB251" s="161">
        <v>17367851.373011053</v>
      </c>
      <c r="AC251" s="161">
        <v>15499691.354307242</v>
      </c>
      <c r="AD251" s="161">
        <v>16177010.750667378</v>
      </c>
      <c r="AE251" s="161">
        <v>38878569.547607027</v>
      </c>
      <c r="AF251" s="161">
        <v>21906653.712608494</v>
      </c>
      <c r="AG251" s="161">
        <v>18493924.820461318</v>
      </c>
      <c r="AH251" s="161">
        <v>16469942.598877668</v>
      </c>
      <c r="AI251" s="161">
        <v>55791451.638686359</v>
      </c>
      <c r="AJ251" s="161">
        <v>5935069.2725960985</v>
      </c>
      <c r="AK251" s="161">
        <v>43901162.237903148</v>
      </c>
      <c r="AL251" s="161">
        <v>34160800.238144323</v>
      </c>
      <c r="AM251" s="161">
        <v>27766685.044789195</v>
      </c>
      <c r="AN251" s="161">
        <v>409298148.13374919</v>
      </c>
      <c r="AO251" s="161">
        <v>7125213746.8545761</v>
      </c>
      <c r="AP251" s="157">
        <v>5.7443630840468995E-2</v>
      </c>
      <c r="AQ251" s="157"/>
    </row>
    <row r="252" spans="1:43">
      <c r="A252" s="158">
        <v>45260</v>
      </c>
      <c r="B252" s="161">
        <v>623008656.64910805</v>
      </c>
      <c r="C252" s="161">
        <v>253250230.42969701</v>
      </c>
      <c r="D252" s="161">
        <v>328451927.68050998</v>
      </c>
      <c r="E252" s="161">
        <v>1304997844.5027699</v>
      </c>
      <c r="F252" s="161">
        <v>207353159.92775801</v>
      </c>
      <c r="G252" s="161">
        <v>397683075.60697001</v>
      </c>
      <c r="H252" s="161">
        <v>380603382.157727</v>
      </c>
      <c r="I252" s="161">
        <v>392011358.22411197</v>
      </c>
      <c r="J252" s="161">
        <v>489992723.89955699</v>
      </c>
      <c r="K252" s="161">
        <v>85885858.486212105</v>
      </c>
      <c r="L252" s="161">
        <v>92022809.883242399</v>
      </c>
      <c r="M252" s="161">
        <v>274856844.44412798</v>
      </c>
      <c r="N252" s="161">
        <v>689003977.512869</v>
      </c>
      <c r="O252" s="161">
        <v>55543370.493721202</v>
      </c>
      <c r="P252" s="161">
        <v>218921557.979545</v>
      </c>
      <c r="Q252" s="161">
        <v>940993167.58575797</v>
      </c>
      <c r="R252" s="161">
        <v>409654051.81464702</v>
      </c>
      <c r="S252" s="161">
        <v>106435849.385382</v>
      </c>
      <c r="T252" s="157"/>
      <c r="U252" s="158">
        <v>45260</v>
      </c>
      <c r="V252" s="161">
        <v>29937541.765615929</v>
      </c>
      <c r="W252" s="161">
        <v>12752793.857693933</v>
      </c>
      <c r="X252" s="161">
        <v>10016773.486326046</v>
      </c>
      <c r="Y252" s="161">
        <v>31525920.747098327</v>
      </c>
      <c r="Z252" s="161">
        <v>13284286.780475084</v>
      </c>
      <c r="AA252" s="161">
        <v>3980005.4169893414</v>
      </c>
      <c r="AB252" s="161">
        <v>14862456.857129574</v>
      </c>
      <c r="AC252" s="161">
        <v>15775684.627503753</v>
      </c>
      <c r="AD252" s="161">
        <v>17461441.404564232</v>
      </c>
      <c r="AE252" s="161">
        <v>38831565.319499239</v>
      </c>
      <c r="AF252" s="161">
        <v>22376020.136929851</v>
      </c>
      <c r="AG252" s="161">
        <v>19867698.885601439</v>
      </c>
      <c r="AH252" s="161">
        <v>21411754.060633972</v>
      </c>
      <c r="AI252" s="161">
        <v>56246942.448410429</v>
      </c>
      <c r="AJ252" s="161">
        <v>6234113.1929659732</v>
      </c>
      <c r="AK252" s="161">
        <v>37324561.370065063</v>
      </c>
      <c r="AL252" s="161">
        <v>33584404.756876171</v>
      </c>
      <c r="AM252" s="161">
        <v>28466214.379119609</v>
      </c>
      <c r="AN252" s="161">
        <v>413940179.49349803</v>
      </c>
      <c r="AO252" s="161">
        <v>7250669846.6637125</v>
      </c>
      <c r="AP252" s="157">
        <v>5.7089922482674679E-2</v>
      </c>
      <c r="AQ252" s="157"/>
    </row>
    <row r="253" spans="1:43">
      <c r="A253" s="158">
        <v>45291</v>
      </c>
      <c r="B253" s="161">
        <v>604924833.11319602</v>
      </c>
      <c r="C253" s="161">
        <v>262646571.317155</v>
      </c>
      <c r="D253" s="161">
        <v>334080839.28577697</v>
      </c>
      <c r="E253" s="161">
        <v>1336398546.9603801</v>
      </c>
      <c r="F253" s="161">
        <v>210630919.47853401</v>
      </c>
      <c r="G253" s="161">
        <v>393089042.31700897</v>
      </c>
      <c r="H253" s="161">
        <v>374673943.59428197</v>
      </c>
      <c r="I253" s="161">
        <v>402120090.42970699</v>
      </c>
      <c r="J253" s="161">
        <v>503221772.524863</v>
      </c>
      <c r="K253" s="161">
        <v>89280950.798093796</v>
      </c>
      <c r="L253" s="161">
        <v>93306491.229395896</v>
      </c>
      <c r="M253" s="161">
        <v>280040017.14332902</v>
      </c>
      <c r="N253" s="161">
        <v>671964696.49029803</v>
      </c>
      <c r="O253" s="161">
        <v>65920571.2370352</v>
      </c>
      <c r="P253" s="161">
        <v>227108870.71341601</v>
      </c>
      <c r="Q253" s="161">
        <v>954366923.80985904</v>
      </c>
      <c r="R253" s="161">
        <v>424819494.541655</v>
      </c>
      <c r="S253" s="161">
        <v>114979142.415841</v>
      </c>
      <c r="T253" s="157"/>
      <c r="U253" s="158">
        <v>45291</v>
      </c>
      <c r="V253" s="161">
        <v>25378150.695284508</v>
      </c>
      <c r="W253" s="161">
        <v>11611968.529012516</v>
      </c>
      <c r="X253" s="161">
        <v>10162752.953562334</v>
      </c>
      <c r="Y253" s="161">
        <v>30316087.400744885</v>
      </c>
      <c r="Z253" s="161">
        <v>14195599.325612564</v>
      </c>
      <c r="AA253" s="161">
        <v>6642018.5140336901</v>
      </c>
      <c r="AB253" s="161">
        <v>16550381.628829114</v>
      </c>
      <c r="AC253" s="161">
        <v>15005188.85769248</v>
      </c>
      <c r="AD253" s="161">
        <v>18608492.213894859</v>
      </c>
      <c r="AE253" s="161">
        <v>38906474.294276394</v>
      </c>
      <c r="AF253" s="161">
        <v>22195689.191737596</v>
      </c>
      <c r="AG253" s="161">
        <v>19821168.934217289</v>
      </c>
      <c r="AH253" s="161">
        <v>26190419.288906768</v>
      </c>
      <c r="AI253" s="161">
        <v>52806045.230629899</v>
      </c>
      <c r="AJ253" s="161">
        <v>5144630.8765546754</v>
      </c>
      <c r="AK253" s="161">
        <v>35644955.36757043</v>
      </c>
      <c r="AL253" s="161">
        <v>29763165.941460021</v>
      </c>
      <c r="AM253" s="161">
        <v>28059955.579703048</v>
      </c>
      <c r="AN253" s="161">
        <v>407003144.82372302</v>
      </c>
      <c r="AO253" s="161">
        <v>7343573717.399826</v>
      </c>
      <c r="AP253" s="157">
        <v>5.5423035225938E-2</v>
      </c>
      <c r="AQ253" s="157"/>
    </row>
    <row r="254" spans="1:43">
      <c r="A254" s="158">
        <v>45322</v>
      </c>
      <c r="B254" s="184">
        <f>'[4]2009-2024'!L183</f>
        <v>577995749.92111397</v>
      </c>
      <c r="C254" s="184">
        <f>'[4]2009-2024'!M183</f>
        <v>268256150.85410601</v>
      </c>
      <c r="D254" s="184">
        <f>'[4]2009-2024'!N183</f>
        <v>341598953.223827</v>
      </c>
      <c r="E254" s="184">
        <f>'[4]2009-2024'!O183</f>
        <v>1335110662.1767499</v>
      </c>
      <c r="F254" s="184">
        <f>'[4]2009-2024'!P183</f>
        <v>205504824.59</v>
      </c>
      <c r="G254" s="184">
        <f>'[4]2009-2024'!Q183</f>
        <v>385685253.598827</v>
      </c>
      <c r="H254" s="184">
        <f>'[4]2009-2024'!R183</f>
        <v>406953806.95615798</v>
      </c>
      <c r="I254" s="184">
        <f>'[4]2009-2024'!S183</f>
        <v>410614206.37551099</v>
      </c>
      <c r="J254" s="184">
        <f>'[4]2009-2024'!T183</f>
        <v>505942875.03201699</v>
      </c>
      <c r="K254" s="184">
        <f>'[4]2009-2024'!U183</f>
        <v>91767586.771994099</v>
      </c>
      <c r="L254" s="184">
        <f>'[4]2009-2024'!V183</f>
        <v>95090421.730747804</v>
      </c>
      <c r="M254" s="184">
        <f>'[4]2009-2024'!W183</f>
        <v>279809639.81077302</v>
      </c>
      <c r="N254" s="184">
        <f>'[4]2009-2024'!X183</f>
        <v>646747846.99172604</v>
      </c>
      <c r="O254" s="184">
        <f>'[4]2009-2024'!Y183</f>
        <v>57014945.593340203</v>
      </c>
      <c r="P254" s="184">
        <f>'[4]2009-2024'!Z183</f>
        <v>230377722.930015</v>
      </c>
      <c r="Q254" s="184">
        <f>'[4]2009-2024'!AA183</f>
        <v>931314443.44809401</v>
      </c>
      <c r="R254" s="184">
        <f>'[4]2009-2024'!AB183</f>
        <v>420512755.35984999</v>
      </c>
      <c r="S254" s="184">
        <f>'[4]2009-2024'!AC183</f>
        <v>120866207.383468</v>
      </c>
      <c r="U254" s="158">
        <v>45322</v>
      </c>
      <c r="V254" s="184">
        <f>'[4]2009-2024'!AG183-B254*'[4]CAR timeline'!$F254+'[4]Total CAR'!B254*'[4]CAR timeline'!E254*'[4]CAR timeline'!J254</f>
        <v>20460648.7006496</v>
      </c>
      <c r="W254" s="184">
        <f>'[4]2009-2024'!AH183-C254*'[4]CAR timeline'!$F254+'[4]Total CAR'!C254*'[4]CAR timeline'!F254*'[4]CAR timeline'!K254</f>
        <v>8363204.5918840915</v>
      </c>
      <c r="X254" s="184">
        <f>'[4]2009-2024'!AI183-D254*'[4]CAR timeline'!$F254+'[4]Total CAR'!D254*'[4]CAR timeline'!G254*'[4]CAR timeline'!L254</f>
        <v>31565.276425942779</v>
      </c>
      <c r="Y254" s="184">
        <f>'[4]2009-2024'!AJ183-E254*'[4]CAR timeline'!$F254+'[4]Total CAR'!E254*'[4]CAR timeline'!H254*'[4]CAR timeline'!M254</f>
        <v>26830264.383487493</v>
      </c>
      <c r="Z254" s="184">
        <f>'[4]2009-2024'!AK183-F254*'[4]CAR timeline'!$F254+'[4]Total CAR'!F254*'[4]CAR timeline'!I254*'[4]CAR timeline'!N254</f>
        <v>11522038.501499992</v>
      </c>
      <c r="AA254" s="184">
        <f>'[4]2009-2024'!AL183-G254*'[4]CAR timeline'!$F254+'[4]Total CAR'!G254*'[4]CAR timeline'!J254*'[4]CAR timeline'!O254</f>
        <v>4089373.8001759425</v>
      </c>
      <c r="AB254" s="184">
        <f>'[4]2009-2024'!AM183-H254*'[4]CAR timeline'!$F254+'[4]Total CAR'!H254*'[4]CAR timeline'!K254*'[4]CAR timeline'!P254</f>
        <v>5371464.926576294</v>
      </c>
      <c r="AC254" s="184">
        <f>'[4]2009-2024'!AN183-I254*'[4]CAR timeline'!$F254+'[4]Total CAR'!I254*'[4]CAR timeline'!L254*'[4]CAR timeline'!Q254</f>
        <v>3833631.593673341</v>
      </c>
      <c r="AD254" s="184">
        <f>'[4]2009-2024'!AO183-J254*'[4]CAR timeline'!$F254+'[4]Total CAR'!J254*'[4]CAR timeline'!M254*'[4]CAR timeline'!R254</f>
        <v>4310151.4051974416</v>
      </c>
      <c r="AE254" s="184">
        <f>'[4]2009-2024'!AP183-K254*'[4]CAR timeline'!$F254+'[4]Total CAR'!K254*'[4]CAR timeline'!N254*'[4]CAR timeline'!S254</f>
        <v>38691806.274200886</v>
      </c>
      <c r="AF254" s="184">
        <f>'[4]2009-2024'!AQ183-L254*'[4]CAR timeline'!$F254+'[4]Total CAR'!L254*'[4]CAR timeline'!O254*'[4]CAR timeline'!T254</f>
        <v>21532710.640387826</v>
      </c>
      <c r="AG254" s="184">
        <f>'[4]2009-2024'!AR183-M254*'[4]CAR timeline'!$F254+'[4]Total CAR'!M254*'[4]CAR timeline'!P254*'[4]CAR timeline'!U254</f>
        <v>14139189.798384048</v>
      </c>
      <c r="AH254" s="184">
        <f>'[4]2009-2024'!AS183-N254*'[4]CAR timeline'!$F254+'[4]Total CAR'!N254*'[4]CAR timeline'!Q254*'[4]CAR timeline'!V254</f>
        <v>20584302.601241082</v>
      </c>
      <c r="AI254" s="184">
        <f>'[4]2009-2024'!AT183-O254*'[4]CAR timeline'!$F254+'[4]Total CAR'!O254*'[4]CAR timeline'!R254*'[4]CAR timeline'!W254</f>
        <v>26419843.84099897</v>
      </c>
      <c r="AJ254" s="184">
        <f>'[4]2009-2024'!AU183-P254*'[4]CAR timeline'!$F254+'[4]Total CAR'!P254*'[4]CAR timeline'!S254*'[4]CAR timeline'!X254</f>
        <v>2256591.4604977444</v>
      </c>
      <c r="AK254" s="184">
        <f>'[4]2009-2024'!AV183-Q254*'[4]CAR timeline'!$F254+'[4]Total CAR'!Q254*'[4]CAR timeline'!T254*'[4]CAR timeline'!Y254</f>
        <v>16816888.612785876</v>
      </c>
      <c r="AL254" s="184">
        <f>'[4]2009-2024'!AW183-R254*'[4]CAR timeline'!$F254+'[4]Total CAR'!R254*'[4]CAR timeline'!U254*'[4]CAR timeline'!Z254</f>
        <v>22806695.986022502</v>
      </c>
      <c r="AM254" s="184">
        <f>'[4]2009-2024'!AX183-S254*'[4]CAR timeline'!$F254+'[4]Total CAR'!S254*'[4]CAR timeline'!V254*'[4]CAR timeline'!AA254</f>
        <v>27906205.662479799</v>
      </c>
      <c r="AN254" s="184">
        <f t="shared" ref="AN254:AN262" si="2">SUM(V254:AM254)</f>
        <v>275966578.05656886</v>
      </c>
      <c r="AO254" s="184">
        <f>'[4]2009-2024'!AD183</f>
        <v>7311164052.7483168</v>
      </c>
      <c r="AP254">
        <f t="shared" ref="AP254:AP262" si="3">AN254/AO254</f>
        <v>3.7745915160094255E-2</v>
      </c>
    </row>
    <row r="255" spans="1:43">
      <c r="A255" s="158">
        <v>45351</v>
      </c>
      <c r="B255" s="184">
        <f>'[4]2009-2024'!L184</f>
        <v>566441572.203915</v>
      </c>
      <c r="C255" s="184">
        <f>'[4]2009-2024'!M184</f>
        <v>264614522.158934</v>
      </c>
      <c r="D255" s="184">
        <f>'[4]2009-2024'!N184</f>
        <v>335938954.70001101</v>
      </c>
      <c r="E255" s="184">
        <f>'[4]2009-2024'!O184</f>
        <v>1347636774.5964501</v>
      </c>
      <c r="F255" s="184">
        <f>'[4]2009-2024'!P184</f>
        <v>205102298.333197</v>
      </c>
      <c r="G255" s="184">
        <f>'[4]2009-2024'!Q184</f>
        <v>385214499.62821299</v>
      </c>
      <c r="H255" s="184">
        <f>'[4]2009-2024'!R184</f>
        <v>390847307.14326</v>
      </c>
      <c r="I255" s="184">
        <f>'[4]2009-2024'!S184</f>
        <v>413623658.59096199</v>
      </c>
      <c r="J255" s="184">
        <f>'[4]2009-2024'!T184</f>
        <v>511960852.95047897</v>
      </c>
      <c r="K255" s="184">
        <f>'[4]2009-2024'!U184</f>
        <v>91942259.064263299</v>
      </c>
      <c r="L255" s="184">
        <f>'[4]2009-2024'!V184</f>
        <v>99173284.6935267</v>
      </c>
      <c r="M255" s="184">
        <f>'[4]2009-2024'!W184</f>
        <v>273895394.59237701</v>
      </c>
      <c r="N255" s="184">
        <f>'[4]2009-2024'!X184</f>
        <v>621703683.20446599</v>
      </c>
      <c r="O255" s="184">
        <f>'[4]2009-2024'!Y184</f>
        <v>51550506.109451398</v>
      </c>
      <c r="P255" s="184">
        <f>'[4]2009-2024'!Z184</f>
        <v>229732167.98416901</v>
      </c>
      <c r="Q255" s="184">
        <f>'[4]2009-2024'!AA184</f>
        <v>924849219.09009099</v>
      </c>
      <c r="R255" s="184">
        <f>'[4]2009-2024'!AB184</f>
        <v>433323819.38554502</v>
      </c>
      <c r="S255" s="184">
        <f>'[4]2009-2024'!AC184</f>
        <v>131570768.57745101</v>
      </c>
      <c r="U255" s="158">
        <v>45351</v>
      </c>
      <c r="V255" s="184">
        <f>'[4]2009-2024'!AG184-B255*'[4]CAR timeline'!$F255+'[4]Total CAR'!B255*'[4]CAR timeline'!E255*'[4]CAR timeline'!J255</f>
        <v>23942872.062471457</v>
      </c>
      <c r="W255" s="184">
        <f>'[4]2009-2024'!AH184-C255*'[4]CAR timeline'!$F255+'[4]Total CAR'!C255*'[4]CAR timeline'!F255*'[4]CAR timeline'!K255</f>
        <v>9836470.6061598957</v>
      </c>
      <c r="X255" s="184">
        <f>'[4]2009-2024'!AI184-D255*'[4]CAR timeline'!$F255+'[4]Total CAR'!D255*'[4]CAR timeline'!G255*'[4]CAR timeline'!L255</f>
        <v>1215941.2049983367</v>
      </c>
      <c r="Y255" s="184">
        <f>'[4]2009-2024'!AJ184-E255*'[4]CAR timeline'!$F255+'[4]Total CAR'!E255*'[4]CAR timeline'!H255*'[4]CAR timeline'!M255</f>
        <v>28184567.220532447</v>
      </c>
      <c r="Z255" s="184">
        <f>'[4]2009-2024'!AK184-F255*'[4]CAR timeline'!$F255+'[4]Total CAR'!F255*'[4]CAR timeline'!I255*'[4]CAR timeline'!N255</f>
        <v>12854848.970020443</v>
      </c>
      <c r="AA255" s="184">
        <f>'[4]2009-2024'!AL184-G255*'[4]CAR timeline'!$F255+'[4]Total CAR'!G255*'[4]CAR timeline'!J255*'[4]CAR timeline'!O255</f>
        <v>6666549.0557680428</v>
      </c>
      <c r="AB255" s="184">
        <f>'[4]2009-2024'!AM184-H255*'[4]CAR timeline'!$F255+'[4]Total CAR'!H255*'[4]CAR timeline'!K255*'[4]CAR timeline'!P255</f>
        <v>9251251.4485109895</v>
      </c>
      <c r="AC255" s="184">
        <f>'[4]2009-2024'!AN184-I255*'[4]CAR timeline'!$F255+'[4]Total CAR'!I255*'[4]CAR timeline'!L255*'[4]CAR timeline'!Q255</f>
        <v>6036197.3813556954</v>
      </c>
      <c r="AD255" s="184">
        <f>'[4]2009-2024'!AO184-J255*'[4]CAR timeline'!$F255+'[4]Total CAR'!J255*'[4]CAR timeline'!M255*'[4]CAR timeline'!R255</f>
        <v>5465057.1374281347</v>
      </c>
      <c r="AE255" s="184">
        <f>'[4]2009-2024'!AP184-K255*'[4]CAR timeline'!$F255+'[4]Total CAR'!K255*'[4]CAR timeline'!N255*'[4]CAR timeline'!S255</f>
        <v>39217127.170360506</v>
      </c>
      <c r="AF255" s="184">
        <f>'[4]2009-2024'!AQ184-L255*'[4]CAR timeline'!$F255+'[4]Total CAR'!L255*'[4]CAR timeline'!O255*'[4]CAR timeline'!T255</f>
        <v>21281882.745970994</v>
      </c>
      <c r="AG255" s="184">
        <f>'[4]2009-2024'!AR184-M255*'[4]CAR timeline'!$F255+'[4]Total CAR'!M255*'[4]CAR timeline'!P255*'[4]CAR timeline'!U255</f>
        <v>15903130.43114344</v>
      </c>
      <c r="AH255" s="184">
        <f>'[4]2009-2024'!AS184-N255*'[4]CAR timeline'!$F255+'[4]Total CAR'!N255*'[4]CAR timeline'!Q255*'[4]CAR timeline'!V255</f>
        <v>25038826.66933009</v>
      </c>
      <c r="AI255" s="184">
        <f>'[4]2009-2024'!AT184-O255*'[4]CAR timeline'!$F255+'[4]Total CAR'!O255*'[4]CAR timeline'!R255*'[4]CAR timeline'!W255</f>
        <v>27588120.463582292</v>
      </c>
      <c r="AJ255" s="184">
        <f>'[4]2009-2024'!AU184-P255*'[4]CAR timeline'!$F255+'[4]Total CAR'!P255*'[4]CAR timeline'!S255*'[4]CAR timeline'!X255</f>
        <v>3068575.6623746455</v>
      </c>
      <c r="AK255" s="184">
        <f>'[4]2009-2024'!AV184-Q255*'[4]CAR timeline'!$F255+'[4]Total CAR'!Q255*'[4]CAR timeline'!T255*'[4]CAR timeline'!Y255</f>
        <v>26470902.446486324</v>
      </c>
      <c r="AL255" s="184">
        <f>'[4]2009-2024'!AW184-R255*'[4]CAR timeline'!$F255+'[4]Total CAR'!R255*'[4]CAR timeline'!U255*'[4]CAR timeline'!Z255</f>
        <v>25675597.432168245</v>
      </c>
      <c r="AM255" s="184">
        <f>'[4]2009-2024'!AX184-S255*'[4]CAR timeline'!$F255+'[4]Total CAR'!S255*'[4]CAR timeline'!V255*'[4]CAR timeline'!AA255</f>
        <v>26969872.473382343</v>
      </c>
      <c r="AN255" s="184">
        <f t="shared" si="2"/>
        <v>314667790.5820443</v>
      </c>
      <c r="AO255" s="184">
        <f>'[4]2009-2024'!AD184</f>
        <v>7279121543.0067596</v>
      </c>
      <c r="AP255">
        <f t="shared" si="3"/>
        <v>4.322881390603428E-2</v>
      </c>
    </row>
    <row r="256" spans="1:43">
      <c r="A256" s="158">
        <v>45382</v>
      </c>
      <c r="B256" s="184">
        <f>'[4]2009-2024'!L185</f>
        <v>561025104.94252205</v>
      </c>
      <c r="C256" s="184">
        <f>'[4]2009-2024'!M185</f>
        <v>261035541.355762</v>
      </c>
      <c r="D256" s="184">
        <f>'[4]2009-2024'!N185</f>
        <v>328970726.76590902</v>
      </c>
      <c r="E256" s="184">
        <f>'[4]2009-2024'!O185</f>
        <v>1327829119.50442</v>
      </c>
      <c r="F256" s="184">
        <f>'[4]2009-2024'!P185</f>
        <v>208226985.62401801</v>
      </c>
      <c r="G256" s="184">
        <f>'[4]2009-2024'!Q185</f>
        <v>387469428.026833</v>
      </c>
      <c r="H256" s="184">
        <f>'[4]2009-2024'!R185</f>
        <v>417645772.432845</v>
      </c>
      <c r="I256" s="184">
        <f>'[4]2009-2024'!S185</f>
        <v>417476942.93959099</v>
      </c>
      <c r="J256" s="184">
        <f>'[4]2009-2024'!T185</f>
        <v>520074082.59253001</v>
      </c>
      <c r="K256" s="184">
        <f>'[4]2009-2024'!U185</f>
        <v>95502677.126832798</v>
      </c>
      <c r="L256" s="184">
        <f>'[4]2009-2024'!V185</f>
        <v>102771467.831367</v>
      </c>
      <c r="M256" s="184">
        <f>'[4]2009-2024'!W185</f>
        <v>272994139.17986298</v>
      </c>
      <c r="N256" s="184">
        <f>'[4]2009-2024'!X185</f>
        <v>631108218.76610005</v>
      </c>
      <c r="O256" s="184">
        <f>'[4]2009-2024'!Y185</f>
        <v>49045229.3703079</v>
      </c>
      <c r="P256" s="184">
        <f>'[4]2009-2024'!Z185</f>
        <v>232666851.73533699</v>
      </c>
      <c r="Q256" s="184">
        <f>'[4]2009-2024'!AA185</f>
        <v>931075035.81187606</v>
      </c>
      <c r="R256" s="184">
        <f>'[4]2009-2024'!AB185</f>
        <v>434781757.14830798</v>
      </c>
      <c r="S256" s="184">
        <f>'[4]2009-2024'!AC185</f>
        <v>143027427.39387</v>
      </c>
      <c r="U256" s="158">
        <v>45382</v>
      </c>
      <c r="V256" s="184">
        <f>'[4]2009-2024'!AG185-B256*'[4]CAR timeline'!$F256+'[4]Total CAR'!B256*'[4]CAR timeline'!E256*'[4]CAR timeline'!J256</f>
        <v>21158082.482759513</v>
      </c>
      <c r="W256" s="184">
        <f>'[4]2009-2024'!AH185-C256*'[4]CAR timeline'!$F256+'[4]Total CAR'!C256*'[4]CAR timeline'!F256*'[4]CAR timeline'!K256</f>
        <v>9825217.5266356915</v>
      </c>
      <c r="X256" s="184">
        <f>'[4]2009-2024'!AI185-D256*'[4]CAR timeline'!$F256+'[4]Total CAR'!D256*'[4]CAR timeline'!G256*'[4]CAR timeline'!L256</f>
        <v>3654009.8851136416</v>
      </c>
      <c r="Y256" s="184">
        <f>'[4]2009-2024'!AJ185-E256*'[4]CAR timeline'!$F256+'[4]Total CAR'!E256*'[4]CAR timeline'!H256*'[4]CAR timeline'!M256</f>
        <v>34375924.304336965</v>
      </c>
      <c r="Z256" s="184">
        <f>'[4]2009-2024'!AK185-F256*'[4]CAR timeline'!$F256+'[4]Total CAR'!F256*'[4]CAR timeline'!I256*'[4]CAR timeline'!N256</f>
        <v>13522441.606397297</v>
      </c>
      <c r="AA256" s="184">
        <f>'[4]2009-2024'!AL185-G256*'[4]CAR timeline'!$F256+'[4]Total CAR'!G256*'[4]CAR timeline'!J256*'[4]CAR timeline'!O256</f>
        <v>8356824.0959750414</v>
      </c>
      <c r="AB256" s="184">
        <f>'[4]2009-2024'!AM185-H256*'[4]CAR timeline'!$F256+'[4]Total CAR'!H256*'[4]CAR timeline'!K256*'[4]CAR timeline'!P256</f>
        <v>7229345.0050732493</v>
      </c>
      <c r="AC256" s="184">
        <f>'[4]2009-2024'!AN185-I256*'[4]CAR timeline'!$F256+'[4]Total CAR'!I256*'[4]CAR timeline'!L256*'[4]CAR timeline'!Q256</f>
        <v>7635348.009061344</v>
      </c>
      <c r="AD256" s="184">
        <f>'[4]2009-2024'!AO185-J256*'[4]CAR timeline'!$F256+'[4]Total CAR'!J256*'[4]CAR timeline'!M256*'[4]CAR timeline'!R256</f>
        <v>6604495.7711204886</v>
      </c>
      <c r="AE256" s="184">
        <f>'[4]2009-2024'!AP185-K256*'[4]CAR timeline'!$F256+'[4]Total CAR'!K256*'[4]CAR timeline'!N256*'[4]CAR timeline'!S256</f>
        <v>39048538.14097508</v>
      </c>
      <c r="AF256" s="184">
        <f>'[4]2009-2024'!AQ185-L256*'[4]CAR timeline'!$F256+'[4]Total CAR'!L256*'[4]CAR timeline'!O256*'[4]CAR timeline'!T256</f>
        <v>20923342.115294948</v>
      </c>
      <c r="AG256" s="184">
        <f>'[4]2009-2024'!AR185-M256*'[4]CAR timeline'!$F256+'[4]Total CAR'!M256*'[4]CAR timeline'!P256*'[4]CAR timeline'!U256</f>
        <v>17453210.833020546</v>
      </c>
      <c r="AH256" s="184">
        <f>'[4]2009-2024'!AS185-N256*'[4]CAR timeline'!$F256+'[4]Total CAR'!N256*'[4]CAR timeline'!Q256*'[4]CAR timeline'!V256</f>
        <v>24367902.815084979</v>
      </c>
      <c r="AI256" s="184">
        <f>'[4]2009-2024'!AT185-O256*'[4]CAR timeline'!$F256+'[4]Total CAR'!O256*'[4]CAR timeline'!R256*'[4]CAR timeline'!W256</f>
        <v>28179573.17445381</v>
      </c>
      <c r="AJ256" s="184">
        <f>'[4]2009-2024'!AU185-P256*'[4]CAR timeline'!$F256+'[4]Total CAR'!P256*'[4]CAR timeline'!S256*'[4]CAR timeline'!X256</f>
        <v>2977472.7596994489</v>
      </c>
      <c r="AK256" s="184">
        <f>'[4]2009-2024'!AV185-Q256*'[4]CAR timeline'!$F256+'[4]Total CAR'!Q256*'[4]CAR timeline'!T256*'[4]CAR timeline'!Y256</f>
        <v>50060508.048218548</v>
      </c>
      <c r="AL256" s="184">
        <f>'[4]2009-2024'!AW185-R256*'[4]CAR timeline'!$F256+'[4]Total CAR'!R256*'[4]CAR timeline'!U256*'[4]CAR timeline'!Z256</f>
        <v>29471386.137753785</v>
      </c>
      <c r="AM256" s="184">
        <f>'[4]2009-2024'!AX185-S256*'[4]CAR timeline'!$F256+'[4]Total CAR'!S256*'[4]CAR timeline'!V256*'[4]CAR timeline'!AA256</f>
        <v>25899143.610919498</v>
      </c>
      <c r="AN256" s="184">
        <f t="shared" si="2"/>
        <v>350742766.32189381</v>
      </c>
      <c r="AO256" s="184">
        <f>'[4]2009-2024'!AD185</f>
        <v>7322726508.5482922</v>
      </c>
      <c r="AP256">
        <f t="shared" si="3"/>
        <v>4.7897837767455757E-2</v>
      </c>
    </row>
    <row r="257" spans="1:42">
      <c r="A257" s="158">
        <v>45412</v>
      </c>
      <c r="B257" s="184">
        <f>'[4]2009-2024'!L186</f>
        <v>550199557.90742397</v>
      </c>
      <c r="C257" s="184">
        <f>'[4]2009-2024'!M186</f>
        <v>263569176.01354799</v>
      </c>
      <c r="D257" s="184">
        <f>'[4]2009-2024'!N186</f>
        <v>324697934.98200798</v>
      </c>
      <c r="E257" s="184">
        <f>'[4]2009-2024'!O186</f>
        <v>1322561543.4090199</v>
      </c>
      <c r="F257" s="184">
        <f>'[4]2009-2024'!P186</f>
        <v>207633738.71678799</v>
      </c>
      <c r="G257" s="184">
        <f>'[4]2009-2024'!Q186</f>
        <v>375802705.51909101</v>
      </c>
      <c r="H257" s="184">
        <f>'[4]2009-2024'!R186</f>
        <v>420270587.42757601</v>
      </c>
      <c r="I257" s="184">
        <f>'[4]2009-2024'!S186</f>
        <v>419088873.93298501</v>
      </c>
      <c r="J257" s="184">
        <f>'[4]2009-2024'!T186</f>
        <v>522029699.26419502</v>
      </c>
      <c r="K257" s="184">
        <f>'[4]2009-2024'!U186</f>
        <v>95515457.047424197</v>
      </c>
      <c r="L257" s="184">
        <f>'[4]2009-2024'!V186</f>
        <v>101088589.38872699</v>
      </c>
      <c r="M257" s="184">
        <f>'[4]2009-2024'!W186</f>
        <v>263998948.179636</v>
      </c>
      <c r="N257" s="184">
        <f>'[4]2009-2024'!X186</f>
        <v>633265442.80825698</v>
      </c>
      <c r="O257" s="184">
        <f>'[4]2009-2024'!Y186</f>
        <v>45484030.668727301</v>
      </c>
      <c r="P257" s="184">
        <f>'[4]2009-2024'!Z186</f>
        <v>235386355.96393901</v>
      </c>
      <c r="Q257" s="184">
        <f>'[4]2009-2024'!AA186</f>
        <v>972631221.16515195</v>
      </c>
      <c r="R257" s="184">
        <f>'[4]2009-2024'!AB186</f>
        <v>441067423.84693801</v>
      </c>
      <c r="S257" s="184">
        <f>'[4]2009-2024'!AC186</f>
        <v>150869535.630337</v>
      </c>
      <c r="U257" s="158">
        <v>45412</v>
      </c>
      <c r="V257" s="184">
        <f>'[4]2009-2024'!AG186-B257*'[4]CAR timeline'!$F257+'[4]Total CAR'!B257*'[4]CAR timeline'!E257*'[4]CAR timeline'!J257</f>
        <v>21982841.612497754</v>
      </c>
      <c r="W257" s="184">
        <f>'[4]2009-2024'!AH186-C257*'[4]CAR timeline'!$F257+'[4]Total CAR'!C257*'[4]CAR timeline'!F257*'[4]CAR timeline'!K257</f>
        <v>10520955.827967793</v>
      </c>
      <c r="X257" s="184">
        <f>'[4]2009-2024'!AI186-D257*'[4]CAR timeline'!$F257+'[4]Total CAR'!D257*'[4]CAR timeline'!G257*'[4]CAR timeline'!L257</f>
        <v>4978625.1526987925</v>
      </c>
      <c r="Y257" s="184">
        <f>'[4]2009-2024'!AJ186-E257*'[4]CAR timeline'!$F257+'[4]Total CAR'!E257*'[4]CAR timeline'!H257*'[4]CAR timeline'!M257</f>
        <v>38428741.718646973</v>
      </c>
      <c r="Z257" s="184">
        <f>'[4]2009-2024'!AK186-F257*'[4]CAR timeline'!$F257+'[4]Total CAR'!F257*'[4]CAR timeline'!I257*'[4]CAR timeline'!N257</f>
        <v>14867693.222481798</v>
      </c>
      <c r="AA257" s="184">
        <f>'[4]2009-2024'!AL186-G257*'[4]CAR timeline'!$F257+'[4]Total CAR'!G257*'[4]CAR timeline'!J257*'[4]CAR timeline'!O257</f>
        <v>10762821.702136338</v>
      </c>
      <c r="AB257" s="184">
        <f>'[4]2009-2024'!AM186-H257*'[4]CAR timeline'!$F257+'[4]Total CAR'!H257*'[4]CAR timeline'!K257*'[4]CAR timeline'!P257</f>
        <v>8316837.5858635902</v>
      </c>
      <c r="AC257" s="184">
        <f>'[4]2009-2024'!AN186-I257*'[4]CAR timeline'!$F257+'[4]Total CAR'!I257*'[4]CAR timeline'!L257*'[4]CAR timeline'!Q257</f>
        <v>8893694.0800522417</v>
      </c>
      <c r="AD257" s="184">
        <f>'[4]2009-2024'!AO186-J257*'[4]CAR timeline'!$F257+'[4]Total CAR'!J257*'[4]CAR timeline'!M257*'[4]CAR timeline'!R257</f>
        <v>8127157.6803707331</v>
      </c>
      <c r="AE257" s="184">
        <f>'[4]2009-2024'!AP186-K257*'[4]CAR timeline'!$F257+'[4]Total CAR'!K257*'[4]CAR timeline'!N257*'[4]CAR timeline'!S257</f>
        <v>39602850.57288637</v>
      </c>
      <c r="AF257" s="184">
        <f>'[4]2009-2024'!AQ186-L257*'[4]CAR timeline'!$F257+'[4]Total CAR'!L257*'[4]CAR timeline'!O257*'[4]CAR timeline'!T257</f>
        <v>21099867.991690949</v>
      </c>
      <c r="AG257" s="184">
        <f>'[4]2009-2024'!AR186-M257*'[4]CAR timeline'!$F257+'[4]Total CAR'!M257*'[4]CAR timeline'!P257*'[4]CAR timeline'!U257</f>
        <v>18905873.503054589</v>
      </c>
      <c r="AH257" s="184">
        <f>'[4]2009-2024'!AS186-N257*'[4]CAR timeline'!$F257+'[4]Total CAR'!N257*'[4]CAR timeline'!Q257*'[4]CAR timeline'!V257</f>
        <v>25496164.808761448</v>
      </c>
      <c r="AI257" s="184">
        <f>'[4]2009-2024'!AT186-O257*'[4]CAR timeline'!$F257+'[4]Total CAR'!O257*'[4]CAR timeline'!R257*'[4]CAR timeline'!W257</f>
        <v>28876474.999690905</v>
      </c>
      <c r="AJ257" s="184">
        <f>'[4]2009-2024'!AU186-P257*'[4]CAR timeline'!$F257+'[4]Total CAR'!P257*'[4]CAR timeline'!S257*'[4]CAR timeline'!X257</f>
        <v>4030735.2054091468</v>
      </c>
      <c r="AK257" s="184">
        <f>'[4]2009-2024'!AV186-Q257*'[4]CAR timeline'!$F257+'[4]Total CAR'!Q257*'[4]CAR timeline'!T257*'[4]CAR timeline'!Y257</f>
        <v>52478394.125227183</v>
      </c>
      <c r="AL257" s="184">
        <f>'[4]2009-2024'!AW186-R257*'[4]CAR timeline'!$F257+'[4]Total CAR'!R257*'[4]CAR timeline'!U257*'[4]CAR timeline'!Z257</f>
        <v>29779742.92295929</v>
      </c>
      <c r="AM257" s="184">
        <f>'[4]2009-2024'!AX186-S257*'[4]CAR timeline'!$F257+'[4]Total CAR'!S257*'[4]CAR timeline'!V257*'[4]CAR timeline'!AA257</f>
        <v>25351368.015449446</v>
      </c>
      <c r="AN257" s="184">
        <f t="shared" si="2"/>
        <v>372500840.72784531</v>
      </c>
      <c r="AO257" s="184">
        <f>'[4]2009-2024'!AD186</f>
        <v>7345160821.8717718</v>
      </c>
      <c r="AP257">
        <f t="shared" si="3"/>
        <v>5.0713776016808938E-2</v>
      </c>
    </row>
    <row r="258" spans="1:42">
      <c r="A258" s="158">
        <v>45443</v>
      </c>
      <c r="B258" s="184">
        <f>'[4]2009-2024'!L187</f>
        <v>551699666.51907897</v>
      </c>
      <c r="C258" s="184">
        <f>'[4]2009-2024'!M187</f>
        <v>266498341.03796899</v>
      </c>
      <c r="D258" s="184">
        <f>'[4]2009-2024'!N187</f>
        <v>327473319.249897</v>
      </c>
      <c r="E258" s="184">
        <f>'[4]2009-2024'!O187</f>
        <v>1324693586.56811</v>
      </c>
      <c r="F258" s="184">
        <f>'[4]2009-2024'!P187</f>
        <v>213595758.132258</v>
      </c>
      <c r="G258" s="184">
        <f>'[4]2009-2024'!Q187</f>
        <v>376804098.69457501</v>
      </c>
      <c r="H258" s="184">
        <f>'[4]2009-2024'!R187</f>
        <v>420581894.35997099</v>
      </c>
      <c r="I258" s="184">
        <f>'[4]2009-2024'!S187</f>
        <v>419999692.49555302</v>
      </c>
      <c r="J258" s="184">
        <f>'[4]2009-2024'!T187</f>
        <v>530753202.74909902</v>
      </c>
      <c r="K258" s="184">
        <f>'[4]2009-2024'!U187</f>
        <v>93881283.254252195</v>
      </c>
      <c r="L258" s="184">
        <f>'[4]2009-2024'!V187</f>
        <v>98758668.769176006</v>
      </c>
      <c r="M258" s="184">
        <f>'[4]2009-2024'!W187</f>
        <v>261212999.77248299</v>
      </c>
      <c r="N258" s="184">
        <f>'[4]2009-2024'!X187</f>
        <v>641267178.95508599</v>
      </c>
      <c r="O258" s="184">
        <f>'[4]2009-2024'!Y187</f>
        <v>45225292.5717595</v>
      </c>
      <c r="P258" s="184">
        <f>'[4]2009-2024'!Z187</f>
        <v>239333853.59727299</v>
      </c>
      <c r="Q258" s="184">
        <f>'[4]2009-2024'!AA187</f>
        <v>1005083989.66987</v>
      </c>
      <c r="R258" s="184">
        <f>'[4]2009-2024'!AB187</f>
        <v>441356890.976215</v>
      </c>
      <c r="S258" s="184">
        <f>'[4]2009-2024'!AC187</f>
        <v>155498089.23216999</v>
      </c>
      <c r="U258" s="158">
        <v>45443</v>
      </c>
      <c r="V258" s="184">
        <f>'[4]2009-2024'!AG187-B258*'[4]CAR timeline'!$F258+'[4]Total CAR'!B258*'[4]CAR timeline'!E258*'[4]CAR timeline'!J258</f>
        <v>23824737.439924333</v>
      </c>
      <c r="W258" s="184">
        <f>'[4]2009-2024'!AH187-C258*'[4]CAR timeline'!$F258+'[4]Total CAR'!C258*'[4]CAR timeline'!F258*'[4]CAR timeline'!K258</f>
        <v>11035043.874304645</v>
      </c>
      <c r="X258" s="184">
        <f>'[4]2009-2024'!AI187-D258*'[4]CAR timeline'!$F258+'[4]Total CAR'!D258*'[4]CAR timeline'!G258*'[4]CAR timeline'!L258</f>
        <v>5715142.0825154409</v>
      </c>
      <c r="Y258" s="184">
        <f>'[4]2009-2024'!AJ187-E258*'[4]CAR timeline'!$F258+'[4]Total CAR'!E258*'[4]CAR timeline'!H258*'[4]CAR timeline'!M258</f>
        <v>39973270.984783471</v>
      </c>
      <c r="Z258" s="184">
        <f>'[4]2009-2024'!AK187-F258*'[4]CAR timeline'!$F258+'[4]Total CAR'!F258*'[4]CAR timeline'!I258*'[4]CAR timeline'!N258</f>
        <v>14383606.020161297</v>
      </c>
      <c r="AA258" s="184">
        <f>'[4]2009-2024'!AL187-G258*'[4]CAR timeline'!$F258+'[4]Total CAR'!G258*'[4]CAR timeline'!J258*'[4]CAR timeline'!O258</f>
        <v>11306461.695813738</v>
      </c>
      <c r="AB258" s="184">
        <f>'[4]2009-2024'!AM187-H258*'[4]CAR timeline'!$F258+'[4]Total CAR'!H258*'[4]CAR timeline'!K258*'[4]CAR timeline'!P258</f>
        <v>7959708.4560043439</v>
      </c>
      <c r="AC258" s="184">
        <f>'[4]2009-2024'!AN187-I258*'[4]CAR timeline'!$F258+'[4]Total CAR'!I258*'[4]CAR timeline'!L258*'[4]CAR timeline'!Q258</f>
        <v>10077125.125667036</v>
      </c>
      <c r="AD258" s="184">
        <f>'[4]2009-2024'!AO187-J258*'[4]CAR timeline'!$F258+'[4]Total CAR'!J258*'[4]CAR timeline'!M258*'[4]CAR timeline'!R258</f>
        <v>7774568.4376351237</v>
      </c>
      <c r="AE258" s="184">
        <f>'[4]2009-2024'!AP187-K258*'[4]CAR timeline'!$F258+'[4]Total CAR'!K258*'[4]CAR timeline'!N258*'[4]CAR timeline'!S258</f>
        <v>40324467.991862163</v>
      </c>
      <c r="AF258" s="184">
        <f>'[4]2009-2024'!AQ187-L258*'[4]CAR timeline'!$F258+'[4]Total CAR'!L258*'[4]CAR timeline'!O258*'[4]CAR timeline'!T258</f>
        <v>21513493.334623598</v>
      </c>
      <c r="AG258" s="184">
        <f>'[4]2009-2024'!AR187-M258*'[4]CAR timeline'!$F258+'[4]Total CAR'!M258*'[4]CAR timeline'!P258*'[4]CAR timeline'!U258</f>
        <v>19671305.324127547</v>
      </c>
      <c r="AH258" s="184">
        <f>'[4]2009-2024'!AS187-N258*'[4]CAR timeline'!$F258+'[4]Total CAR'!N258*'[4]CAR timeline'!Q258*'[4]CAR timeline'!V258</f>
        <v>23323148.336737096</v>
      </c>
      <c r="AI258" s="184">
        <f>'[4]2009-2024'!AT187-O258*'[4]CAR timeline'!$F258+'[4]Total CAR'!O258*'[4]CAR timeline'!R258*'[4]CAR timeline'!W258</f>
        <v>29112207.374236073</v>
      </c>
      <c r="AJ258" s="184">
        <f>'[4]2009-2024'!AU187-P258*'[4]CAR timeline'!$F258+'[4]Total CAR'!P258*'[4]CAR timeline'!S258*'[4]CAR timeline'!X258</f>
        <v>3627384.9904090464</v>
      </c>
      <c r="AK258" s="184">
        <f>'[4]2009-2024'!AV187-Q258*'[4]CAR timeline'!$F258+'[4]Total CAR'!Q258*'[4]CAR timeline'!T258*'[4]CAR timeline'!Y258</f>
        <v>56324325.709519476</v>
      </c>
      <c r="AL258" s="184">
        <f>'[4]2009-2024'!AW187-R258*'[4]CAR timeline'!$F258+'[4]Total CAR'!R258*'[4]CAR timeline'!U258*'[4]CAR timeline'!Z258</f>
        <v>29974170.483567737</v>
      </c>
      <c r="AM258" s="184">
        <f>'[4]2009-2024'!AX187-S258*'[4]CAR timeline'!$F258+'[4]Total CAR'!S258*'[4]CAR timeline'!V258*'[4]CAR timeline'!AA258</f>
        <v>25403617.8551745</v>
      </c>
      <c r="AN258" s="184">
        <f t="shared" si="2"/>
        <v>381323785.51706666</v>
      </c>
      <c r="AO258" s="184">
        <f>'[4]2009-2024'!AD187</f>
        <v>7413717806.6047955</v>
      </c>
      <c r="AP258">
        <f t="shared" si="3"/>
        <v>5.1434893458899893E-2</v>
      </c>
    </row>
    <row r="259" spans="1:42">
      <c r="A259" s="158">
        <v>45473</v>
      </c>
      <c r="B259" s="184">
        <f>'[4]2009-2024'!L188</f>
        <v>558911754.43060601</v>
      </c>
      <c r="C259" s="184">
        <f>'[4]2009-2024'!M188</f>
        <v>273020116.45802999</v>
      </c>
      <c r="D259" s="184">
        <f>'[4]2009-2024'!N188</f>
        <v>335620657.83757597</v>
      </c>
      <c r="E259" s="184">
        <f>'[4]2009-2024'!O188</f>
        <v>1371987356.0368199</v>
      </c>
      <c r="F259" s="184">
        <f>'[4]2009-2024'!P188</f>
        <v>206962021.493909</v>
      </c>
      <c r="G259" s="184">
        <f>'[4]2009-2024'!Q188</f>
        <v>389310140.290151</v>
      </c>
      <c r="H259" s="184">
        <f>'[4]2009-2024'!R188</f>
        <v>422892457.39681798</v>
      </c>
      <c r="I259" s="184">
        <f>'[4]2009-2024'!S188</f>
        <v>425565102.04499501</v>
      </c>
      <c r="J259" s="184">
        <f>'[4]2009-2024'!T188</f>
        <v>543978702.51812696</v>
      </c>
      <c r="K259" s="184">
        <f>'[4]2009-2024'!U188</f>
        <v>94406085.189090893</v>
      </c>
      <c r="L259" s="184">
        <f>'[4]2009-2024'!V188</f>
        <v>101419694.35284799</v>
      </c>
      <c r="M259" s="184">
        <f>'[4]2009-2024'!W188</f>
        <v>260364905.30378801</v>
      </c>
      <c r="N259" s="184">
        <f>'[4]2009-2024'!X188</f>
        <v>649186354.223786</v>
      </c>
      <c r="O259" s="184">
        <f>'[4]2009-2024'!Y188</f>
        <v>44435445.896060601</v>
      </c>
      <c r="P259" s="184">
        <f>'[4]2009-2024'!Z188</f>
        <v>236989820.166439</v>
      </c>
      <c r="Q259" s="184">
        <f>'[4]2009-2024'!AA188</f>
        <v>1001035270.15576</v>
      </c>
      <c r="R259" s="184">
        <f>'[4]2009-2024'!AB188</f>
        <v>441605842.71197999</v>
      </c>
      <c r="S259" s="184">
        <f>'[4]2009-2024'!AC188</f>
        <v>165292455.179611</v>
      </c>
      <c r="U259" s="158">
        <v>45473</v>
      </c>
      <c r="V259" s="184">
        <f>'[4]2009-2024'!AG188-B259*'[4]CAR timeline'!$F259+'[4]Total CAR'!B259*'[4]CAR timeline'!E259*'[4]CAR timeline'!J259</f>
        <v>24896346.721868172</v>
      </c>
      <c r="W259" s="184">
        <f>'[4]2009-2024'!AH188-C259*'[4]CAR timeline'!$F259+'[4]Total CAR'!C259*'[4]CAR timeline'!F259*'[4]CAR timeline'!K259</f>
        <v>11536626.231295496</v>
      </c>
      <c r="X259" s="184">
        <f>'[4]2009-2024'!AI188-D259*'[4]CAR timeline'!$F259+'[4]Total CAR'!D259*'[4]CAR timeline'!G259*'[4]CAR timeline'!L259</f>
        <v>5583567.6543635949</v>
      </c>
      <c r="Y259" s="184">
        <f>'[4]2009-2024'!AJ188-E259*'[4]CAR timeline'!$F259+'[4]Total CAR'!E259*'[4]CAR timeline'!H259*'[4]CAR timeline'!M259</f>
        <v>38294062.124476969</v>
      </c>
      <c r="Z259" s="184">
        <f>'[4]2009-2024'!AK188-F259*'[4]CAR timeline'!$F259+'[4]Total CAR'!F259*'[4]CAR timeline'!I259*'[4]CAR timeline'!N259</f>
        <v>16657769.945913646</v>
      </c>
      <c r="AA259" s="184">
        <f>'[4]2009-2024'!AL188-G259*'[4]CAR timeline'!$F259+'[4]Total CAR'!G259*'[4]CAR timeline'!J259*'[4]CAR timeline'!O259</f>
        <v>10568619.766477346</v>
      </c>
      <c r="AB259" s="184">
        <f>'[4]2009-2024'!AM188-H259*'[4]CAR timeline'!$F259+'[4]Total CAR'!H259*'[4]CAR timeline'!K259*'[4]CAR timeline'!P259</f>
        <v>9137142.3904772922</v>
      </c>
      <c r="AC259" s="184">
        <f>'[4]2009-2024'!AN188-I259*'[4]CAR timeline'!$F259+'[4]Total CAR'!I259*'[4]CAR timeline'!L259*'[4]CAR timeline'!Q259</f>
        <v>10587938.963250734</v>
      </c>
      <c r="AD259" s="184">
        <f>'[4]2009-2024'!AO188-J259*'[4]CAR timeline'!$F259+'[4]Total CAR'!J259*'[4]CAR timeline'!M259*'[4]CAR timeline'!R259</f>
        <v>5839237.6722809374</v>
      </c>
      <c r="AE259" s="184">
        <f>'[4]2009-2024'!AP188-K259*'[4]CAR timeline'!$F259+'[4]Total CAR'!K259*'[4]CAR timeline'!N259*'[4]CAR timeline'!S259</f>
        <v>40626405.891636364</v>
      </c>
      <c r="AF259" s="184">
        <f>'[4]2009-2024'!AQ188-L259*'[4]CAR timeline'!$F259+'[4]Total CAR'!L259*'[4]CAR timeline'!O259*'[4]CAR timeline'!T259</f>
        <v>21075056.777072798</v>
      </c>
      <c r="AG259" s="184">
        <f>'[4]2009-2024'!AR188-M259*'[4]CAR timeline'!$F259+'[4]Total CAR'!M259*'[4]CAR timeline'!P259*'[4]CAR timeline'!U259</f>
        <v>20679373.834431797</v>
      </c>
      <c r="AH259" s="184">
        <f>'[4]2009-2024'!AS188-N259*'[4]CAR timeline'!$F259+'[4]Total CAR'!N259*'[4]CAR timeline'!Q259*'[4]CAR timeline'!V259</f>
        <v>25782299.10643208</v>
      </c>
      <c r="AI259" s="184">
        <f>'[4]2009-2024'!AT188-O259*'[4]CAR timeline'!$F259+'[4]Total CAR'!O259*'[4]CAR timeline'!R259*'[4]CAR timeline'!W259</f>
        <v>29526617.845590904</v>
      </c>
      <c r="AJ259" s="184">
        <f>'[4]2009-2024'!AU188-P259*'[4]CAR timeline'!$F259+'[4]Total CAR'!P259*'[4]CAR timeline'!S259*'[4]CAR timeline'!X259</f>
        <v>613277.5450341478</v>
      </c>
      <c r="AK259" s="184">
        <f>'[4]2009-2024'!AV188-Q259*'[4]CAR timeline'!$F259+'[4]Total CAR'!Q259*'[4]CAR timeline'!T259*'[4]CAR timeline'!Y259</f>
        <v>69218337.746635973</v>
      </c>
      <c r="AL259" s="184">
        <f>'[4]2009-2024'!AW188-R259*'[4]CAR timeline'!$F259+'[4]Total CAR'!R259*'[4]CAR timeline'!U259*'[4]CAR timeline'!Z259</f>
        <v>30429062.463202998</v>
      </c>
      <c r="AM259" s="184">
        <f>'[4]2009-2024'!AX188-S259*'[4]CAR timeline'!$F259+'[4]Total CAR'!S259*'[4]CAR timeline'!V259*'[4]CAR timeline'!AA259</f>
        <v>26146363.773058344</v>
      </c>
      <c r="AN259" s="184">
        <f t="shared" si="2"/>
        <v>397198106.45349962</v>
      </c>
      <c r="AO259" s="184">
        <f>'[4]2009-2024'!AD188</f>
        <v>7522984181.6863966</v>
      </c>
      <c r="AP259">
        <f t="shared" si="3"/>
        <v>5.2797945185159401E-2</v>
      </c>
    </row>
    <row r="260" spans="1:42">
      <c r="A260" s="158">
        <v>45504</v>
      </c>
      <c r="B260" s="184">
        <f>'[4]2009-2024'!L189</f>
        <v>559850830.64320803</v>
      </c>
      <c r="C260" s="184">
        <f>'[4]2009-2024'!M189</f>
        <v>275343165.26158398</v>
      </c>
      <c r="D260" s="184">
        <f>'[4]2009-2024'!N189</f>
        <v>333726698.759633</v>
      </c>
      <c r="E260" s="184">
        <f>'[4]2009-2024'!O189</f>
        <v>1399037434.91114</v>
      </c>
      <c r="F260" s="184">
        <f>'[4]2009-2024'!P189</f>
        <v>202282075.93275699</v>
      </c>
      <c r="G260" s="184">
        <f>'[4]2009-2024'!Q189</f>
        <v>398241601.242522</v>
      </c>
      <c r="H260" s="184">
        <f>'[4]2009-2024'!R189</f>
        <v>461488895.011877</v>
      </c>
      <c r="I260" s="184">
        <f>'[4]2009-2024'!S189</f>
        <v>439792696.78885603</v>
      </c>
      <c r="J260" s="184">
        <f>'[4]2009-2024'!T189</f>
        <v>556755609.26846194</v>
      </c>
      <c r="K260" s="184">
        <f>'[4]2009-2024'!U189</f>
        <v>95611362.581671596</v>
      </c>
      <c r="L260" s="184">
        <f>'[4]2009-2024'!V189</f>
        <v>103482893.590132</v>
      </c>
      <c r="M260" s="184">
        <f>'[4]2009-2024'!W189</f>
        <v>259166950.33861199</v>
      </c>
      <c r="N260" s="184">
        <f>'[4]2009-2024'!X189</f>
        <v>658005736.09396195</v>
      </c>
      <c r="O260" s="184">
        <f>'[4]2009-2024'!Y189</f>
        <v>44290619.156598203</v>
      </c>
      <c r="P260" s="184">
        <f>'[4]2009-2024'!Z189</f>
        <v>239725073.53993401</v>
      </c>
      <c r="Q260" s="184">
        <f>'[4]2009-2024'!AA189</f>
        <v>1018243467.48123</v>
      </c>
      <c r="R260" s="184">
        <f>'[4]2009-2024'!AB189</f>
        <v>445112654.21819502</v>
      </c>
      <c r="S260" s="184">
        <f>'[4]2009-2024'!AC189</f>
        <v>177155194.121185</v>
      </c>
      <c r="U260" s="158">
        <v>45504</v>
      </c>
      <c r="V260" s="184">
        <f>'[4]2009-2024'!AG189-B260*'[4]CAR timeline'!$F260+'[4]Total CAR'!B260*'[4]CAR timeline'!E260*'[4]CAR timeline'!J260</f>
        <v>22722335.313166901</v>
      </c>
      <c r="W260" s="184">
        <f>'[4]2009-2024'!AH189-C260*'[4]CAR timeline'!$F260+'[4]Total CAR'!C260*'[4]CAR timeline'!F260*'[4]CAR timeline'!K260</f>
        <v>12573425.240762398</v>
      </c>
      <c r="X260" s="184">
        <f>'[4]2009-2024'!AI189-D260*'[4]CAR timeline'!$F260+'[4]Total CAR'!D260*'[4]CAR timeline'!G260*'[4]CAR timeline'!L260</f>
        <v>6224329.216055043</v>
      </c>
      <c r="Y260" s="184">
        <f>'[4]2009-2024'!AJ189-E260*'[4]CAR timeline'!$F260+'[4]Total CAR'!E260*'[4]CAR timeline'!H260*'[4]CAR timeline'!M260</f>
        <v>39292018.703328967</v>
      </c>
      <c r="Z260" s="184">
        <f>'[4]2009-2024'!AK189-F260*'[4]CAR timeline'!$F260+'[4]Total CAR'!F260*'[4]CAR timeline'!I260*'[4]CAR timeline'!N260</f>
        <v>17978426.060086451</v>
      </c>
      <c r="AA260" s="184">
        <f>'[4]2009-2024'!AL189-G260*'[4]CAR timeline'!$F260+'[4]Total CAR'!G260*'[4]CAR timeline'!J260*'[4]CAR timeline'!O260</f>
        <v>10126888.393621691</v>
      </c>
      <c r="AB260" s="184">
        <f>'[4]2009-2024'!AM189-H260*'[4]CAR timeline'!$F260+'[4]Total CAR'!H260*'[4]CAR timeline'!K260*'[4]CAR timeline'!P260</f>
        <v>4635656.2282184511</v>
      </c>
      <c r="AC260" s="184">
        <f>'[4]2009-2024'!AN189-I260*'[4]CAR timeline'!$F260+'[4]Total CAR'!I260*'[4]CAR timeline'!L260*'[4]CAR timeline'!Q260</f>
        <v>9828761.8016715795</v>
      </c>
      <c r="AD260" s="184">
        <f>'[4]2009-2024'!AO189-J260*'[4]CAR timeline'!$F260+'[4]Total CAR'!J260*'[4]CAR timeline'!M260*'[4]CAR timeline'!R260</f>
        <v>7096444.8897306919</v>
      </c>
      <c r="AE260" s="184">
        <f>'[4]2009-2024'!AP189-K260*'[4]CAR timeline'!$F260+'[4]Total CAR'!K260*'[4]CAR timeline'!N260*'[4]CAR timeline'!S260</f>
        <v>41082578.062749259</v>
      </c>
      <c r="AF260" s="184">
        <f>'[4]2009-2024'!AQ189-L260*'[4]CAR timeline'!$F260+'[4]Total CAR'!L260*'[4]CAR timeline'!O260*'[4]CAR timeline'!T260</f>
        <v>20775688.991480201</v>
      </c>
      <c r="AG260" s="184">
        <f>'[4]2009-2024'!AR189-M260*'[4]CAR timeline'!$F260+'[4]Total CAR'!M260*'[4]CAR timeline'!P260*'[4]CAR timeline'!U260</f>
        <v>21571148.159208193</v>
      </c>
      <c r="AH260" s="184">
        <f>'[4]2009-2024'!AS189-N260*'[4]CAR timeline'!$F260+'[4]Total CAR'!N260*'[4]CAR timeline'!Q260*'[4]CAR timeline'!V260</f>
        <v>26518466.31590569</v>
      </c>
      <c r="AI260" s="184">
        <f>'[4]2009-2024'!AT189-O260*'[4]CAR timeline'!$F260+'[4]Total CAR'!O260*'[4]CAR timeline'!R260*'[4]CAR timeline'!W260</f>
        <v>29842806.576510273</v>
      </c>
      <c r="AJ260" s="184">
        <f>'[4]2009-2024'!AU189-P260*'[4]CAR timeline'!$F260+'[4]Total CAR'!P260*'[4]CAR timeline'!S260*'[4]CAR timeline'!X260</f>
        <v>332616.35900989175</v>
      </c>
      <c r="AK260" s="184">
        <f>'[4]2009-2024'!AV189-Q260*'[4]CAR timeline'!$F260+'[4]Total CAR'!Q260*'[4]CAR timeline'!T260*'[4]CAR timeline'!Y260</f>
        <v>78388928.487815499</v>
      </c>
      <c r="AL260" s="184">
        <f>'[4]2009-2024'!AW189-R260*'[4]CAR timeline'!$F260+'[4]Total CAR'!R260*'[4]CAR timeline'!U260*'[4]CAR timeline'!Z260</f>
        <v>30366661.997270733</v>
      </c>
      <c r="AM260" s="184">
        <f>'[4]2009-2024'!AX189-S260*'[4]CAR timeline'!$F260+'[4]Total CAR'!S260*'[4]CAR timeline'!V260*'[4]CAR timeline'!AA260</f>
        <v>33266766.76182225</v>
      </c>
      <c r="AN260" s="184">
        <f t="shared" si="2"/>
        <v>412623947.5584141</v>
      </c>
      <c r="AO260" s="184">
        <f>'[4]2009-2024'!AD189</f>
        <v>7667312958.9415579</v>
      </c>
      <c r="AP260">
        <f t="shared" si="3"/>
        <v>5.3815978266181952E-2</v>
      </c>
    </row>
    <row r="261" spans="1:42">
      <c r="A261" s="158">
        <v>45535</v>
      </c>
      <c r="B261" s="184">
        <f>'[4]2009-2024'!L190</f>
        <v>562709719.84609401</v>
      </c>
      <c r="C261" s="184">
        <f>'[4]2009-2024'!M190</f>
        <v>284307203.67360699</v>
      </c>
      <c r="D261" s="184">
        <f>'[4]2009-2024'!N190</f>
        <v>337523668.87639302</v>
      </c>
      <c r="E261" s="184">
        <f>'[4]2009-2024'!O190</f>
        <v>1430682442.23717</v>
      </c>
      <c r="F261" s="184">
        <f>'[4]2009-2024'!P190</f>
        <v>194271058.070117</v>
      </c>
      <c r="G261" s="184">
        <f>'[4]2009-2024'!Q190</f>
        <v>403150457.20219898</v>
      </c>
      <c r="H261" s="184">
        <f>'[4]2009-2024'!R190</f>
        <v>455194694.41437</v>
      </c>
      <c r="I261" s="184">
        <f>'[4]2009-2024'!S190</f>
        <v>446195238.67123801</v>
      </c>
      <c r="J261" s="184">
        <f>'[4]2009-2024'!T190</f>
        <v>567175872.55671299</v>
      </c>
      <c r="K261" s="184">
        <f>'[4]2009-2024'!U190</f>
        <v>94821622.996187598</v>
      </c>
      <c r="L261" s="184">
        <f>'[4]2009-2024'!V190</f>
        <v>105500670.388537</v>
      </c>
      <c r="M261" s="184">
        <f>'[4]2009-2024'!W190</f>
        <v>258039601.96397799</v>
      </c>
      <c r="N261" s="184">
        <f>'[4]2009-2024'!X190</f>
        <v>665188017.87912095</v>
      </c>
      <c r="O261" s="184">
        <f>'[4]2009-2024'!Y190</f>
        <v>44501012.8291789</v>
      </c>
      <c r="P261" s="184">
        <f>'[4]2009-2024'!Z190</f>
        <v>244466425.35170799</v>
      </c>
      <c r="Q261" s="184">
        <f>'[4]2009-2024'!AA190</f>
        <v>1067791128.40733</v>
      </c>
      <c r="R261" s="184">
        <f>'[4]2009-2024'!AB190</f>
        <v>449151356.15701199</v>
      </c>
      <c r="S261" s="184">
        <f>'[4]2009-2024'!AC190</f>
        <v>191477272.18598199</v>
      </c>
      <c r="U261" s="158">
        <v>45535</v>
      </c>
      <c r="V261" s="184">
        <f>'[4]2009-2024'!AG190-B261*'[4]CAR timeline'!$F261+'[4]Total CAR'!B261*'[4]CAR timeline'!E261*'[4]CAR timeline'!J261</f>
        <v>23863339.5907773</v>
      </c>
      <c r="W261" s="184">
        <f>'[4]2009-2024'!AH190-C261*'[4]CAR timeline'!$F261+'[4]Total CAR'!C261*'[4]CAR timeline'!F261*'[4]CAR timeline'!K261</f>
        <v>12688212.348958947</v>
      </c>
      <c r="X261" s="184">
        <f>'[4]2009-2024'!AI190-D261*'[4]CAR timeline'!$F261+'[4]Total CAR'!D261*'[4]CAR timeline'!G261*'[4]CAR timeline'!L261</f>
        <v>6337555.6085410342</v>
      </c>
      <c r="Y261" s="184">
        <f>'[4]2009-2024'!AJ190-E261*'[4]CAR timeline'!$F261+'[4]Total CAR'!E261*'[4]CAR timeline'!H261*'[4]CAR timeline'!M261</f>
        <v>39082396.924424469</v>
      </c>
      <c r="Z261" s="184">
        <f>'[4]2009-2024'!AK190-F261*'[4]CAR timeline'!$F261+'[4]Total CAR'!F261*'[4]CAR timeline'!I261*'[4]CAR timeline'!N261</f>
        <v>16736665.029482447</v>
      </c>
      <c r="AA261" s="184">
        <f>'[4]2009-2024'!AL190-G261*'[4]CAR timeline'!$F261+'[4]Total CAR'!G261*'[4]CAR timeline'!J261*'[4]CAR timeline'!O261</f>
        <v>10139217.759670146</v>
      </c>
      <c r="AB261" s="184">
        <f>'[4]2009-2024'!AM190-H261*'[4]CAR timeline'!$F261+'[4]Total CAR'!H261*'[4]CAR timeline'!K261*'[4]CAR timeline'!P261</f>
        <v>6428857.6478444934</v>
      </c>
      <c r="AC261" s="184">
        <f>'[4]2009-2024'!AN190-I261*'[4]CAR timeline'!$F261+'[4]Total CAR'!I261*'[4]CAR timeline'!L261*'[4]CAR timeline'!Q261</f>
        <v>9888090.22931429</v>
      </c>
      <c r="AD261" s="184">
        <f>'[4]2009-2024'!AO190-J261*'[4]CAR timeline'!$F261+'[4]Total CAR'!J261*'[4]CAR timeline'!M261*'[4]CAR timeline'!R261</f>
        <v>10076508.09649305</v>
      </c>
      <c r="AE261" s="184">
        <f>'[4]2009-2024'!AP190-K261*'[4]CAR timeline'!$F261+'[4]Total CAR'!K261*'[4]CAR timeline'!N261*'[4]CAR timeline'!S261</f>
        <v>41634294.65057186</v>
      </c>
      <c r="AF261" s="184">
        <f>'[4]2009-2024'!AQ190-L261*'[4]CAR timeline'!$F261+'[4]Total CAR'!L261*'[4]CAR timeline'!O261*'[4]CAR timeline'!T261</f>
        <v>20429134.921719443</v>
      </c>
      <c r="AG261" s="184">
        <f>'[4]2009-2024'!AR190-M261*'[4]CAR timeline'!$F261+'[4]Total CAR'!M261*'[4]CAR timeline'!P261*'[4]CAR timeline'!U261</f>
        <v>22328070.1254033</v>
      </c>
      <c r="AH261" s="184">
        <f>'[4]2009-2024'!AS190-N261*'[4]CAR timeline'!$F261+'[4]Total CAR'!N261*'[4]CAR timeline'!Q261*'[4]CAR timeline'!V261</f>
        <v>29091648.898131847</v>
      </c>
      <c r="AI261" s="184">
        <f>'[4]2009-2024'!AT190-O261*'[4]CAR timeline'!$F261+'[4]Total CAR'!O261*'[4]CAR timeline'!R261*'[4]CAR timeline'!W261</f>
        <v>29993692.625623159</v>
      </c>
      <c r="AJ261" s="184">
        <f>'[4]2009-2024'!AU190-P261*'[4]CAR timeline'!$F261+'[4]Total CAR'!P261*'[4]CAR timeline'!S261*'[4]CAR timeline'!X261</f>
        <v>439585.54724379629</v>
      </c>
      <c r="AK261" s="184">
        <f>'[4]2009-2024'!AV190-Q261*'[4]CAR timeline'!$F261+'[4]Total CAR'!Q261*'[4]CAR timeline'!T261*'[4]CAR timeline'!Y261</f>
        <v>84524061.608900487</v>
      </c>
      <c r="AL261" s="184">
        <f>'[4]2009-2024'!AW190-R261*'[4]CAR timeline'!$F261+'[4]Total CAR'!R261*'[4]CAR timeline'!U261*'[4]CAR timeline'!Z261</f>
        <v>30128942.836448193</v>
      </c>
      <c r="AM261" s="184">
        <f>'[4]2009-2024'!AX190-S261*'[4]CAR timeline'!$F261+'[4]Total CAR'!S261*'[4]CAR timeline'!V261*'[4]CAR timeline'!AA261</f>
        <v>31724480.822102696</v>
      </c>
      <c r="AN261" s="184">
        <f t="shared" si="2"/>
        <v>425534755.27165091</v>
      </c>
      <c r="AO261" s="184">
        <f>'[4]2009-2024'!AD190</f>
        <v>7802147463.7069349</v>
      </c>
      <c r="AP261">
        <f t="shared" si="3"/>
        <v>5.4540721929584243E-2</v>
      </c>
    </row>
    <row r="262" spans="1:42">
      <c r="A262" s="158">
        <v>45565</v>
      </c>
      <c r="B262" s="184">
        <f>'[4]2009-2024'!L191</f>
        <v>557995605.24170601</v>
      </c>
      <c r="C262" s="184">
        <f>'[4]2009-2024'!M191</f>
        <v>292363337.20956099</v>
      </c>
      <c r="D262" s="184">
        <f>'[4]2009-2024'!N191</f>
        <v>329907435.91558802</v>
      </c>
      <c r="E262" s="184">
        <f>'[4]2009-2024'!O191</f>
        <v>1488076838.9936399</v>
      </c>
      <c r="F262" s="184">
        <f>'[4]2009-2024'!P191</f>
        <v>193141405.79830301</v>
      </c>
      <c r="G262" s="184">
        <f>'[4]2009-2024'!Q191</f>
        <v>406728030.63590902</v>
      </c>
      <c r="H262" s="184">
        <f>'[4]2009-2024'!R191</f>
        <v>461870227.91257602</v>
      </c>
      <c r="I262" s="184">
        <f>'[4]2009-2024'!S191</f>
        <v>443488260.29563397</v>
      </c>
      <c r="J262" s="184">
        <f>'[4]2009-2024'!T191</f>
        <v>576796855.42937601</v>
      </c>
      <c r="K262" s="184">
        <f>'[4]2009-2024'!U191</f>
        <v>94980868.972424194</v>
      </c>
      <c r="L262" s="184">
        <f>'[4]2009-2024'!V191</f>
        <v>109295753.710273</v>
      </c>
      <c r="M262" s="184">
        <f>'[4]2009-2024'!W191</f>
        <v>251701551.405</v>
      </c>
      <c r="N262" s="184">
        <f>'[4]2009-2024'!X191</f>
        <v>674442971.48786402</v>
      </c>
      <c r="O262" s="184">
        <f>'[4]2009-2024'!Y191</f>
        <v>43829932.9327273</v>
      </c>
      <c r="P262" s="184">
        <f>'[4]2009-2024'!Z191</f>
        <v>250197493.593106</v>
      </c>
      <c r="Q262" s="184">
        <f>'[4]2009-2024'!AA191</f>
        <v>1099565119.9052999</v>
      </c>
      <c r="R262" s="184">
        <f>'[4]2009-2024'!AB191</f>
        <v>445348692.276932</v>
      </c>
      <c r="S262" s="184">
        <f>'[4]2009-2024'!AC191</f>
        <v>200811590.75594199</v>
      </c>
      <c r="U262" s="158">
        <v>45565</v>
      </c>
      <c r="V262" s="184">
        <f>'[4]2009-2024'!AG191-B262*'[4]CAR timeline'!$F262+'[4]Total CAR'!B262*'[4]CAR timeline'!E262*'[4]CAR timeline'!J262</f>
        <v>24938533.662369683</v>
      </c>
      <c r="W262" s="184">
        <f>'[4]2009-2024'!AH191-C262*'[4]CAR timeline'!$F262+'[4]Total CAR'!C262*'[4]CAR timeline'!F262*'[4]CAR timeline'!K262</f>
        <v>11874468.648565844</v>
      </c>
      <c r="X262" s="184">
        <f>'[4]2009-2024'!AI191-D262*'[4]CAR timeline'!$F262+'[4]Total CAR'!D262*'[4]CAR timeline'!G262*'[4]CAR timeline'!L262</f>
        <v>8787534.4426617846</v>
      </c>
      <c r="Y262" s="184">
        <f>'[4]2009-2024'!AJ191-E262*'[4]CAR timeline'!$F262+'[4]Total CAR'!E262*'[4]CAR timeline'!H262*'[4]CAR timeline'!M262</f>
        <v>35236857.080953985</v>
      </c>
      <c r="Z262" s="184">
        <f>'[4]2009-2024'!AK191-F262*'[4]CAR timeline'!$F262+'[4]Total CAR'!F262*'[4]CAR timeline'!I262*'[4]CAR timeline'!N262</f>
        <v>17890284.800254546</v>
      </c>
      <c r="AA262" s="184">
        <f>'[4]2009-2024'!AL191-G262*'[4]CAR timeline'!$F262+'[4]Total CAR'!G262*'[4]CAR timeline'!J262*'[4]CAR timeline'!O262</f>
        <v>11025161.524613641</v>
      </c>
      <c r="AB262" s="184">
        <f>'[4]2009-2024'!AM191-H262*'[4]CAR timeline'!$F262+'[4]Total CAR'!H262*'[4]CAR timeline'!K262*'[4]CAR timeline'!P262</f>
        <v>7097479.9131135792</v>
      </c>
      <c r="AC262" s="184">
        <f>'[4]2009-2024'!AN191-I262*'[4]CAR timeline'!$F262+'[4]Total CAR'!I262*'[4]CAR timeline'!L262*'[4]CAR timeline'!Q262</f>
        <v>11285209.685654901</v>
      </c>
      <c r="AD262" s="184">
        <f>'[4]2009-2024'!AO191-J262*'[4]CAR timeline'!$F262+'[4]Total CAR'!J262*'[4]CAR timeline'!M262*'[4]CAR timeline'!R262</f>
        <v>11399940.445593596</v>
      </c>
      <c r="AE262" s="184">
        <f>'[4]2009-2024'!AP191-K262*'[4]CAR timeline'!$F262+'[4]Total CAR'!K262*'[4]CAR timeline'!N262*'[4]CAR timeline'!S262</f>
        <v>42116007.92413637</v>
      </c>
      <c r="AF262" s="184">
        <f>'[4]2009-2024'!AQ191-L262*'[4]CAR timeline'!$F262+'[4]Total CAR'!L262*'[4]CAR timeline'!O262*'[4]CAR timeline'!T262</f>
        <v>19839964.913459048</v>
      </c>
      <c r="AG262" s="184">
        <f>'[4]2009-2024'!AR191-M262*'[4]CAR timeline'!$F262+'[4]Total CAR'!M262*'[4]CAR timeline'!P262*'[4]CAR timeline'!U262</f>
        <v>23814038.259249993</v>
      </c>
      <c r="AH262" s="184">
        <f>'[4]2009-2024'!AS191-N262*'[4]CAR timeline'!$F262+'[4]Total CAR'!N262*'[4]CAR timeline'!Q262*'[4]CAR timeline'!V262</f>
        <v>30185229.086820379</v>
      </c>
      <c r="AI262" s="184">
        <f>'[4]2009-2024'!AT191-O262*'[4]CAR timeline'!$F262+'[4]Total CAR'!O262*'[4]CAR timeline'!R262*'[4]CAR timeline'!W262</f>
        <v>30130046.3600909</v>
      </c>
      <c r="AJ262" s="184">
        <f>'[4]2009-2024'!AU191-P262*'[4]CAR timeline'!$F262+'[4]Total CAR'!P262*'[4]CAR timeline'!S262*'[4]CAR timeline'!X262</f>
        <v>362746.6910340935</v>
      </c>
      <c r="AK262" s="184">
        <f>'[4]2009-2024'!AV191-Q262*'[4]CAR timeline'!$F262+'[4]Total CAR'!Q262*'[4]CAR timeline'!T262*'[4]CAR timeline'!Y262</f>
        <v>91660018.614204973</v>
      </c>
      <c r="AL262" s="184">
        <f>'[4]2009-2024'!AW191-R262*'[4]CAR timeline'!$F262+'[4]Total CAR'!R262*'[4]CAR timeline'!U262*'[4]CAR timeline'!Z262</f>
        <v>30838216.628460191</v>
      </c>
      <c r="AM262" s="184">
        <f>'[4]2009-2024'!AX191-S262*'[4]CAR timeline'!$F262+'[4]Total CAR'!S262*'[4]CAR timeline'!V262*'[4]CAR timeline'!AA262</f>
        <v>30896881.3766087</v>
      </c>
      <c r="AN262" s="184">
        <f t="shared" si="2"/>
        <v>439378620.05784619</v>
      </c>
      <c r="AO262" s="184">
        <f>'[4]2009-2024'!AD191</f>
        <v>7920541972.4718618</v>
      </c>
      <c r="AP262">
        <f t="shared" si="3"/>
        <v>5.5473302405936731E-2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74789-1F21-6E4B-90AB-AD2A115559C0}">
  <dimension ref="A1:BV104"/>
  <sheetViews>
    <sheetView zoomScale="125" zoomScaleNormal="100" workbookViewId="0">
      <pane xSplit="1" ySplit="1" topLeftCell="Z92" activePane="bottomRight" state="frozen"/>
      <selection pane="topRight" activeCell="B1" sqref="B1"/>
      <selection pane="bottomLeft" activeCell="A2" sqref="A2"/>
      <selection pane="bottomRight" activeCell="AI104" sqref="AI101:AI104"/>
    </sheetView>
  </sheetViews>
  <sheetFormatPr baseColWidth="10" defaultColWidth="8.83203125" defaultRowHeight="15"/>
  <cols>
    <col min="1" max="1" width="8.83203125" bestFit="1" customWidth="1"/>
    <col min="2" max="2" width="22.33203125" bestFit="1" customWidth="1"/>
    <col min="3" max="3" width="20.6640625" bestFit="1" customWidth="1"/>
    <col min="4" max="4" width="17.5" bestFit="1" customWidth="1"/>
    <col min="5" max="5" width="15.83203125" bestFit="1" customWidth="1"/>
    <col min="6" max="6" width="16.6640625" bestFit="1" customWidth="1"/>
    <col min="7" max="8" width="15.1640625" bestFit="1" customWidth="1"/>
    <col min="9" max="9" width="13.5" bestFit="1" customWidth="1"/>
    <col min="10" max="10" width="15.6640625" bestFit="1" customWidth="1"/>
    <col min="11" max="11" width="23.1640625" bestFit="1" customWidth="1"/>
    <col min="12" max="12" width="28.5" bestFit="1" customWidth="1"/>
    <col min="13" max="13" width="16.83203125" bestFit="1" customWidth="1"/>
    <col min="14" max="14" width="23.83203125" bestFit="1" customWidth="1"/>
    <col min="15" max="15" width="17.6640625" bestFit="1" customWidth="1"/>
    <col min="16" max="16" width="9.83203125" bestFit="1" customWidth="1"/>
    <col min="17" max="17" width="17" bestFit="1" customWidth="1"/>
    <col min="18" max="18" width="14.33203125" bestFit="1" customWidth="1"/>
    <col min="19" max="19" width="21.6640625" bestFit="1" customWidth="1"/>
    <col min="20" max="20" width="24.1640625" bestFit="1" customWidth="1"/>
    <col min="21" max="21" width="23.5" bestFit="1" customWidth="1"/>
    <col min="22" max="22" width="22.6640625" bestFit="1" customWidth="1"/>
    <col min="23" max="23" width="22" bestFit="1" customWidth="1"/>
    <col min="24" max="24" width="15.1640625" bestFit="1" customWidth="1"/>
    <col min="25" max="25" width="14.5" bestFit="1" customWidth="1"/>
    <col min="26" max="26" width="18.6640625" bestFit="1" customWidth="1"/>
    <col min="27" max="27" width="18" bestFit="1" customWidth="1"/>
    <col min="28" max="28" width="11.83203125" bestFit="1" customWidth="1"/>
    <col min="29" max="29" width="12" bestFit="1" customWidth="1"/>
    <col min="30" max="30" width="7.6640625" bestFit="1" customWidth="1"/>
    <col min="31" max="31" width="17" bestFit="1" customWidth="1"/>
    <col min="32" max="32" width="16.33203125" bestFit="1" customWidth="1"/>
    <col min="33" max="33" width="8.6640625" bestFit="1" customWidth="1"/>
    <col min="34" max="34" width="7.6640625" bestFit="1" customWidth="1"/>
    <col min="35" max="35" width="12.33203125" bestFit="1" customWidth="1"/>
    <col min="36" max="36" width="6.83203125" bestFit="1" customWidth="1"/>
    <col min="37" max="37" width="19" bestFit="1" customWidth="1"/>
    <col min="38" max="38" width="17.83203125" bestFit="1" customWidth="1"/>
    <col min="39" max="39" width="13.83203125" bestFit="1" customWidth="1"/>
    <col min="40" max="40" width="18.6640625" bestFit="1" customWidth="1"/>
    <col min="41" max="41" width="17.1640625" bestFit="1" customWidth="1"/>
    <col min="42" max="42" width="12.5" bestFit="1" customWidth="1"/>
    <col min="43" max="43" width="12.6640625" bestFit="1" customWidth="1"/>
    <col min="44" max="44" width="10.5" bestFit="1" customWidth="1"/>
    <col min="45" max="45" width="17.83203125" bestFit="1" customWidth="1"/>
    <col min="46" max="46" width="19.83203125" bestFit="1" customWidth="1"/>
    <col min="47" max="47" width="10.5" bestFit="1" customWidth="1"/>
    <col min="48" max="48" width="9.1640625" bestFit="1" customWidth="1"/>
    <col min="49" max="49" width="16.33203125" bestFit="1" customWidth="1"/>
    <col min="50" max="50" width="15.33203125" bestFit="1" customWidth="1"/>
    <col min="51" max="51" width="14.6640625" bestFit="1" customWidth="1"/>
    <col min="52" max="52" width="23.6640625" bestFit="1" customWidth="1"/>
    <col min="53" max="53" width="23.5" bestFit="1" customWidth="1"/>
    <col min="54" max="54" width="5.1640625" bestFit="1" customWidth="1"/>
    <col min="55" max="55" width="4.1640625" bestFit="1" customWidth="1"/>
    <col min="56" max="56" width="12.6640625" bestFit="1" customWidth="1"/>
    <col min="57" max="57" width="23.5" bestFit="1" customWidth="1"/>
    <col min="58" max="58" width="13.1640625" bestFit="1" customWidth="1"/>
    <col min="59" max="59" width="22.6640625" bestFit="1" customWidth="1"/>
    <col min="60" max="60" width="28.83203125" bestFit="1" customWidth="1"/>
    <col min="61" max="61" width="20" bestFit="1" customWidth="1"/>
    <col min="62" max="62" width="18.5" bestFit="1" customWidth="1"/>
    <col min="63" max="63" width="18" bestFit="1" customWidth="1"/>
    <col min="64" max="64" width="17.33203125" bestFit="1" customWidth="1"/>
    <col min="65" max="65" width="18.5" bestFit="1" customWidth="1"/>
    <col min="66" max="66" width="18" bestFit="1" customWidth="1"/>
    <col min="67" max="67" width="18.33203125" bestFit="1" customWidth="1"/>
    <col min="68" max="70" width="12.6640625" bestFit="1" customWidth="1"/>
    <col min="71" max="71" width="11.1640625" bestFit="1" customWidth="1"/>
    <col min="72" max="72" width="12.6640625" bestFit="1" customWidth="1"/>
    <col min="73" max="73" width="13.33203125" bestFit="1" customWidth="1"/>
    <col min="74" max="74" width="21.83203125" bestFit="1" customWidth="1"/>
  </cols>
  <sheetData>
    <row r="1" spans="1:74">
      <c r="A1" s="122" t="s">
        <v>0</v>
      </c>
      <c r="B1" s="174" t="s">
        <v>1163</v>
      </c>
      <c r="C1" s="174" t="s">
        <v>1164</v>
      </c>
      <c r="D1" s="174" t="s">
        <v>1165</v>
      </c>
      <c r="E1" s="174" t="s">
        <v>1166</v>
      </c>
      <c r="F1" s="174" t="s">
        <v>1167</v>
      </c>
      <c r="G1" s="174" t="s">
        <v>1168</v>
      </c>
      <c r="H1" s="174" t="s">
        <v>1169</v>
      </c>
      <c r="I1" s="174" t="s">
        <v>1170</v>
      </c>
      <c r="J1" s="174" t="s">
        <v>1171</v>
      </c>
      <c r="K1" s="123" t="s">
        <v>1172</v>
      </c>
      <c r="L1" s="123" t="s">
        <v>1173</v>
      </c>
      <c r="M1" s="174" t="s">
        <v>1174</v>
      </c>
      <c r="N1" s="175" t="s">
        <v>1175</v>
      </c>
      <c r="O1" s="123" t="s">
        <v>1176</v>
      </c>
      <c r="P1" s="174" t="s">
        <v>1177</v>
      </c>
      <c r="Q1" s="174" t="s">
        <v>1178</v>
      </c>
      <c r="R1" s="174" t="s">
        <v>1179</v>
      </c>
      <c r="S1" s="174" t="s">
        <v>1180</v>
      </c>
      <c r="T1" s="174" t="s">
        <v>1181</v>
      </c>
      <c r="U1" s="174" t="s">
        <v>1182</v>
      </c>
      <c r="V1" s="174" t="s">
        <v>1183</v>
      </c>
      <c r="W1" s="174" t="s">
        <v>1184</v>
      </c>
      <c r="X1" s="174" t="s">
        <v>1185</v>
      </c>
      <c r="Y1" s="123" t="s">
        <v>1186</v>
      </c>
      <c r="Z1" s="176" t="s">
        <v>1187</v>
      </c>
      <c r="AA1" s="176" t="s">
        <v>1188</v>
      </c>
      <c r="AB1" s="123" t="s">
        <v>1189</v>
      </c>
      <c r="AC1" s="123" t="s">
        <v>1190</v>
      </c>
      <c r="AD1" s="174" t="s">
        <v>1191</v>
      </c>
      <c r="AE1" s="177" t="s">
        <v>1192</v>
      </c>
      <c r="AF1" s="177" t="s">
        <v>1193</v>
      </c>
      <c r="AG1" s="176" t="s">
        <v>1194</v>
      </c>
      <c r="AH1" s="123" t="s">
        <v>1195</v>
      </c>
      <c r="AI1" s="174" t="s">
        <v>338</v>
      </c>
      <c r="AJ1" s="174" t="s">
        <v>1196</v>
      </c>
      <c r="AK1" s="123" t="s">
        <v>1197</v>
      </c>
      <c r="AL1" s="123" t="s">
        <v>1198</v>
      </c>
      <c r="AM1" s="178" t="s">
        <v>1199</v>
      </c>
      <c r="AN1" s="176" t="s">
        <v>1200</v>
      </c>
      <c r="AO1" s="176" t="s">
        <v>1201</v>
      </c>
      <c r="AP1" s="176" t="s">
        <v>1202</v>
      </c>
      <c r="AQ1" s="174" t="s">
        <v>1203</v>
      </c>
      <c r="AR1" s="174" t="s">
        <v>1204</v>
      </c>
      <c r="AS1" s="174" t="s">
        <v>1205</v>
      </c>
      <c r="AT1" s="174" t="s">
        <v>1206</v>
      </c>
      <c r="AU1" s="177" t="s">
        <v>1207</v>
      </c>
      <c r="AV1" s="174" t="s">
        <v>1208</v>
      </c>
      <c r="AW1" s="174" t="s">
        <v>1209</v>
      </c>
      <c r="AX1" s="174" t="s">
        <v>1210</v>
      </c>
      <c r="AY1" s="174" t="s">
        <v>1211</v>
      </c>
      <c r="AZ1" s="123" t="s">
        <v>1212</v>
      </c>
      <c r="BA1" s="123" t="s">
        <v>1213</v>
      </c>
      <c r="BB1" s="123" t="s">
        <v>1214</v>
      </c>
      <c r="BC1" s="123" t="s">
        <v>603</v>
      </c>
      <c r="BD1" s="123" t="s">
        <v>1215</v>
      </c>
      <c r="BE1" s="123" t="s">
        <v>1216</v>
      </c>
      <c r="BF1" s="123" t="s">
        <v>1217</v>
      </c>
      <c r="BG1" s="123" t="s">
        <v>1218</v>
      </c>
      <c r="BH1" s="123" t="s">
        <v>1219</v>
      </c>
      <c r="BI1" s="174" t="s">
        <v>1220</v>
      </c>
      <c r="BJ1" s="123" t="s">
        <v>1221</v>
      </c>
      <c r="BK1" s="123" t="s">
        <v>1222</v>
      </c>
      <c r="BL1" s="123" t="s">
        <v>1223</v>
      </c>
      <c r="BM1" s="123" t="s">
        <v>1224</v>
      </c>
      <c r="BN1" s="123" t="s">
        <v>1225</v>
      </c>
      <c r="BO1" s="123" t="s">
        <v>1226</v>
      </c>
      <c r="BU1" t="s">
        <v>1227</v>
      </c>
      <c r="BV1" t="s">
        <v>1228</v>
      </c>
    </row>
    <row r="2" spans="1:74">
      <c r="A2" s="179">
        <v>36250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>
        <v>229332.209</v>
      </c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>
        <v>53612.093000071232</v>
      </c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123"/>
      <c r="BD2" s="123"/>
      <c r="BE2" s="123"/>
      <c r="BF2" s="123">
        <v>303682.88040303631</v>
      </c>
      <c r="BH2" s="180"/>
      <c r="BJ2" s="123"/>
      <c r="BK2" s="123"/>
    </row>
    <row r="3" spans="1:74">
      <c r="A3" s="179">
        <v>36341</v>
      </c>
      <c r="B3" s="123"/>
      <c r="C3" s="123"/>
      <c r="D3" s="123"/>
      <c r="E3" s="123"/>
      <c r="F3" s="123"/>
      <c r="G3" s="123"/>
      <c r="H3" s="123"/>
      <c r="I3" s="123"/>
      <c r="J3" s="123">
        <v>234885.47351682087</v>
      </c>
      <c r="K3" s="123">
        <v>228854.862756116</v>
      </c>
      <c r="L3" s="123">
        <v>237482.11199999999</v>
      </c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>
        <v>52773.801265671544</v>
      </c>
      <c r="AJ3" s="123">
        <v>539.87</v>
      </c>
      <c r="AK3" s="180"/>
      <c r="AL3" s="180"/>
      <c r="AM3" s="180"/>
      <c r="AQ3" s="123"/>
      <c r="AR3" s="180"/>
      <c r="BD3" s="123"/>
      <c r="BE3" s="123"/>
      <c r="BF3" s="123">
        <v>401622.45117036998</v>
      </c>
      <c r="BH3" s="180"/>
      <c r="BJ3" s="123"/>
      <c r="BK3" s="123"/>
    </row>
    <row r="4" spans="1:74">
      <c r="A4" s="181">
        <v>36433</v>
      </c>
      <c r="B4" s="123"/>
      <c r="C4" s="123"/>
      <c r="D4" s="123"/>
      <c r="E4" s="123"/>
      <c r="F4" s="123"/>
      <c r="G4" s="123"/>
      <c r="H4" s="123"/>
      <c r="I4" s="123"/>
      <c r="J4" s="123">
        <v>342811.22274298081</v>
      </c>
      <c r="K4" s="123">
        <v>239031.67323504199</v>
      </c>
      <c r="L4" s="123">
        <v>245929.50200000001</v>
      </c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>
        <v>52052.358047909896</v>
      </c>
      <c r="AJ4" s="123">
        <v>539.11</v>
      </c>
      <c r="AK4" s="180"/>
      <c r="AL4" s="180"/>
      <c r="AM4" s="180"/>
      <c r="AQ4" s="123"/>
      <c r="AR4" s="180"/>
      <c r="BD4" s="123"/>
      <c r="BE4" s="123"/>
      <c r="BF4" s="123">
        <v>542674.13672551443</v>
      </c>
      <c r="BH4" s="180"/>
      <c r="BJ4" s="123"/>
      <c r="BK4" s="123"/>
    </row>
    <row r="5" spans="1:74">
      <c r="A5" s="179">
        <v>36525</v>
      </c>
      <c r="B5" s="123"/>
      <c r="C5" s="123"/>
      <c r="D5" s="123"/>
      <c r="E5" s="123"/>
      <c r="F5" s="123"/>
      <c r="G5" s="123"/>
      <c r="H5" s="123"/>
      <c r="I5" s="123"/>
      <c r="J5" s="123">
        <v>330792.46250827232</v>
      </c>
      <c r="K5" s="123">
        <v>249212.25284569399</v>
      </c>
      <c r="L5" s="123">
        <v>254202.079</v>
      </c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>
        <v>51385.676752059044</v>
      </c>
      <c r="AI5" s="123">
        <v>-517.56089432173178</v>
      </c>
      <c r="AJ5" s="123">
        <v>522</v>
      </c>
      <c r="AK5" s="180"/>
      <c r="AL5" s="180"/>
      <c r="AM5" s="180"/>
      <c r="AQ5" s="123"/>
      <c r="AR5" s="180"/>
      <c r="BD5" s="123"/>
      <c r="BE5" s="123"/>
      <c r="BF5" s="123">
        <v>533503.63617830153</v>
      </c>
      <c r="BH5" s="180"/>
      <c r="BJ5" s="123"/>
      <c r="BK5" s="123"/>
    </row>
    <row r="6" spans="1:74">
      <c r="A6" s="181">
        <v>36616</v>
      </c>
      <c r="B6" s="123">
        <v>16934461.699999999</v>
      </c>
      <c r="C6" s="123">
        <v>81552959.517150506</v>
      </c>
      <c r="D6" s="123">
        <v>0</v>
      </c>
      <c r="E6" s="123">
        <v>0</v>
      </c>
      <c r="F6" s="123"/>
      <c r="G6" s="123"/>
      <c r="H6" s="123"/>
      <c r="I6" s="123"/>
      <c r="J6" s="123">
        <v>179831.27562954937</v>
      </c>
      <c r="K6" s="123">
        <v>259465.232938239</v>
      </c>
      <c r="L6" s="123">
        <v>262262.04399999999</v>
      </c>
      <c r="M6" s="123">
        <v>1088320.4343976234</v>
      </c>
      <c r="N6" s="123">
        <v>905354.82994952996</v>
      </c>
      <c r="O6" s="123">
        <v>91757180.013325527</v>
      </c>
      <c r="P6" s="125">
        <v>8.4310812434678209E-2</v>
      </c>
      <c r="Q6" s="125">
        <v>8.43108122152538E-2</v>
      </c>
      <c r="R6" s="125">
        <v>0.10134941238281198</v>
      </c>
      <c r="S6" s="125">
        <v>0.10134941213514401</v>
      </c>
      <c r="T6" s="123">
        <v>30204476.760687858</v>
      </c>
      <c r="U6" s="123">
        <v>60481404.796512149</v>
      </c>
      <c r="V6" s="123"/>
      <c r="W6" s="123"/>
      <c r="X6" s="182">
        <v>90685881.5572</v>
      </c>
      <c r="Y6" s="123"/>
      <c r="Z6" s="123"/>
      <c r="AA6" s="123"/>
      <c r="AB6" s="123"/>
      <c r="AC6" s="123"/>
      <c r="AD6" s="123">
        <v>46132.223665950216</v>
      </c>
      <c r="AI6" s="123">
        <v>-544.19562177672537</v>
      </c>
      <c r="AJ6" s="123">
        <v>527.47</v>
      </c>
      <c r="AK6" s="180"/>
      <c r="AL6" s="180"/>
      <c r="AM6" s="180">
        <v>8.3326453028876479E-2</v>
      </c>
      <c r="AQ6" s="123"/>
      <c r="AR6" s="180"/>
      <c r="BC6" s="123">
        <v>100</v>
      </c>
      <c r="BD6" s="123">
        <v>91757180.013325512</v>
      </c>
      <c r="BE6" s="123">
        <v>295897.82857886911</v>
      </c>
      <c r="BF6" s="123">
        <v>208525.1073</v>
      </c>
      <c r="BG6" s="180">
        <v>5.1732130999454687E-2</v>
      </c>
      <c r="BH6" s="180">
        <v>5.1732130928229397E-2</v>
      </c>
      <c r="BI6" s="180">
        <v>2.4766796946629199E-10</v>
      </c>
      <c r="BJ6" s="123"/>
      <c r="BK6" s="123"/>
    </row>
    <row r="7" spans="1:74">
      <c r="A7" s="179">
        <v>36707</v>
      </c>
      <c r="B7" s="123">
        <v>17281397.350000001</v>
      </c>
      <c r="C7" s="123">
        <v>79689844.108575255</v>
      </c>
      <c r="D7" s="123">
        <v>0</v>
      </c>
      <c r="E7" s="123">
        <v>0</v>
      </c>
      <c r="F7" s="123"/>
      <c r="G7" s="123"/>
      <c r="H7" s="123"/>
      <c r="I7" s="123"/>
      <c r="J7" s="123">
        <v>245812.12380835207</v>
      </c>
      <c r="K7" s="123">
        <v>269910.23249388399</v>
      </c>
      <c r="L7" s="123">
        <v>270420.84100000001</v>
      </c>
      <c r="M7" s="123">
        <v>1099247.0846891548</v>
      </c>
      <c r="N7" s="123">
        <v>955415.76476422802</v>
      </c>
      <c r="O7" s="123">
        <v>88223990.675920993</v>
      </c>
      <c r="P7" s="125">
        <v>8.0258562342122544E-2</v>
      </c>
      <c r="Q7" s="125">
        <v>8.0258562572093101E-2</v>
      </c>
      <c r="R7" s="125">
        <v>9.2340940907221059E-2</v>
      </c>
      <c r="S7" s="125">
        <v>9.2340941176902794E-2</v>
      </c>
      <c r="T7" s="123">
        <v>33168596.671475418</v>
      </c>
      <c r="U7" s="123">
        <v>66128563.547124572</v>
      </c>
      <c r="V7" s="123"/>
      <c r="W7" s="123"/>
      <c r="X7" s="183">
        <v>99297160.21859999</v>
      </c>
      <c r="Y7" s="123"/>
      <c r="Z7" s="123"/>
      <c r="AA7" s="123"/>
      <c r="AB7" s="123"/>
      <c r="AC7" s="123"/>
      <c r="AD7" s="123">
        <v>49053.104292467593</v>
      </c>
      <c r="AI7" s="123">
        <v>-558.64139024923429</v>
      </c>
      <c r="AJ7" s="123">
        <v>543.61</v>
      </c>
      <c r="AK7" s="180"/>
      <c r="AL7" s="180"/>
      <c r="AM7" s="180">
        <v>9.0331975041516022E-2</v>
      </c>
      <c r="AQ7" s="123"/>
      <c r="AR7" s="180"/>
      <c r="BC7" s="123">
        <v>98.583053413335733</v>
      </c>
      <c r="BD7" s="123">
        <v>89492045.155081972</v>
      </c>
      <c r="BE7" s="123">
        <v>301999.36690084741</v>
      </c>
      <c r="BF7" s="123">
        <v>279056.48489999998</v>
      </c>
      <c r="BG7" s="180">
        <v>5.345760903497318E-2</v>
      </c>
      <c r="BH7" s="180">
        <v>5.3457609103822697E-2</v>
      </c>
      <c r="BI7" s="180">
        <v>-2.6968173527652795E-10</v>
      </c>
      <c r="BJ7" s="123"/>
      <c r="BK7" s="123"/>
    </row>
    <row r="8" spans="1:74">
      <c r="A8" s="181">
        <v>36799</v>
      </c>
      <c r="B8" s="123">
        <v>17628333</v>
      </c>
      <c r="C8" s="123">
        <v>77826728.700000003</v>
      </c>
      <c r="D8" s="123">
        <v>0</v>
      </c>
      <c r="E8" s="123">
        <v>0</v>
      </c>
      <c r="F8" s="123"/>
      <c r="G8" s="123"/>
      <c r="H8" s="123"/>
      <c r="I8" s="123"/>
      <c r="J8" s="123">
        <v>318701.79103263118</v>
      </c>
      <c r="K8" s="123">
        <v>280617.09927051899</v>
      </c>
      <c r="L8" s="123">
        <v>278812.82500000001</v>
      </c>
      <c r="M8" s="123">
        <v>1075137.6529788049</v>
      </c>
      <c r="N8" s="123">
        <v>1005591.0530817</v>
      </c>
      <c r="O8" s="123">
        <v>87402628.720702499</v>
      </c>
      <c r="P8" s="125">
        <v>8.1294361218344893E-2</v>
      </c>
      <c r="Q8" s="125">
        <v>8.0446353578442806E-2</v>
      </c>
      <c r="R8" s="125">
        <v>8.6916672988339938E-2</v>
      </c>
      <c r="S8" s="125">
        <v>8.6319306170820703E-2</v>
      </c>
      <c r="T8" s="123">
        <v>32690058.113753363</v>
      </c>
      <c r="U8" s="123">
        <v>65485565.526746631</v>
      </c>
      <c r="V8" s="123"/>
      <c r="W8" s="123"/>
      <c r="X8" s="183">
        <v>98175623.640499994</v>
      </c>
      <c r="Y8" s="123"/>
      <c r="Z8" s="123"/>
      <c r="AA8" s="123"/>
      <c r="AB8" s="123"/>
      <c r="AC8" s="123"/>
      <c r="AD8" s="123">
        <v>48863.23898514107</v>
      </c>
      <c r="AI8" s="123">
        <v>-545.50490570375439</v>
      </c>
      <c r="AJ8" s="123">
        <v>539.79</v>
      </c>
      <c r="AK8" s="180"/>
      <c r="AL8" s="180"/>
      <c r="AM8" s="180">
        <v>9.1314468773828178E-2</v>
      </c>
      <c r="AQ8" s="123"/>
      <c r="AR8" s="180"/>
      <c r="BC8" s="123">
        <v>95.64432097831137</v>
      </c>
      <c r="BD8" s="123">
        <v>91382977.919329062</v>
      </c>
      <c r="BE8" s="123">
        <v>308512.14825112477</v>
      </c>
      <c r="BF8" s="123">
        <v>372232.77490000002</v>
      </c>
      <c r="BG8" s="180">
        <v>6.3464236515942254E-2</v>
      </c>
      <c r="BH8" s="180">
        <v>6.20840455968278E-2</v>
      </c>
      <c r="BI8" s="180">
        <v>5.9736681751923482E-4</v>
      </c>
      <c r="BJ8" s="123"/>
      <c r="BK8" s="123"/>
      <c r="BM8" s="184">
        <v>7932295.3800587673</v>
      </c>
      <c r="BN8" s="184">
        <v>1077440.75075681</v>
      </c>
      <c r="BO8" s="184">
        <v>8758180.991830945</v>
      </c>
    </row>
    <row r="9" spans="1:74">
      <c r="A9" s="179">
        <v>36891</v>
      </c>
      <c r="B9" s="123">
        <v>16414927.6</v>
      </c>
      <c r="C9" s="123">
        <v>81551259.900000006</v>
      </c>
      <c r="D9" s="123">
        <v>0</v>
      </c>
      <c r="E9" s="123">
        <v>0</v>
      </c>
      <c r="F9" s="123"/>
      <c r="G9" s="123"/>
      <c r="H9" s="123"/>
      <c r="I9" s="123"/>
      <c r="J9" s="123">
        <v>355497.31772852514</v>
      </c>
      <c r="K9" s="123">
        <v>291640.619708104</v>
      </c>
      <c r="L9" s="123">
        <v>287430.96299999999</v>
      </c>
      <c r="M9" s="123">
        <v>1099842.5081990578</v>
      </c>
      <c r="N9" s="123">
        <v>1056084.9429796999</v>
      </c>
      <c r="O9" s="123">
        <v>87595226.483589128</v>
      </c>
      <c r="P9" s="125">
        <v>7.9643426973033019E-2</v>
      </c>
      <c r="Q9" s="125">
        <v>7.9431837914303097E-2</v>
      </c>
      <c r="R9" s="125">
        <v>8.2943353246229243E-2</v>
      </c>
      <c r="S9" s="125">
        <v>8.1791229783177502E-2</v>
      </c>
      <c r="T9" s="123">
        <v>36087773.512507007</v>
      </c>
      <c r="U9" s="123">
        <v>69486359.912392989</v>
      </c>
      <c r="V9" s="123"/>
      <c r="W9" s="123"/>
      <c r="X9" s="183">
        <v>105574133.4249</v>
      </c>
      <c r="Y9" s="123"/>
      <c r="Z9" s="123"/>
      <c r="AA9" s="123"/>
      <c r="AB9" s="123"/>
      <c r="AC9" s="123"/>
      <c r="AD9" s="123">
        <v>50734.525644676891</v>
      </c>
      <c r="AI9" s="123">
        <v>-531.7769591966337</v>
      </c>
      <c r="AJ9" s="123">
        <v>554.45000000000005</v>
      </c>
      <c r="AK9" s="180"/>
      <c r="AL9" s="180"/>
      <c r="AM9" s="180">
        <v>9.5990228271657596E-2</v>
      </c>
      <c r="AN9" s="180"/>
      <c r="AO9" s="180"/>
      <c r="AP9" s="180"/>
      <c r="AQ9" s="123"/>
      <c r="AR9" s="180"/>
      <c r="BC9" s="123">
        <v>98.800683157307034</v>
      </c>
      <c r="BD9" s="123">
        <v>88658523.083411321</v>
      </c>
      <c r="BE9" s="123">
        <v>315457.20186912979</v>
      </c>
      <c r="BF9" s="123">
        <v>401097.01400000002</v>
      </c>
      <c r="BG9" s="180">
        <v>7.255990713771239E-2</v>
      </c>
      <c r="BH9" s="180">
        <v>7.1176966450519102E-2</v>
      </c>
      <c r="BI9" s="180">
        <v>1.1521234630517407E-3</v>
      </c>
      <c r="BJ9" s="123"/>
      <c r="BK9" s="123"/>
      <c r="BM9" s="184">
        <v>7932295.3800587673</v>
      </c>
      <c r="BN9" s="184">
        <v>1077440.75075681</v>
      </c>
      <c r="BO9" s="184">
        <v>8758180.991830945</v>
      </c>
    </row>
    <row r="10" spans="1:74">
      <c r="A10" s="181">
        <v>36981</v>
      </c>
      <c r="B10" s="123">
        <v>14461003</v>
      </c>
      <c r="C10" s="123">
        <v>60451214.899999999</v>
      </c>
      <c r="D10" s="123">
        <v>0</v>
      </c>
      <c r="E10" s="123">
        <v>0</v>
      </c>
      <c r="F10" s="123"/>
      <c r="G10" s="123"/>
      <c r="H10" s="123"/>
      <c r="I10" s="123"/>
      <c r="J10" s="123">
        <v>205896.77769167666</v>
      </c>
      <c r="K10" s="123">
        <v>303059.38317895099</v>
      </c>
      <c r="L10" s="123">
        <v>296456.23800000001</v>
      </c>
      <c r="M10" s="123">
        <v>1125908.010261185</v>
      </c>
      <c r="N10" s="123">
        <v>1107145.1491608799</v>
      </c>
      <c r="O10" s="123">
        <v>68044095.365342408</v>
      </c>
      <c r="P10" s="125">
        <v>6.0434862124799815E-2</v>
      </c>
      <c r="Q10" s="125">
        <v>6.7514982641547497E-2</v>
      </c>
      <c r="R10" s="125">
        <v>6.1459055677490833E-2</v>
      </c>
      <c r="S10" s="125">
        <v>6.7166215935315701E-2</v>
      </c>
      <c r="T10" s="123">
        <v>35345317.21678713</v>
      </c>
      <c r="U10" s="123">
        <v>65706388.762412876</v>
      </c>
      <c r="V10" s="123"/>
      <c r="W10" s="123"/>
      <c r="X10" s="183">
        <v>101051705.97920002</v>
      </c>
      <c r="Y10" s="123"/>
      <c r="Z10" s="123"/>
      <c r="AA10" s="123"/>
      <c r="AB10" s="123"/>
      <c r="AC10" s="123"/>
      <c r="AD10" s="123">
        <v>46262.414242604144</v>
      </c>
      <c r="AI10" s="123">
        <v>-509.17934501706321</v>
      </c>
      <c r="AJ10" s="123">
        <v>545.97</v>
      </c>
      <c r="AK10" s="180"/>
      <c r="AL10" s="180"/>
      <c r="AM10" s="180">
        <v>8.97512985592476E-2</v>
      </c>
      <c r="AN10" s="180"/>
      <c r="AO10" s="180"/>
      <c r="AP10" s="180"/>
      <c r="AQ10" s="123"/>
      <c r="AR10" s="180"/>
      <c r="BC10" s="123">
        <v>102.41751043378302</v>
      </c>
      <c r="BD10" s="123">
        <v>66437950.968682848</v>
      </c>
      <c r="BE10" s="123">
        <v>322853.64885368728</v>
      </c>
      <c r="BF10" s="123">
        <v>232482.62280000001</v>
      </c>
      <c r="BG10" s="180">
        <v>5.3200481336786148E-2</v>
      </c>
      <c r="BH10" s="180">
        <v>6.3290652534836497E-2</v>
      </c>
      <c r="BI10" s="180">
        <v>-5.7071602578248684E-3</v>
      </c>
      <c r="BJ10" s="123"/>
      <c r="BK10" s="123"/>
      <c r="BM10" s="184">
        <v>7932295.3800587673</v>
      </c>
      <c r="BN10" s="184">
        <v>1077440.75075681</v>
      </c>
      <c r="BO10" s="184">
        <v>8758180.991830945</v>
      </c>
    </row>
    <row r="11" spans="1:74">
      <c r="A11" s="179">
        <v>37072</v>
      </c>
      <c r="B11" s="123">
        <v>16181878</v>
      </c>
      <c r="C11" s="123">
        <v>62606961.799999997</v>
      </c>
      <c r="D11" s="123">
        <v>0</v>
      </c>
      <c r="E11" s="123">
        <v>0</v>
      </c>
      <c r="F11" s="123"/>
      <c r="G11" s="123"/>
      <c r="H11" s="123"/>
      <c r="I11" s="123"/>
      <c r="J11" s="123">
        <v>265165.77508582198</v>
      </c>
      <c r="K11" s="123">
        <v>314991.88949163398</v>
      </c>
      <c r="L11" s="123">
        <v>306225.94199999998</v>
      </c>
      <c r="M11" s="123">
        <v>1145261.6615386549</v>
      </c>
      <c r="N11" s="123">
        <v>1159046.73480618</v>
      </c>
      <c r="O11" s="123">
        <v>70762074.886188328</v>
      </c>
      <c r="P11" s="125">
        <v>6.1786818910116774E-2</v>
      </c>
      <c r="Q11" s="125">
        <v>6.22113105655831E-2</v>
      </c>
      <c r="R11" s="125">
        <v>6.1051959995402097E-2</v>
      </c>
      <c r="S11" s="125">
        <v>5.9716921639501201E-2</v>
      </c>
      <c r="T11" s="123">
        <v>35987982.531103492</v>
      </c>
      <c r="U11" s="123">
        <v>65221934.638896517</v>
      </c>
      <c r="V11" s="123"/>
      <c r="W11" s="123"/>
      <c r="X11" s="183">
        <v>101209917.17000002</v>
      </c>
      <c r="Y11" s="123"/>
      <c r="Z11" s="123"/>
      <c r="AA11" s="123"/>
      <c r="AB11" s="123"/>
      <c r="AC11" s="123"/>
      <c r="AD11" s="123">
        <v>50291.688966981281</v>
      </c>
      <c r="AI11" s="123">
        <v>-499.77304879426731</v>
      </c>
      <c r="AJ11" s="123">
        <v>555.11</v>
      </c>
      <c r="AK11" s="180"/>
      <c r="AL11" s="180"/>
      <c r="AM11" s="180">
        <v>8.83727453462686E-2</v>
      </c>
      <c r="AN11" s="180"/>
      <c r="AO11" s="180"/>
      <c r="AP11" s="180"/>
      <c r="AQ11" s="123"/>
      <c r="AR11" s="180"/>
      <c r="BC11" s="123">
        <v>102.59018942459058</v>
      </c>
      <c r="BD11" s="123">
        <v>68975479.315400168</v>
      </c>
      <c r="BE11" s="123">
        <v>330733.1712141849</v>
      </c>
      <c r="BF11" s="123">
        <v>294822.87199999997</v>
      </c>
      <c r="BG11" s="180">
        <v>5.3990173524224118E-2</v>
      </c>
      <c r="BH11" s="180">
        <v>5.9468411385393299E-2</v>
      </c>
      <c r="BI11" s="180">
        <v>1.3350383559008958E-3</v>
      </c>
      <c r="BJ11" s="123"/>
      <c r="BK11" s="123"/>
      <c r="BM11" s="184">
        <v>7932295.3800587673</v>
      </c>
      <c r="BN11" s="184">
        <v>1077440.75075681</v>
      </c>
      <c r="BO11" s="184">
        <v>8758180.991830945</v>
      </c>
      <c r="BR11" s="184">
        <v>31729181.520235069</v>
      </c>
      <c r="BS11" s="184">
        <v>4309763.0030272398</v>
      </c>
      <c r="BT11" s="184">
        <v>35032723.96732378</v>
      </c>
    </row>
    <row r="12" spans="1:74">
      <c r="A12" s="181">
        <v>37164</v>
      </c>
      <c r="B12" s="123">
        <v>17029036.600000001</v>
      </c>
      <c r="C12" s="123">
        <v>58980379.200000003</v>
      </c>
      <c r="D12" s="123">
        <v>0</v>
      </c>
      <c r="E12" s="123">
        <v>0</v>
      </c>
      <c r="F12" s="123"/>
      <c r="G12" s="123"/>
      <c r="H12" s="123"/>
      <c r="I12" s="123"/>
      <c r="J12" s="123">
        <v>379612.43943219486</v>
      </c>
      <c r="K12" s="123">
        <v>327495.91182629799</v>
      </c>
      <c r="L12" s="123">
        <v>316797.223</v>
      </c>
      <c r="M12" s="123">
        <v>1206172.3099382187</v>
      </c>
      <c r="N12" s="123">
        <v>1212076.4898847099</v>
      </c>
      <c r="O12" s="123">
        <v>68545054.197458774</v>
      </c>
      <c r="P12" s="125">
        <v>5.6828575513368999E-2</v>
      </c>
      <c r="Q12" s="125">
        <v>5.7052854704899701E-2</v>
      </c>
      <c r="R12" s="125">
        <v>5.6551756237742584E-2</v>
      </c>
      <c r="S12" s="125">
        <v>5.36845453441082E-2</v>
      </c>
      <c r="T12" s="123">
        <v>36372329.2776452</v>
      </c>
      <c r="U12" s="123">
        <v>64608155.592354819</v>
      </c>
      <c r="V12" s="123"/>
      <c r="W12" s="123"/>
      <c r="X12" s="183">
        <v>100980484.87</v>
      </c>
      <c r="Y12" s="123"/>
      <c r="Z12" s="123"/>
      <c r="AA12" s="123"/>
      <c r="AB12" s="123"/>
      <c r="AC12" s="123"/>
      <c r="AD12" s="123">
        <v>53119.622968357784</v>
      </c>
      <c r="AI12" s="123">
        <v>-524.40008784611678</v>
      </c>
      <c r="AJ12" s="123">
        <v>554.05999999999995</v>
      </c>
      <c r="AK12" s="180"/>
      <c r="AL12" s="180"/>
      <c r="AM12" s="180">
        <v>8.3719783680967053E-2</v>
      </c>
      <c r="AN12" s="180"/>
      <c r="AO12" s="180"/>
      <c r="AP12" s="180"/>
      <c r="AQ12" s="123"/>
      <c r="AR12" s="180"/>
      <c r="BC12" s="123">
        <v>97.963512498833182</v>
      </c>
      <c r="BD12" s="123">
        <v>69969984.179849818</v>
      </c>
      <c r="BE12" s="123">
        <v>339140.68490710808</v>
      </c>
      <c r="BF12" s="123">
        <v>428508.8273</v>
      </c>
      <c r="BG12" s="180">
        <v>5.3486318723788444E-2</v>
      </c>
      <c r="BH12" s="180">
        <v>5.69911816607091E-2</v>
      </c>
      <c r="BI12" s="180">
        <v>2.8672108936343838E-3</v>
      </c>
      <c r="BJ12" s="123"/>
      <c r="BK12" s="123"/>
      <c r="BM12" s="184">
        <v>7932295.3800587673</v>
      </c>
      <c r="BN12" s="184">
        <v>1077440.75075681</v>
      </c>
      <c r="BO12" s="184">
        <v>8758180.991830945</v>
      </c>
      <c r="BR12" s="184">
        <v>31729181.520235069</v>
      </c>
      <c r="BS12" s="184">
        <v>4309763.0030272398</v>
      </c>
      <c r="BT12" s="184">
        <v>35032723.96732378</v>
      </c>
      <c r="BU12" s="185">
        <v>8.7108101542573646E-2</v>
      </c>
      <c r="BV12" s="185">
        <v>0</v>
      </c>
    </row>
    <row r="13" spans="1:74">
      <c r="A13" s="179">
        <v>37256</v>
      </c>
      <c r="B13" s="123">
        <v>20599262.600000001</v>
      </c>
      <c r="C13" s="123">
        <v>67136139.899999991</v>
      </c>
      <c r="D13" s="123">
        <v>0</v>
      </c>
      <c r="E13" s="123">
        <v>0</v>
      </c>
      <c r="F13" s="123"/>
      <c r="G13" s="123"/>
      <c r="H13" s="123"/>
      <c r="I13" s="123"/>
      <c r="J13" s="123">
        <v>403306.64412154851</v>
      </c>
      <c r="K13" s="123">
        <v>340598.082041585</v>
      </c>
      <c r="L13" s="123">
        <v>328070.196</v>
      </c>
      <c r="M13" s="123">
        <v>1253981.636331242</v>
      </c>
      <c r="N13" s="123">
        <v>1266512.5886948099</v>
      </c>
      <c r="O13" s="123">
        <v>78149282.161076963</v>
      </c>
      <c r="P13" s="125">
        <v>6.2320914355426534E-2</v>
      </c>
      <c r="Q13" s="125">
        <v>5.6326061638007498E-2</v>
      </c>
      <c r="R13" s="125">
        <v>6.1704307449176495E-2</v>
      </c>
      <c r="S13" s="125">
        <v>5.23922878687067E-2</v>
      </c>
      <c r="T13" s="123">
        <v>33941932.221899055</v>
      </c>
      <c r="U13" s="123">
        <v>58302952.818100944</v>
      </c>
      <c r="V13" s="123"/>
      <c r="W13" s="123"/>
      <c r="X13" s="183">
        <v>92244885.039999992</v>
      </c>
      <c r="Y13" s="123"/>
      <c r="Z13" s="123"/>
      <c r="AA13" s="123"/>
      <c r="AB13" s="123"/>
      <c r="AC13" s="123"/>
      <c r="AD13" s="123">
        <v>55037.822282589033</v>
      </c>
      <c r="AI13" s="123">
        <v>-521.2598272330282</v>
      </c>
      <c r="AJ13" s="123">
        <v>564.54999999999995</v>
      </c>
      <c r="AK13" s="180"/>
      <c r="AL13" s="180"/>
      <c r="AM13" s="180">
        <v>7.3561591627354025E-2</v>
      </c>
      <c r="AN13" s="180"/>
      <c r="AO13" s="180"/>
      <c r="AP13" s="180"/>
      <c r="AQ13" s="123"/>
      <c r="AR13" s="180"/>
      <c r="BC13" s="123">
        <v>101.63287554218059</v>
      </c>
      <c r="BD13" s="123">
        <v>76893703.680206075</v>
      </c>
      <c r="BE13" s="123">
        <v>348119.57289063366</v>
      </c>
      <c r="BF13" s="123">
        <v>425597.83439999999</v>
      </c>
      <c r="BG13" s="180">
        <v>5.7347109114491222E-2</v>
      </c>
      <c r="BH13" s="180">
        <v>5.705744813942E-2</v>
      </c>
      <c r="BI13" s="180">
        <v>9.312019580469795E-3</v>
      </c>
      <c r="BJ13" s="123"/>
      <c r="BK13" s="123"/>
      <c r="BM13" s="184">
        <v>7932295.3800587673</v>
      </c>
      <c r="BN13" s="184">
        <v>1077440.75075681</v>
      </c>
      <c r="BO13" s="184">
        <v>8758180.991830945</v>
      </c>
      <c r="BR13" s="184">
        <v>31729181.520235069</v>
      </c>
      <c r="BS13" s="184">
        <v>4309763.0030272398</v>
      </c>
      <c r="BT13" s="184">
        <v>35032723.96732378</v>
      </c>
      <c r="BU13" s="185">
        <v>8.4819885141936835E-2</v>
      </c>
      <c r="BV13" s="185">
        <v>0</v>
      </c>
    </row>
    <row r="14" spans="1:74">
      <c r="A14" s="181">
        <v>37346</v>
      </c>
      <c r="B14" s="123">
        <v>19762835</v>
      </c>
      <c r="C14" s="123">
        <v>63970456.472000003</v>
      </c>
      <c r="D14" s="123">
        <v>0</v>
      </c>
      <c r="E14" s="123">
        <v>0</v>
      </c>
      <c r="F14" s="123"/>
      <c r="G14" s="123"/>
      <c r="H14" s="123"/>
      <c r="I14" s="123"/>
      <c r="J14" s="123">
        <v>222845.75256787403</v>
      </c>
      <c r="K14" s="123">
        <v>354357.60482588998</v>
      </c>
      <c r="L14" s="123">
        <v>340221.96600000001</v>
      </c>
      <c r="M14" s="123">
        <v>1270930.6112074396</v>
      </c>
      <c r="N14" s="123">
        <v>1322629.51542234</v>
      </c>
      <c r="O14" s="123">
        <v>73875512.337982312</v>
      </c>
      <c r="P14" s="125">
        <v>5.8127101264637368E-2</v>
      </c>
      <c r="Q14" s="125">
        <v>5.4422752287183199E-2</v>
      </c>
      <c r="R14" s="125">
        <v>5.5855030812912487E-2</v>
      </c>
      <c r="S14" s="125">
        <v>4.9585474531242797E-2</v>
      </c>
      <c r="T14" s="123">
        <v>25120246.036592022</v>
      </c>
      <c r="U14" s="123">
        <v>52949396.083407983</v>
      </c>
      <c r="V14" s="123"/>
      <c r="W14" s="123"/>
      <c r="X14" s="183">
        <v>78069642.120000005</v>
      </c>
      <c r="Y14" s="123"/>
      <c r="Z14" s="123"/>
      <c r="AA14" s="123"/>
      <c r="AB14" s="123"/>
      <c r="AC14" s="123"/>
      <c r="AD14" s="123">
        <v>59727.240000000005</v>
      </c>
      <c r="AI14" s="123">
        <v>-498.54769527380051</v>
      </c>
      <c r="AJ14" s="123">
        <v>572.1</v>
      </c>
      <c r="AK14" s="180"/>
      <c r="AL14" s="180"/>
      <c r="AM14" s="180">
        <v>6.1427147502435581E-2</v>
      </c>
      <c r="AN14" s="180"/>
      <c r="AO14" s="180"/>
      <c r="AP14" s="180"/>
      <c r="AQ14" s="123"/>
      <c r="AR14" s="180"/>
      <c r="BC14" s="123">
        <v>102.49805253843232</v>
      </c>
      <c r="BD14" s="123">
        <v>72075039.972376257</v>
      </c>
      <c r="BE14" s="123">
        <v>357702.02986486902</v>
      </c>
      <c r="BF14" s="123">
        <v>251947.3904</v>
      </c>
      <c r="BG14" s="180">
        <v>5.2391711775528323E-2</v>
      </c>
      <c r="BH14" s="180">
        <v>5.5233035229792303E-2</v>
      </c>
      <c r="BI14" s="180">
        <v>6.2695562816696901E-3</v>
      </c>
      <c r="BJ14" s="174">
        <v>16956370.572000001</v>
      </c>
      <c r="BK14" s="174">
        <v>6454380</v>
      </c>
      <c r="BL14" s="174">
        <v>61550346</v>
      </c>
      <c r="BM14" s="184">
        <v>7932295.3800587673</v>
      </c>
      <c r="BN14" s="184">
        <v>1077440.75075681</v>
      </c>
      <c r="BO14" s="184">
        <v>8758180.991830945</v>
      </c>
      <c r="BR14" s="184">
        <v>31729181.520235069</v>
      </c>
      <c r="BS14" s="184">
        <v>4309763.0030272398</v>
      </c>
      <c r="BT14" s="184">
        <v>35032723.96732378</v>
      </c>
      <c r="BU14" s="185">
        <v>0.29105324436345104</v>
      </c>
      <c r="BV14" s="185">
        <v>0</v>
      </c>
    </row>
    <row r="15" spans="1:74">
      <c r="A15" s="179">
        <v>37437</v>
      </c>
      <c r="B15" s="123">
        <v>27736911</v>
      </c>
      <c r="C15" s="123">
        <v>62074842</v>
      </c>
      <c r="D15" s="123">
        <v>0</v>
      </c>
      <c r="E15" s="123">
        <v>0</v>
      </c>
      <c r="F15" s="123"/>
      <c r="G15" s="123"/>
      <c r="H15" s="123"/>
      <c r="I15" s="123"/>
      <c r="J15" s="123">
        <v>279027.45643162658</v>
      </c>
      <c r="K15" s="123">
        <v>368872.87771890801</v>
      </c>
      <c r="L15" s="123">
        <v>353597.44300000003</v>
      </c>
      <c r="M15" s="123">
        <v>1284792.2925532439</v>
      </c>
      <c r="N15" s="123">
        <v>1380693.92240792</v>
      </c>
      <c r="O15" s="123">
        <v>79471112.934799463</v>
      </c>
      <c r="P15" s="125">
        <v>6.1855222354165899E-2</v>
      </c>
      <c r="Q15" s="125">
        <v>5.4532321894963799E-2</v>
      </c>
      <c r="R15" s="125">
        <v>5.7558819985389968E-2</v>
      </c>
      <c r="S15" s="125">
        <v>4.84510033210118E-2</v>
      </c>
      <c r="T15" s="123">
        <v>26191760.941264741</v>
      </c>
      <c r="U15" s="123">
        <v>56316854.96873527</v>
      </c>
      <c r="V15" s="123"/>
      <c r="W15" s="123"/>
      <c r="X15" s="183">
        <v>82508615.910000011</v>
      </c>
      <c r="Y15" s="123"/>
      <c r="Z15" s="123"/>
      <c r="AA15" s="123"/>
      <c r="AB15" s="123"/>
      <c r="AC15" s="123"/>
      <c r="AD15" s="123">
        <v>62886.560999999994</v>
      </c>
      <c r="AI15" s="123">
        <v>-470.88528584539495</v>
      </c>
      <c r="AJ15" s="123">
        <v>580.66999999999996</v>
      </c>
      <c r="AK15" s="180"/>
      <c r="AL15" s="180"/>
      <c r="AM15" s="180">
        <v>6.4219420048070311E-2</v>
      </c>
      <c r="AN15" s="180"/>
      <c r="AO15" s="180"/>
      <c r="AP15" s="180"/>
      <c r="AQ15" s="123"/>
      <c r="AR15" s="180"/>
      <c r="BC15" s="123">
        <v>106.31963541660279</v>
      </c>
      <c r="BD15" s="123">
        <v>74747352.756995365</v>
      </c>
      <c r="BE15" s="123">
        <v>367883.98158066743</v>
      </c>
      <c r="BF15" s="123">
        <v>323479.06849999999</v>
      </c>
      <c r="BG15" s="180">
        <v>5.2905510234337184E-2</v>
      </c>
      <c r="BH15" s="180">
        <v>5.4164702317424103E-2</v>
      </c>
      <c r="BI15" s="180">
        <v>9.1078166643781683E-3</v>
      </c>
      <c r="BJ15" s="174">
        <v>16956370.572000001</v>
      </c>
      <c r="BK15" s="174">
        <v>6454380</v>
      </c>
      <c r="BL15" s="174">
        <v>61550346</v>
      </c>
      <c r="BM15" s="184">
        <v>7932295.3800587673</v>
      </c>
      <c r="BN15" s="184">
        <v>1077440.75075681</v>
      </c>
      <c r="BO15" s="184">
        <v>8758180.991830945</v>
      </c>
      <c r="BR15" s="184">
        <v>31729181.520235069</v>
      </c>
      <c r="BS15" s="184">
        <v>4309763.0030272398</v>
      </c>
      <c r="BT15" s="184">
        <v>35032723.96732378</v>
      </c>
      <c r="BU15" s="185">
        <v>0.25043644967437473</v>
      </c>
      <c r="BV15" s="185">
        <v>0</v>
      </c>
    </row>
    <row r="16" spans="1:74">
      <c r="A16" s="181">
        <v>37529</v>
      </c>
      <c r="B16" s="123">
        <v>29918650</v>
      </c>
      <c r="C16" s="123">
        <v>62223508</v>
      </c>
      <c r="D16" s="123">
        <v>0</v>
      </c>
      <c r="E16" s="123">
        <v>0</v>
      </c>
      <c r="F16" s="123"/>
      <c r="G16" s="123"/>
      <c r="H16" s="123"/>
      <c r="I16" s="123"/>
      <c r="J16" s="123">
        <v>464069.59298606613</v>
      </c>
      <c r="K16" s="123">
        <v>384160.10335267399</v>
      </c>
      <c r="L16" s="123">
        <v>368113.51299999998</v>
      </c>
      <c r="M16" s="123">
        <v>1369249.4461071151</v>
      </c>
      <c r="N16" s="123">
        <v>1440940.1501770599</v>
      </c>
      <c r="O16" s="123">
        <v>83265053.637961268</v>
      </c>
      <c r="P16" s="125">
        <v>6.0810726544159234E-2</v>
      </c>
      <c r="Q16" s="125">
        <v>5.4385739850579498E-2</v>
      </c>
      <c r="R16" s="125">
        <v>5.7785226976796937E-2</v>
      </c>
      <c r="S16" s="125">
        <v>4.7887710761674501E-2</v>
      </c>
      <c r="T16" s="123">
        <v>30756099.750104826</v>
      </c>
      <c r="U16" s="123">
        <v>59279581.909895189</v>
      </c>
      <c r="V16" s="123"/>
      <c r="W16" s="123"/>
      <c r="X16" s="183">
        <v>90035681.660000011</v>
      </c>
      <c r="Y16" s="123"/>
      <c r="Z16" s="123"/>
      <c r="AA16" s="123"/>
      <c r="AB16" s="123"/>
      <c r="AC16" s="123"/>
      <c r="AD16" s="123">
        <v>71066.773000000001</v>
      </c>
      <c r="AI16" s="123">
        <v>-461.22707806079643</v>
      </c>
      <c r="AJ16" s="123">
        <v>564.47</v>
      </c>
      <c r="AK16" s="180"/>
      <c r="AL16" s="180"/>
      <c r="AM16" s="180">
        <v>6.5755499785651622E-2</v>
      </c>
      <c r="AN16" s="180"/>
      <c r="AO16" s="180"/>
      <c r="AP16" s="180"/>
      <c r="AQ16" s="123"/>
      <c r="AR16" s="180"/>
      <c r="BC16" s="123">
        <v>97.366870735291798</v>
      </c>
      <c r="BD16" s="123">
        <v>85516822.107112095</v>
      </c>
      <c r="BE16" s="123">
        <v>378627.10200706398</v>
      </c>
      <c r="BF16" s="123">
        <v>484926.234</v>
      </c>
      <c r="BG16" s="180">
        <v>5.8882391693897092E-2</v>
      </c>
      <c r="BH16" s="180">
        <v>5.5319062586015599E-2</v>
      </c>
      <c r="BI16" s="180">
        <v>9.8975162151224358E-3</v>
      </c>
      <c r="BJ16" s="174">
        <v>16956370.572000001</v>
      </c>
      <c r="BK16" s="174">
        <v>6454380</v>
      </c>
      <c r="BL16" s="174">
        <v>61550346</v>
      </c>
      <c r="BM16" s="184">
        <v>7932295.3800587673</v>
      </c>
      <c r="BN16" s="184">
        <v>1077440.75075681</v>
      </c>
      <c r="BO16" s="184">
        <v>8758180.991830945</v>
      </c>
      <c r="BR16" s="184">
        <v>31729181.520235069</v>
      </c>
      <c r="BS16" s="184">
        <v>4309763.0030272398</v>
      </c>
      <c r="BT16" s="184">
        <v>35032723.96732378</v>
      </c>
      <c r="BU16" s="185">
        <v>0.33786290317483902</v>
      </c>
      <c r="BV16" s="185">
        <v>0</v>
      </c>
    </row>
    <row r="17" spans="1:74">
      <c r="A17" s="179">
        <v>37621</v>
      </c>
      <c r="B17" s="123">
        <v>32878132</v>
      </c>
      <c r="C17" s="123">
        <v>70038762.5</v>
      </c>
      <c r="D17" s="123">
        <v>0</v>
      </c>
      <c r="E17" s="123">
        <v>0</v>
      </c>
      <c r="F17" s="123"/>
      <c r="G17" s="123"/>
      <c r="H17" s="123"/>
      <c r="I17" s="123"/>
      <c r="J17" s="123">
        <v>487027.85941451322</v>
      </c>
      <c r="K17" s="123">
        <v>400179.33097091602</v>
      </c>
      <c r="L17" s="123">
        <v>383414.01199999999</v>
      </c>
      <c r="M17" s="123">
        <v>1452970.66140008</v>
      </c>
      <c r="N17" s="123">
        <v>1503542.6007366001</v>
      </c>
      <c r="O17" s="123">
        <v>90858184.214800119</v>
      </c>
      <c r="P17" s="125">
        <v>6.2532703948233431E-2</v>
      </c>
      <c r="Q17" s="125">
        <v>5.4872692381082E-2</v>
      </c>
      <c r="R17" s="125">
        <v>6.0429404640937885E-2</v>
      </c>
      <c r="S17" s="125">
        <v>4.8397383772130403E-2</v>
      </c>
      <c r="T17" s="123">
        <v>31955323.569989547</v>
      </c>
      <c r="U17" s="123">
        <v>62413149.630010448</v>
      </c>
      <c r="V17" s="123"/>
      <c r="W17" s="123"/>
      <c r="X17" s="186">
        <v>94368473.200000003</v>
      </c>
      <c r="Y17" s="123"/>
      <c r="Z17" s="123"/>
      <c r="AA17" s="123"/>
      <c r="AB17" s="123"/>
      <c r="AC17" s="123"/>
      <c r="AD17" s="123">
        <v>80439.584000000003</v>
      </c>
      <c r="AI17" s="123">
        <v>-459.46445500265213</v>
      </c>
      <c r="AJ17" s="123">
        <v>584.59</v>
      </c>
      <c r="AK17" s="180"/>
      <c r="AL17" s="180"/>
      <c r="AM17" s="180">
        <v>6.4948643291301358E-2</v>
      </c>
      <c r="AN17" s="180"/>
      <c r="AO17" s="180"/>
      <c r="AP17" s="180"/>
      <c r="AQ17" s="123"/>
      <c r="AR17" s="180"/>
      <c r="BC17" s="123">
        <v>103.62937890693003</v>
      </c>
      <c r="BD17" s="123">
        <v>87676086.813566849</v>
      </c>
      <c r="BE17" s="123">
        <v>389863.20493522222</v>
      </c>
      <c r="BF17" s="123">
        <v>503216.62209999998</v>
      </c>
      <c r="BG17" s="180">
        <v>5.868246871630587E-2</v>
      </c>
      <c r="BH17" s="180">
        <v>5.6119803666313202E-2</v>
      </c>
      <c r="BI17" s="180">
        <v>1.2032020868807482E-2</v>
      </c>
      <c r="BJ17" s="174">
        <v>16956370.572000001</v>
      </c>
      <c r="BK17" s="174">
        <v>6454380</v>
      </c>
      <c r="BL17" s="174">
        <v>61550346</v>
      </c>
      <c r="BM17" s="184">
        <v>7932295.3800587673</v>
      </c>
      <c r="BN17" s="184">
        <v>1077440.75075681</v>
      </c>
      <c r="BO17" s="184">
        <v>8758180.991830945</v>
      </c>
      <c r="BR17" s="184">
        <v>31729181.520235069</v>
      </c>
      <c r="BS17" s="184">
        <v>4309763.0030272398</v>
      </c>
      <c r="BT17" s="184">
        <v>35032723.96732378</v>
      </c>
      <c r="BU17" s="185">
        <v>0.4615328271345267</v>
      </c>
      <c r="BV17" s="185">
        <v>0</v>
      </c>
    </row>
    <row r="18" spans="1:74">
      <c r="A18" s="181">
        <v>37711</v>
      </c>
      <c r="B18" s="123">
        <v>21312438</v>
      </c>
      <c r="C18" s="123">
        <v>64907059.472000003</v>
      </c>
      <c r="D18" s="123">
        <v>148579</v>
      </c>
      <c r="E18" s="123">
        <v>35908</v>
      </c>
      <c r="F18" s="123">
        <v>3174968.5872620377</v>
      </c>
      <c r="G18" s="123">
        <v>16320670.58664364</v>
      </c>
      <c r="H18" s="123"/>
      <c r="I18" s="123"/>
      <c r="J18" s="123">
        <v>255837.66964896588</v>
      </c>
      <c r="K18" s="123">
        <v>416940.55324838503</v>
      </c>
      <c r="L18" s="123">
        <v>399529.478</v>
      </c>
      <c r="M18" s="123">
        <v>1485962.5784811717</v>
      </c>
      <c r="N18" s="123">
        <v>1568630.8694033299</v>
      </c>
      <c r="O18" s="123">
        <v>91679699.186523288</v>
      </c>
      <c r="P18" s="125">
        <v>6.1697178996412347E-2</v>
      </c>
      <c r="Q18" s="125">
        <v>5.5080644598444799E-2</v>
      </c>
      <c r="R18" s="125">
        <v>5.8445680863972851E-2</v>
      </c>
      <c r="S18" s="125">
        <v>4.83544861903238E-2</v>
      </c>
      <c r="T18" s="123">
        <v>27803559</v>
      </c>
      <c r="U18" s="123">
        <v>61550346</v>
      </c>
      <c r="V18" s="123">
        <v>181695</v>
      </c>
      <c r="W18" s="123">
        <v>2792</v>
      </c>
      <c r="X18" s="123">
        <v>109034031.17390567</v>
      </c>
      <c r="Y18" s="123"/>
      <c r="Z18" s="123">
        <v>9009736.1308155768</v>
      </c>
      <c r="AA18" s="123">
        <v>8758180.991830945</v>
      </c>
      <c r="AB18" s="123"/>
      <c r="AC18" s="123">
        <v>272405.6893085285</v>
      </c>
      <c r="AD18" s="123">
        <v>93932.64</v>
      </c>
      <c r="AE18" s="187">
        <v>0.22860517635468036</v>
      </c>
      <c r="AF18" s="187">
        <v>0.20313122163767494</v>
      </c>
      <c r="AG18" s="180">
        <v>0.21604852694838192</v>
      </c>
      <c r="AH18" s="180">
        <v>0.13756847863247834</v>
      </c>
      <c r="AI18" s="123">
        <v>-481.77380402093956</v>
      </c>
      <c r="AJ18" s="123">
        <v>586.58333333333337</v>
      </c>
      <c r="AK18" s="180"/>
      <c r="AL18" s="180"/>
      <c r="AM18" s="180">
        <v>7.3376027601819716E-2</v>
      </c>
      <c r="AN18" s="180"/>
      <c r="AO18" s="180"/>
      <c r="AP18" s="180"/>
      <c r="AQ18" s="123">
        <v>249085685</v>
      </c>
      <c r="AR18" s="180">
        <v>0.35872758002933808</v>
      </c>
      <c r="AU18" s="180">
        <v>6.3800495329274523E-2</v>
      </c>
      <c r="BC18" s="123">
        <v>105.77004768288603</v>
      </c>
      <c r="BD18" s="123">
        <v>86678318.857709453</v>
      </c>
      <c r="BE18" s="123">
        <v>401515.77429373126</v>
      </c>
      <c r="BF18" s="123">
        <v>279363.28360000002</v>
      </c>
      <c r="BG18" s="180">
        <v>5.6361843381025498E-2</v>
      </c>
      <c r="BH18" s="180">
        <v>5.60911442814526E-2</v>
      </c>
      <c r="BI18" s="180">
        <v>1.0091194673649051E-2</v>
      </c>
      <c r="BJ18" s="123">
        <v>16956370.572000001</v>
      </c>
      <c r="BK18" s="174">
        <v>6454380</v>
      </c>
      <c r="BL18" s="184">
        <v>61550346</v>
      </c>
      <c r="BM18" s="184">
        <v>7932295.3800587673</v>
      </c>
      <c r="BN18" s="184">
        <v>1077440.75075681</v>
      </c>
      <c r="BO18" s="184">
        <v>8758180.991830945</v>
      </c>
      <c r="BP18">
        <v>0</v>
      </c>
      <c r="BR18" s="184">
        <v>31729181.520235069</v>
      </c>
      <c r="BS18" s="184">
        <v>4309763.0030272398</v>
      </c>
      <c r="BT18" s="184">
        <v>35032723.96732378</v>
      </c>
      <c r="BU18" s="185">
        <v>0.57269346448956937</v>
      </c>
      <c r="BV18" s="185">
        <v>0</v>
      </c>
    </row>
    <row r="19" spans="1:74">
      <c r="A19" s="179">
        <v>37802</v>
      </c>
      <c r="B19" s="123">
        <v>23908561</v>
      </c>
      <c r="C19" s="123">
        <v>63139025</v>
      </c>
      <c r="D19" s="123">
        <v>728126</v>
      </c>
      <c r="E19" s="123">
        <v>99397</v>
      </c>
      <c r="F19" s="123">
        <v>3383679.1999999997</v>
      </c>
      <c r="G19" s="123">
        <v>17393530.699999999</v>
      </c>
      <c r="H19" s="123"/>
      <c r="I19" s="123"/>
      <c r="J19" s="123">
        <v>347914.51957727881</v>
      </c>
      <c r="K19" s="123">
        <v>434508.04319010797</v>
      </c>
      <c r="L19" s="123">
        <v>416784.42200000002</v>
      </c>
      <c r="M19" s="123">
        <v>1554849.6416268239</v>
      </c>
      <c r="N19" s="123">
        <v>1636302.9440319701</v>
      </c>
      <c r="O19" s="123">
        <v>94561080.001130015</v>
      </c>
      <c r="P19" s="125">
        <v>6.0816864518289812E-2</v>
      </c>
      <c r="Q19" s="125">
        <v>5.5071915452004003E-2</v>
      </c>
      <c r="R19" s="125">
        <v>5.7789470064830782E-2</v>
      </c>
      <c r="S19" s="125">
        <v>4.8250251499993797E-2</v>
      </c>
      <c r="T19" s="123">
        <v>32331677</v>
      </c>
      <c r="U19" s="123">
        <v>62896021</v>
      </c>
      <c r="V19" s="123">
        <v>758086</v>
      </c>
      <c r="W19" s="123">
        <v>69437</v>
      </c>
      <c r="X19" s="123">
        <v>116832430.90000001</v>
      </c>
      <c r="Y19" s="123">
        <v>5873793</v>
      </c>
      <c r="Z19" s="123">
        <v>10424719.585406307</v>
      </c>
      <c r="AA19" s="123">
        <v>14715763.411330041</v>
      </c>
      <c r="AB19" s="123"/>
      <c r="AC19" s="123">
        <v>378890.33229050244</v>
      </c>
      <c r="AD19" s="123">
        <v>100010.68000000001</v>
      </c>
      <c r="AE19" s="187">
        <v>0.2357144240742689</v>
      </c>
      <c r="AF19" s="187">
        <v>0.19447670553047972</v>
      </c>
      <c r="AG19" s="180">
        <v>0.21157628361800965</v>
      </c>
      <c r="AH19" s="180">
        <v>0.13335394117647031</v>
      </c>
      <c r="AI19" s="123">
        <v>-534.93150447515131</v>
      </c>
      <c r="AJ19" s="123">
        <v>586.4233333333334</v>
      </c>
      <c r="AK19" s="180"/>
      <c r="AL19" s="180"/>
      <c r="AM19" s="180">
        <v>7.514066168980775E-2</v>
      </c>
      <c r="AN19" s="180"/>
      <c r="AO19" s="180"/>
      <c r="AP19" s="180"/>
      <c r="AQ19" s="123">
        <v>271591024</v>
      </c>
      <c r="AR19" s="180">
        <v>0.35062903257067879</v>
      </c>
      <c r="AU19" s="180">
        <v>5.7525617595548181E-2</v>
      </c>
      <c r="BC19" s="123">
        <v>110.71246382456042</v>
      </c>
      <c r="BD19" s="123">
        <v>85411413.254225314</v>
      </c>
      <c r="BE19" s="123">
        <v>413526.96378922631</v>
      </c>
      <c r="BF19" s="123">
        <v>375920.39069999999</v>
      </c>
      <c r="BG19" s="180">
        <v>5.3937247171790936E-2</v>
      </c>
      <c r="BH19" s="180">
        <v>5.5448868095172903E-2</v>
      </c>
      <c r="BI19" s="180">
        <v>9.5392185648369848E-3</v>
      </c>
      <c r="BJ19" s="123">
        <v>19981092</v>
      </c>
      <c r="BK19" s="174">
        <v>6454380</v>
      </c>
      <c r="BL19" s="184">
        <v>62896021</v>
      </c>
      <c r="BM19" s="184">
        <v>9347278.8346494976</v>
      </c>
      <c r="BN19" s="184">
        <v>1077440.75075681</v>
      </c>
      <c r="BO19" s="184">
        <v>14715763.411330041</v>
      </c>
      <c r="BP19">
        <v>4.4595649392605186E-2</v>
      </c>
      <c r="BR19" s="184">
        <v>33144164.974825799</v>
      </c>
      <c r="BS19" s="184">
        <v>4309763.0030272398</v>
      </c>
      <c r="BT19" s="184">
        <v>40990306.386822879</v>
      </c>
      <c r="BU19" s="185">
        <v>0.59033469806052863</v>
      </c>
      <c r="BV19" s="185">
        <v>0</v>
      </c>
    </row>
    <row r="20" spans="1:74">
      <c r="A20" s="181">
        <v>37894</v>
      </c>
      <c r="B20" s="123">
        <v>28419358</v>
      </c>
      <c r="C20" s="123">
        <v>61909170.700000003</v>
      </c>
      <c r="D20" s="123">
        <v>1057747.04</v>
      </c>
      <c r="E20" s="123">
        <v>908138.96</v>
      </c>
      <c r="F20" s="123">
        <v>2969209.7</v>
      </c>
      <c r="G20" s="123">
        <v>17057915.199999999</v>
      </c>
      <c r="H20" s="123"/>
      <c r="I20" s="123"/>
      <c r="J20" s="123">
        <v>546733.13030892925</v>
      </c>
      <c r="K20" s="123">
        <v>452845.384498864</v>
      </c>
      <c r="L20" s="123">
        <v>435055.47499999998</v>
      </c>
      <c r="M20" s="123">
        <v>1637513.1789496872</v>
      </c>
      <c r="N20" s="123">
        <v>1706605.1447954001</v>
      </c>
      <c r="O20" s="123">
        <v>99382607.038953617</v>
      </c>
      <c r="P20" s="125">
        <v>6.0691179965158104E-2</v>
      </c>
      <c r="Q20" s="125">
        <v>5.5082985291067803E-2</v>
      </c>
      <c r="R20" s="125">
        <v>5.8234095532899793E-2</v>
      </c>
      <c r="S20" s="125">
        <v>4.8358505758396703E-2</v>
      </c>
      <c r="T20" s="123">
        <v>33398272</v>
      </c>
      <c r="U20" s="123">
        <v>63062921</v>
      </c>
      <c r="V20" s="123">
        <v>1096619.8</v>
      </c>
      <c r="W20" s="123">
        <v>869266.2</v>
      </c>
      <c r="X20" s="123">
        <v>118454203.90000001</v>
      </c>
      <c r="Y20" s="123">
        <v>1233495</v>
      </c>
      <c r="Z20" s="123">
        <v>10690334.803145498</v>
      </c>
      <c r="AA20" s="123">
        <v>16402821.712361462</v>
      </c>
      <c r="AB20" s="123"/>
      <c r="AC20" s="123">
        <v>575356.79140751122</v>
      </c>
      <c r="AD20" s="123">
        <v>107539.46699999999</v>
      </c>
      <c r="AE20" s="187">
        <v>0.24390181744160425</v>
      </c>
      <c r="AF20" s="187">
        <v>0.20422206971296075</v>
      </c>
      <c r="AG20" s="180">
        <v>0.21987878316680889</v>
      </c>
      <c r="AH20" s="180">
        <v>0.10572616671153533</v>
      </c>
      <c r="AI20" s="123">
        <v>-534.99369432077776</v>
      </c>
      <c r="AJ20" s="123">
        <v>577.48666666666668</v>
      </c>
      <c r="AK20" s="180"/>
      <c r="AL20" s="180"/>
      <c r="AM20" s="180">
        <v>7.2337862939202344E-2</v>
      </c>
      <c r="AN20" s="180"/>
      <c r="AO20" s="180"/>
      <c r="AP20" s="180"/>
      <c r="AQ20" s="123">
        <v>278339482</v>
      </c>
      <c r="AR20" s="180">
        <v>0.34655950462679957</v>
      </c>
      <c r="AU20" s="180">
        <v>4.553471620449992E-2</v>
      </c>
      <c r="BC20" s="123">
        <v>104.7775074952724</v>
      </c>
      <c r="BD20" s="123">
        <v>94851089.145671636</v>
      </c>
      <c r="BE20" s="123">
        <v>425873.4860327096</v>
      </c>
      <c r="BF20" s="123">
        <v>554155.57750000001</v>
      </c>
      <c r="BG20" s="180">
        <v>5.8163039989334919E-2</v>
      </c>
      <c r="BH20" s="180">
        <v>5.5970662620402699E-2</v>
      </c>
      <c r="BI20" s="180">
        <v>9.8755897745030907E-3</v>
      </c>
      <c r="BJ20" s="123">
        <v>20548881</v>
      </c>
      <c r="BK20" s="174">
        <v>6454380</v>
      </c>
      <c r="BL20" s="184">
        <v>63062921</v>
      </c>
      <c r="BM20" s="184">
        <v>9612894.0523886885</v>
      </c>
      <c r="BN20" s="184">
        <v>1077440.75075681</v>
      </c>
      <c r="BO20" s="184">
        <v>16402821.712361462</v>
      </c>
      <c r="BP20">
        <v>9.7562621492346624E-2</v>
      </c>
      <c r="BR20" s="184">
        <v>34824763.647155724</v>
      </c>
      <c r="BS20" s="184">
        <v>4309763.0030272398</v>
      </c>
      <c r="BT20" s="184">
        <v>48634947.107353389</v>
      </c>
      <c r="BU20" s="185">
        <v>0.51321725273778762</v>
      </c>
      <c r="BV20" s="185">
        <v>0</v>
      </c>
    </row>
    <row r="21" spans="1:74">
      <c r="A21" s="179">
        <v>37986</v>
      </c>
      <c r="B21" s="123">
        <v>30376850</v>
      </c>
      <c r="C21" s="123">
        <v>64252424</v>
      </c>
      <c r="D21" s="123">
        <v>952447.54</v>
      </c>
      <c r="E21" s="123">
        <v>1338704.6000000001</v>
      </c>
      <c r="F21" s="123">
        <v>2456147.2999999998</v>
      </c>
      <c r="G21" s="123">
        <v>16863724.100000001</v>
      </c>
      <c r="H21" s="123"/>
      <c r="I21" s="123"/>
      <c r="J21" s="123">
        <v>582070.43069274747</v>
      </c>
      <c r="K21" s="123">
        <v>471862.03992517298</v>
      </c>
      <c r="L21" s="123">
        <v>453965.76699999999</v>
      </c>
      <c r="M21" s="123">
        <v>1732555.7502279214</v>
      </c>
      <c r="N21" s="123">
        <v>1779532.8835525101</v>
      </c>
      <c r="O21" s="123">
        <v>104466040.37922192</v>
      </c>
      <c r="P21" s="125">
        <v>6.0295918538540064E-2</v>
      </c>
      <c r="Q21" s="125">
        <v>5.5042865106690597E-2</v>
      </c>
      <c r="R21" s="125">
        <v>5.8704192175799912E-2</v>
      </c>
      <c r="S21" s="125">
        <v>4.86222670288411E-2</v>
      </c>
      <c r="T21" s="123">
        <v>34020286</v>
      </c>
      <c r="U21" s="123">
        <v>66714651</v>
      </c>
      <c r="V21" s="123">
        <v>1110572.94</v>
      </c>
      <c r="W21" s="123">
        <v>1180579.2</v>
      </c>
      <c r="X21" s="123">
        <v>122345960.54000001</v>
      </c>
      <c r="Y21" s="123">
        <v>4273744</v>
      </c>
      <c r="Z21" s="123">
        <v>12044238.004653014</v>
      </c>
      <c r="AA21" s="123">
        <v>14488118.377184404</v>
      </c>
      <c r="AB21" s="123"/>
      <c r="AC21" s="123">
        <v>613957.17303701106</v>
      </c>
      <c r="AD21" s="123">
        <v>111243.16800000001</v>
      </c>
      <c r="AE21" s="187">
        <v>0.22050847878357974</v>
      </c>
      <c r="AF21" s="187">
        <v>0.19822612379652285</v>
      </c>
      <c r="AG21" s="180">
        <v>0.20834109371875689</v>
      </c>
      <c r="AH21" s="180">
        <v>9.9805777777777618E-2</v>
      </c>
      <c r="AI21" s="123">
        <v>-547.92715123174628</v>
      </c>
      <c r="AJ21" s="123">
        <v>564.55666666666662</v>
      </c>
      <c r="AK21" s="180">
        <v>1.9086530664497173E-2</v>
      </c>
      <c r="AL21" s="180">
        <v>3.9187905030512428E-2</v>
      </c>
      <c r="AM21" s="180">
        <v>7.0615886688728563E-2</v>
      </c>
      <c r="AN21" s="180"/>
      <c r="AO21" s="180"/>
      <c r="AP21" s="180"/>
      <c r="AQ21" s="123">
        <v>286538591</v>
      </c>
      <c r="AR21" s="180">
        <v>0.35155801055781699</v>
      </c>
      <c r="AS21" s="123">
        <v>2548338</v>
      </c>
      <c r="AT21" s="123">
        <v>18261873.199999999</v>
      </c>
      <c r="AU21" s="180">
        <v>4.6061350939002176E-2</v>
      </c>
      <c r="AV21" s="180">
        <v>0.1168222989356634</v>
      </c>
      <c r="AW21" s="180">
        <v>7.7216165947389503E-2</v>
      </c>
      <c r="AX21" s="180">
        <v>0.14329231283619023</v>
      </c>
      <c r="AY21" s="180">
        <v>0.12100995784913335</v>
      </c>
      <c r="AZ21" s="123">
        <v>12237627</v>
      </c>
      <c r="BA21" s="180">
        <v>0.1303916851092759</v>
      </c>
      <c r="BC21" s="123">
        <v>112.54126791506269</v>
      </c>
      <c r="BD21" s="123">
        <v>92824652.071686879</v>
      </c>
      <c r="BE21" s="123">
        <v>438577.05525612726</v>
      </c>
      <c r="BF21" s="123">
        <v>573667.67319999996</v>
      </c>
      <c r="BG21" s="180">
        <v>5.5269439426639123E-2</v>
      </c>
      <c r="BH21" s="180">
        <v>5.5729920227642497E-2</v>
      </c>
      <c r="BI21" s="180">
        <v>1.0081925146958812E-2</v>
      </c>
      <c r="BJ21" s="123">
        <v>23443035</v>
      </c>
      <c r="BK21" s="174">
        <v>6454380</v>
      </c>
      <c r="BL21" s="184">
        <v>66714651</v>
      </c>
      <c r="BM21" s="184">
        <v>10966797.253896205</v>
      </c>
      <c r="BN21" s="184">
        <v>1077440.75075681</v>
      </c>
      <c r="BO21" s="184">
        <v>14488118.377184404</v>
      </c>
      <c r="BP21">
        <v>0.19320019323059667</v>
      </c>
      <c r="BQ21">
        <v>8.3839616028887121E-2</v>
      </c>
      <c r="BR21" s="184">
        <v>37859265.520993158</v>
      </c>
      <c r="BS21" s="184">
        <v>4309763.0030272398</v>
      </c>
      <c r="BT21" s="184">
        <v>54364884.49270685</v>
      </c>
      <c r="BU21" s="185">
        <v>0.38294061789280254</v>
      </c>
      <c r="BV21" s="185">
        <v>0</v>
      </c>
    </row>
    <row r="22" spans="1:74">
      <c r="A22" s="181">
        <v>38077</v>
      </c>
      <c r="B22" s="123">
        <v>30248160</v>
      </c>
      <c r="C22" s="123">
        <v>71507606.5</v>
      </c>
      <c r="D22" s="123">
        <v>654147.30000000005</v>
      </c>
      <c r="E22" s="123">
        <v>1234903.2999999998</v>
      </c>
      <c r="F22" s="123">
        <v>3952671.8</v>
      </c>
      <c r="G22" s="123">
        <v>18315476.399999999</v>
      </c>
      <c r="H22" s="123"/>
      <c r="I22" s="123"/>
      <c r="J22" s="123">
        <v>292893.61675250111</v>
      </c>
      <c r="K22" s="123">
        <v>491526.15206068498</v>
      </c>
      <c r="L22" s="123">
        <v>473624.45600000001</v>
      </c>
      <c r="M22" s="123">
        <v>1769611.6973314567</v>
      </c>
      <c r="N22" s="123">
        <v>1855038.38968352</v>
      </c>
      <c r="O22" s="123">
        <v>112817687.58561286</v>
      </c>
      <c r="P22" s="125">
        <v>6.3752792635661235E-2</v>
      </c>
      <c r="Q22" s="125">
        <v>5.5791863641307497E-2</v>
      </c>
      <c r="R22" s="125">
        <v>6.0816901802695417E-2</v>
      </c>
      <c r="S22" s="125">
        <v>4.9351326946647699E-2</v>
      </c>
      <c r="T22" s="123">
        <v>39501221</v>
      </c>
      <c r="U22" s="123">
        <v>68576603</v>
      </c>
      <c r="V22" s="123">
        <v>1062563.5</v>
      </c>
      <c r="W22" s="123">
        <v>826487.1</v>
      </c>
      <c r="X22" s="123">
        <v>132235022.8</v>
      </c>
      <c r="Y22" s="123">
        <v>7342887</v>
      </c>
      <c r="Z22" s="123">
        <v>14120104.184416192</v>
      </c>
      <c r="AA22" s="123">
        <v>49144467.388295546</v>
      </c>
      <c r="AB22" s="123"/>
      <c r="AC22" s="123">
        <v>316420.49563967704</v>
      </c>
      <c r="AD22" s="123">
        <v>118544.63399999999</v>
      </c>
      <c r="AE22" s="187">
        <v>0.22425491204999676</v>
      </c>
      <c r="AF22" s="187">
        <v>0.1729683271516648</v>
      </c>
      <c r="AG22" s="180">
        <v>0.18441504850020093</v>
      </c>
      <c r="AH22" s="180">
        <v>6.618605555555554E-2</v>
      </c>
      <c r="AI22" s="123">
        <v>-585.92759211427926</v>
      </c>
      <c r="AJ22" s="123">
        <v>565.22666666666657</v>
      </c>
      <c r="AK22" s="180">
        <v>2.15235333123725E-2</v>
      </c>
      <c r="AL22" s="180">
        <v>3.9219389318379073E-2</v>
      </c>
      <c r="AM22" s="180">
        <v>7.4725445700550064E-2</v>
      </c>
      <c r="AN22" s="180"/>
      <c r="AO22" s="180"/>
      <c r="AP22" s="180"/>
      <c r="AQ22" s="123">
        <v>312285507</v>
      </c>
      <c r="AR22" s="180">
        <v>0.34608658287814809</v>
      </c>
      <c r="AS22" s="123">
        <v>-135903.89999999991</v>
      </c>
      <c r="AT22" s="123">
        <v>17987443.899999999</v>
      </c>
      <c r="AU22" s="180">
        <v>3.1725998339879616E-2</v>
      </c>
      <c r="AV22" s="180">
        <v>7.9282005325037777E-2</v>
      </c>
      <c r="AW22" s="180">
        <v>7.9200657700837895E-2</v>
      </c>
      <c r="AX22" s="180">
        <v>0.14505425434915886</v>
      </c>
      <c r="AY22" s="180">
        <v>9.3767669450826902E-2</v>
      </c>
      <c r="AZ22" s="123">
        <v>8818971.8999999985</v>
      </c>
      <c r="BA22" s="180">
        <v>9.2399017938534389E-2</v>
      </c>
      <c r="BC22" s="123">
        <v>115.03092416029448</v>
      </c>
      <c r="BD22" s="123">
        <v>98075963.84116894</v>
      </c>
      <c r="BE22" s="123">
        <v>451700.26124407025</v>
      </c>
      <c r="BF22" s="123">
        <v>301698.00449999998</v>
      </c>
      <c r="BG22" s="180">
        <v>5.6701869996115428E-2</v>
      </c>
      <c r="BH22" s="180">
        <v>5.5847168494274999E-2</v>
      </c>
      <c r="BI22" s="180">
        <v>1.1465574856047718E-2</v>
      </c>
      <c r="BJ22" s="123">
        <v>27880484</v>
      </c>
      <c r="BK22" s="174">
        <v>6454380</v>
      </c>
      <c r="BL22" s="184">
        <v>68576603</v>
      </c>
      <c r="BM22" s="184">
        <v>13042663.433659382</v>
      </c>
      <c r="BN22" s="184">
        <v>1077440.75075681</v>
      </c>
      <c r="BO22" s="184">
        <v>49144467.388295546</v>
      </c>
      <c r="BP22">
        <v>0.35426227579145664</v>
      </c>
      <c r="BQ22">
        <v>0.17240518497675128</v>
      </c>
      <c r="BR22" s="184">
        <v>42969633.574593775</v>
      </c>
      <c r="BS22" s="184">
        <v>4309763.0030272398</v>
      </c>
      <c r="BT22" s="184">
        <v>94751170.889171451</v>
      </c>
      <c r="BU22" s="185">
        <v>0.26201748401833469</v>
      </c>
      <c r="BV22" s="185">
        <v>0</v>
      </c>
    </row>
    <row r="23" spans="1:74">
      <c r="A23" s="179">
        <v>38168</v>
      </c>
      <c r="B23" s="123">
        <v>35752372.859700002</v>
      </c>
      <c r="C23" s="123">
        <v>76989305</v>
      </c>
      <c r="D23" s="123">
        <v>921558.2</v>
      </c>
      <c r="E23" s="123">
        <v>1175432.3</v>
      </c>
      <c r="F23" s="123">
        <v>4190609.6999999997</v>
      </c>
      <c r="G23" s="123">
        <v>10205147.376459001</v>
      </c>
      <c r="H23" s="123"/>
      <c r="I23" s="123"/>
      <c r="J23" s="123">
        <v>417143.05125088664</v>
      </c>
      <c r="K23" s="123">
        <v>511874.74374128098</v>
      </c>
      <c r="L23" s="123">
        <v>494487.946</v>
      </c>
      <c r="M23" s="123">
        <v>1838840.2290050643</v>
      </c>
      <c r="N23" s="123">
        <v>1933044.5318603299</v>
      </c>
      <c r="O23" s="123">
        <v>118459565.59971446</v>
      </c>
      <c r="P23" s="125">
        <v>6.4420803793165338E-2</v>
      </c>
      <c r="Q23" s="125">
        <v>5.6571241800831902E-2</v>
      </c>
      <c r="R23" s="125">
        <v>6.1281343314792104E-2</v>
      </c>
      <c r="S23" s="125">
        <v>5.00938376136075E-2</v>
      </c>
      <c r="T23" s="123">
        <v>45001573</v>
      </c>
      <c r="U23" s="123">
        <v>74987434</v>
      </c>
      <c r="V23" s="123">
        <v>1335486.3999999999</v>
      </c>
      <c r="W23" s="123">
        <v>761504.1</v>
      </c>
      <c r="X23" s="123">
        <v>136481754.57645899</v>
      </c>
      <c r="Y23" s="123">
        <v>22747719.751664329</v>
      </c>
      <c r="Z23" s="123">
        <v>16473697.823615521</v>
      </c>
      <c r="AA23" s="123">
        <v>59554627.518637061</v>
      </c>
      <c r="AB23" s="123">
        <v>10836536.751664329</v>
      </c>
      <c r="AC23" s="123">
        <v>454236.14441114629</v>
      </c>
      <c r="AD23" s="123">
        <v>124009.2</v>
      </c>
      <c r="AE23" s="187">
        <v>0.22285062166764791</v>
      </c>
      <c r="AF23" s="187">
        <v>0.15269358469966166</v>
      </c>
      <c r="AG23" s="180">
        <v>0.16789510100306662</v>
      </c>
      <c r="AH23" s="180">
        <v>5.6279333333333341E-2</v>
      </c>
      <c r="AI23" s="123">
        <v>-598.87975055420611</v>
      </c>
      <c r="AJ23" s="123">
        <v>551.14</v>
      </c>
      <c r="AK23" s="180">
        <v>2.3641711408182518E-2</v>
      </c>
      <c r="AL23" s="180">
        <v>4.1193866060340242E-2</v>
      </c>
      <c r="AM23" s="180">
        <v>7.4221649289402794E-2</v>
      </c>
      <c r="AN23" s="180"/>
      <c r="AO23" s="180"/>
      <c r="AP23" s="180"/>
      <c r="AQ23" s="123">
        <v>311473050</v>
      </c>
      <c r="AR23" s="180">
        <v>0.38523078320901277</v>
      </c>
      <c r="AS23" s="123">
        <v>-1299196</v>
      </c>
      <c r="AT23" s="123">
        <v>18665463.5</v>
      </c>
      <c r="AU23" s="180">
        <v>2.9674928406027597E-2</v>
      </c>
      <c r="AV23" s="180">
        <v>7.2514556113760648E-2</v>
      </c>
      <c r="AW23" s="180">
        <v>8.1209903287404003E-2</v>
      </c>
      <c r="AX23" s="180">
        <v>0.14164071838024389</v>
      </c>
      <c r="AY23" s="180">
        <v>7.1483681412257652E-2</v>
      </c>
      <c r="AZ23" s="123">
        <v>14606733.5</v>
      </c>
      <c r="BA23" s="180">
        <v>0.14588437702624008</v>
      </c>
      <c r="BC23" s="123">
        <v>117.61103352526317</v>
      </c>
      <c r="BD23" s="123">
        <v>100721473.18922167</v>
      </c>
      <c r="BE23" s="123">
        <v>465340.93059657188</v>
      </c>
      <c r="BF23" s="123">
        <v>414986.10590000002</v>
      </c>
      <c r="BG23" s="180">
        <v>5.6537715733481445E-2</v>
      </c>
      <c r="BH23" s="180">
        <v>5.5911833310479199E-2</v>
      </c>
      <c r="BI23" s="180">
        <v>1.1187505701184604E-2</v>
      </c>
      <c r="BJ23" s="123">
        <v>32911613.579780001</v>
      </c>
      <c r="BK23" s="174">
        <v>6454380</v>
      </c>
      <c r="BL23" s="184">
        <v>74987434</v>
      </c>
      <c r="BM23" s="184">
        <v>15396257.072858712</v>
      </c>
      <c r="BN23" s="184">
        <v>1077440.75075681</v>
      </c>
      <c r="BO23" s="184">
        <v>59554627.518637061</v>
      </c>
      <c r="BP23">
        <v>0.47895147909245606</v>
      </c>
      <c r="BQ23">
        <v>0.280994142401714</v>
      </c>
      <c r="BR23" s="184">
        <v>49018611.812802993</v>
      </c>
      <c r="BS23" s="184">
        <v>4309763.0030272398</v>
      </c>
      <c r="BT23" s="184">
        <v>139590034.99647847</v>
      </c>
      <c r="BU23" s="185">
        <v>0.2399595723176764</v>
      </c>
      <c r="BV23" s="185">
        <v>0</v>
      </c>
    </row>
    <row r="24" spans="1:74">
      <c r="A24" s="181">
        <v>38260</v>
      </c>
      <c r="B24" s="123">
        <v>38767856.003370002</v>
      </c>
      <c r="C24" s="123">
        <v>84300960</v>
      </c>
      <c r="D24" s="123">
        <v>993273</v>
      </c>
      <c r="E24" s="123">
        <v>1523018</v>
      </c>
      <c r="F24" s="123">
        <v>4022459.2</v>
      </c>
      <c r="G24" s="123">
        <v>9264295.3000000007</v>
      </c>
      <c r="H24" s="123"/>
      <c r="I24" s="123"/>
      <c r="J24" s="123">
        <v>661939.40749872127</v>
      </c>
      <c r="K24" s="123">
        <v>532820.69246827404</v>
      </c>
      <c r="L24" s="123">
        <v>516460.95799999998</v>
      </c>
      <c r="M24" s="123">
        <v>1954046.5061948565</v>
      </c>
      <c r="N24" s="123">
        <v>2013420.78707212</v>
      </c>
      <c r="O24" s="123">
        <v>132450642.55441691</v>
      </c>
      <c r="P24" s="125">
        <v>6.7782748329946352E-2</v>
      </c>
      <c r="Q24" s="125">
        <v>5.7895623556324001E-2</v>
      </c>
      <c r="R24" s="125">
        <v>6.5783885517057883E-2</v>
      </c>
      <c r="S24" s="125">
        <v>5.1628552615203903E-2</v>
      </c>
      <c r="T24" s="123">
        <v>48075983</v>
      </c>
      <c r="U24" s="123">
        <v>81909081</v>
      </c>
      <c r="V24" s="123">
        <v>1548692</v>
      </c>
      <c r="W24" s="123">
        <v>967599</v>
      </c>
      <c r="X24" s="123">
        <v>145788109.5</v>
      </c>
      <c r="Y24" s="123">
        <v>20759780.359715458</v>
      </c>
      <c r="Z24" s="123">
        <v>17977373.316776361</v>
      </c>
      <c r="AA24" s="123">
        <v>63065728.660156675</v>
      </c>
      <c r="AB24" s="123">
        <v>10763723.359715458</v>
      </c>
      <c r="AC24" s="123">
        <v>698825.95153922029</v>
      </c>
      <c r="AD24" s="123">
        <v>123600</v>
      </c>
      <c r="AE24" s="187">
        <v>0.21849375029201173</v>
      </c>
      <c r="AF24" s="187">
        <v>0.15170143519063284</v>
      </c>
      <c r="AG24" s="180">
        <v>0.16651762995587038</v>
      </c>
      <c r="AH24" s="180">
        <v>4.9925388888888866E-2</v>
      </c>
      <c r="AI24" s="123">
        <v>-655.444989722017</v>
      </c>
      <c r="AJ24" s="123">
        <v>518.98666666666668</v>
      </c>
      <c r="AK24" s="180">
        <v>2.3818627177293529E-2</v>
      </c>
      <c r="AL24" s="180">
        <v>4.2412849303871986E-2</v>
      </c>
      <c r="AM24" s="180">
        <v>7.4608311029349728E-2</v>
      </c>
      <c r="AN24" s="180"/>
      <c r="AO24" s="180"/>
      <c r="AP24" s="180"/>
      <c r="AQ24" s="123">
        <v>341220908</v>
      </c>
      <c r="AR24" s="180">
        <v>0.38094108817036498</v>
      </c>
      <c r="AS24" s="123">
        <v>1302897</v>
      </c>
      <c r="AT24" s="123">
        <v>18993839.199999999</v>
      </c>
      <c r="AU24" s="180">
        <v>3.0100159434322878E-2</v>
      </c>
      <c r="AV24" s="180">
        <v>9.265188661400281E-2</v>
      </c>
      <c r="AW24" s="180">
        <v>8.3268707382470497E-2</v>
      </c>
      <c r="AX24" s="180">
        <v>0.13522504290954124</v>
      </c>
      <c r="AY24" s="180">
        <v>6.8432727808162341E-2</v>
      </c>
      <c r="AZ24" s="123">
        <v>17353031</v>
      </c>
      <c r="BA24" s="180">
        <v>0.1632216542836892</v>
      </c>
      <c r="BC24" s="123">
        <v>111.12117379854055</v>
      </c>
      <c r="BD24" s="123">
        <v>119194783.52032715</v>
      </c>
      <c r="BE24" s="123">
        <v>479608.48797092459</v>
      </c>
      <c r="BF24" s="123">
        <v>625249.12639999995</v>
      </c>
      <c r="BG24" s="180">
        <v>6.494826020280843E-2</v>
      </c>
      <c r="BH24" s="180">
        <v>5.7606093611450103E-2</v>
      </c>
      <c r="BI24" s="180">
        <v>1.415533290185398E-2</v>
      </c>
      <c r="BJ24" s="123">
        <v>36125926.418679997</v>
      </c>
      <c r="BK24" s="174">
        <v>6454380</v>
      </c>
      <c r="BL24" s="184">
        <v>81909081</v>
      </c>
      <c r="BM24" s="184">
        <v>16899932.56601955</v>
      </c>
      <c r="BN24" s="184">
        <v>1077440.75075681</v>
      </c>
      <c r="BO24" s="184">
        <v>63065728.660156675</v>
      </c>
      <c r="BP24">
        <v>0.61682792443108392</v>
      </c>
      <c r="BQ24">
        <v>0.41081046813639832</v>
      </c>
      <c r="BR24" s="184">
        <v>56305650.326433852</v>
      </c>
      <c r="BS24" s="184">
        <v>4309763.0030272398</v>
      </c>
      <c r="BT24" s="184">
        <v>186252941.94427368</v>
      </c>
      <c r="BU24" s="185">
        <v>0.14934547704239609</v>
      </c>
      <c r="BV24" s="185">
        <v>0</v>
      </c>
    </row>
    <row r="25" spans="1:74">
      <c r="A25" s="179">
        <v>38352</v>
      </c>
      <c r="B25" s="123">
        <v>41174819.291110002</v>
      </c>
      <c r="C25" s="123">
        <v>89789394</v>
      </c>
      <c r="D25" s="123">
        <v>1243514.31</v>
      </c>
      <c r="E25" s="123">
        <v>2005880.21</v>
      </c>
      <c r="F25" s="123">
        <v>4146843.7</v>
      </c>
      <c r="G25" s="123">
        <v>8525540</v>
      </c>
      <c r="H25" s="123"/>
      <c r="I25" s="123"/>
      <c r="J25" s="123">
        <v>662700.08676477661</v>
      </c>
      <c r="K25" s="123">
        <v>554217.66843517101</v>
      </c>
      <c r="L25" s="123">
        <v>539164.25699999998</v>
      </c>
      <c r="M25" s="123">
        <v>2034676.1622668856</v>
      </c>
      <c r="N25" s="123">
        <v>2095977.7546188</v>
      </c>
      <c r="O25" s="123">
        <v>143964977.00577122</v>
      </c>
      <c r="P25" s="125">
        <v>7.0755720087355867E-2</v>
      </c>
      <c r="Q25" s="125">
        <v>5.9574133655798202E-2</v>
      </c>
      <c r="R25" s="125">
        <v>6.8686309617801478E-2</v>
      </c>
      <c r="S25" s="125">
        <v>5.3485794218069101E-2</v>
      </c>
      <c r="T25" s="123">
        <v>53102208</v>
      </c>
      <c r="U25" s="123">
        <v>83984515</v>
      </c>
      <c r="V25" s="123">
        <v>1690543.48</v>
      </c>
      <c r="W25" s="123">
        <v>1558851.04</v>
      </c>
      <c r="X25" s="123">
        <v>153008501.21999997</v>
      </c>
      <c r="Y25" s="123">
        <v>17884225.416963011</v>
      </c>
      <c r="Z25" s="123">
        <v>19470754.332146537</v>
      </c>
      <c r="AA25" s="123">
        <v>66149518.072888874</v>
      </c>
      <c r="AB25" s="123">
        <v>10782566.416963009</v>
      </c>
      <c r="AC25" s="123">
        <v>734814.01183610677</v>
      </c>
      <c r="AD25" s="123">
        <v>126200</v>
      </c>
      <c r="AE25" s="187">
        <v>0.21272602537571517</v>
      </c>
      <c r="AF25" s="187">
        <v>0.15259575354355864</v>
      </c>
      <c r="AG25" s="180">
        <v>0.1662698720423951</v>
      </c>
      <c r="AH25" s="180">
        <v>4.7279399999999999E-2</v>
      </c>
      <c r="AI25" s="123">
        <v>-645.18630679190528</v>
      </c>
      <c r="AJ25" s="123">
        <v>498.45333333333332</v>
      </c>
      <c r="AK25" s="180">
        <v>2.4857249879546756E-2</v>
      </c>
      <c r="AL25" s="180">
        <v>4.2042742538790014E-2</v>
      </c>
      <c r="AM25" s="180">
        <v>7.5200419633131801E-2</v>
      </c>
      <c r="AN25" s="180"/>
      <c r="AO25" s="180"/>
      <c r="AP25" s="180"/>
      <c r="AQ25" s="123">
        <v>363630302</v>
      </c>
      <c r="AR25" s="180">
        <v>0.37699477256436126</v>
      </c>
      <c r="AS25" s="123">
        <v>-5814321.5044799997</v>
      </c>
      <c r="AT25" s="123">
        <v>19971210</v>
      </c>
      <c r="AU25" s="180">
        <v>2.9339886997107243E-2</v>
      </c>
      <c r="AV25" s="180">
        <v>4.0041574742271033E-2</v>
      </c>
      <c r="AW25" s="180">
        <v>8.5396440069436697E-2</v>
      </c>
      <c r="AX25" s="180">
        <v>0.12732958530627847</v>
      </c>
      <c r="AY25" s="180">
        <v>6.7199313474121947E-2</v>
      </c>
      <c r="AZ25" s="123">
        <v>16476319.197000001</v>
      </c>
      <c r="BA25" s="180">
        <v>0.14365119526359904</v>
      </c>
      <c r="BC25" s="123">
        <v>114.79497799937478</v>
      </c>
      <c r="BD25" s="123">
        <v>125410518.39964229</v>
      </c>
      <c r="BE25" s="123">
        <v>494597.51015551569</v>
      </c>
      <c r="BF25" s="123">
        <v>627826.47</v>
      </c>
      <c r="BG25" s="180">
        <v>6.6311013739999314E-2</v>
      </c>
      <c r="BH25" s="180">
        <v>5.9274180680310901E-2</v>
      </c>
      <c r="BI25" s="180">
        <v>1.5200515399732377E-2</v>
      </c>
      <c r="BJ25" s="123">
        <v>39318233.397749998</v>
      </c>
      <c r="BK25" s="174">
        <v>6454380</v>
      </c>
      <c r="BL25" s="184">
        <v>83984515</v>
      </c>
      <c r="BM25" s="184">
        <v>18393313.581389725</v>
      </c>
      <c r="BN25" s="184">
        <v>1077440.75075681</v>
      </c>
      <c r="BO25" s="184">
        <v>66149518.072888874</v>
      </c>
      <c r="BP25">
        <v>0.68339680595725127</v>
      </c>
      <c r="BQ25">
        <v>0.53335962131806203</v>
      </c>
      <c r="BR25" s="184">
        <v>63732166.653927371</v>
      </c>
      <c r="BS25" s="184">
        <v>4309763.0030272398</v>
      </c>
      <c r="BT25" s="184">
        <v>237914341.63997817</v>
      </c>
      <c r="BU25" s="185">
        <v>0.13445169055235828</v>
      </c>
      <c r="BV25" s="185">
        <v>0</v>
      </c>
    </row>
    <row r="26" spans="1:74">
      <c r="A26" s="181">
        <v>38442</v>
      </c>
      <c r="B26" s="123">
        <v>39319355.976949997</v>
      </c>
      <c r="C26" s="123">
        <v>92587201</v>
      </c>
      <c r="D26" s="123">
        <v>1266475</v>
      </c>
      <c r="E26" s="123">
        <v>2564020</v>
      </c>
      <c r="F26" s="123">
        <v>4332323.5999999996</v>
      </c>
      <c r="G26" s="123">
        <v>8932874.1999999993</v>
      </c>
      <c r="H26" s="123"/>
      <c r="I26" s="123"/>
      <c r="J26" s="123">
        <v>340304.95421787619</v>
      </c>
      <c r="K26" s="123">
        <v>576000.04103237099</v>
      </c>
      <c r="L26" s="123">
        <v>562796.68299999996</v>
      </c>
      <c r="M26" s="123">
        <v>2082087.4997322606</v>
      </c>
      <c r="N26" s="123">
        <v>2180488.9248747001</v>
      </c>
      <c r="O26" s="123">
        <v>150510693.84328312</v>
      </c>
      <c r="P26" s="125">
        <v>7.2288361494239575E-2</v>
      </c>
      <c r="Q26" s="125">
        <v>6.1275943968813203E-2</v>
      </c>
      <c r="R26" s="125">
        <v>6.9026121676784985E-2</v>
      </c>
      <c r="S26" s="125">
        <v>5.5140356238358501E-2</v>
      </c>
      <c r="T26" s="123">
        <v>57918000</v>
      </c>
      <c r="U26" s="123">
        <v>85901569</v>
      </c>
      <c r="V26" s="123">
        <v>2044289</v>
      </c>
      <c r="W26" s="123">
        <v>1786206</v>
      </c>
      <c r="X26" s="123">
        <v>160915261.80000001</v>
      </c>
      <c r="Y26" s="123">
        <v>17037561.121721026</v>
      </c>
      <c r="Z26" s="123">
        <v>20647511.292608481</v>
      </c>
      <c r="AA26" s="123">
        <v>51079344.808525041</v>
      </c>
      <c r="AB26" s="123">
        <v>10304715.121721026</v>
      </c>
      <c r="AC26" s="123">
        <v>368169.30647037801</v>
      </c>
      <c r="AD26" s="123">
        <v>135500</v>
      </c>
      <c r="AE26" s="187">
        <v>0.2196836402649463</v>
      </c>
      <c r="AF26" s="187">
        <v>0.14610312272394241</v>
      </c>
      <c r="AG26" s="180">
        <v>0.16728423464528094</v>
      </c>
      <c r="AH26" s="180">
        <v>4.2031933333333341E-2</v>
      </c>
      <c r="AI26" s="123">
        <v>-669.06435762906813</v>
      </c>
      <c r="AJ26" s="123">
        <v>477.02666666666664</v>
      </c>
      <c r="AK26" s="180">
        <v>2.657849377546851E-2</v>
      </c>
      <c r="AL26" s="180">
        <v>4.2115316964957489E-2</v>
      </c>
      <c r="AM26" s="180">
        <v>7.7285542428304474E-2</v>
      </c>
      <c r="AN26" s="180"/>
      <c r="AO26" s="180"/>
      <c r="AP26" s="180"/>
      <c r="AQ26" s="123">
        <v>363820105</v>
      </c>
      <c r="AR26" s="180">
        <v>0.39530407204956419</v>
      </c>
      <c r="AS26" s="123">
        <v>-5653175.6044800002</v>
      </c>
      <c r="AT26" s="123">
        <v>20866122.300000001</v>
      </c>
      <c r="AU26" s="180">
        <v>3.8741575453673974E-2</v>
      </c>
      <c r="AV26" s="180">
        <v>5.4534808417914991E-2</v>
      </c>
      <c r="AW26" s="180">
        <v>8.7618335918721493E-2</v>
      </c>
      <c r="AX26" s="180">
        <v>0.13206530434622482</v>
      </c>
      <c r="AY26" s="180">
        <v>5.8484786805220915E-2</v>
      </c>
      <c r="AZ26" s="123">
        <v>17018663.397</v>
      </c>
      <c r="BA26" s="180">
        <v>0.13748605160908697</v>
      </c>
      <c r="BC26" s="123">
        <v>119.07308743486956</v>
      </c>
      <c r="BD26" s="123">
        <v>126401941.09824292</v>
      </c>
      <c r="BE26" s="123">
        <v>510369.37129814783</v>
      </c>
      <c r="BF26" s="123">
        <v>327135.59999999998</v>
      </c>
      <c r="BG26" s="180">
        <v>6.4824290712822516E-2</v>
      </c>
      <c r="BH26" s="180">
        <v>6.0412762456750299E-2</v>
      </c>
      <c r="BI26" s="180">
        <v>1.3885765438426484E-2</v>
      </c>
      <c r="BJ26" s="123">
        <v>41833712.983259998</v>
      </c>
      <c r="BK26" s="174">
        <v>6454380</v>
      </c>
      <c r="BL26" s="184">
        <v>85901569</v>
      </c>
      <c r="BM26" s="184">
        <v>19570070.54185167</v>
      </c>
      <c r="BN26" s="184">
        <v>1077440.75075681</v>
      </c>
      <c r="BO26" s="184">
        <v>51079344.808525041</v>
      </c>
      <c r="BP26">
        <v>0.63509827562647225</v>
      </c>
      <c r="BQ26">
        <v>0.60356862127681588</v>
      </c>
      <c r="BR26" s="184">
        <v>70259573.762119651</v>
      </c>
      <c r="BS26" s="184">
        <v>4309763.0030272398</v>
      </c>
      <c r="BT26" s="184">
        <v>239849219.06020766</v>
      </c>
      <c r="BU26" s="185">
        <v>0.14302938418958733</v>
      </c>
      <c r="BV26" s="185">
        <v>0</v>
      </c>
    </row>
    <row r="27" spans="1:74">
      <c r="A27" s="179">
        <v>38533</v>
      </c>
      <c r="B27" s="123">
        <v>47478075.246339999</v>
      </c>
      <c r="C27" s="123">
        <v>99021620</v>
      </c>
      <c r="D27" s="123">
        <v>1479688</v>
      </c>
      <c r="E27" s="123">
        <v>3055746</v>
      </c>
      <c r="F27" s="123">
        <v>4327372.2</v>
      </c>
      <c r="G27" s="123">
        <v>8796917.5999999978</v>
      </c>
      <c r="H27" s="123"/>
      <c r="I27" s="123"/>
      <c r="J27" s="123">
        <v>509712.69507916318</v>
      </c>
      <c r="K27" s="123">
        <v>598169.98116173001</v>
      </c>
      <c r="L27" s="123">
        <v>587873.88699999999</v>
      </c>
      <c r="M27" s="123">
        <v>2174657.1435605371</v>
      </c>
      <c r="N27" s="123">
        <v>2266689.47471896</v>
      </c>
      <c r="O27" s="123">
        <v>172868151.74996904</v>
      </c>
      <c r="P27" s="125">
        <v>7.9492140755086704E-2</v>
      </c>
      <c r="Q27" s="125">
        <v>6.3958363769571994E-2</v>
      </c>
      <c r="R27" s="125">
        <v>7.6264593663144989E-2</v>
      </c>
      <c r="S27" s="125">
        <v>5.7801058235699698E-2</v>
      </c>
      <c r="T27" s="123">
        <v>65811180</v>
      </c>
      <c r="U27" s="123">
        <v>91647212</v>
      </c>
      <c r="V27" s="123">
        <v>2241570</v>
      </c>
      <c r="W27" s="123">
        <v>2293864</v>
      </c>
      <c r="X27" s="123">
        <v>175118115.80000001</v>
      </c>
      <c r="Y27" s="123">
        <v>25512019.433153216</v>
      </c>
      <c r="Z27" s="123">
        <v>20674942.579893984</v>
      </c>
      <c r="AA27" s="123">
        <v>45354255.25927458</v>
      </c>
      <c r="AB27" s="123">
        <v>11873196.433153216</v>
      </c>
      <c r="AC27" s="123">
        <v>533013.31434199808</v>
      </c>
      <c r="AD27" s="123">
        <v>151000</v>
      </c>
      <c r="AE27" s="187">
        <v>0.21431531361853895</v>
      </c>
      <c r="AF27" s="187">
        <v>0.15054828796489678</v>
      </c>
      <c r="AG27" s="180">
        <v>0.17051490329605587</v>
      </c>
      <c r="AH27" s="180">
        <v>4.3032333333333339E-2</v>
      </c>
      <c r="AI27" s="123">
        <v>-699.09406288579316</v>
      </c>
      <c r="AJ27" s="123">
        <v>448.69666666666666</v>
      </c>
      <c r="AK27" s="180">
        <v>2.9146861290823046E-2</v>
      </c>
      <c r="AL27" s="180">
        <v>4.3198108850479082E-2</v>
      </c>
      <c r="AM27" s="180">
        <v>8.0526770078929055E-2</v>
      </c>
      <c r="AN27" s="180"/>
      <c r="AO27" s="180"/>
      <c r="AP27" s="180"/>
      <c r="AQ27" s="123">
        <v>393320212</v>
      </c>
      <c r="AR27" s="180">
        <v>0.40033130054348692</v>
      </c>
      <c r="AS27" s="123">
        <v>-5795459.2044800008</v>
      </c>
      <c r="AT27" s="123">
        <v>25018941.199999999</v>
      </c>
      <c r="AU27" s="180">
        <v>4.5155915821831746E-2</v>
      </c>
      <c r="AV27" s="180">
        <v>7.213038023830845E-2</v>
      </c>
      <c r="AW27" s="180">
        <v>8.9931282709914503E-2</v>
      </c>
      <c r="AX27" s="180">
        <v>0.12438403090862445</v>
      </c>
      <c r="AY27" s="180">
        <v>6.0617005254982273E-2</v>
      </c>
      <c r="AZ27" s="123">
        <v>10227181.597000001</v>
      </c>
      <c r="BA27" s="180">
        <v>7.7058277606700629E-2</v>
      </c>
      <c r="BC27" s="123">
        <v>116.44411588588224</v>
      </c>
      <c r="BD27" s="123">
        <v>148455892.71284738</v>
      </c>
      <c r="BE27" s="123">
        <v>526918.72836243885</v>
      </c>
      <c r="BF27" s="123">
        <v>474747.6</v>
      </c>
      <c r="BG27" s="180">
        <v>7.3803792353242886E-2</v>
      </c>
      <c r="BH27" s="180">
        <v>6.2903322501047396E-2</v>
      </c>
      <c r="BI27" s="180">
        <v>1.8463535427445291E-2</v>
      </c>
      <c r="BJ27" s="123">
        <v>41892351.12647</v>
      </c>
      <c r="BK27" s="123">
        <v>6454380</v>
      </c>
      <c r="BL27" s="184">
        <v>91647212</v>
      </c>
      <c r="BM27" s="184">
        <v>19597501.829137173</v>
      </c>
      <c r="BN27" s="184">
        <v>1077440.75075681</v>
      </c>
      <c r="BO27" s="184">
        <v>45354255.25927458</v>
      </c>
      <c r="BP27">
        <v>0.51903156300623698</v>
      </c>
      <c r="BQ27">
        <v>0.61358864225526111</v>
      </c>
      <c r="BR27" s="184">
        <v>74460818.518398121</v>
      </c>
      <c r="BS27" s="184">
        <v>4309763.0030272398</v>
      </c>
      <c r="BT27" s="184">
        <v>225648846.80084518</v>
      </c>
      <c r="BU27" s="185">
        <v>0.21765159359144315</v>
      </c>
      <c r="BV27" s="185">
        <v>0</v>
      </c>
    </row>
    <row r="28" spans="1:74">
      <c r="A28" s="181">
        <v>38625</v>
      </c>
      <c r="B28" s="123">
        <v>57583168.102930002</v>
      </c>
      <c r="C28" s="123">
        <v>100099801</v>
      </c>
      <c r="D28" s="123">
        <v>1700313</v>
      </c>
      <c r="E28" s="123">
        <v>3520712</v>
      </c>
      <c r="F28" s="123">
        <v>4250479</v>
      </c>
      <c r="G28" s="123">
        <v>8591511.5</v>
      </c>
      <c r="H28" s="123"/>
      <c r="I28" s="123"/>
      <c r="J28" s="123">
        <v>752625.64231006301</v>
      </c>
      <c r="K28" s="123">
        <v>620582.350295846</v>
      </c>
      <c r="L28" s="123">
        <v>614190.40599999996</v>
      </c>
      <c r="M28" s="123">
        <v>2265343.378371879</v>
      </c>
      <c r="N28" s="123">
        <v>2354253.0801399802</v>
      </c>
      <c r="O28" s="123">
        <v>183494831.21835369</v>
      </c>
      <c r="P28" s="125">
        <v>8.1000890624463709E-2</v>
      </c>
      <c r="Q28" s="125">
        <v>6.6506813566878403E-2</v>
      </c>
      <c r="R28" s="125">
        <v>7.7941846085401903E-2</v>
      </c>
      <c r="S28" s="125">
        <v>6.0369721799189202E-2</v>
      </c>
      <c r="T28" s="123">
        <v>70993449</v>
      </c>
      <c r="U28" s="123">
        <v>95934959</v>
      </c>
      <c r="V28" s="123">
        <v>2398553</v>
      </c>
      <c r="W28" s="123">
        <v>2822472</v>
      </c>
      <c r="X28" s="123">
        <v>184991423.5</v>
      </c>
      <c r="Y28" s="123">
        <v>21510925.227517027</v>
      </c>
      <c r="Z28" s="123">
        <v>22891796.973207369</v>
      </c>
      <c r="AA28" s="123">
        <v>48214094.457096495</v>
      </c>
      <c r="AB28" s="123">
        <v>12040909.227517027</v>
      </c>
      <c r="AC28" s="123">
        <v>788744.80812884425</v>
      </c>
      <c r="AD28" s="123">
        <v>163600</v>
      </c>
      <c r="AE28" s="187">
        <v>0.20702284392825082</v>
      </c>
      <c r="AF28" s="187">
        <v>0.1531415363424678</v>
      </c>
      <c r="AG28" s="180">
        <v>0.17048805895956581</v>
      </c>
      <c r="AH28" s="180">
        <v>3.6143777777777768E-2</v>
      </c>
      <c r="AI28" s="123">
        <v>-695.86462631623726</v>
      </c>
      <c r="AJ28" s="123">
        <v>452.68</v>
      </c>
      <c r="AK28" s="180">
        <v>3.0267970335208973E-2</v>
      </c>
      <c r="AL28" s="180">
        <v>4.3594905718433635E-2</v>
      </c>
      <c r="AM28" s="180">
        <v>8.1661537613319735E-2</v>
      </c>
      <c r="AN28" s="180"/>
      <c r="AO28" s="180"/>
      <c r="AP28" s="180"/>
      <c r="AQ28" s="123">
        <v>416632150</v>
      </c>
      <c r="AR28" s="180">
        <v>0.40066136998788981</v>
      </c>
      <c r="AS28" s="123">
        <v>-6336453.2044800008</v>
      </c>
      <c r="AT28" s="123">
        <v>25664567</v>
      </c>
      <c r="AU28" s="180">
        <v>4.3727669358273026E-2</v>
      </c>
      <c r="AV28" s="180">
        <v>6.5925435587875045E-2</v>
      </c>
      <c r="AW28" s="180">
        <v>9.2311491017916997E-2</v>
      </c>
      <c r="AX28" s="180">
        <v>0.11471135291033382</v>
      </c>
      <c r="AY28" s="180">
        <v>6.0830045324550802E-2</v>
      </c>
      <c r="AZ28" s="123">
        <v>10357685.497000001</v>
      </c>
      <c r="BA28" s="180">
        <v>7.289656084795168E-2</v>
      </c>
      <c r="BC28" s="123">
        <v>110.68443989655545</v>
      </c>
      <c r="BD28" s="123">
        <v>165781957.59932119</v>
      </c>
      <c r="BE28" s="123">
        <v>544157.11582848802</v>
      </c>
      <c r="BF28" s="123">
        <v>705065.9</v>
      </c>
      <c r="BG28" s="180">
        <v>7.9854790824619257E-2</v>
      </c>
      <c r="BH28" s="180">
        <v>6.60139247151217E-2</v>
      </c>
      <c r="BI28" s="180">
        <v>1.7572124286212701E-2</v>
      </c>
      <c r="BJ28" s="123">
        <v>45887731.017859995</v>
      </c>
      <c r="BK28" s="123">
        <v>8537812</v>
      </c>
      <c r="BL28" s="184">
        <v>95934959</v>
      </c>
      <c r="BM28" s="184">
        <v>21466565.336535759</v>
      </c>
      <c r="BN28" s="184">
        <v>1425231.6366716092</v>
      </c>
      <c r="BO28" s="184">
        <v>48214094.457096495</v>
      </c>
      <c r="BP28">
        <v>0.40354388646166206</v>
      </c>
      <c r="BQ28">
        <v>0.5602676327629057</v>
      </c>
      <c r="BR28" s="184">
        <v>79027451.288914323</v>
      </c>
      <c r="BS28" s="184">
        <v>4657553.8889420386</v>
      </c>
      <c r="BT28" s="184">
        <v>210797212.59778497</v>
      </c>
      <c r="BU28" s="185">
        <v>0.32362459546925559</v>
      </c>
      <c r="BV28" s="185">
        <v>0.32279351386190469</v>
      </c>
    </row>
    <row r="29" spans="1:74">
      <c r="A29" s="179">
        <v>38717</v>
      </c>
      <c r="B29" s="123">
        <v>69455532.843579993</v>
      </c>
      <c r="C29" s="123">
        <v>109665299</v>
      </c>
      <c r="D29" s="123">
        <v>1943041</v>
      </c>
      <c r="E29" s="123">
        <v>4255757</v>
      </c>
      <c r="F29" s="123">
        <v>4396614.9999999991</v>
      </c>
      <c r="G29" s="123">
        <v>9124958.3436740004</v>
      </c>
      <c r="H29" s="123"/>
      <c r="I29" s="123"/>
      <c r="J29" s="123">
        <v>789215.66936405469</v>
      </c>
      <c r="K29" s="123">
        <v>643036.72410351306</v>
      </c>
      <c r="L29" s="123">
        <v>641165.65399999998</v>
      </c>
      <c r="M29" s="123">
        <v>2391858.9609711571</v>
      </c>
      <c r="N29" s="123">
        <v>2442795.8969192202</v>
      </c>
      <c r="O29" s="123">
        <v>207435129.11389834</v>
      </c>
      <c r="P29" s="125">
        <v>8.6725485280985906E-2</v>
      </c>
      <c r="Q29" s="125">
        <v>6.9603407246256105E-2</v>
      </c>
      <c r="R29" s="125">
        <v>8.4917094127884035E-2</v>
      </c>
      <c r="S29" s="125">
        <v>6.3690177611736801E-2</v>
      </c>
      <c r="T29" s="123">
        <v>79807031</v>
      </c>
      <c r="U29" s="123">
        <v>107997887</v>
      </c>
      <c r="V29" s="123">
        <v>2872769</v>
      </c>
      <c r="W29" s="123">
        <v>3326029</v>
      </c>
      <c r="X29" s="123">
        <v>207525289.343674</v>
      </c>
      <c r="Y29" s="123">
        <v>33179922.821657024</v>
      </c>
      <c r="Z29" s="123">
        <v>25639712.341664892</v>
      </c>
      <c r="AA29" s="123">
        <v>61618650.133300357</v>
      </c>
      <c r="AB29" s="123">
        <v>12303412.821657026</v>
      </c>
      <c r="AC29" s="123">
        <v>853062.44720748183</v>
      </c>
      <c r="AD29" s="123">
        <v>173700</v>
      </c>
      <c r="AE29" s="187">
        <v>0.20324807954441845</v>
      </c>
      <c r="AF29" s="187">
        <v>0.15353326556065683</v>
      </c>
      <c r="AG29" s="180">
        <v>0.16814130418880249</v>
      </c>
      <c r="AH29" s="180">
        <v>3.8695777777777766E-2</v>
      </c>
      <c r="AI29" s="123">
        <v>-782.59364247268263</v>
      </c>
      <c r="AJ29" s="123">
        <v>452.34666666666664</v>
      </c>
      <c r="AK29" s="180">
        <v>3.2512830969353521E-2</v>
      </c>
      <c r="AL29" s="180">
        <v>4.6542842958766928E-2</v>
      </c>
      <c r="AM29" s="180">
        <v>8.6763179907319174E-2</v>
      </c>
      <c r="AN29" s="180"/>
      <c r="AO29" s="180"/>
      <c r="AP29" s="180"/>
      <c r="AQ29" s="123">
        <v>440674145</v>
      </c>
      <c r="AR29" s="180">
        <v>0.42617639389758161</v>
      </c>
      <c r="AS29" s="123">
        <v>1966682.9</v>
      </c>
      <c r="AT29" s="123">
        <v>27418277.800000001</v>
      </c>
      <c r="AU29" s="180">
        <v>4.8419991023525705E-2</v>
      </c>
      <c r="AV29" s="180">
        <v>0.12652371187473394</v>
      </c>
      <c r="AW29" s="180">
        <v>9.4724045853585598E-2</v>
      </c>
      <c r="AX29" s="180">
        <v>0.10852403369083286</v>
      </c>
      <c r="AY29" s="180">
        <v>5.8809219707071231E-2</v>
      </c>
      <c r="AZ29" s="123">
        <v>11309465</v>
      </c>
      <c r="BA29" s="180">
        <v>7.4737115949111144E-2</v>
      </c>
      <c r="BC29" s="123">
        <v>114.57078168085322</v>
      </c>
      <c r="BD29" s="123">
        <v>181054127.47529888</v>
      </c>
      <c r="BE29" s="123">
        <v>561913.72339492908</v>
      </c>
      <c r="BF29" s="123">
        <v>735931.8</v>
      </c>
      <c r="BG29" s="180">
        <v>8.4472145187949474E-2</v>
      </c>
      <c r="BH29" s="180">
        <v>6.9408324300446897E-2</v>
      </c>
      <c r="BI29" s="180">
        <v>2.1226916516147235E-2</v>
      </c>
      <c r="BJ29" s="123">
        <v>50845505.739930004</v>
      </c>
      <c r="BK29" s="123">
        <v>11105554</v>
      </c>
      <c r="BL29" s="184">
        <v>107997887</v>
      </c>
      <c r="BM29" s="184">
        <v>23785843.118078694</v>
      </c>
      <c r="BN29" s="184">
        <v>1853869.2235861996</v>
      </c>
      <c r="BO29" s="184">
        <v>61618650.133300357</v>
      </c>
      <c r="BP29">
        <v>0.32460553685571414</v>
      </c>
      <c r="BQ29">
        <v>0.47056981548752136</v>
      </c>
      <c r="BR29" s="184">
        <v>84419980.825603306</v>
      </c>
      <c r="BS29" s="184">
        <v>5433982.361771429</v>
      </c>
      <c r="BT29" s="184">
        <v>206266344.65819648</v>
      </c>
      <c r="BU29" s="185">
        <v>0.37638668779714735</v>
      </c>
      <c r="BV29" s="185">
        <v>0.72062289484040298</v>
      </c>
    </row>
    <row r="30" spans="1:74">
      <c r="A30" s="181">
        <v>38807</v>
      </c>
      <c r="B30" s="123">
        <v>71864907.117950007</v>
      </c>
      <c r="C30" s="123">
        <v>119679163</v>
      </c>
      <c r="D30" s="123">
        <v>2184047</v>
      </c>
      <c r="E30" s="123">
        <v>4411207</v>
      </c>
      <c r="F30" s="123">
        <v>4318503.5</v>
      </c>
      <c r="G30" s="123">
        <v>8452411.8000000007</v>
      </c>
      <c r="H30" s="123"/>
      <c r="I30" s="123"/>
      <c r="J30" s="123">
        <v>380926.4854039221</v>
      </c>
      <c r="K30" s="123">
        <v>665415.20531103702</v>
      </c>
      <c r="L30" s="123">
        <v>668777.22900000005</v>
      </c>
      <c r="M30" s="123">
        <v>2432480.4921572027</v>
      </c>
      <c r="N30" s="123">
        <v>2531878.5122744902</v>
      </c>
      <c r="O30" s="123">
        <v>220607679.27969563</v>
      </c>
      <c r="P30" s="125">
        <v>9.069247625663529E-2</v>
      </c>
      <c r="Q30" s="125">
        <v>7.2885987907338898E-2</v>
      </c>
      <c r="R30" s="125">
        <v>8.7132016094056075E-2</v>
      </c>
      <c r="S30" s="125">
        <v>6.6911189103446303E-2</v>
      </c>
      <c r="T30" s="123">
        <v>86737917</v>
      </c>
      <c r="U30" s="123">
        <v>112868359</v>
      </c>
      <c r="V30" s="123">
        <v>3042732</v>
      </c>
      <c r="W30" s="123">
        <v>3552522</v>
      </c>
      <c r="X30" s="123">
        <v>218972445.30000001</v>
      </c>
      <c r="Y30" s="123">
        <v>23832221.43933136</v>
      </c>
      <c r="Z30" s="123">
        <v>28013582.22567628</v>
      </c>
      <c r="AA30" s="123">
        <v>58452654.554481797</v>
      </c>
      <c r="AB30" s="123">
        <v>12030863.43933136</v>
      </c>
      <c r="AC30" s="123">
        <v>407038.72117306641</v>
      </c>
      <c r="AD30" s="123">
        <v>184700</v>
      </c>
      <c r="AE30" s="187">
        <v>0.11071010201447803</v>
      </c>
      <c r="AF30" s="187">
        <v>0.14714385571561583</v>
      </c>
      <c r="AG30" s="180">
        <v>0.13533994249927156</v>
      </c>
      <c r="AH30" s="180">
        <v>4.2093888888888868E-2</v>
      </c>
      <c r="AI30" s="123">
        <v>-823.10026676522648</v>
      </c>
      <c r="AJ30" s="123">
        <v>450.94666666666672</v>
      </c>
      <c r="AK30" s="180">
        <v>3.4773641351459571E-2</v>
      </c>
      <c r="AL30" s="180">
        <v>4.7860972112772911E-2</v>
      </c>
      <c r="AM30" s="180">
        <v>9.0020226680547044E-2</v>
      </c>
      <c r="AN30" s="180"/>
      <c r="AO30" s="180"/>
      <c r="AP30" s="180"/>
      <c r="AQ30" s="123">
        <v>466152320</v>
      </c>
      <c r="AR30" s="180">
        <v>0.42819968374285899</v>
      </c>
      <c r="AS30" s="123">
        <v>1104309.3999999999</v>
      </c>
      <c r="AT30" s="123">
        <v>28603883.100000001</v>
      </c>
      <c r="AU30" s="180">
        <v>4.4765970649058032E-2</v>
      </c>
      <c r="AV30" s="180">
        <v>0.11070600615581538</v>
      </c>
      <c r="AW30" s="180">
        <v>9.7117540943133407E-2</v>
      </c>
      <c r="AX30" s="180">
        <v>1.3592561071344628E-2</v>
      </c>
      <c r="AY30" s="180">
        <v>5.0026314772482428E-2</v>
      </c>
      <c r="AZ30" s="123">
        <v>11444915.1</v>
      </c>
      <c r="BA30" s="180">
        <v>6.9784866978973181E-2</v>
      </c>
      <c r="BB30" s="180">
        <v>7.6550345953844169E-3</v>
      </c>
      <c r="BC30" s="123">
        <v>117.81044719055781</v>
      </c>
      <c r="BD30" s="123">
        <v>187256465.39891645</v>
      </c>
      <c r="BE30" s="123">
        <v>579956.27978478104</v>
      </c>
      <c r="BF30" s="123">
        <v>370000.4</v>
      </c>
      <c r="BG30" s="180">
        <v>8.4618638825441489E-2</v>
      </c>
      <c r="BH30" s="180">
        <v>7.2359983398726194E-2</v>
      </c>
      <c r="BI30" s="180">
        <v>2.0220826990609772E-2</v>
      </c>
      <c r="BJ30" s="123">
        <v>55150514.205260001</v>
      </c>
      <c r="BK30" s="123">
        <v>13261886</v>
      </c>
      <c r="BL30" s="184">
        <v>112868359</v>
      </c>
      <c r="BM30" s="184">
        <v>25799752.793834455</v>
      </c>
      <c r="BN30" s="184">
        <v>2213829.4318418233</v>
      </c>
      <c r="BO30" s="184">
        <v>58452654.554481797</v>
      </c>
      <c r="BP30">
        <v>0.2902108314021643</v>
      </c>
      <c r="BQ30">
        <v>0.38434795443144437</v>
      </c>
      <c r="BR30" s="184">
        <v>90649663.077586085</v>
      </c>
      <c r="BS30" s="184">
        <v>6570371.0428564418</v>
      </c>
      <c r="BT30" s="184">
        <v>213639654.40415323</v>
      </c>
      <c r="BU30" s="185">
        <v>0.36309963099630993</v>
      </c>
      <c r="BV30" s="185">
        <v>1.0547110644244682</v>
      </c>
    </row>
    <row r="31" spans="1:74">
      <c r="A31" s="179">
        <v>38898</v>
      </c>
      <c r="B31" s="123">
        <v>83324441.138750002</v>
      </c>
      <c r="C31" s="123">
        <v>124377236</v>
      </c>
      <c r="D31" s="123">
        <v>3653094.59</v>
      </c>
      <c r="E31" s="123">
        <v>4794363</v>
      </c>
      <c r="F31" s="123">
        <v>4111287.4</v>
      </c>
      <c r="G31" s="123">
        <v>7685993.0719679985</v>
      </c>
      <c r="H31" s="123"/>
      <c r="I31" s="123"/>
      <c r="J31" s="123">
        <v>629442.63044739165</v>
      </c>
      <c r="K31" s="123">
        <v>687691.25848551095</v>
      </c>
      <c r="L31" s="123">
        <v>697271.62399999995</v>
      </c>
      <c r="M31" s="123">
        <v>2552210.4275254314</v>
      </c>
      <c r="N31" s="123">
        <v>2621029.6778386598</v>
      </c>
      <c r="O31" s="123">
        <v>242722042.74329925</v>
      </c>
      <c r="P31" s="125">
        <v>9.5102676536995959E-2</v>
      </c>
      <c r="Q31" s="125">
        <v>7.6385577329303594E-2</v>
      </c>
      <c r="R31" s="125">
        <v>9.2605606413221339E-2</v>
      </c>
      <c r="S31" s="125">
        <v>7.0520201426215706E-2</v>
      </c>
      <c r="T31" s="123">
        <v>96506353</v>
      </c>
      <c r="U31" s="123">
        <v>118377468</v>
      </c>
      <c r="V31" s="123">
        <v>4615405.59</v>
      </c>
      <c r="W31" s="123">
        <v>3832052</v>
      </c>
      <c r="X31" s="123">
        <v>235128559.061968</v>
      </c>
      <c r="Y31" s="123">
        <v>27139473.650698178</v>
      </c>
      <c r="Z31" s="123">
        <v>30367092.636553805</v>
      </c>
      <c r="AA31" s="123">
        <v>63203431.776593767</v>
      </c>
      <c r="AB31" s="123">
        <v>11861928.650698178</v>
      </c>
      <c r="AC31" s="123">
        <v>672766.11070327275</v>
      </c>
      <c r="AD31" s="123">
        <v>189100</v>
      </c>
      <c r="AE31" s="187">
        <v>0.20027357791720937</v>
      </c>
      <c r="AF31" s="187">
        <v>0.14967111134042463</v>
      </c>
      <c r="AG31" s="180">
        <v>0.16609348152390763</v>
      </c>
      <c r="AH31" s="180">
        <v>4.9002398699408041E-2</v>
      </c>
      <c r="AI31" s="123">
        <v>-869.22431435004842</v>
      </c>
      <c r="AJ31" s="123">
        <v>436.7833333333333</v>
      </c>
      <c r="AK31" s="180">
        <v>3.7155096078943309E-2</v>
      </c>
      <c r="AL31" s="180">
        <v>4.7883794644037934E-2</v>
      </c>
      <c r="AM31" s="180">
        <v>9.2127418854699855E-2</v>
      </c>
      <c r="AN31" s="180"/>
      <c r="AO31" s="180"/>
      <c r="AP31" s="180"/>
      <c r="AQ31" s="123">
        <v>465177391</v>
      </c>
      <c r="AR31" s="180">
        <v>0.46193952061612553</v>
      </c>
      <c r="AS31" s="123">
        <v>1082457.4000000001</v>
      </c>
      <c r="AT31" s="123">
        <v>26629848.600000001</v>
      </c>
      <c r="AU31" s="180">
        <v>4.6087984674711882E-2</v>
      </c>
      <c r="AV31" s="180">
        <v>0.10965113062711238</v>
      </c>
      <c r="AW31" s="180">
        <v>9.9460444804036402E-2</v>
      </c>
      <c r="AX31" s="180">
        <v>0.10081313311317297</v>
      </c>
      <c r="AY31" s="180">
        <v>5.0210666536388227E-2</v>
      </c>
      <c r="AZ31" s="123">
        <v>10609516.599999998</v>
      </c>
      <c r="BA31" s="180">
        <v>5.9620941275088775E-2</v>
      </c>
      <c r="BB31" s="180">
        <v>6.7126416192736559E-3</v>
      </c>
      <c r="BC31" s="123">
        <v>119.53974331439836</v>
      </c>
      <c r="BD31" s="123">
        <v>203047150.69106543</v>
      </c>
      <c r="BE31" s="123">
        <v>598014.09327227273</v>
      </c>
      <c r="BF31" s="123">
        <v>565444.80000000005</v>
      </c>
      <c r="BG31" s="180">
        <v>8.8898199209083303E-2</v>
      </c>
      <c r="BH31" s="180">
        <v>7.5541257218084801E-2</v>
      </c>
      <c r="BI31" s="180">
        <v>2.2085404987005633E-2</v>
      </c>
      <c r="BJ31" s="123">
        <v>58838278.209969997</v>
      </c>
      <c r="BK31" s="123">
        <v>17026009</v>
      </c>
      <c r="BL31" s="184">
        <v>118377468</v>
      </c>
      <c r="BM31" s="184">
        <v>27524911.680466279</v>
      </c>
      <c r="BN31" s="184">
        <v>2842180.956087525</v>
      </c>
      <c r="BO31" s="184">
        <v>63203431.776593767</v>
      </c>
      <c r="BP31">
        <v>0.32387844896653006</v>
      </c>
      <c r="BQ31">
        <v>0.33555967592151764</v>
      </c>
      <c r="BR31" s="184">
        <v>98577072.928915188</v>
      </c>
      <c r="BS31" s="184">
        <v>8335111.2481871573</v>
      </c>
      <c r="BT31" s="184">
        <v>231488830.92147243</v>
      </c>
      <c r="BU31" s="185">
        <v>0.25231788079470197</v>
      </c>
      <c r="BV31" s="185">
        <v>1.6378999996901324</v>
      </c>
    </row>
    <row r="32" spans="1:74">
      <c r="A32" s="181">
        <v>38990</v>
      </c>
      <c r="B32" s="123">
        <v>91666418.076740995</v>
      </c>
      <c r="C32" s="123">
        <v>120004826</v>
      </c>
      <c r="D32" s="123">
        <v>5383867.3900000006</v>
      </c>
      <c r="E32" s="123">
        <v>5014364</v>
      </c>
      <c r="F32" s="123">
        <v>5037802.5</v>
      </c>
      <c r="G32" s="123">
        <v>7111725.8940219991</v>
      </c>
      <c r="H32" s="123"/>
      <c r="I32" s="123"/>
      <c r="J32" s="123">
        <v>916220.95323765278</v>
      </c>
      <c r="K32" s="123">
        <v>709660.54274408496</v>
      </c>
      <c r="L32" s="123">
        <v>725985.34600000002</v>
      </c>
      <c r="M32" s="123">
        <v>2715805.7384530213</v>
      </c>
      <c r="N32" s="123">
        <v>2709716.0214820299</v>
      </c>
      <c r="O32" s="123">
        <v>260998511.03680548</v>
      </c>
      <c r="P32" s="125">
        <v>9.6103527340462735E-2</v>
      </c>
      <c r="Q32" s="125">
        <v>7.9585723864094807E-2</v>
      </c>
      <c r="R32" s="125">
        <v>9.6319506903183569E-2</v>
      </c>
      <c r="S32" s="125">
        <v>7.4205152957494497E-2</v>
      </c>
      <c r="T32" s="123">
        <v>99359478</v>
      </c>
      <c r="U32" s="123">
        <v>118286033</v>
      </c>
      <c r="V32" s="123">
        <v>6558858.3900000006</v>
      </c>
      <c r="W32" s="123">
        <v>3839373</v>
      </c>
      <c r="X32" s="123">
        <v>240193270.78402197</v>
      </c>
      <c r="Y32" s="123">
        <v>14752348.862367719</v>
      </c>
      <c r="Z32" s="123">
        <v>31245824.899725977</v>
      </c>
      <c r="AA32" s="123">
        <v>92258114.625936672</v>
      </c>
      <c r="AB32" s="123">
        <v>11990658.862367719</v>
      </c>
      <c r="AC32" s="123">
        <v>945026.48513020994</v>
      </c>
      <c r="AD32" s="123">
        <v>207000</v>
      </c>
      <c r="AE32" s="187">
        <v>0.17970703883355912</v>
      </c>
      <c r="AF32" s="187">
        <v>0.1447640725190586</v>
      </c>
      <c r="AG32" s="180">
        <v>0.15360445292419569</v>
      </c>
      <c r="AH32" s="180">
        <v>4.9350009216589837E-2</v>
      </c>
      <c r="AI32" s="123">
        <v>-961.70852424728537</v>
      </c>
      <c r="AJ32" s="123">
        <v>402.3866666666666</v>
      </c>
      <c r="AK32" s="180">
        <v>3.6804116158515289E-2</v>
      </c>
      <c r="AL32" s="180">
        <v>4.4968387933948896E-2</v>
      </c>
      <c r="AM32" s="180">
        <v>8.8442728941592497E-2</v>
      </c>
      <c r="AN32" s="180"/>
      <c r="AO32" s="180"/>
      <c r="AP32" s="180"/>
      <c r="AQ32" s="123">
        <v>482316393</v>
      </c>
      <c r="AR32" s="180">
        <v>0.45125049481782803</v>
      </c>
      <c r="AS32" s="123">
        <v>2538515.1</v>
      </c>
      <c r="AT32" s="123">
        <v>28028573.699999999</v>
      </c>
      <c r="AU32" s="180">
        <v>4.4836944926571386E-2</v>
      </c>
      <c r="AV32" s="180">
        <v>0.11004438605337469</v>
      </c>
      <c r="AW32" s="180">
        <v>0.10172971874452801</v>
      </c>
      <c r="AX32" s="180">
        <v>7.7977320089031119E-2</v>
      </c>
      <c r="AY32" s="180">
        <v>4.303435377453059E-2</v>
      </c>
      <c r="AZ32" s="123">
        <v>12018858.199999999</v>
      </c>
      <c r="BA32" s="180">
        <v>6.2498659508448171E-2</v>
      </c>
      <c r="BB32" s="180">
        <v>7.2134451899478359E-3</v>
      </c>
      <c r="BC32" s="123">
        <v>117.1980427974085</v>
      </c>
      <c r="BD32" s="123">
        <v>222698694.28448913</v>
      </c>
      <c r="BE32" s="123">
        <v>615775.6674685576</v>
      </c>
      <c r="BF32" s="123">
        <v>790806.1</v>
      </c>
      <c r="BG32" s="180">
        <v>9.4537716225135238E-2</v>
      </c>
      <c r="BH32" s="180">
        <v>7.9105011218962407E-2</v>
      </c>
      <c r="BI32" s="180">
        <v>2.2114353945689072E-2</v>
      </c>
      <c r="BJ32" s="123">
        <v>59688435.448063001</v>
      </c>
      <c r="BK32" s="123">
        <v>19907567</v>
      </c>
      <c r="BL32" s="184">
        <v>118286033</v>
      </c>
      <c r="BM32" s="184">
        <v>27922620.512283418</v>
      </c>
      <c r="BN32" s="184">
        <v>3323204.3874425576</v>
      </c>
      <c r="BO32" s="184">
        <v>92258114.625936672</v>
      </c>
      <c r="BP32">
        <v>0.32907143519882798</v>
      </c>
      <c r="BQ32">
        <v>0.31694156310580912</v>
      </c>
      <c r="BR32" s="184">
        <v>105033128.10466284</v>
      </c>
      <c r="BS32" s="184">
        <v>10233083.998958105</v>
      </c>
      <c r="BT32" s="184">
        <v>275532851.0903126</v>
      </c>
      <c r="BU32" s="185">
        <v>0.26528117359413206</v>
      </c>
      <c r="BV32" s="185">
        <v>1.3316942326675734</v>
      </c>
    </row>
    <row r="33" spans="1:74">
      <c r="A33" s="179">
        <v>39082</v>
      </c>
      <c r="B33" s="123">
        <v>109726659</v>
      </c>
      <c r="C33" s="123">
        <v>118356765</v>
      </c>
      <c r="D33" s="123">
        <v>8496367.7300000004</v>
      </c>
      <c r="E33" s="123">
        <v>8071189</v>
      </c>
      <c r="F33" s="123">
        <v>4437716.5</v>
      </c>
      <c r="G33" s="123">
        <v>7527074</v>
      </c>
      <c r="H33" s="123"/>
      <c r="I33" s="123"/>
      <c r="J33" s="123">
        <v>906030.85838434892</v>
      </c>
      <c r="K33" s="123">
        <v>731082.31181138498</v>
      </c>
      <c r="L33" s="123">
        <v>753904.54299999995</v>
      </c>
      <c r="M33" s="123">
        <v>2832620.9274733155</v>
      </c>
      <c r="N33" s="123">
        <v>2797361.1590434299</v>
      </c>
      <c r="O33" s="123">
        <v>295974282.55820024</v>
      </c>
      <c r="P33" s="125">
        <v>0.10448778362384263</v>
      </c>
      <c r="Q33" s="125">
        <v>8.3533287582059898E-2</v>
      </c>
      <c r="R33" s="125">
        <v>0.10580481594282591</v>
      </c>
      <c r="S33" s="125">
        <v>7.8735809269798104E-2</v>
      </c>
      <c r="T33" s="123">
        <v>115102740</v>
      </c>
      <c r="U33" s="123">
        <v>118570109</v>
      </c>
      <c r="V33" s="123">
        <v>11592415.73</v>
      </c>
      <c r="W33" s="123">
        <v>4975141</v>
      </c>
      <c r="X33" s="123">
        <v>262205196.22999999</v>
      </c>
      <c r="Y33" s="123">
        <v>27842652.636363827</v>
      </c>
      <c r="Z33" s="123">
        <v>35964866.755039096</v>
      </c>
      <c r="AA33" s="123">
        <v>71967750.111385107</v>
      </c>
      <c r="AB33" s="123">
        <v>11815314.636363827</v>
      </c>
      <c r="AC33" s="123">
        <v>987787.5893472546</v>
      </c>
      <c r="AD33" s="123">
        <v>221900</v>
      </c>
      <c r="AE33" s="187">
        <v>0.19068213821291685</v>
      </c>
      <c r="AF33" s="187">
        <v>0.15100870014546561</v>
      </c>
      <c r="AG33" s="180">
        <v>0.16422852150471262</v>
      </c>
      <c r="AH33" s="180">
        <v>5.158235616438353E-2</v>
      </c>
      <c r="AI33" s="123">
        <v>-1035.2545693281702</v>
      </c>
      <c r="AJ33" s="123">
        <v>374.03999999999996</v>
      </c>
      <c r="AK33" s="180">
        <v>4.2054823284416065E-2</v>
      </c>
      <c r="AL33" s="180">
        <v>4.3615172366251551E-2</v>
      </c>
      <c r="AM33" s="180">
        <v>9.2566285056675676E-2</v>
      </c>
      <c r="AN33" s="180"/>
      <c r="AO33" s="180"/>
      <c r="AP33" s="180"/>
      <c r="AQ33" s="123">
        <v>524517487</v>
      </c>
      <c r="AR33" s="180">
        <v>0.44550058823872923</v>
      </c>
      <c r="AS33" s="123">
        <v>2028183.3</v>
      </c>
      <c r="AT33" s="123">
        <v>29170208</v>
      </c>
      <c r="AU33" s="180">
        <v>4.6028723476998525E-2</v>
      </c>
      <c r="AV33" s="180">
        <v>0.11218340979740118</v>
      </c>
      <c r="AW33" s="180">
        <v>0.103908693251484</v>
      </c>
      <c r="AX33" s="180">
        <v>8.6773444961432855E-2</v>
      </c>
      <c r="AY33" s="180">
        <v>4.7100006893981611E-2</v>
      </c>
      <c r="AZ33" s="123">
        <v>12480290</v>
      </c>
      <c r="BA33" s="180">
        <v>6.0883879277848989E-2</v>
      </c>
      <c r="BB33" s="180">
        <v>7.6019155321811289E-3</v>
      </c>
      <c r="BC33" s="123">
        <v>120.5220059077955</v>
      </c>
      <c r="BD33" s="123">
        <v>245576963.58342496</v>
      </c>
      <c r="BE33" s="123">
        <v>632888.15806863306</v>
      </c>
      <c r="BF33" s="123">
        <v>812645.1</v>
      </c>
      <c r="BG33" s="180">
        <v>0.10120065221436685</v>
      </c>
      <c r="BH33" s="180">
        <v>8.3129878017723896E-2</v>
      </c>
      <c r="BI33" s="180">
        <v>2.7069006673027807E-2</v>
      </c>
      <c r="BJ33" s="123">
        <v>68397749</v>
      </c>
      <c r="BK33" s="123">
        <v>23770050</v>
      </c>
      <c r="BL33" s="184">
        <v>118570109</v>
      </c>
      <c r="BM33" s="184">
        <v>31996891.439435285</v>
      </c>
      <c r="BN33" s="184">
        <v>3967975.3156038085</v>
      </c>
      <c r="BO33" s="184">
        <v>71967750.111385107</v>
      </c>
      <c r="BP33">
        <v>0.34143807329169862</v>
      </c>
      <c r="BQ33">
        <v>0.32114969721480524</v>
      </c>
      <c r="BR33" s="184">
        <v>113244176.42601945</v>
      </c>
      <c r="BS33" s="184">
        <v>12347190.090975713</v>
      </c>
      <c r="BT33" s="184">
        <v>285881951.06839734</v>
      </c>
      <c r="BU33" s="185">
        <v>0.27748992515831894</v>
      </c>
      <c r="BV33" s="185">
        <v>1.1403749871460711</v>
      </c>
    </row>
    <row r="34" spans="1:74">
      <c r="A34" s="181">
        <v>39172</v>
      </c>
      <c r="B34" s="123">
        <v>137824462.995</v>
      </c>
      <c r="C34" s="123">
        <v>118111753.84999999</v>
      </c>
      <c r="D34" s="123">
        <v>11690770</v>
      </c>
      <c r="E34" s="123">
        <v>10888920</v>
      </c>
      <c r="F34" s="123">
        <v>4611261</v>
      </c>
      <c r="G34" s="123">
        <v>6706123.8000000007</v>
      </c>
      <c r="H34" s="123"/>
      <c r="I34" s="123"/>
      <c r="J34" s="123">
        <v>450236.91833595291</v>
      </c>
      <c r="K34" s="123">
        <v>751844.91966859903</v>
      </c>
      <c r="L34" s="123">
        <v>780767.65099999995</v>
      </c>
      <c r="M34" s="123">
        <v>2901931.3604053464</v>
      </c>
      <c r="N34" s="123">
        <v>2883392.5124348402</v>
      </c>
      <c r="O34" s="123">
        <v>336838344.80387211</v>
      </c>
      <c r="P34" s="125">
        <v>0.11607384978148552</v>
      </c>
      <c r="Q34" s="125">
        <v>8.8536638897721995E-2</v>
      </c>
      <c r="R34" s="125">
        <v>0.11682014965053568</v>
      </c>
      <c r="S34" s="125">
        <v>8.4185459717800198E-2</v>
      </c>
      <c r="T34" s="123">
        <v>131276075</v>
      </c>
      <c r="U34" s="123">
        <v>129712324</v>
      </c>
      <c r="V34" s="123">
        <v>15257467</v>
      </c>
      <c r="W34" s="123">
        <v>7322223</v>
      </c>
      <c r="X34" s="123">
        <v>294885473.80000001</v>
      </c>
      <c r="Y34" s="123">
        <v>39151811.376960225</v>
      </c>
      <c r="Z34" s="123">
        <v>40601336.637670234</v>
      </c>
      <c r="AA34" s="123">
        <v>53416032.803268388</v>
      </c>
      <c r="AB34" s="123">
        <v>11836261.376960225</v>
      </c>
      <c r="AC34" s="123">
        <v>468751.05331422901</v>
      </c>
      <c r="AD34" s="123">
        <v>236300</v>
      </c>
      <c r="AE34" s="187">
        <v>0.19478684289674444</v>
      </c>
      <c r="AF34" s="187">
        <v>0.15055086774832332</v>
      </c>
      <c r="AG34" s="180">
        <v>0.16965414333640416</v>
      </c>
      <c r="AH34" s="180">
        <v>5.8696533333333328E-2</v>
      </c>
      <c r="AI34" s="123">
        <v>-1198.450532040348</v>
      </c>
      <c r="AJ34" s="123">
        <v>359.44000000000005</v>
      </c>
      <c r="AK34" s="180">
        <v>4.7663550422021299E-2</v>
      </c>
      <c r="AL34" s="180">
        <v>4.7221842966285323E-2</v>
      </c>
      <c r="AM34" s="180">
        <v>0.1016169706229061</v>
      </c>
      <c r="AN34" s="180"/>
      <c r="AO34" s="180"/>
      <c r="AP34" s="180"/>
      <c r="AQ34" s="123">
        <v>551438144</v>
      </c>
      <c r="AR34" s="180">
        <v>0.47328680803045792</v>
      </c>
      <c r="AS34" s="123">
        <v>2316102.7000000002</v>
      </c>
      <c r="AT34" s="123">
        <v>30809348.199999996</v>
      </c>
      <c r="AU34" s="180">
        <v>4.7230767321834156E-2</v>
      </c>
      <c r="AV34" s="180">
        <v>0.11897379885847643</v>
      </c>
      <c r="AW34" s="180">
        <v>0.105985895478844</v>
      </c>
      <c r="AX34" s="180">
        <v>8.8800947417900442E-2</v>
      </c>
      <c r="AY34" s="180">
        <v>4.4564972269479322E-2</v>
      </c>
      <c r="AZ34" s="123">
        <v>12809349.199999999</v>
      </c>
      <c r="BA34" s="180">
        <v>5.917867443514703E-2</v>
      </c>
      <c r="BB34" s="180">
        <v>6.6198553360686946E-3</v>
      </c>
      <c r="BC34" s="123">
        <v>122.89673820257183</v>
      </c>
      <c r="BD34" s="123">
        <v>274082412.38157058</v>
      </c>
      <c r="BE34" s="123">
        <v>648914.47023598966</v>
      </c>
      <c r="BF34" s="123">
        <v>414861.4</v>
      </c>
      <c r="BG34" s="180">
        <v>0.10982659411235232</v>
      </c>
      <c r="BH34" s="180">
        <v>8.7803839439597298E-2</v>
      </c>
      <c r="BI34" s="180">
        <v>3.2634689932735481E-2</v>
      </c>
      <c r="BJ34" s="123">
        <v>76901548.825000003</v>
      </c>
      <c r="BK34" s="123">
        <v>27713815.48</v>
      </c>
      <c r="BL34" s="184">
        <v>129712324</v>
      </c>
      <c r="BM34" s="184">
        <v>35975021.769765511</v>
      </c>
      <c r="BN34" s="184">
        <v>4626314.8679047255</v>
      </c>
      <c r="BO34" s="184">
        <v>53416032.803268388</v>
      </c>
      <c r="BP34">
        <v>0.36149921810869934</v>
      </c>
      <c r="BQ34">
        <v>0.338971793891439</v>
      </c>
      <c r="BR34" s="184">
        <v>123419445.40195049</v>
      </c>
      <c r="BS34" s="184">
        <v>14759675.527038619</v>
      </c>
      <c r="BT34" s="184">
        <v>280845329.31718391</v>
      </c>
      <c r="BU34" s="185">
        <v>0.27937195452084462</v>
      </c>
      <c r="BV34" s="185">
        <v>1.0897341056920564</v>
      </c>
    </row>
    <row r="35" spans="1:74">
      <c r="A35" s="179">
        <v>39263</v>
      </c>
      <c r="B35" s="123">
        <v>170919073</v>
      </c>
      <c r="C35" s="123">
        <v>120172149.59999999</v>
      </c>
      <c r="D35" s="123">
        <v>15408798</v>
      </c>
      <c r="E35" s="123">
        <v>12840360</v>
      </c>
      <c r="F35" s="123">
        <v>4667329.6999999937</v>
      </c>
      <c r="G35" s="123">
        <v>6446847.1414989922</v>
      </c>
      <c r="H35" s="123"/>
      <c r="I35" s="123"/>
      <c r="J35" s="123">
        <v>727879.624975104</v>
      </c>
      <c r="K35" s="123">
        <v>771946.06313851802</v>
      </c>
      <c r="L35" s="123">
        <v>806582.196</v>
      </c>
      <c r="M35" s="123">
        <v>3000368.3549330584</v>
      </c>
      <c r="N35" s="123">
        <v>2967259.5409234702</v>
      </c>
      <c r="O35" s="123">
        <v>381662761.96230626</v>
      </c>
      <c r="P35" s="125">
        <v>0.12720530175396466</v>
      </c>
      <c r="Q35" s="125">
        <v>9.4384336518749001E-2</v>
      </c>
      <c r="R35" s="125">
        <v>0.12862466417195351</v>
      </c>
      <c r="S35" s="125">
        <v>9.0520111443760501E-2</v>
      </c>
      <c r="T35" s="123">
        <v>152435459</v>
      </c>
      <c r="U35" s="123">
        <v>143372564</v>
      </c>
      <c r="V35" s="123">
        <v>18307693</v>
      </c>
      <c r="W35" s="123">
        <v>9941465</v>
      </c>
      <c r="X35" s="123">
        <v>335171357.84149897</v>
      </c>
      <c r="Y35" s="123">
        <v>46812181.410641678</v>
      </c>
      <c r="Z35" s="123">
        <v>46811559.357172042</v>
      </c>
      <c r="AA35" s="123">
        <v>82534921.824081227</v>
      </c>
      <c r="AB35" s="123">
        <v>11992557.410641678</v>
      </c>
      <c r="AC35" s="123">
        <v>784006.41915841703</v>
      </c>
      <c r="AD35" s="123">
        <v>258800</v>
      </c>
      <c r="AE35" s="187">
        <v>0.18817932762045203</v>
      </c>
      <c r="AF35" s="187">
        <v>0.14727504512009257</v>
      </c>
      <c r="AG35" s="180">
        <v>0.16207864264158145</v>
      </c>
      <c r="AH35" s="180">
        <v>5.7860800000000011E-2</v>
      </c>
      <c r="AI35" s="123">
        <v>-1347.4560891444939</v>
      </c>
      <c r="AJ35" s="123">
        <v>353.96666666666664</v>
      </c>
      <c r="AK35" s="180">
        <v>5.3598906658828854E-2</v>
      </c>
      <c r="AL35" s="180">
        <v>5.1098402217157307E-2</v>
      </c>
      <c r="AM35" s="180">
        <v>0.11171006962875965</v>
      </c>
      <c r="AN35" s="180"/>
      <c r="AO35" s="180"/>
      <c r="AP35" s="180"/>
      <c r="AQ35" s="123">
        <v>586362083</v>
      </c>
      <c r="AR35" s="180">
        <v>0.5044801353569105</v>
      </c>
      <c r="AS35" s="123">
        <v>3287964.5</v>
      </c>
      <c r="AT35" s="123">
        <v>32501244.999999996</v>
      </c>
      <c r="AU35" s="180">
        <v>4.5957835779262018E-2</v>
      </c>
      <c r="AV35" s="180">
        <v>0.122211482458017</v>
      </c>
      <c r="AW35" s="180">
        <v>0.107955024278391</v>
      </c>
      <c r="AX35" s="180">
        <v>8.0224303342061029E-2</v>
      </c>
      <c r="AY35" s="180">
        <v>3.9320020841701567E-2</v>
      </c>
      <c r="AZ35" s="123">
        <v>14155527</v>
      </c>
      <c r="BA35" s="180">
        <v>6.1068467714587869E-2</v>
      </c>
      <c r="BB35" s="180">
        <v>7.8153607160690169E-3</v>
      </c>
      <c r="BC35" s="123">
        <v>125.25040050800398</v>
      </c>
      <c r="BD35" s="123">
        <v>304719793.64083278</v>
      </c>
      <c r="BE35" s="123">
        <v>663320.72479156265</v>
      </c>
      <c r="BF35" s="123">
        <v>622876.5</v>
      </c>
      <c r="BG35" s="180">
        <v>0.11898938271046482</v>
      </c>
      <c r="BH35" s="180">
        <v>9.31003678499253E-2</v>
      </c>
      <c r="BI35" s="180">
        <v>3.8104552728193006E-2</v>
      </c>
      <c r="BJ35" s="123">
        <v>87520031.899999991</v>
      </c>
      <c r="BK35" s="123">
        <v>35158958</v>
      </c>
      <c r="BL35" s="184">
        <v>143372564</v>
      </c>
      <c r="BM35" s="184">
        <v>40942414.047576517</v>
      </c>
      <c r="BN35" s="184">
        <v>5869145.3095955225</v>
      </c>
      <c r="BO35" s="184">
        <v>82534921.824081227</v>
      </c>
      <c r="BP35">
        <v>0.38812143334520677</v>
      </c>
      <c r="BQ35">
        <v>0.35503253998610818</v>
      </c>
      <c r="BR35" s="184">
        <v>136836947.76906073</v>
      </c>
      <c r="BS35" s="184">
        <v>17786639.880546615</v>
      </c>
      <c r="BT35" s="184">
        <v>300176819.36467141</v>
      </c>
      <c r="BU35" s="185">
        <v>0.36858804865150718</v>
      </c>
      <c r="BV35" s="185">
        <v>1.0650146490583912</v>
      </c>
    </row>
    <row r="36" spans="1:74">
      <c r="A36" s="181">
        <v>39355</v>
      </c>
      <c r="B36" s="123">
        <v>205565921.19999999</v>
      </c>
      <c r="C36" s="123">
        <v>148004517.90000001</v>
      </c>
      <c r="D36" s="123">
        <v>18948921</v>
      </c>
      <c r="E36" s="123">
        <v>15818004</v>
      </c>
      <c r="F36" s="123">
        <v>4877173.999999566</v>
      </c>
      <c r="G36" s="123">
        <v>5782371.0033254866</v>
      </c>
      <c r="H36" s="123"/>
      <c r="I36" s="123"/>
      <c r="J36" s="123">
        <v>1097216.3358163482</v>
      </c>
      <c r="K36" s="123">
        <v>791194.93404310395</v>
      </c>
      <c r="L36" s="123">
        <v>830242.89599999995</v>
      </c>
      <c r="M36" s="123">
        <v>3181363.737511754</v>
      </c>
      <c r="N36" s="123">
        <v>3048423.29055653</v>
      </c>
      <c r="O36" s="123">
        <v>472350284.77187103</v>
      </c>
      <c r="P36" s="125">
        <v>0.14847415251589913</v>
      </c>
      <c r="Q36" s="125">
        <v>0.102209387046861</v>
      </c>
      <c r="R36" s="125">
        <v>0.15494904734363096</v>
      </c>
      <c r="S36" s="125">
        <v>9.9408216769538399E-2</v>
      </c>
      <c r="T36" s="123">
        <v>183298703</v>
      </c>
      <c r="U36" s="123">
        <v>175858950</v>
      </c>
      <c r="V36" s="123">
        <v>21381830</v>
      </c>
      <c r="W36" s="123">
        <v>13385095</v>
      </c>
      <c r="X36" s="123">
        <v>404584123.00332505</v>
      </c>
      <c r="Y36" s="123">
        <v>75178496.20104219</v>
      </c>
      <c r="Z36" s="123">
        <v>55883535.587230742</v>
      </c>
      <c r="AA36" s="123">
        <v>109770365.58886835</v>
      </c>
      <c r="AB36" s="123">
        <v>11828866.201042196</v>
      </c>
      <c r="AC36" s="123">
        <v>1140425.1466036045</v>
      </c>
      <c r="AD36" s="123">
        <v>270300</v>
      </c>
      <c r="AE36" s="187">
        <v>7.8475854637635442E-2</v>
      </c>
      <c r="AF36" s="187">
        <v>0.14247537601715085</v>
      </c>
      <c r="AG36" s="180">
        <v>0.12088506329173035</v>
      </c>
      <c r="AH36" s="180">
        <v>5.9434333333333339E-2</v>
      </c>
      <c r="AI36" s="123">
        <v>-1541.1550669729836</v>
      </c>
      <c r="AJ36" s="123">
        <v>337.83</v>
      </c>
      <c r="AK36" s="180">
        <v>6.0538993360559484E-2</v>
      </c>
      <c r="AL36" s="180">
        <v>5.9485195851265278E-2</v>
      </c>
      <c r="AM36" s="180">
        <v>0.12717317364023367</v>
      </c>
      <c r="AN36" s="180"/>
      <c r="AO36" s="180"/>
      <c r="AP36" s="180"/>
      <c r="AQ36" s="123">
        <v>664003501</v>
      </c>
      <c r="AR36" s="180">
        <v>0.5408972278897668</v>
      </c>
      <c r="AS36" s="123">
        <v>2301848.7000000002</v>
      </c>
      <c r="AT36" s="123">
        <v>35124257</v>
      </c>
      <c r="AU36" s="180">
        <v>2.863428490496411E-2</v>
      </c>
      <c r="AV36" s="180">
        <v>0.10290778744938933</v>
      </c>
      <c r="AW36" s="180">
        <v>0.10981789594152</v>
      </c>
      <c r="AX36" s="180">
        <v>-3.1342041303884557E-2</v>
      </c>
      <c r="AY36" s="180">
        <v>3.2657480075630851E-2</v>
      </c>
      <c r="AZ36" s="123">
        <v>13803495.5</v>
      </c>
      <c r="BA36" s="180">
        <v>5.4769539129721836E-2</v>
      </c>
      <c r="BB36" s="180">
        <v>8.9948192929222744E-3</v>
      </c>
      <c r="BC36" s="123">
        <v>120.33447637191375</v>
      </c>
      <c r="BD36" s="123">
        <v>392531134.06335336</v>
      </c>
      <c r="BE36" s="123">
        <v>675514.56638074666</v>
      </c>
      <c r="BF36" s="123">
        <v>915268.8</v>
      </c>
      <c r="BG36" s="180">
        <v>0.14978457388027908</v>
      </c>
      <c r="BH36" s="180">
        <v>0.101603890057858</v>
      </c>
      <c r="BI36" s="180">
        <v>5.5540830574092565E-2</v>
      </c>
      <c r="BJ36" s="123">
        <v>103050593.5</v>
      </c>
      <c r="BK36" s="123">
        <v>45981845</v>
      </c>
      <c r="BL36" s="184">
        <v>175858950</v>
      </c>
      <c r="BM36" s="184">
        <v>48207707.14236334</v>
      </c>
      <c r="BN36" s="184">
        <v>7675828.4448674023</v>
      </c>
      <c r="BO36" s="184">
        <v>109770365.58886835</v>
      </c>
      <c r="BP36">
        <v>0.4959283536007093</v>
      </c>
      <c r="BQ36">
        <v>0.39674676958657851</v>
      </c>
      <c r="BR36" s="184">
        <v>157122034.39914066</v>
      </c>
      <c r="BS36" s="184">
        <v>22139263.937971458</v>
      </c>
      <c r="BT36" s="184">
        <v>317689070.3276031</v>
      </c>
      <c r="BU36" s="185">
        <v>0.3057971014492753</v>
      </c>
      <c r="BV36" s="185">
        <v>1.3097671855129258</v>
      </c>
    </row>
    <row r="37" spans="1:74">
      <c r="A37" s="179">
        <v>39447</v>
      </c>
      <c r="B37" s="123">
        <v>249362798.17838001</v>
      </c>
      <c r="C37" s="123">
        <v>162800730.62645701</v>
      </c>
      <c r="D37" s="123">
        <v>23485908</v>
      </c>
      <c r="E37" s="123">
        <v>15227585</v>
      </c>
      <c r="F37" s="123">
        <v>4804854.3</v>
      </c>
      <c r="G37" s="123">
        <v>5246028.0922000008</v>
      </c>
      <c r="H37" s="123"/>
      <c r="I37" s="123"/>
      <c r="J37" s="123">
        <v>1083134.224911741</v>
      </c>
      <c r="K37" s="123">
        <v>809373.18268046505</v>
      </c>
      <c r="L37" s="123">
        <v>850285.12600000005</v>
      </c>
      <c r="M37" s="123">
        <v>3358467.1040391461</v>
      </c>
      <c r="N37" s="123">
        <v>3126365.5003899699</v>
      </c>
      <c r="O37" s="123">
        <v>557377031.87606573</v>
      </c>
      <c r="P37" s="125">
        <v>0.16596173629502639</v>
      </c>
      <c r="Q37" s="125">
        <v>0.111289609157117</v>
      </c>
      <c r="R37" s="125">
        <v>0.17828274774863681</v>
      </c>
      <c r="S37" s="125">
        <v>0.11014456012250599</v>
      </c>
      <c r="T37" s="123">
        <v>216307125</v>
      </c>
      <c r="U37" s="123">
        <v>200352824</v>
      </c>
      <c r="V37" s="123">
        <v>24458574</v>
      </c>
      <c r="W37" s="123">
        <v>14254919</v>
      </c>
      <c r="X37" s="123">
        <v>465424324.39219999</v>
      </c>
      <c r="Y37" s="123">
        <v>69245160.849735379</v>
      </c>
      <c r="Z37" s="123">
        <v>66768627.573848829</v>
      </c>
      <c r="AA37" s="123">
        <v>140134318.28571942</v>
      </c>
      <c r="AB37" s="123">
        <v>11742864.849735387</v>
      </c>
      <c r="AC37" s="123">
        <v>1168885.4826071784</v>
      </c>
      <c r="AD37" s="123">
        <v>282600</v>
      </c>
      <c r="AE37" s="187">
        <v>0.18509257849796679</v>
      </c>
      <c r="AF37" s="187">
        <v>0.14443161975090435</v>
      </c>
      <c r="AG37" s="180">
        <v>0.15755311688618881</v>
      </c>
      <c r="AH37" s="180">
        <v>6.5686366750208836E-2</v>
      </c>
      <c r="AI37" s="123">
        <v>-1906.8454033353701</v>
      </c>
      <c r="AJ37" s="123">
        <v>317.07666666666665</v>
      </c>
      <c r="AK37" s="180">
        <v>6.7591548540639756E-2</v>
      </c>
      <c r="AL37" s="180">
        <v>6.3900504709990022E-2</v>
      </c>
      <c r="AM37" s="180">
        <v>0.13858236807871233</v>
      </c>
      <c r="AN37" s="180"/>
      <c r="AO37" s="180"/>
      <c r="AP37" s="180"/>
      <c r="AQ37" s="123">
        <v>764389939.35230005</v>
      </c>
      <c r="AR37" s="180">
        <v>0.54508821682432607</v>
      </c>
      <c r="AS37" s="123">
        <v>4217850.3</v>
      </c>
      <c r="AT37" s="123">
        <v>39493150.399999999</v>
      </c>
      <c r="AU37" s="180">
        <v>2.8150420596108835E-2</v>
      </c>
      <c r="AV37" s="180">
        <v>0.10133183161989466</v>
      </c>
      <c r="AW37" s="180">
        <v>0.11158523704598899</v>
      </c>
      <c r="AX37" s="180">
        <v>7.3507341451977792E-2</v>
      </c>
      <c r="AY37" s="180">
        <v>3.2846382704915356E-2</v>
      </c>
      <c r="AZ37" s="123">
        <v>15437171.1</v>
      </c>
      <c r="BA37" s="180">
        <v>5.3711933072298157E-2</v>
      </c>
      <c r="BB37" s="180">
        <v>8.6501655635521195E-3</v>
      </c>
      <c r="BC37" s="123">
        <v>128.51111861092554</v>
      </c>
      <c r="BD37" s="123">
        <v>433718917.00947315</v>
      </c>
      <c r="BE37" s="123">
        <v>684912.03983553406</v>
      </c>
      <c r="BF37" s="123">
        <v>934967.7</v>
      </c>
      <c r="BG37" s="180">
        <v>0.16227976050229184</v>
      </c>
      <c r="BH37" s="180">
        <v>0.11068597664417899</v>
      </c>
      <c r="BI37" s="180">
        <v>6.8138187626130817E-2</v>
      </c>
      <c r="BJ37" s="123">
        <v>123606735.404836</v>
      </c>
      <c r="BK37" s="123">
        <v>53582564.879999995</v>
      </c>
      <c r="BL37" s="184">
        <v>200352824</v>
      </c>
      <c r="BM37" s="184">
        <v>57823997.891093448</v>
      </c>
      <c r="BN37" s="184">
        <v>8944629.6827553809</v>
      </c>
      <c r="BO37" s="184">
        <v>140134318.28571942</v>
      </c>
      <c r="BP37">
        <v>0.61552802647045146</v>
      </c>
      <c r="BQ37">
        <v>0.46526925788126672</v>
      </c>
      <c r="BR37" s="184">
        <v>182949140.85079882</v>
      </c>
      <c r="BS37" s="184">
        <v>27115918.305123031</v>
      </c>
      <c r="BT37" s="184">
        <v>385855638.50193739</v>
      </c>
      <c r="BU37" s="185">
        <v>0.27354664263181605</v>
      </c>
      <c r="BV37" s="185">
        <v>1.2542049713820544</v>
      </c>
    </row>
    <row r="38" spans="1:74">
      <c r="A38" s="181">
        <v>39538</v>
      </c>
      <c r="B38" s="123">
        <v>280614072.80677003</v>
      </c>
      <c r="C38" s="123">
        <v>182693729.40915701</v>
      </c>
      <c r="D38" s="123">
        <v>26436331.059999999</v>
      </c>
      <c r="E38" s="123">
        <v>17291421</v>
      </c>
      <c r="F38" s="123">
        <v>4415447.8999996437</v>
      </c>
      <c r="G38" s="123">
        <v>5325090.8749525705</v>
      </c>
      <c r="H38" s="123"/>
      <c r="I38" s="123"/>
      <c r="J38" s="123">
        <v>543426.68692689703</v>
      </c>
      <c r="K38" s="123">
        <v>826453.72272481897</v>
      </c>
      <c r="L38" s="123">
        <v>866381.98</v>
      </c>
      <c r="M38" s="123">
        <v>3451656.8726300905</v>
      </c>
      <c r="N38" s="123">
        <v>3200650.99725912</v>
      </c>
      <c r="O38" s="123">
        <v>634000385.2902894</v>
      </c>
      <c r="P38" s="125">
        <v>0.18368001475395623</v>
      </c>
      <c r="Q38" s="125">
        <v>0.121484841903322</v>
      </c>
      <c r="R38" s="125">
        <v>0.1980848226917637</v>
      </c>
      <c r="S38" s="125">
        <v>0.122072363337016</v>
      </c>
      <c r="T38" s="123">
        <v>243526580</v>
      </c>
      <c r="U38" s="123">
        <v>225153127</v>
      </c>
      <c r="V38" s="123">
        <v>26797664.059999999</v>
      </c>
      <c r="W38" s="123">
        <v>16930088</v>
      </c>
      <c r="X38" s="123">
        <v>522147997.83495224</v>
      </c>
      <c r="Y38" s="123">
        <v>63831002.430876747</v>
      </c>
      <c r="Z38" s="123">
        <v>74647951.706954464</v>
      </c>
      <c r="AA38" s="123">
        <v>83626300.079809412</v>
      </c>
      <c r="AB38" s="123">
        <v>11811244.43087675</v>
      </c>
      <c r="AC38" s="123">
        <v>563516.10548740847</v>
      </c>
      <c r="AD38" s="123">
        <v>286700</v>
      </c>
      <c r="AE38" s="187">
        <v>0.18366228101960483</v>
      </c>
      <c r="AF38" s="187">
        <v>0.13970122298341209</v>
      </c>
      <c r="AG38" s="180">
        <v>0.16043487296264877</v>
      </c>
      <c r="AH38" s="180">
        <v>6.9278800334168708E-2</v>
      </c>
      <c r="AI38" s="123">
        <v>-2099.3634023829045</v>
      </c>
      <c r="AJ38" s="123">
        <v>308.05333333333334</v>
      </c>
      <c r="AK38" s="180">
        <v>7.3923045620746405E-2</v>
      </c>
      <c r="AL38" s="180">
        <v>7.0135365111056835E-2</v>
      </c>
      <c r="AM38" s="180">
        <v>0.15127459568050472</v>
      </c>
      <c r="AN38" s="180"/>
      <c r="AO38" s="180"/>
      <c r="AP38" s="180"/>
      <c r="AQ38" s="123">
        <v>800165295</v>
      </c>
      <c r="AR38" s="180">
        <v>0.5857286112365071</v>
      </c>
      <c r="AS38" s="123">
        <v>5424252</v>
      </c>
      <c r="AT38" s="123">
        <v>42755835.599999994</v>
      </c>
      <c r="AU38" s="180">
        <v>3.6669972407061074E-2</v>
      </c>
      <c r="AV38" s="180">
        <v>0.11167759669049487</v>
      </c>
      <c r="AW38" s="180">
        <v>0.11326345535174701</v>
      </c>
      <c r="AX38" s="180">
        <v>7.0398825667857823E-2</v>
      </c>
      <c r="AY38" s="180">
        <v>2.6437767631665082E-2</v>
      </c>
      <c r="AZ38" s="123">
        <v>18023920.700000003</v>
      </c>
      <c r="BA38" s="180">
        <v>5.4100948587946132E-2</v>
      </c>
      <c r="BB38" s="180">
        <v>8.2536103435691573E-3</v>
      </c>
      <c r="BC38" s="123">
        <v>134.72465420178352</v>
      </c>
      <c r="BD38" s="123">
        <v>470589729.13800681</v>
      </c>
      <c r="BE38" s="123">
        <v>691030.3336656614</v>
      </c>
      <c r="BF38" s="123">
        <v>469131</v>
      </c>
      <c r="BG38" s="180">
        <v>0.17334374570029576</v>
      </c>
      <c r="BH38" s="180">
        <v>0.12010078055029901</v>
      </c>
      <c r="BI38" s="180">
        <v>7.6012459354747694E-2</v>
      </c>
      <c r="BJ38" s="123">
        <v>138399973.23322999</v>
      </c>
      <c r="BK38" s="123">
        <v>59327163.198510006</v>
      </c>
      <c r="BL38" s="184">
        <v>225153127</v>
      </c>
      <c r="BM38" s="184">
        <v>64744366.349898577</v>
      </c>
      <c r="BN38" s="184">
        <v>9903585.3570558913</v>
      </c>
      <c r="BO38" s="184">
        <v>83626300.079809412</v>
      </c>
      <c r="BP38">
        <v>0.71543863887421022</v>
      </c>
      <c r="BQ38">
        <v>0.55375411307264444</v>
      </c>
      <c r="BR38" s="184">
        <v>211718485.43093187</v>
      </c>
      <c r="BS38" s="184">
        <v>32393188.794274196</v>
      </c>
      <c r="BT38" s="184">
        <v>416065905.77847838</v>
      </c>
      <c r="BU38" s="185">
        <v>0.21328819297503165</v>
      </c>
      <c r="BV38" s="185">
        <v>1.1407071589014564</v>
      </c>
    </row>
    <row r="39" spans="1:74">
      <c r="A39" s="179">
        <v>39629</v>
      </c>
      <c r="B39" s="123">
        <v>330433929.03934997</v>
      </c>
      <c r="C39" s="123">
        <v>197111019.36243299</v>
      </c>
      <c r="D39" s="123">
        <v>28917684.210000001</v>
      </c>
      <c r="E39" s="123">
        <v>20931255</v>
      </c>
      <c r="F39" s="123">
        <v>4410214.4735330716</v>
      </c>
      <c r="G39" s="123">
        <v>5033538.8361770809</v>
      </c>
      <c r="H39" s="123"/>
      <c r="I39" s="123"/>
      <c r="J39" s="123">
        <v>836722.55829758954</v>
      </c>
      <c r="K39" s="123">
        <v>842580.56850178004</v>
      </c>
      <c r="L39" s="123">
        <v>878933.17700000003</v>
      </c>
      <c r="M39" s="123">
        <v>3560499.8059525755</v>
      </c>
      <c r="N39" s="123">
        <v>3270989.6715015401</v>
      </c>
      <c r="O39" s="123">
        <v>715281833.71205735</v>
      </c>
      <c r="P39" s="125">
        <v>0.20089365895097724</v>
      </c>
      <c r="Q39" s="125">
        <v>0.13259317449931601</v>
      </c>
      <c r="R39" s="125">
        <v>0.2186744397097741</v>
      </c>
      <c r="S39" s="125">
        <v>0.13512566765982501</v>
      </c>
      <c r="T39" s="123">
        <v>283529188</v>
      </c>
      <c r="U39" s="123">
        <v>250319257</v>
      </c>
      <c r="V39" s="123">
        <v>29328555.210000001</v>
      </c>
      <c r="W39" s="123">
        <v>20520384</v>
      </c>
      <c r="X39" s="123">
        <v>593141137.51971018</v>
      </c>
      <c r="Y39" s="123">
        <v>76960998.418605313</v>
      </c>
      <c r="Z39" s="123">
        <v>85862009.453605875</v>
      </c>
      <c r="AA39" s="123">
        <v>106836583.13494857</v>
      </c>
      <c r="AB39" s="123">
        <v>11792260.418605309</v>
      </c>
      <c r="AC39" s="123">
        <v>903674.4753827533</v>
      </c>
      <c r="AD39" s="123">
        <v>303300</v>
      </c>
      <c r="AE39" s="187">
        <v>0.17863746978143283</v>
      </c>
      <c r="AF39" s="187">
        <v>0.14158664326970044</v>
      </c>
      <c r="AG39" s="180">
        <v>0.15809562952372475</v>
      </c>
      <c r="AH39" s="180">
        <v>7.0630999999999999E-2</v>
      </c>
      <c r="AI39" s="123">
        <v>-2416.3129166434346</v>
      </c>
      <c r="AJ39" s="123">
        <v>307.11000000000007</v>
      </c>
      <c r="AK39" s="180">
        <v>8.2843278952185018E-2</v>
      </c>
      <c r="AL39" s="180">
        <v>7.6067871299192388E-2</v>
      </c>
      <c r="AM39" s="180">
        <v>0.16658929078666843</v>
      </c>
      <c r="AN39" s="180">
        <v>0.19559697753932642</v>
      </c>
      <c r="AO39" s="180">
        <v>0.125</v>
      </c>
      <c r="AP39" s="180">
        <v>0.17728508890427996</v>
      </c>
      <c r="AQ39" s="123">
        <v>890584623</v>
      </c>
      <c r="AR39" s="180">
        <v>0.59943595612699008</v>
      </c>
      <c r="AS39" s="123">
        <v>6018467.5999999987</v>
      </c>
      <c r="AT39" s="123">
        <v>47477058.5</v>
      </c>
      <c r="AU39" s="180">
        <v>3.0425556615319507E-2</v>
      </c>
      <c r="AV39" s="180">
        <v>0.10601675010896415</v>
      </c>
      <c r="AW39" s="180">
        <v>0.114852550240353</v>
      </c>
      <c r="AX39" s="180">
        <v>6.3784919541079829E-2</v>
      </c>
      <c r="AY39" s="180">
        <v>2.6734093029347442E-2</v>
      </c>
      <c r="AZ39" s="123">
        <v>20600628.100000001</v>
      </c>
      <c r="BA39" s="180">
        <v>5.3497518114155311E-2</v>
      </c>
      <c r="BB39" s="180">
        <v>8.930420223748587E-3</v>
      </c>
      <c r="BC39" s="123">
        <v>137.30628154323179</v>
      </c>
      <c r="BD39" s="123">
        <v>520938900.7354672</v>
      </c>
      <c r="BE39" s="123">
        <v>693623.4409906402</v>
      </c>
      <c r="BF39" s="123">
        <v>683115.2</v>
      </c>
      <c r="BG39" s="180">
        <v>0.1897718202954318</v>
      </c>
      <c r="BH39" s="180">
        <v>0.13041093473260601</v>
      </c>
      <c r="BI39" s="180">
        <v>8.3548772049949094E-2</v>
      </c>
      <c r="BJ39" s="123">
        <v>157948275.16746002</v>
      </c>
      <c r="BK39" s="123">
        <v>71722894.810000002</v>
      </c>
      <c r="BL39" s="184">
        <v>250319257</v>
      </c>
      <c r="BM39" s="184">
        <v>73889183.306007177</v>
      </c>
      <c r="BN39" s="184">
        <v>11972826.147598699</v>
      </c>
      <c r="BO39" s="184">
        <v>106836583.13494857</v>
      </c>
      <c r="BP39">
        <v>0.78800578848253244</v>
      </c>
      <c r="BQ39">
        <v>0.65372520185697591</v>
      </c>
      <c r="BR39" s="184">
        <v>244665254.68936256</v>
      </c>
      <c r="BS39" s="184">
        <v>38496869.632277369</v>
      </c>
      <c r="BT39" s="184">
        <v>440367567.08934575</v>
      </c>
      <c r="BU39" s="185">
        <v>0.17194744976816079</v>
      </c>
      <c r="BV39" s="185">
        <v>1.0399607636267261</v>
      </c>
    </row>
    <row r="40" spans="1:74">
      <c r="A40" s="181">
        <v>39721</v>
      </c>
      <c r="B40" s="123">
        <v>368331720.73905897</v>
      </c>
      <c r="C40" s="123">
        <v>226591893.17736</v>
      </c>
      <c r="D40" s="123">
        <v>30522036.57</v>
      </c>
      <c r="E40" s="123">
        <v>23689208</v>
      </c>
      <c r="F40" s="123">
        <v>4814608.5000006715</v>
      </c>
      <c r="G40" s="123">
        <v>5219121.1000307268</v>
      </c>
      <c r="H40" s="123"/>
      <c r="I40" s="123"/>
      <c r="J40" s="123">
        <v>1332432.2710317159</v>
      </c>
      <c r="K40" s="123">
        <v>857720.84243958502</v>
      </c>
      <c r="L40" s="123">
        <v>887554.04099999997</v>
      </c>
      <c r="M40" s="123">
        <v>3795715.7411679435</v>
      </c>
      <c r="N40" s="123">
        <v>3337248.2921269499</v>
      </c>
      <c r="O40" s="123">
        <v>812683960.1974349</v>
      </c>
      <c r="P40" s="125">
        <v>0.21410559051700001</v>
      </c>
      <c r="Q40" s="125">
        <v>0.144056973403724</v>
      </c>
      <c r="R40" s="125">
        <v>0.24351917779527332</v>
      </c>
      <c r="S40" s="125">
        <v>0.14963138814143501</v>
      </c>
      <c r="T40" s="123">
        <v>313253980</v>
      </c>
      <c r="U40" s="123">
        <v>289801427</v>
      </c>
      <c r="V40" s="123">
        <v>31817705.66</v>
      </c>
      <c r="W40" s="123">
        <v>22393538.91</v>
      </c>
      <c r="X40" s="123">
        <v>667300381.17003131</v>
      </c>
      <c r="Y40" s="123">
        <v>81211141.438686475</v>
      </c>
      <c r="Z40" s="123">
        <v>94230954.42275238</v>
      </c>
      <c r="AA40" s="123">
        <v>123474807.27253629</v>
      </c>
      <c r="AB40" s="123">
        <v>12004179.438686471</v>
      </c>
      <c r="AC40" s="123">
        <v>1380803.479187005</v>
      </c>
      <c r="AD40" s="123">
        <v>301000</v>
      </c>
      <c r="AE40" s="187">
        <v>0.18359958091141973</v>
      </c>
      <c r="AF40" s="187">
        <v>0.13616521554153185</v>
      </c>
      <c r="AG40" s="180">
        <v>0.15669653031444181</v>
      </c>
      <c r="AH40" s="180">
        <v>7.9796333333333302E-2</v>
      </c>
      <c r="AI40" s="123">
        <v>-2824.1361874507365</v>
      </c>
      <c r="AJ40" s="123">
        <v>302.30333333333328</v>
      </c>
      <c r="AK40" s="180">
        <v>8.5905410404992721E-2</v>
      </c>
      <c r="AL40" s="180">
        <v>8.2249300843044035E-2</v>
      </c>
      <c r="AM40" s="180">
        <v>0.17580357083449633</v>
      </c>
      <c r="AN40" s="180">
        <v>0.14276535627086967</v>
      </c>
      <c r="AO40" s="180">
        <v>0.13952820556361639</v>
      </c>
      <c r="AP40" s="180">
        <v>0.18923288176076802</v>
      </c>
      <c r="AQ40" s="123">
        <v>954138215</v>
      </c>
      <c r="AR40" s="180">
        <v>0.63204198041685189</v>
      </c>
      <c r="AS40" s="123">
        <v>8484096.5500000007</v>
      </c>
      <c r="AT40" s="123">
        <v>50599285.990000002</v>
      </c>
      <c r="AU40" s="180">
        <v>3.4592333512889671E-2</v>
      </c>
      <c r="AV40" s="180">
        <v>0.11287860092836091</v>
      </c>
      <c r="AW40" s="180">
        <v>0.116351529931702</v>
      </c>
      <c r="AX40" s="180">
        <v>6.7248050979717727E-2</v>
      </c>
      <c r="AY40" s="180">
        <v>1.9813685609829851E-2</v>
      </c>
      <c r="AZ40" s="123">
        <v>25356362.140000001</v>
      </c>
      <c r="BA40" s="180">
        <v>5.7033593344750666E-2</v>
      </c>
      <c r="BB40" s="180">
        <v>1.0736024891627774E-2</v>
      </c>
      <c r="BC40" s="123">
        <v>133.93439483679404</v>
      </c>
      <c r="BD40" s="123">
        <v>606777640.04364383</v>
      </c>
      <c r="BE40" s="123">
        <v>692862.67613452137</v>
      </c>
      <c r="BF40" s="123">
        <v>1056298.5</v>
      </c>
      <c r="BG40" s="180">
        <v>0.21965370039535831</v>
      </c>
      <c r="BH40" s="180">
        <v>0.142988234732006</v>
      </c>
      <c r="BI40" s="180">
        <v>9.3887789653838316E-2</v>
      </c>
      <c r="BJ40" s="123">
        <v>172516456.00077</v>
      </c>
      <c r="BK40" s="123">
        <v>81031249</v>
      </c>
      <c r="BL40" s="184">
        <v>289801427</v>
      </c>
      <c r="BM40" s="184">
        <v>80704268.705871448</v>
      </c>
      <c r="BN40" s="184">
        <v>13526685.71688094</v>
      </c>
      <c r="BO40" s="184">
        <v>123474807.27253629</v>
      </c>
      <c r="BP40">
        <v>0.76399075605646916</v>
      </c>
      <c r="BQ40">
        <v>0.72074080247091576</v>
      </c>
      <c r="BR40" s="184">
        <v>277161816.25287068</v>
      </c>
      <c r="BS40" s="184">
        <v>44347726.904290915</v>
      </c>
      <c r="BT40" s="184">
        <v>454072008.77301365</v>
      </c>
      <c r="BU40" s="185">
        <v>0.11357750647428788</v>
      </c>
      <c r="BV40" s="185">
        <v>0.76224440319869724</v>
      </c>
    </row>
    <row r="41" spans="1:74">
      <c r="A41" s="179">
        <v>39813</v>
      </c>
      <c r="B41" s="123">
        <v>379954041.135741</v>
      </c>
      <c r="C41" s="123">
        <v>237877858.75183001</v>
      </c>
      <c r="D41" s="123">
        <v>30208712</v>
      </c>
      <c r="E41" s="123">
        <v>28196505</v>
      </c>
      <c r="F41" s="123">
        <v>5202803.6000003628</v>
      </c>
      <c r="G41" s="123">
        <v>4964111.5127543453</v>
      </c>
      <c r="H41" s="123"/>
      <c r="I41" s="123"/>
      <c r="J41" s="123">
        <v>1092657.1657641423</v>
      </c>
      <c r="K41" s="123">
        <v>871838.00571009598</v>
      </c>
      <c r="L41" s="123">
        <v>892055.65599999996</v>
      </c>
      <c r="M41" s="123">
        <v>3805238.6820203448</v>
      </c>
      <c r="N41" s="123">
        <v>3399474.5719790701</v>
      </c>
      <c r="O41" s="123">
        <v>843440227.01263499</v>
      </c>
      <c r="P41" s="125">
        <v>0.22165238438205426</v>
      </c>
      <c r="Q41" s="125">
        <v>0.155220808811149</v>
      </c>
      <c r="R41" s="125">
        <v>0.24810899718588272</v>
      </c>
      <c r="S41" s="125">
        <v>0.16323323963487901</v>
      </c>
      <c r="T41" s="123">
        <v>327139354</v>
      </c>
      <c r="U41" s="123">
        <v>299435671</v>
      </c>
      <c r="V41" s="123">
        <v>34607736</v>
      </c>
      <c r="W41" s="123">
        <v>23797481</v>
      </c>
      <c r="X41" s="123">
        <v>695147157.1127547</v>
      </c>
      <c r="Y41" s="123">
        <v>35674295.719492942</v>
      </c>
      <c r="Z41" s="123">
        <v>84880155.555956528</v>
      </c>
      <c r="AA41" s="123">
        <v>119829060.5871799</v>
      </c>
      <c r="AB41" s="123">
        <v>12154677.719492946</v>
      </c>
      <c r="AC41" s="123">
        <v>1169002.3193053969</v>
      </c>
      <c r="AD41" s="123">
        <v>292000</v>
      </c>
      <c r="AE41" s="187">
        <v>0.19282095351138701</v>
      </c>
      <c r="AF41" s="187">
        <v>0.13862549675374217</v>
      </c>
      <c r="AG41" s="180">
        <v>0.16109697550142357</v>
      </c>
      <c r="AH41" s="180">
        <v>8.781525694444442E-2</v>
      </c>
      <c r="AI41" s="123">
        <v>-3127.4858959152575</v>
      </c>
      <c r="AJ41" s="123">
        <v>306.41000000000003</v>
      </c>
      <c r="AK41" s="180">
        <v>9.0054123986390996E-2</v>
      </c>
      <c r="AL41" s="180">
        <v>8.4944251599056941E-2</v>
      </c>
      <c r="AM41" s="180">
        <v>0.18268161742318748</v>
      </c>
      <c r="AN41" s="180">
        <v>0.14156071322211203</v>
      </c>
      <c r="AO41" s="180">
        <v>0.17051339217153896</v>
      </c>
      <c r="AP41" s="180">
        <v>0.19693827460049079</v>
      </c>
      <c r="AQ41" s="123">
        <v>1024232261</v>
      </c>
      <c r="AR41" s="180">
        <v>0.6117509171096106</v>
      </c>
      <c r="AS41" s="123">
        <v>5440488.7999999998</v>
      </c>
      <c r="AT41" s="123">
        <v>54903276</v>
      </c>
      <c r="AU41" s="180">
        <v>3.2857374732486518E-2</v>
      </c>
      <c r="AV41" s="180">
        <v>9.7237457134485353E-2</v>
      </c>
      <c r="AW41" s="180">
        <v>0.117753880270606</v>
      </c>
      <c r="AX41" s="180">
        <v>7.5067073240781004E-2</v>
      </c>
      <c r="AY41" s="180">
        <v>2.0871616483136166E-2</v>
      </c>
      <c r="AZ41" s="123">
        <v>29399124</v>
      </c>
      <c r="BA41" s="180">
        <v>5.8151501307724805E-2</v>
      </c>
      <c r="BB41" s="180">
        <v>1.3013806892076636E-2</v>
      </c>
      <c r="BC41" s="123">
        <v>135.18418051549608</v>
      </c>
      <c r="BD41" s="123">
        <v>623919325.32072568</v>
      </c>
      <c r="BE41" s="123">
        <v>689494.776219205</v>
      </c>
      <c r="BF41" s="123">
        <v>880076.1</v>
      </c>
      <c r="BG41" s="180">
        <v>0.22548492728557495</v>
      </c>
      <c r="BH41" s="180">
        <v>0.154972625536236</v>
      </c>
      <c r="BI41" s="180">
        <v>8.4875757551003711E-2</v>
      </c>
      <c r="BJ41" s="123">
        <v>174511621.97129002</v>
      </c>
      <c r="BK41" s="123">
        <v>83620888</v>
      </c>
      <c r="BL41" s="184">
        <v>299435671</v>
      </c>
      <c r="BM41" s="184">
        <v>77972099.92804876</v>
      </c>
      <c r="BN41" s="184">
        <v>6908055.6279077698</v>
      </c>
      <c r="BO41" s="184">
        <v>119829060.5871799</v>
      </c>
      <c r="BP41">
        <v>0.62509600704980706</v>
      </c>
      <c r="BQ41">
        <v>0.72313279761575466</v>
      </c>
      <c r="BR41" s="184">
        <v>297309918.28982592</v>
      </c>
      <c r="BS41" s="184">
        <v>42311152.849443302</v>
      </c>
      <c r="BT41" s="184">
        <v>433766751.07447416</v>
      </c>
      <c r="BU41" s="185">
        <v>3.3262561924982226E-2</v>
      </c>
      <c r="BV41" s="185">
        <v>-0.22768679387297419</v>
      </c>
    </row>
    <row r="42" spans="1:74">
      <c r="A42" s="181">
        <v>39903</v>
      </c>
      <c r="B42" s="123">
        <v>335504980</v>
      </c>
      <c r="C42" s="123">
        <v>302410856</v>
      </c>
      <c r="D42" s="123">
        <v>27943186.199999999</v>
      </c>
      <c r="E42" s="123">
        <v>34079320</v>
      </c>
      <c r="F42" s="123">
        <v>6263086.600000836</v>
      </c>
      <c r="G42" s="123">
        <v>6391869.2340168543</v>
      </c>
      <c r="H42" s="123"/>
      <c r="I42" s="123"/>
      <c r="J42" s="123">
        <v>526556.20075668837</v>
      </c>
      <c r="K42" s="123">
        <v>885192.21412804304</v>
      </c>
      <c r="L42" s="123">
        <v>894189.53200000001</v>
      </c>
      <c r="M42" s="123">
        <v>3788368.1958501358</v>
      </c>
      <c r="N42" s="123">
        <v>3458002.7660572701</v>
      </c>
      <c r="O42" s="123">
        <v>879400210.19817662</v>
      </c>
      <c r="P42" s="125">
        <v>0.23213166322151355</v>
      </c>
      <c r="Q42" s="125">
        <v>0.16642355610720599</v>
      </c>
      <c r="R42" s="125">
        <v>0.25430870640998565</v>
      </c>
      <c r="S42" s="125">
        <v>0.17620026222794999</v>
      </c>
      <c r="T42" s="123">
        <v>323522797</v>
      </c>
      <c r="U42" s="123">
        <v>324744006</v>
      </c>
      <c r="V42" s="123">
        <v>35825650.829999998</v>
      </c>
      <c r="W42" s="123">
        <v>26196855.370000001</v>
      </c>
      <c r="X42" s="123">
        <v>722944265.03401768</v>
      </c>
      <c r="Y42" s="123">
        <v>34414162.260013521</v>
      </c>
      <c r="Z42" s="123">
        <v>51249516.194990002</v>
      </c>
      <c r="AA42" s="123">
        <v>63487729.850666896</v>
      </c>
      <c r="AB42" s="123">
        <v>12722384.260013521</v>
      </c>
      <c r="AC42" s="123">
        <v>545410.35969541187</v>
      </c>
      <c r="AD42" s="123">
        <v>289800</v>
      </c>
      <c r="AE42" s="187">
        <v>0.20038017573978548</v>
      </c>
      <c r="AF42" s="187">
        <v>0.14775040173258649</v>
      </c>
      <c r="AG42" s="180">
        <v>0.17125846514076087</v>
      </c>
      <c r="AH42" s="180">
        <v>9.9992360944230543E-2</v>
      </c>
      <c r="AI42" s="123">
        <v>-3046.1682165549128</v>
      </c>
      <c r="AJ42" s="123">
        <v>325.56</v>
      </c>
      <c r="AK42" s="180">
        <v>8.9862034438571672E-2</v>
      </c>
      <c r="AL42" s="180">
        <v>9.2636418433252751E-2</v>
      </c>
      <c r="AM42" s="180">
        <v>0.19083262968629797</v>
      </c>
      <c r="AN42" s="180">
        <v>0.14788152700777191</v>
      </c>
      <c r="AO42" s="180">
        <v>0.16426900024233912</v>
      </c>
      <c r="AP42" s="180">
        <v>0.20258229911640979</v>
      </c>
      <c r="AQ42" s="123">
        <v>1127876680</v>
      </c>
      <c r="AR42" s="180">
        <v>0.57476744975346061</v>
      </c>
      <c r="AS42" s="123">
        <v>8520424.2999999989</v>
      </c>
      <c r="AT42" s="123">
        <v>57668588</v>
      </c>
      <c r="AU42" s="180">
        <v>5.8501796977347288E-2</v>
      </c>
      <c r="AV42" s="180">
        <v>0.12499761589099809</v>
      </c>
      <c r="AW42" s="180">
        <v>0.11905091652125099</v>
      </c>
      <c r="AX42" s="180">
        <v>8.1329259218534483E-2</v>
      </c>
      <c r="AY42" s="180">
        <v>2.8699485211335501E-2</v>
      </c>
      <c r="AZ42" s="123">
        <v>38895014.600000001</v>
      </c>
      <c r="BA42" s="180">
        <v>6.9699375087052512E-2</v>
      </c>
      <c r="BB42" s="180">
        <v>1.7864366280655873E-2</v>
      </c>
      <c r="BC42" s="123">
        <v>136.10493354980014</v>
      </c>
      <c r="BD42" s="123">
        <v>646119275.22554374</v>
      </c>
      <c r="BE42" s="123">
        <v>684725.83756724861</v>
      </c>
      <c r="BF42" s="123">
        <v>439029.2</v>
      </c>
      <c r="BG42" s="180">
        <v>0.23404125762108319</v>
      </c>
      <c r="BH42" s="180">
        <v>0.16671484686093299</v>
      </c>
      <c r="BI42" s="180">
        <v>7.8108444182035663E-2</v>
      </c>
      <c r="BJ42" s="123">
        <v>159636310.40000001</v>
      </c>
      <c r="BK42" s="123">
        <v>86367095</v>
      </c>
      <c r="BL42" s="184">
        <v>324744006</v>
      </c>
      <c r="BM42" s="184">
        <v>48172591.042890005</v>
      </c>
      <c r="BN42" s="184">
        <v>3076925.1521000001</v>
      </c>
      <c r="BO42" s="184">
        <v>63487729.850666896</v>
      </c>
      <c r="BP42">
        <v>0.32599731389256292</v>
      </c>
      <c r="BQ42">
        <v>0.62577246637034278</v>
      </c>
      <c r="BR42" s="184">
        <v>280738142.98281735</v>
      </c>
      <c r="BS42" s="184">
        <v>35484492.644487403</v>
      </c>
      <c r="BT42" s="184">
        <v>413628180.84533167</v>
      </c>
      <c r="BU42" s="185">
        <v>1.0812696198116534E-2</v>
      </c>
      <c r="BV42" s="185">
        <v>-0.68931199750726446</v>
      </c>
    </row>
    <row r="43" spans="1:74">
      <c r="A43" s="179">
        <v>39994</v>
      </c>
      <c r="B43" s="123">
        <v>299464111.509</v>
      </c>
      <c r="C43" s="123">
        <v>307102799.66860002</v>
      </c>
      <c r="D43" s="123">
        <v>25409981.310000002</v>
      </c>
      <c r="E43" s="123">
        <v>33244842</v>
      </c>
      <c r="F43" s="123">
        <v>7625508.1000000807</v>
      </c>
      <c r="G43" s="123">
        <v>6660008.2193550719</v>
      </c>
      <c r="H43" s="123"/>
      <c r="I43" s="123"/>
      <c r="J43" s="123">
        <v>703121.02385304426</v>
      </c>
      <c r="K43" s="123">
        <v>898181.63548318995</v>
      </c>
      <c r="L43" s="123">
        <v>896624.67500000005</v>
      </c>
      <c r="M43" s="123">
        <v>3654766.6614055904</v>
      </c>
      <c r="N43" s="123">
        <v>3513420.7319296999</v>
      </c>
      <c r="O43" s="123">
        <v>785717645.57605076</v>
      </c>
      <c r="P43" s="125">
        <v>0.21498435286532649</v>
      </c>
      <c r="Q43" s="125">
        <v>0.17483075544333401</v>
      </c>
      <c r="R43" s="125">
        <v>0.22363323539236524</v>
      </c>
      <c r="S43" s="125">
        <v>0.184826739033639</v>
      </c>
      <c r="T43" s="123">
        <v>300281394</v>
      </c>
      <c r="U43" s="123">
        <v>314442714</v>
      </c>
      <c r="V43" s="123">
        <v>33189863.530000001</v>
      </c>
      <c r="W43" s="123">
        <v>25464959.780000001</v>
      </c>
      <c r="X43" s="123">
        <v>687664447.62935507</v>
      </c>
      <c r="Y43" s="123">
        <v>-20429311.231115539</v>
      </c>
      <c r="Z43" s="123">
        <v>48432651.353093803</v>
      </c>
      <c r="AA43" s="123">
        <v>66641927.118402891</v>
      </c>
      <c r="AB43" s="123">
        <v>13113383.768884461</v>
      </c>
      <c r="AC43" s="123">
        <v>730411.79827463964</v>
      </c>
      <c r="AD43" s="123">
        <v>259300</v>
      </c>
      <c r="AE43" s="187">
        <v>0.20226619448140648</v>
      </c>
      <c r="AF43" s="187">
        <v>0.14653834251560752</v>
      </c>
      <c r="AG43" s="180">
        <v>0.16999311124704283</v>
      </c>
      <c r="AH43" s="180">
        <v>0.11117259647332467</v>
      </c>
      <c r="AI43" s="123">
        <v>-2834.8227278604813</v>
      </c>
      <c r="AJ43" s="123">
        <v>370.53</v>
      </c>
      <c r="AK43" s="180">
        <v>8.7167717646637E-2</v>
      </c>
      <c r="AL43" s="180">
        <v>9.3003933019700502E-2</v>
      </c>
      <c r="AM43" s="180">
        <v>0.18815549974533408</v>
      </c>
      <c r="AN43" s="180">
        <v>0.15296574629531959</v>
      </c>
      <c r="AO43" s="180">
        <v>0.16616707746976156</v>
      </c>
      <c r="AP43" s="180">
        <v>0.20457528942741626</v>
      </c>
      <c r="AQ43" s="123">
        <v>1117689120</v>
      </c>
      <c r="AR43" s="180">
        <v>0.54999560879683607</v>
      </c>
      <c r="AS43" s="123">
        <v>12947428.369999999</v>
      </c>
      <c r="AT43" s="123">
        <v>58973550.899999999</v>
      </c>
      <c r="AU43" s="180">
        <v>6.0176243246165544E-2</v>
      </c>
      <c r="AV43" s="180">
        <v>0.12463564522035074</v>
      </c>
      <c r="AW43" s="180">
        <v>0.120221131183364</v>
      </c>
      <c r="AX43" s="180">
        <v>8.2045063298042481E-2</v>
      </c>
      <c r="AY43" s="180">
        <v>2.6317211332243517E-2</v>
      </c>
      <c r="AZ43" s="123">
        <v>50211268</v>
      </c>
      <c r="BA43" s="180">
        <v>8.3277881936539844E-2</v>
      </c>
      <c r="BB43" s="180">
        <v>2.6571090601901645E-2</v>
      </c>
      <c r="BC43" s="123">
        <v>142.20072921889431</v>
      </c>
      <c r="BD43" s="123">
        <v>552541221.05560338</v>
      </c>
      <c r="BE43" s="123">
        <v>679747.91827240388</v>
      </c>
      <c r="BF43" s="123">
        <v>555120.5</v>
      </c>
      <c r="BG43" s="180">
        <v>0.2011558698646852</v>
      </c>
      <c r="BH43" s="180">
        <v>0.17399877872771199</v>
      </c>
      <c r="BI43" s="180">
        <v>3.8806496358726239E-2</v>
      </c>
      <c r="BJ43" s="123">
        <v>138652147.4127</v>
      </c>
      <c r="BK43" s="123">
        <v>83108252.40959999</v>
      </c>
      <c r="BL43" s="184">
        <v>314442714</v>
      </c>
      <c r="BM43" s="184">
        <v>45666887.560093805</v>
      </c>
      <c r="BN43" s="184">
        <v>2765763.7930000001</v>
      </c>
      <c r="BO43" s="184">
        <v>66641927.118402891</v>
      </c>
      <c r="BP43">
        <v>3.2087075696583645E-2</v>
      </c>
      <c r="BQ43">
        <v>0.43679278817385569</v>
      </c>
      <c r="BR43" s="184">
        <v>252515847.23690403</v>
      </c>
      <c r="BS43" s="184">
        <v>26277430.28988871</v>
      </c>
      <c r="BT43" s="184">
        <v>373433524.82878596</v>
      </c>
      <c r="BU43" s="185">
        <v>-0.14507088691064951</v>
      </c>
      <c r="BV43" s="185">
        <v>-0.76899657951228928</v>
      </c>
    </row>
    <row r="44" spans="1:74">
      <c r="A44" s="181">
        <v>40086</v>
      </c>
      <c r="B44" s="123">
        <v>303885210.86690003</v>
      </c>
      <c r="C44" s="123">
        <v>350339443.90859997</v>
      </c>
      <c r="D44" s="123">
        <v>21504479</v>
      </c>
      <c r="E44" s="123">
        <v>29165413</v>
      </c>
      <c r="F44" s="123">
        <v>11060570.000000449</v>
      </c>
      <c r="G44" s="123">
        <v>9816825.6057703961</v>
      </c>
      <c r="H44" s="123"/>
      <c r="I44" s="123"/>
      <c r="J44" s="123">
        <v>1045465.4047194603</v>
      </c>
      <c r="K44" s="123">
        <v>910980.29005694401</v>
      </c>
      <c r="L44" s="123">
        <v>900683.26599999995</v>
      </c>
      <c r="M44" s="123">
        <v>3367799.7950933352</v>
      </c>
      <c r="N44" s="123">
        <v>3566522.8055581301</v>
      </c>
      <c r="O44" s="123">
        <v>842049899.47583246</v>
      </c>
      <c r="P44" s="125">
        <v>0.25002967833855333</v>
      </c>
      <c r="Q44" s="125">
        <v>0.185962329550351</v>
      </c>
      <c r="R44" s="125">
        <v>0.23609827986058787</v>
      </c>
      <c r="S44" s="125">
        <v>0.193897114811659</v>
      </c>
      <c r="T44" s="123">
        <v>301145920</v>
      </c>
      <c r="U44" s="123">
        <v>362113113</v>
      </c>
      <c r="V44" s="123">
        <v>31784294</v>
      </c>
      <c r="W44" s="123">
        <v>18885598</v>
      </c>
      <c r="X44" s="123">
        <v>734806320.60577083</v>
      </c>
      <c r="Y44" s="123">
        <v>62865911.204533502</v>
      </c>
      <c r="Z44" s="123">
        <v>59890408.033140004</v>
      </c>
      <c r="AA44" s="123">
        <v>125793936.93583451</v>
      </c>
      <c r="AB44" s="123">
        <v>14330986.204533506</v>
      </c>
      <c r="AC44" s="123">
        <v>1086939.821728176</v>
      </c>
      <c r="AD44" s="123">
        <v>255000</v>
      </c>
      <c r="AE44" s="187">
        <v>0.19745362001607536</v>
      </c>
      <c r="AF44" s="187">
        <v>0.14010276686363887</v>
      </c>
      <c r="AG44" s="180">
        <v>0.15860064290656548</v>
      </c>
      <c r="AH44" s="180">
        <v>7.9361444444444415E-2</v>
      </c>
      <c r="AI44" s="123">
        <v>-2541.9245044414693</v>
      </c>
      <c r="AJ44" s="123">
        <v>372.64333333333326</v>
      </c>
      <c r="AK44" s="180">
        <v>9.426739323853682E-2</v>
      </c>
      <c r="AL44" s="180">
        <v>0.11312985752748435</v>
      </c>
      <c r="AM44" s="180">
        <v>0.21818586772180928</v>
      </c>
      <c r="AN44" s="180">
        <v>0.14317452237217063</v>
      </c>
      <c r="AO44" s="180">
        <v>0.15891925878209529</v>
      </c>
      <c r="AP44" s="180">
        <v>0.20128153095332094</v>
      </c>
      <c r="AQ44" s="123">
        <v>1230482977</v>
      </c>
      <c r="AR44" s="180">
        <v>0.53902333099891397</v>
      </c>
      <c r="AS44" s="123">
        <v>19449021.649999999</v>
      </c>
      <c r="AT44" s="123">
        <v>60568262.509999998</v>
      </c>
      <c r="AU44" s="180">
        <v>6.5110778928609073E-2</v>
      </c>
      <c r="AV44" s="180">
        <v>0.15147946366341627</v>
      </c>
      <c r="AW44" s="180">
        <v>0.121246733443775</v>
      </c>
      <c r="AX44" s="180">
        <v>7.6206886572300361E-2</v>
      </c>
      <c r="AY44" s="180">
        <v>1.8856033419863874E-2</v>
      </c>
      <c r="AZ44" s="123">
        <v>64022266.960000001</v>
      </c>
      <c r="BA44" s="180">
        <v>0.10273885705069966</v>
      </c>
      <c r="BB44" s="180">
        <v>3.2229355216574725E-2</v>
      </c>
      <c r="BC44" s="123">
        <v>138.82421225704698</v>
      </c>
      <c r="BD44" s="123">
        <v>606558384.7266444</v>
      </c>
      <c r="BE44" s="123">
        <v>675445.87004261371</v>
      </c>
      <c r="BF44" s="123">
        <v>847261.5</v>
      </c>
      <c r="BG44" s="180">
        <v>0.222230227941801</v>
      </c>
      <c r="BH44" s="180">
        <v>0.18270268376149801</v>
      </c>
      <c r="BI44" s="180">
        <v>4.2201165048928874E-2</v>
      </c>
      <c r="BJ44" s="123">
        <v>134629572.4727</v>
      </c>
      <c r="BK44" s="123">
        <v>83370314.168200001</v>
      </c>
      <c r="BL44" s="184">
        <v>362113113</v>
      </c>
      <c r="BM44" s="184">
        <v>54884492.122240007</v>
      </c>
      <c r="BN44" s="184">
        <v>5005915.9109000005</v>
      </c>
      <c r="BO44" s="184">
        <v>125793936.93583451</v>
      </c>
      <c r="BP44">
        <v>-0.18208044052343531</v>
      </c>
      <c r="BQ44">
        <v>0.20027498902887958</v>
      </c>
      <c r="BR44" s="184">
        <v>226696070.65327257</v>
      </c>
      <c r="BS44" s="184">
        <v>17756660.48390777</v>
      </c>
      <c r="BT44" s="184">
        <v>375752654.49208421</v>
      </c>
      <c r="BU44" s="185">
        <v>-0.15282392026578073</v>
      </c>
      <c r="BV44" s="185">
        <v>-0.62992295262299525</v>
      </c>
    </row>
    <row r="45" spans="1:74">
      <c r="A45" s="179">
        <v>40178</v>
      </c>
      <c r="B45" s="123">
        <v>336375311.44480002</v>
      </c>
      <c r="C45" s="123">
        <v>362544949.0183</v>
      </c>
      <c r="D45" s="123">
        <v>26772525.75</v>
      </c>
      <c r="E45" s="123">
        <v>23523808</v>
      </c>
      <c r="F45" s="123">
        <v>14004592.230100559</v>
      </c>
      <c r="G45" s="123">
        <v>12157437.474079484</v>
      </c>
      <c r="H45" s="123"/>
      <c r="I45" s="123"/>
      <c r="J45" s="123">
        <v>1075185.110585127</v>
      </c>
      <c r="K45" s="123">
        <v>923640.28524844302</v>
      </c>
      <c r="L45" s="123">
        <v>906513.21900000004</v>
      </c>
      <c r="M45" s="123">
        <v>3350327.7399143199</v>
      </c>
      <c r="N45" s="123">
        <v>3618191.6641102498</v>
      </c>
      <c r="O45" s="123">
        <v>878498903.31314754</v>
      </c>
      <c r="P45" s="125">
        <v>0.26221282558333053</v>
      </c>
      <c r="Q45" s="125">
        <v>0.197293081986124</v>
      </c>
      <c r="R45" s="125">
        <v>0.24280054371557991</v>
      </c>
      <c r="S45" s="125">
        <v>0.202799793058005</v>
      </c>
      <c r="T45" s="123">
        <v>307436577</v>
      </c>
      <c r="U45" s="123">
        <v>403169147</v>
      </c>
      <c r="V45" s="123">
        <v>33037270</v>
      </c>
      <c r="W45" s="123">
        <v>17259063.75</v>
      </c>
      <c r="X45" s="123">
        <v>787064087.45418</v>
      </c>
      <c r="Y45" s="123">
        <v>62722748.467620157</v>
      </c>
      <c r="Z45" s="123">
        <v>92117140.047893599</v>
      </c>
      <c r="AA45" s="123">
        <v>166690496.1579493</v>
      </c>
      <c r="AB45" s="123">
        <v>15376057.467620157</v>
      </c>
      <c r="AC45" s="123">
        <v>1125166.5141435189</v>
      </c>
      <c r="AD45" s="123">
        <v>268500</v>
      </c>
      <c r="AE45" s="187">
        <v>0.19676522482517378</v>
      </c>
      <c r="AF45" s="187">
        <v>0.13786698167627817</v>
      </c>
      <c r="AG45" s="180">
        <v>0.15883057375671625</v>
      </c>
      <c r="AH45" s="180">
        <v>8.5938833333333325E-2</v>
      </c>
      <c r="AI45" s="123">
        <v>-2366.2822624661371</v>
      </c>
      <c r="AJ45" s="123">
        <v>384.40000000000003</v>
      </c>
      <c r="AK45" s="180">
        <v>9.7614916017096501E-2</v>
      </c>
      <c r="AL45" s="180">
        <v>0.12548868152246856</v>
      </c>
      <c r="AM45" s="180">
        <v>0.23492152068511007</v>
      </c>
      <c r="AN45" s="180">
        <v>0.13670398402436224</v>
      </c>
      <c r="AO45" s="180">
        <v>0.15512841586829282</v>
      </c>
      <c r="AP45" s="180">
        <v>0.20111108929616445</v>
      </c>
      <c r="AQ45" s="123">
        <v>1325806805</v>
      </c>
      <c r="AR45" s="180">
        <v>0.53597984360926554</v>
      </c>
      <c r="AS45" s="123">
        <v>21023695.899999999</v>
      </c>
      <c r="AT45" s="123">
        <v>59601703</v>
      </c>
      <c r="AU45" s="180">
        <v>5.7918875342830994E-2</v>
      </c>
      <c r="AV45" s="180">
        <v>0.13758438779655136</v>
      </c>
      <c r="AW45" s="180">
        <v>0.12211269156059</v>
      </c>
      <c r="AX45" s="180">
        <v>7.4652533264583779E-2</v>
      </c>
      <c r="AY45" s="180">
        <v>1.5754290115688172E-2</v>
      </c>
      <c r="AZ45" s="123">
        <v>70022792</v>
      </c>
      <c r="BA45" s="180">
        <v>0.10971812458796112</v>
      </c>
      <c r="BB45" s="180">
        <v>3.3207645702500919E-2</v>
      </c>
      <c r="BC45" s="123">
        <v>143.97306033297301</v>
      </c>
      <c r="BD45" s="123">
        <v>610182836.48441136</v>
      </c>
      <c r="BE45" s="123">
        <v>672350.99692634551</v>
      </c>
      <c r="BF45" s="123">
        <v>810170.1</v>
      </c>
      <c r="BG45" s="180">
        <v>0.22497122202818928</v>
      </c>
      <c r="BH45" s="180">
        <v>0.19088373984648599</v>
      </c>
      <c r="BI45" s="180">
        <v>4.0000750657574913E-2</v>
      </c>
      <c r="BJ45" s="123">
        <v>136435123.3635</v>
      </c>
      <c r="BK45" s="123">
        <v>83959875.960799992</v>
      </c>
      <c r="BL45" s="184">
        <v>403169147</v>
      </c>
      <c r="BM45" s="184">
        <v>84751612.647330001</v>
      </c>
      <c r="BN45" s="184">
        <v>7365527.4005635995</v>
      </c>
      <c r="BO45" s="184">
        <v>166690496.1579493</v>
      </c>
      <c r="BP45">
        <v>-0.2147063753690337</v>
      </c>
      <c r="BQ45">
        <v>-9.6756065758306087E-3</v>
      </c>
      <c r="BR45" s="184">
        <v>233475583.37255383</v>
      </c>
      <c r="BS45" s="184">
        <v>18214132.2565636</v>
      </c>
      <c r="BT45" s="184">
        <v>422614090.06285357</v>
      </c>
      <c r="BU45" s="185">
        <v>-8.0479452054794565E-2</v>
      </c>
      <c r="BV45" s="185">
        <v>6.6222942792715012E-2</v>
      </c>
    </row>
    <row r="46" spans="1:74">
      <c r="A46" s="181">
        <v>40268</v>
      </c>
      <c r="B46" s="123">
        <v>346657892.41939998</v>
      </c>
      <c r="C46" s="123">
        <v>395925082.36659998</v>
      </c>
      <c r="D46" s="123">
        <v>28674571.07</v>
      </c>
      <c r="E46" s="123">
        <v>24175843</v>
      </c>
      <c r="F46" s="123">
        <v>17255673.675799526</v>
      </c>
      <c r="G46" s="123">
        <v>15058203.049951587</v>
      </c>
      <c r="H46" s="123"/>
      <c r="I46" s="123"/>
      <c r="J46" s="123">
        <v>580521.55845663603</v>
      </c>
      <c r="K46" s="123">
        <v>936297.78165348899</v>
      </c>
      <c r="L46" s="123">
        <v>914574.54799999995</v>
      </c>
      <c r="M46" s="123">
        <v>3404293.0976142678</v>
      </c>
      <c r="N46" s="123">
        <v>3669185.7828722098</v>
      </c>
      <c r="O46" s="123">
        <v>940892491.17240119</v>
      </c>
      <c r="P46" s="125">
        <v>0.27638410213027181</v>
      </c>
      <c r="Q46" s="125">
        <v>0.20899005146271099</v>
      </c>
      <c r="R46" s="125">
        <v>0.25643086691453326</v>
      </c>
      <c r="S46" s="125">
        <v>0.212212442292707</v>
      </c>
      <c r="T46" s="123">
        <v>320082796</v>
      </c>
      <c r="U46" s="123">
        <v>435453490</v>
      </c>
      <c r="V46" s="123">
        <v>35148296</v>
      </c>
      <c r="W46" s="123">
        <v>17702118.07</v>
      </c>
      <c r="X46" s="123">
        <v>840700576.79575121</v>
      </c>
      <c r="Y46" s="123">
        <v>61049893.638812914</v>
      </c>
      <c r="Z46" s="123">
        <v>76865174.754999995</v>
      </c>
      <c r="AA46" s="123">
        <v>118610506.33723149</v>
      </c>
      <c r="AB46" s="123">
        <v>16119331.638812916</v>
      </c>
      <c r="AC46" s="123">
        <v>602315.98646643711</v>
      </c>
      <c r="AD46" s="123">
        <v>274100</v>
      </c>
      <c r="AE46" s="187">
        <v>0.20150234981081991</v>
      </c>
      <c r="AF46" s="187">
        <v>0.13419706063470277</v>
      </c>
      <c r="AG46" s="180">
        <v>0.16066292475422497</v>
      </c>
      <c r="AH46" s="180">
        <v>9.4067238226957131E-2</v>
      </c>
      <c r="AI46" s="123">
        <v>-2417.4730639501249</v>
      </c>
      <c r="AJ46" s="123">
        <v>384.07666666666665</v>
      </c>
      <c r="AK46" s="180">
        <v>0.10021092099468779</v>
      </c>
      <c r="AL46" s="180">
        <v>0.13311298265932858</v>
      </c>
      <c r="AM46" s="180">
        <v>0.24695305389095759</v>
      </c>
      <c r="AN46" s="180">
        <v>0.13034359897396489</v>
      </c>
      <c r="AO46" s="180">
        <v>0.14994401596233792</v>
      </c>
      <c r="AP46" s="180">
        <v>0.20247771417144586</v>
      </c>
      <c r="AQ46" s="123">
        <v>1383592050</v>
      </c>
      <c r="AR46" s="180">
        <v>0.54606868115496909</v>
      </c>
      <c r="AS46" s="123">
        <v>21352177.899999999</v>
      </c>
      <c r="AT46" s="123">
        <v>61342922</v>
      </c>
      <c r="AU46" s="180">
        <v>6.1765800651229524E-2</v>
      </c>
      <c r="AV46" s="180">
        <v>0.1377855226836355</v>
      </c>
      <c r="AW46" s="180">
        <v>0.12282286924830001</v>
      </c>
      <c r="AX46" s="180">
        <v>7.8679480562519902E-2</v>
      </c>
      <c r="AY46" s="180">
        <v>1.1374191386402763E-2</v>
      </c>
      <c r="AZ46" s="123">
        <v>70224077</v>
      </c>
      <c r="BA46" s="180">
        <v>0.10652699402885937</v>
      </c>
      <c r="BB46" s="180">
        <v>2.7158107103521331E-2</v>
      </c>
      <c r="BC46" s="123">
        <v>148.095544471235</v>
      </c>
      <c r="BD46" s="123">
        <v>635328020.52336776</v>
      </c>
      <c r="BE46" s="123">
        <v>670750.2224959475</v>
      </c>
      <c r="BF46" s="123">
        <v>470555.8</v>
      </c>
      <c r="BG46" s="180">
        <v>0.23545535929228514</v>
      </c>
      <c r="BH46" s="180">
        <v>0.199346575120708</v>
      </c>
      <c r="BI46" s="180">
        <v>4.4218424621826263E-2</v>
      </c>
      <c r="BJ46" s="123">
        <v>142711079.92109999</v>
      </c>
      <c r="BK46" s="123">
        <v>85140165.825599998</v>
      </c>
      <c r="BL46" s="184">
        <v>435453490</v>
      </c>
      <c r="BM46" s="184">
        <v>71890494.251599997</v>
      </c>
      <c r="BN46" s="184">
        <v>4974680.5033999998</v>
      </c>
      <c r="BO46" s="184">
        <v>118610506.33723149</v>
      </c>
      <c r="BP46">
        <v>-8.386696638865565E-2</v>
      </c>
      <c r="BQ46">
        <v>-0.11214167664613525</v>
      </c>
      <c r="BR46" s="184">
        <v>257193486.58126381</v>
      </c>
      <c r="BS46" s="184">
        <v>20111887.607863598</v>
      </c>
      <c r="BT46" s="184">
        <v>477736866.54941821</v>
      </c>
      <c r="BU46" s="185">
        <v>-5.4175293305728123E-2</v>
      </c>
      <c r="BV46" s="185">
        <v>0.61677007320271748</v>
      </c>
    </row>
    <row r="47" spans="1:74">
      <c r="A47" s="179">
        <v>40359</v>
      </c>
      <c r="B47" s="123">
        <v>344948833.18300003</v>
      </c>
      <c r="C47" s="123">
        <v>410587741.64639997</v>
      </c>
      <c r="D47" s="123">
        <v>31246557.899999999</v>
      </c>
      <c r="E47" s="123">
        <v>23464263</v>
      </c>
      <c r="F47" s="123">
        <v>17617814.557700034</v>
      </c>
      <c r="G47" s="123">
        <v>14342097.657802027</v>
      </c>
      <c r="H47" s="123"/>
      <c r="I47" s="123"/>
      <c r="J47" s="123">
        <v>784653.72661299678</v>
      </c>
      <c r="K47" s="123">
        <v>949183.65538371995</v>
      </c>
      <c r="L47" s="123">
        <v>925578.99800000002</v>
      </c>
      <c r="M47" s="123">
        <v>3485825.8003742201</v>
      </c>
      <c r="N47" s="123">
        <v>3720096.2221775502</v>
      </c>
      <c r="O47" s="123">
        <v>958421778.90482879</v>
      </c>
      <c r="P47" s="125">
        <v>0.27494827159806368</v>
      </c>
      <c r="Q47" s="125">
        <v>0.21955584509673301</v>
      </c>
      <c r="R47" s="125">
        <v>0.2576335991502442</v>
      </c>
      <c r="S47" s="125">
        <v>0.22092091384776799</v>
      </c>
      <c r="T47" s="123">
        <v>326481353</v>
      </c>
      <c r="U47" s="123">
        <v>446178384</v>
      </c>
      <c r="V47" s="123">
        <v>36286324</v>
      </c>
      <c r="W47" s="123">
        <v>18424496.899999999</v>
      </c>
      <c r="X47" s="123">
        <v>859330470.115502</v>
      </c>
      <c r="Y47" s="123">
        <v>32840183.251617733</v>
      </c>
      <c r="Z47" s="123">
        <v>90029399.090037778</v>
      </c>
      <c r="AA47" s="123">
        <v>173846289.98333231</v>
      </c>
      <c r="AB47" s="123">
        <v>15716732.251617733</v>
      </c>
      <c r="AC47" s="123">
        <v>816185.3664879601</v>
      </c>
      <c r="AD47" s="123">
        <v>283000</v>
      </c>
      <c r="AE47" s="187">
        <v>0.19852624412937156</v>
      </c>
      <c r="AF47" s="187">
        <v>0.12965153339344671</v>
      </c>
      <c r="AG47" s="180">
        <v>0.1531502832852239</v>
      </c>
      <c r="AH47" s="180">
        <v>0.11413063826227235</v>
      </c>
      <c r="AI47" s="123">
        <v>-2461.7697313190847</v>
      </c>
      <c r="AJ47" s="123">
        <v>384.32969696969695</v>
      </c>
      <c r="AK47" s="180">
        <v>9.9919271949015245E-2</v>
      </c>
      <c r="AL47" s="180">
        <v>0.13328344774145703</v>
      </c>
      <c r="AM47" s="180">
        <v>0.24652134654096852</v>
      </c>
      <c r="AN47" s="180">
        <v>0.13047530102585689</v>
      </c>
      <c r="AO47" s="180">
        <v>0.14849372427318064</v>
      </c>
      <c r="AP47" s="180">
        <v>0.20373570758403495</v>
      </c>
      <c r="AQ47" s="123">
        <v>1329239403</v>
      </c>
      <c r="AR47" s="180">
        <v>0.58127959136342278</v>
      </c>
      <c r="AS47" s="123">
        <v>16573895.030000001</v>
      </c>
      <c r="AT47" s="123">
        <v>63303416.455799997</v>
      </c>
      <c r="AU47" s="180">
        <v>6.2236715390060843E-2</v>
      </c>
      <c r="AV47" s="180">
        <v>0.12877916134883352</v>
      </c>
      <c r="AW47" s="180">
        <v>0.123390800031545</v>
      </c>
      <c r="AX47" s="180">
        <v>7.5135444097826562E-2</v>
      </c>
      <c r="AY47" s="180">
        <v>6.2607333619017075E-3</v>
      </c>
      <c r="AZ47" s="123">
        <v>63628576</v>
      </c>
      <c r="BA47" s="180">
        <v>9.27487960624723E-2</v>
      </c>
      <c r="BB47" s="180">
        <v>1.9645522388059701E-2</v>
      </c>
      <c r="BC47" s="123">
        <v>150.44723165762943</v>
      </c>
      <c r="BD47" s="123">
        <v>637048464.33192956</v>
      </c>
      <c r="BE47" s="123">
        <v>670755.78974589903</v>
      </c>
      <c r="BF47" s="123">
        <v>606073.69999999995</v>
      </c>
      <c r="BG47" s="180">
        <v>0.23688237916841701</v>
      </c>
      <c r="BH47" s="180">
        <v>0.20722397533633299</v>
      </c>
      <c r="BI47" s="180">
        <v>3.6712685302476206E-2</v>
      </c>
      <c r="BJ47" s="123">
        <v>143833247.19859999</v>
      </c>
      <c r="BK47" s="123">
        <v>83483241.338699996</v>
      </c>
      <c r="BL47" s="184">
        <v>446178384</v>
      </c>
      <c r="BM47" s="184">
        <v>82882608.257899985</v>
      </c>
      <c r="BN47" s="184">
        <v>7146790.8321377998</v>
      </c>
      <c r="BO47" s="184">
        <v>173846289.98333231</v>
      </c>
      <c r="BP47">
        <v>0.1659038848475225</v>
      </c>
      <c r="BQ47">
        <v>-7.8687474358400539E-2</v>
      </c>
      <c r="BR47" s="184">
        <v>294409207.27906996</v>
      </c>
      <c r="BS47" s="184">
        <v>24492914.647001401</v>
      </c>
      <c r="BT47" s="184">
        <v>584941229.41434753</v>
      </c>
      <c r="BU47" s="185">
        <v>9.1399922869263461E-2</v>
      </c>
      <c r="BV47" s="185">
        <v>1.5840206782032307</v>
      </c>
    </row>
    <row r="48" spans="1:74">
      <c r="A48" s="181">
        <v>40451</v>
      </c>
      <c r="B48" s="123">
        <v>350829347.36919999</v>
      </c>
      <c r="C48" s="123">
        <v>454788333.09549999</v>
      </c>
      <c r="D48" s="123">
        <v>31105243.399999999</v>
      </c>
      <c r="E48" s="123">
        <v>22891546</v>
      </c>
      <c r="F48" s="123">
        <v>17254132.773199715</v>
      </c>
      <c r="G48" s="123">
        <v>16699675.365271725</v>
      </c>
      <c r="H48" s="123"/>
      <c r="I48" s="123"/>
      <c r="J48" s="123">
        <v>1118460.5411424111</v>
      </c>
      <c r="K48" s="123">
        <v>962306.42241127498</v>
      </c>
      <c r="L48" s="123">
        <v>939069.54599999997</v>
      </c>
      <c r="M48" s="123">
        <v>3558820.9367971709</v>
      </c>
      <c r="N48" s="123">
        <v>3771348.4844315099</v>
      </c>
      <c r="O48" s="123">
        <v>1053752412.7444832</v>
      </c>
      <c r="P48" s="125">
        <v>0.29609593499043191</v>
      </c>
      <c r="Q48" s="125">
        <v>0.23116674381064201</v>
      </c>
      <c r="R48" s="125">
        <v>0.27940998215743645</v>
      </c>
      <c r="S48" s="125">
        <v>0.23087599399154099</v>
      </c>
      <c r="T48" s="123">
        <v>340334426</v>
      </c>
      <c r="U48" s="123">
        <v>490772772</v>
      </c>
      <c r="V48" s="123">
        <v>36075877</v>
      </c>
      <c r="W48" s="123">
        <v>17920912.399999999</v>
      </c>
      <c r="X48" s="123">
        <v>919057795.53847146</v>
      </c>
      <c r="Y48" s="123">
        <v>73231403.143872052</v>
      </c>
      <c r="Z48" s="123">
        <v>90961890.251069993</v>
      </c>
      <c r="AA48" s="123">
        <v>191526011.46080402</v>
      </c>
      <c r="AB48" s="123">
        <v>14783942.14387206</v>
      </c>
      <c r="AC48" s="123">
        <v>1171056.2939076694</v>
      </c>
      <c r="AD48" s="123">
        <v>270200</v>
      </c>
      <c r="AE48" s="187">
        <v>0.20207899784224309</v>
      </c>
      <c r="AF48" s="187">
        <v>0.1214664895070626</v>
      </c>
      <c r="AG48" s="180">
        <v>0.14742394146026933</v>
      </c>
      <c r="AH48" s="180">
        <v>0.10668799999999999</v>
      </c>
      <c r="AI48" s="123">
        <v>-2454.0357442912314</v>
      </c>
      <c r="AJ48" s="123">
        <v>365.5107142857143</v>
      </c>
      <c r="AK48" s="180">
        <v>0.10132927417633743</v>
      </c>
      <c r="AL48" s="180">
        <v>0.14293882536776592</v>
      </c>
      <c r="AM48" s="180">
        <v>0.25824783316173111</v>
      </c>
      <c r="AN48" s="180">
        <v>0.13196272352154623</v>
      </c>
      <c r="AO48" s="180">
        <v>0.14158696655891359</v>
      </c>
      <c r="AP48" s="180">
        <v>0.20692747813149634</v>
      </c>
      <c r="AQ48" s="123">
        <v>1417835002</v>
      </c>
      <c r="AR48" s="180">
        <v>0.58618047715540877</v>
      </c>
      <c r="AS48" s="123">
        <v>9420115.8999999985</v>
      </c>
      <c r="AT48" s="123">
        <v>65797904</v>
      </c>
      <c r="AU48" s="180">
        <v>5.7922888814103901E-2</v>
      </c>
      <c r="AV48" s="180">
        <v>0.11947221594529407</v>
      </c>
      <c r="AW48" s="180">
        <v>0.123839369093363</v>
      </c>
      <c r="AX48" s="180">
        <v>7.8239628748880088E-2</v>
      </c>
      <c r="AY48" s="180">
        <v>-2.3728795863004054E-3</v>
      </c>
      <c r="AZ48" s="123">
        <v>52772983</v>
      </c>
      <c r="BA48" s="180">
        <v>7.2738632303903705E-2</v>
      </c>
      <c r="BB48" s="180">
        <v>1.7556281319338833E-2</v>
      </c>
      <c r="BC48" s="123">
        <v>150.80620334670525</v>
      </c>
      <c r="BD48" s="123">
        <v>698746065.71845984</v>
      </c>
      <c r="BE48" s="123">
        <v>672408.75435762887</v>
      </c>
      <c r="BF48" s="123">
        <v>798927.7</v>
      </c>
      <c r="BG48" s="180">
        <v>0.26011799547388431</v>
      </c>
      <c r="BH48" s="180">
        <v>0.21653910746271399</v>
      </c>
      <c r="BI48" s="180">
        <v>4.8533988165895464E-2</v>
      </c>
      <c r="BJ48" s="123">
        <v>148874808.13409999</v>
      </c>
      <c r="BK48" s="123">
        <v>85202143.955699995</v>
      </c>
      <c r="BL48" s="184">
        <v>490772772</v>
      </c>
      <c r="BM48" s="184">
        <v>84417711.830689996</v>
      </c>
      <c r="BN48" s="184">
        <v>6544178.4203799991</v>
      </c>
      <c r="BO48" s="184">
        <v>191526011.46080402</v>
      </c>
      <c r="BP48">
        <v>0.42897239486335836</v>
      </c>
      <c r="BQ48">
        <v>7.4075734488297879E-2</v>
      </c>
      <c r="BR48" s="184">
        <v>323942426.98751998</v>
      </c>
      <c r="BS48" s="184">
        <v>26031177.1564814</v>
      </c>
      <c r="BT48" s="184">
        <v>650673303.93931711</v>
      </c>
      <c r="BU48" s="185">
        <v>5.9607843137254868E-2</v>
      </c>
      <c r="BV48" s="185">
        <v>0.30728892311805511</v>
      </c>
    </row>
    <row r="49" spans="1:74">
      <c r="A49" s="179">
        <v>40543</v>
      </c>
      <c r="B49" s="123">
        <v>377361612.54820001</v>
      </c>
      <c r="C49" s="123">
        <v>508530965.51740003</v>
      </c>
      <c r="D49" s="123">
        <v>36858762.329999998</v>
      </c>
      <c r="E49" s="123">
        <v>22795268.300000001</v>
      </c>
      <c r="F49" s="123">
        <v>17296686.093461014</v>
      </c>
      <c r="G49" s="123">
        <v>17331954.223325081</v>
      </c>
      <c r="H49" s="123"/>
      <c r="I49" s="123"/>
      <c r="J49" s="123">
        <v>1206402.6572275329</v>
      </c>
      <c r="K49" s="123">
        <v>975571.76750281302</v>
      </c>
      <c r="L49" s="123">
        <v>953888.90800000005</v>
      </c>
      <c r="M49" s="123">
        <v>3690038.4834395768</v>
      </c>
      <c r="N49" s="123">
        <v>3823221.65302569</v>
      </c>
      <c r="O49" s="123">
        <v>1167581009.0708308</v>
      </c>
      <c r="P49" s="125">
        <v>0.31641431771261624</v>
      </c>
      <c r="Q49" s="125">
        <v>0.24364634141425701</v>
      </c>
      <c r="R49" s="125">
        <v>0.30539192205788268</v>
      </c>
      <c r="S49" s="125">
        <v>0.24233360681678101</v>
      </c>
      <c r="T49" s="123">
        <v>367454780</v>
      </c>
      <c r="U49" s="123">
        <v>553504285</v>
      </c>
      <c r="V49" s="123">
        <v>42531382.100000001</v>
      </c>
      <c r="W49" s="123">
        <v>17122648.530000001</v>
      </c>
      <c r="X49" s="123">
        <v>1015241735.946786</v>
      </c>
      <c r="Y49" s="123">
        <v>103700621.4126776</v>
      </c>
      <c r="Z49" s="123">
        <v>152031096.1709975</v>
      </c>
      <c r="AA49" s="123">
        <v>207414810.42940912</v>
      </c>
      <c r="AB49" s="123">
        <v>13848754.412677605</v>
      </c>
      <c r="AC49" s="123">
        <v>1264901.1500665701</v>
      </c>
      <c r="AD49" s="123">
        <v>260700</v>
      </c>
      <c r="AE49" s="187">
        <v>0.1902979420642591</v>
      </c>
      <c r="AF49" s="187">
        <v>0.11764935515960592</v>
      </c>
      <c r="AG49" s="180">
        <v>0.14837677227460139</v>
      </c>
      <c r="AH49" s="180">
        <v>0.10854233333333334</v>
      </c>
      <c r="AI49" s="123">
        <v>-2326.4898461714793</v>
      </c>
      <c r="AJ49" s="123">
        <v>360.72632575757581</v>
      </c>
      <c r="AK49" s="180">
        <v>0.10636672583624214</v>
      </c>
      <c r="AL49" s="180">
        <v>0.15463983264426673</v>
      </c>
      <c r="AM49" s="180">
        <v>0.27513039240730464</v>
      </c>
      <c r="AN49" s="180">
        <v>0.13035645842152527</v>
      </c>
      <c r="AO49" s="180">
        <v>0.13625522763298342</v>
      </c>
      <c r="AP49" s="180">
        <v>0.20106121708768482</v>
      </c>
      <c r="AQ49" s="123">
        <v>1560472467</v>
      </c>
      <c r="AR49" s="180">
        <v>0.5901796311539792</v>
      </c>
      <c r="AS49" s="123">
        <v>9903536</v>
      </c>
      <c r="AT49" s="123">
        <v>69334730</v>
      </c>
      <c r="AU49" s="180">
        <v>5.9797996409425389E-2</v>
      </c>
      <c r="AV49" s="180">
        <v>0.12241331823793679</v>
      </c>
      <c r="AW49" s="180">
        <v>0.124194829342612</v>
      </c>
      <c r="AX49" s="180">
        <v>6.6103112721647095E-2</v>
      </c>
      <c r="AY49" s="180">
        <v>-6.5454741830060781E-3</v>
      </c>
      <c r="AZ49" s="123">
        <v>48109308</v>
      </c>
      <c r="BA49" s="180">
        <v>6.26849966717824E-2</v>
      </c>
      <c r="BB49" s="180">
        <v>1.7378461984129446E-2</v>
      </c>
      <c r="BC49" s="123">
        <v>157.5442233841903</v>
      </c>
      <c r="BD49" s="123">
        <v>741113183.32729077</v>
      </c>
      <c r="BE49" s="123">
        <v>675704.07479392807</v>
      </c>
      <c r="BF49" s="123">
        <v>834358.9</v>
      </c>
      <c r="BG49" s="180">
        <v>0.27554580296713876</v>
      </c>
      <c r="BH49" s="180">
        <v>0.226463953459004</v>
      </c>
      <c r="BI49" s="180">
        <v>6.305831524110167E-2</v>
      </c>
      <c r="BJ49" s="123">
        <v>163710545.07530001</v>
      </c>
      <c r="BK49" s="123">
        <v>88114469.745900005</v>
      </c>
      <c r="BL49" s="184">
        <v>553504285</v>
      </c>
      <c r="BM49" s="184">
        <v>136322020.96436</v>
      </c>
      <c r="BN49" s="184">
        <v>15709075.2066375</v>
      </c>
      <c r="BO49" s="184">
        <v>207414810.42940912</v>
      </c>
      <c r="BP49">
        <v>0.60836019715752965</v>
      </c>
      <c r="BQ49">
        <v>0.27984237761993869</v>
      </c>
      <c r="BR49" s="184">
        <v>375512835.30454993</v>
      </c>
      <c r="BS49" s="184">
        <v>34374724.962555297</v>
      </c>
      <c r="BT49" s="184">
        <v>691397618.21077693</v>
      </c>
      <c r="BU49" s="185">
        <v>-2.9050279329608908E-2</v>
      </c>
      <c r="BV49" s="185">
        <v>1.1327834861405122</v>
      </c>
    </row>
    <row r="50" spans="1:74">
      <c r="A50" s="181">
        <v>40633</v>
      </c>
      <c r="B50" s="123">
        <v>392532042.90750003</v>
      </c>
      <c r="C50" s="123">
        <v>569516526.71280003</v>
      </c>
      <c r="D50" s="123">
        <v>40069597.399999999</v>
      </c>
      <c r="E50" s="123">
        <v>23521822.27</v>
      </c>
      <c r="F50" s="123">
        <v>17975054.792900674</v>
      </c>
      <c r="G50" s="123">
        <v>18445991.550508685</v>
      </c>
      <c r="H50" s="123"/>
      <c r="I50" s="123"/>
      <c r="J50" s="123">
        <v>652796.32638916164</v>
      </c>
      <c r="K50" s="123">
        <v>988982.97174919897</v>
      </c>
      <c r="L50" s="123">
        <v>969670.64899999998</v>
      </c>
      <c r="M50" s="123">
        <v>3762313.2513721026</v>
      </c>
      <c r="N50" s="123">
        <v>3875861.9816344501</v>
      </c>
      <c r="O50" s="123">
        <v>1258789841.2648702</v>
      </c>
      <c r="P50" s="125">
        <v>0.33457869059834233</v>
      </c>
      <c r="Q50" s="125">
        <v>0.25672228312491002</v>
      </c>
      <c r="R50" s="125">
        <v>0.32477674572251897</v>
      </c>
      <c r="S50" s="125">
        <v>0.25457170314753602</v>
      </c>
      <c r="T50" s="123">
        <v>372627569</v>
      </c>
      <c r="U50" s="123">
        <v>639549724</v>
      </c>
      <c r="V50" s="123">
        <v>46184657.039999999</v>
      </c>
      <c r="W50" s="123">
        <v>17406762.629999999</v>
      </c>
      <c r="X50" s="123">
        <v>1112189759.0134094</v>
      </c>
      <c r="Y50" s="123">
        <v>104182585.25114886</v>
      </c>
      <c r="Z50" s="123">
        <v>115252394.82297301</v>
      </c>
      <c r="AA50" s="123">
        <v>181003470.40659517</v>
      </c>
      <c r="AB50" s="123">
        <v>12964357.251148868</v>
      </c>
      <c r="AC50" s="123">
        <v>652988.33990670682</v>
      </c>
      <c r="AD50" s="123">
        <v>257700</v>
      </c>
      <c r="AE50" s="187">
        <v>0.19884196212291921</v>
      </c>
      <c r="AF50" s="187">
        <v>0.11661150792699189</v>
      </c>
      <c r="AG50" s="180">
        <v>0.14860161474265779</v>
      </c>
      <c r="AH50" s="180">
        <v>9.4858166666666632E-2</v>
      </c>
      <c r="AI50" s="123">
        <v>-2279.7152120719902</v>
      </c>
      <c r="AJ50" s="123">
        <v>366.14318037518041</v>
      </c>
      <c r="AK50" s="180">
        <v>0.10724664804162494</v>
      </c>
      <c r="AL50" s="180">
        <v>0.17461504205967174</v>
      </c>
      <c r="AM50" s="180">
        <v>0.29561327957149702</v>
      </c>
      <c r="AN50" s="180">
        <v>0.12451834775610526</v>
      </c>
      <c r="AO50" s="180">
        <v>0.13034800835123964</v>
      </c>
      <c r="AP50" s="180">
        <v>0.20249150579037614</v>
      </c>
      <c r="AQ50" s="123">
        <v>1656934700</v>
      </c>
      <c r="AR50" s="180">
        <v>0.61087337539614561</v>
      </c>
      <c r="AS50" s="123">
        <v>8836763</v>
      </c>
      <c r="AT50" s="123">
        <v>71785862</v>
      </c>
      <c r="AU50" s="180">
        <v>6.0584614050388133E-2</v>
      </c>
      <c r="AV50" s="180">
        <v>0.11931003804076548</v>
      </c>
      <c r="AW50" s="180">
        <v>0.124480704217437</v>
      </c>
      <c r="AX50" s="180">
        <v>7.4361257905482217E-2</v>
      </c>
      <c r="AY50" s="180">
        <v>-7.8691962904451074E-3</v>
      </c>
      <c r="AZ50" s="123">
        <v>45222524</v>
      </c>
      <c r="BA50" s="180">
        <v>5.5145009828034219E-2</v>
      </c>
      <c r="BB50" s="180">
        <v>1.5644598241184235E-2</v>
      </c>
      <c r="BC50" s="123">
        <v>165.71292801218584</v>
      </c>
      <c r="BD50" s="123">
        <v>759620782.9797709</v>
      </c>
      <c r="BE50" s="123">
        <v>680543.21239133109</v>
      </c>
      <c r="BF50" s="123">
        <v>479643.2</v>
      </c>
      <c r="BG50" s="180">
        <v>0.28140233149126537</v>
      </c>
      <c r="BH50" s="180">
        <v>0.23609735399752199</v>
      </c>
      <c r="BI50" s="180">
        <v>7.0205042574982945E-2</v>
      </c>
      <c r="BJ50" s="123">
        <v>178076208.00220001</v>
      </c>
      <c r="BK50" s="123">
        <v>90637383.586300001</v>
      </c>
      <c r="BL50" s="184">
        <v>639549724</v>
      </c>
      <c r="BM50" s="184">
        <v>107804389.13226461</v>
      </c>
      <c r="BN50" s="184">
        <v>7448005.6907084007</v>
      </c>
      <c r="BO50" s="184">
        <v>181003470.40659517</v>
      </c>
      <c r="BP50">
        <v>0.59967787541625261</v>
      </c>
      <c r="BQ50">
        <v>0.45072858807116578</v>
      </c>
      <c r="BR50" s="184">
        <v>411426730.18521458</v>
      </c>
      <c r="BS50" s="184">
        <v>36848050.149863698</v>
      </c>
      <c r="BT50" s="184">
        <v>753790582.28014064</v>
      </c>
      <c r="BU50" s="185">
        <v>-5.9832178037212747E-2</v>
      </c>
      <c r="BV50" s="185">
        <v>0.49718272070296377</v>
      </c>
    </row>
    <row r="51" spans="1:74">
      <c r="A51" s="179">
        <v>40724</v>
      </c>
      <c r="B51" s="123">
        <v>425675943.33379996</v>
      </c>
      <c r="C51" s="123">
        <v>619005247.7177</v>
      </c>
      <c r="D51" s="123">
        <v>42823912.269999996</v>
      </c>
      <c r="E51" s="123">
        <v>24089601.609999999</v>
      </c>
      <c r="F51" s="123">
        <v>17731567.665187523</v>
      </c>
      <c r="G51" s="123">
        <v>18833599.088753127</v>
      </c>
      <c r="H51" s="123"/>
      <c r="I51" s="123"/>
      <c r="J51" s="123">
        <v>870315.83110296074</v>
      </c>
      <c r="K51" s="123">
        <v>1002687.58554737</v>
      </c>
      <c r="L51" s="123">
        <v>986759.95499999996</v>
      </c>
      <c r="M51" s="123">
        <v>3847975.3558620661</v>
      </c>
      <c r="N51" s="123">
        <v>3929332.4844511398</v>
      </c>
      <c r="O51" s="123">
        <v>1342326674.9412465</v>
      </c>
      <c r="P51" s="125">
        <v>0.34883972759761178</v>
      </c>
      <c r="Q51" s="125">
        <v>0.27000201115057798</v>
      </c>
      <c r="R51" s="125">
        <v>0.34161697444871386</v>
      </c>
      <c r="S51" s="125">
        <v>0.267298135954879</v>
      </c>
      <c r="T51" s="123">
        <v>402309103</v>
      </c>
      <c r="U51" s="123">
        <v>685706863</v>
      </c>
      <c r="V51" s="123">
        <v>49390478.409999996</v>
      </c>
      <c r="W51" s="123">
        <v>17523035.469999999</v>
      </c>
      <c r="X51" s="123">
        <v>1191494646.6339407</v>
      </c>
      <c r="Y51" s="123">
        <v>88904076.438182682</v>
      </c>
      <c r="Z51" s="123">
        <v>137335314.44211337</v>
      </c>
      <c r="AA51" s="123">
        <v>265490708.36525065</v>
      </c>
      <c r="AB51" s="123">
        <v>13065403.438182689</v>
      </c>
      <c r="AC51" s="123">
        <v>895523.08432106557</v>
      </c>
      <c r="AD51" s="123">
        <v>256800</v>
      </c>
      <c r="AE51" s="187">
        <v>0.19308617253067109</v>
      </c>
      <c r="AF51" s="187">
        <v>0.11240485261192554</v>
      </c>
      <c r="AG51" s="180">
        <v>0.13991150266254662</v>
      </c>
      <c r="AH51" s="180">
        <v>9.9002333333333331E-2</v>
      </c>
      <c r="AI51" s="123">
        <v>-2275.4974173243068</v>
      </c>
      <c r="AJ51" s="123">
        <v>374.17992063492062</v>
      </c>
      <c r="AK51" s="180">
        <v>0.11336506730289224</v>
      </c>
      <c r="AL51" s="180">
        <v>0.18275322304200534</v>
      </c>
      <c r="AM51" s="180">
        <v>0.30964196400551242</v>
      </c>
      <c r="AN51" s="180">
        <v>0.12581605632673407</v>
      </c>
      <c r="AO51" s="180">
        <v>0.12434616193717041</v>
      </c>
      <c r="AP51" s="180">
        <v>0.19851743502315972</v>
      </c>
      <c r="AQ51" s="123">
        <v>1759255628</v>
      </c>
      <c r="AR51" s="180">
        <v>0.61845245721163611</v>
      </c>
      <c r="AS51" s="123">
        <v>8962298</v>
      </c>
      <c r="AT51" s="123">
        <v>74960167.544200003</v>
      </c>
      <c r="AU51" s="180">
        <v>5.6773682335150448E-2</v>
      </c>
      <c r="AV51" s="180">
        <v>0.11166551218580112</v>
      </c>
      <c r="AW51" s="180">
        <v>0.124719403711538</v>
      </c>
      <c r="AX51" s="180">
        <v>6.8366768819133089E-2</v>
      </c>
      <c r="AY51" s="180">
        <v>-1.2314551099612464E-2</v>
      </c>
      <c r="AZ51" s="123">
        <v>45870385</v>
      </c>
      <c r="BA51" s="180">
        <v>5.1876323665149188E-2</v>
      </c>
      <c r="BB51" s="180">
        <v>1.1977422829326944E-2</v>
      </c>
      <c r="BC51" s="123">
        <v>163.07472947565446</v>
      </c>
      <c r="BD51" s="123">
        <v>823135920.11301994</v>
      </c>
      <c r="BE51" s="123">
        <v>686754.25514535466</v>
      </c>
      <c r="BF51" s="123">
        <v>626872.19999999995</v>
      </c>
      <c r="BG51" s="180">
        <v>0.30313500730144888</v>
      </c>
      <c r="BH51" s="180">
        <v>0.24683134356983899</v>
      </c>
      <c r="BI51" s="180">
        <v>7.431883849383486E-2</v>
      </c>
      <c r="BJ51" s="123">
        <v>188409841.41360003</v>
      </c>
      <c r="BK51" s="123">
        <v>94927817.748199999</v>
      </c>
      <c r="BL51" s="184">
        <v>685706863</v>
      </c>
      <c r="BM51" s="184">
        <v>126952927.77303998</v>
      </c>
      <c r="BN51" s="184">
        <v>10382386.669073399</v>
      </c>
      <c r="BO51" s="184">
        <v>265490708.36525065</v>
      </c>
      <c r="BP51">
        <v>0.54715626562789454</v>
      </c>
      <c r="BQ51">
        <v>0.54604168326625879</v>
      </c>
      <c r="BR51" s="184">
        <v>455497049.70035464</v>
      </c>
      <c r="BS51" s="184">
        <v>40083645.9867993</v>
      </c>
      <c r="BT51" s="184">
        <v>845435000.66205883</v>
      </c>
      <c r="BU51" s="185">
        <v>-9.2579505300353304E-2</v>
      </c>
      <c r="BV51" s="185">
        <v>0.45273408903835866</v>
      </c>
    </row>
    <row r="52" spans="1:74">
      <c r="A52" s="181">
        <v>40816</v>
      </c>
      <c r="B52" s="123">
        <v>439036857.59630001</v>
      </c>
      <c r="C52" s="123">
        <v>665700886.22570002</v>
      </c>
      <c r="D52" s="123">
        <v>43770087.349999994</v>
      </c>
      <c r="E52" s="123">
        <v>26416914.25</v>
      </c>
      <c r="F52" s="123">
        <v>18670102.330982782</v>
      </c>
      <c r="G52" s="123">
        <v>23580554.112924755</v>
      </c>
      <c r="H52" s="123"/>
      <c r="I52" s="123"/>
      <c r="J52" s="123">
        <v>1222749.4232413422</v>
      </c>
      <c r="K52" s="123">
        <v>1016623.04264093</v>
      </c>
      <c r="L52" s="123">
        <v>1004607.9</v>
      </c>
      <c r="M52" s="123">
        <v>3952264.237960998</v>
      </c>
      <c r="N52" s="123">
        <v>3983625.2077126899</v>
      </c>
      <c r="O52" s="123">
        <v>1440661466.6828785</v>
      </c>
      <c r="P52" s="125">
        <v>0.36451547263604173</v>
      </c>
      <c r="Q52" s="125">
        <v>0.28358562814633498</v>
      </c>
      <c r="R52" s="125">
        <v>0.36164583553031454</v>
      </c>
      <c r="S52" s="125">
        <v>0.280737733877375</v>
      </c>
      <c r="T52" s="123">
        <v>416613894</v>
      </c>
      <c r="U52" s="123">
        <v>726360488</v>
      </c>
      <c r="V52" s="123">
        <v>50356084.589999996</v>
      </c>
      <c r="W52" s="123">
        <v>19830917.009999998</v>
      </c>
      <c r="X52" s="123">
        <v>1255412040.0439074</v>
      </c>
      <c r="Y52" s="123">
        <v>68772730.835959017</v>
      </c>
      <c r="Z52" s="123">
        <v>134057856.44204101</v>
      </c>
      <c r="AA52" s="123">
        <v>226518094.60291883</v>
      </c>
      <c r="AB52" s="123">
        <v>13814314.835959014</v>
      </c>
      <c r="AC52" s="123">
        <v>1280390.8782686871</v>
      </c>
      <c r="AD52" s="123">
        <v>256500</v>
      </c>
      <c r="AE52" s="187">
        <v>0.19395764380469882</v>
      </c>
      <c r="AF52" s="187">
        <v>0.10939882565639517</v>
      </c>
      <c r="AG52" s="180">
        <v>0.14083679003361593</v>
      </c>
      <c r="AH52" s="180">
        <v>9.6490999999999952E-2</v>
      </c>
      <c r="AI52" s="123">
        <v>-2207.112681362305</v>
      </c>
      <c r="AJ52" s="123">
        <v>368.78280193236714</v>
      </c>
      <c r="AK52" s="180">
        <v>0.11406751301107081</v>
      </c>
      <c r="AL52" s="180">
        <v>0.18880099104784695</v>
      </c>
      <c r="AM52" s="180">
        <v>0.31764375164641917</v>
      </c>
      <c r="AN52" s="180">
        <v>0.12766165061104562</v>
      </c>
      <c r="AO52" s="180">
        <v>0.12660143631172105</v>
      </c>
      <c r="AP52" s="180">
        <v>0.19900157844897962</v>
      </c>
      <c r="AQ52" s="123">
        <v>1884138486</v>
      </c>
      <c r="AR52" s="180">
        <v>0.60662970927711313</v>
      </c>
      <c r="AS52" s="123">
        <v>16105163</v>
      </c>
      <c r="AT52" s="123">
        <v>77800538</v>
      </c>
      <c r="AU52" s="180">
        <v>5.5634687878666211E-2</v>
      </c>
      <c r="AV52" s="180">
        <v>0.11283339196140339</v>
      </c>
      <c r="AW52" s="180">
        <v>0.124930106152257</v>
      </c>
      <c r="AX52" s="180">
        <v>6.9027537652441823E-2</v>
      </c>
      <c r="AY52" s="180">
        <v>-1.5531280495861832E-2</v>
      </c>
      <c r="AZ52" s="123">
        <v>51462980</v>
      </c>
      <c r="BA52" s="180">
        <v>5.3436669784159986E-2</v>
      </c>
      <c r="BB52" s="180">
        <v>1.3014702900669516E-2</v>
      </c>
      <c r="BC52" s="123">
        <v>158.47788044827507</v>
      </c>
      <c r="BD52" s="123">
        <v>909061543.86200905</v>
      </c>
      <c r="BE52" s="123">
        <v>694109.28619857843</v>
      </c>
      <c r="BF52" s="123">
        <v>851917.8</v>
      </c>
      <c r="BG52" s="180">
        <v>0.33212449214213968</v>
      </c>
      <c r="BH52" s="180">
        <v>0.25918173569514402</v>
      </c>
      <c r="BI52" s="180">
        <v>8.0908101652939546E-2</v>
      </c>
      <c r="BJ52" s="123">
        <v>196966899.4025</v>
      </c>
      <c r="BK52" s="123">
        <v>103288573.66350001</v>
      </c>
      <c r="BL52" s="184">
        <v>726360488</v>
      </c>
      <c r="BM52" s="184">
        <v>124342860.80805001</v>
      </c>
      <c r="BN52" s="184">
        <v>9714995.6339910012</v>
      </c>
      <c r="BO52" s="184">
        <v>226518094.60291883</v>
      </c>
      <c r="BP52">
        <v>0.52935261763906261</v>
      </c>
      <c r="BQ52">
        <v>0.57113673896018491</v>
      </c>
      <c r="BR52" s="184">
        <v>495422198.67771459</v>
      </c>
      <c r="BS52" s="184">
        <v>43254463.200410299</v>
      </c>
      <c r="BT52" s="184">
        <v>880427083.80417371</v>
      </c>
      <c r="BU52" s="185">
        <v>-5.0703182827535165E-2</v>
      </c>
      <c r="BV52" s="185">
        <v>0.48452487232566677</v>
      </c>
    </row>
    <row r="53" spans="1:74">
      <c r="A53" s="179">
        <v>40908</v>
      </c>
      <c r="B53" s="123">
        <v>463822778.04500002</v>
      </c>
      <c r="C53" s="123">
        <v>733723973.43710005</v>
      </c>
      <c r="D53" s="123">
        <v>51057796.229999997</v>
      </c>
      <c r="E53" s="123">
        <v>29729899.93</v>
      </c>
      <c r="F53" s="123">
        <v>19152202.535484847</v>
      </c>
      <c r="G53" s="123">
        <v>26091427.970063556</v>
      </c>
      <c r="H53" s="123"/>
      <c r="I53" s="123"/>
      <c r="J53" s="123">
        <v>1283025.1236036029</v>
      </c>
      <c r="K53" s="123">
        <v>1030644.04442694</v>
      </c>
      <c r="L53" s="123">
        <v>1022169.75</v>
      </c>
      <c r="M53" s="123">
        <v>4028886.7043370674</v>
      </c>
      <c r="N53" s="123">
        <v>4038681.3494506702</v>
      </c>
      <c r="O53" s="123">
        <v>1534938442.3742099</v>
      </c>
      <c r="P53" s="125">
        <v>0.38098327280383926</v>
      </c>
      <c r="Q53" s="125">
        <v>0.29751116548275502</v>
      </c>
      <c r="R53" s="125">
        <v>0.38005930885906308</v>
      </c>
      <c r="S53" s="125">
        <v>0.294692828069817</v>
      </c>
      <c r="T53" s="123">
        <v>483952919</v>
      </c>
      <c r="U53" s="123">
        <v>750365737</v>
      </c>
      <c r="V53" s="123">
        <v>58090912.899999999</v>
      </c>
      <c r="W53" s="123">
        <v>22696783.260000002</v>
      </c>
      <c r="X53" s="123">
        <v>1360349982.6655486</v>
      </c>
      <c r="Y53" s="123">
        <v>105628868.87966427</v>
      </c>
      <c r="Z53" s="123">
        <v>167935414.81500804</v>
      </c>
      <c r="AA53" s="123">
        <v>253697459.34315768</v>
      </c>
      <c r="AB53" s="123">
        <v>14284594.879664278</v>
      </c>
      <c r="AC53" s="123">
        <v>1366954.5398659296</v>
      </c>
      <c r="AD53" s="123">
        <v>256400</v>
      </c>
      <c r="AE53" s="187">
        <v>0.19283894026921175</v>
      </c>
      <c r="AF53" s="187">
        <v>0.11038634084168106</v>
      </c>
      <c r="AG53" s="180">
        <v>0.14322702366340001</v>
      </c>
      <c r="AH53" s="180">
        <v>9.3075666666666668E-2</v>
      </c>
      <c r="AI53" s="123">
        <v>-2175.6299876852472</v>
      </c>
      <c r="AJ53" s="123">
        <v>381.74681818181813</v>
      </c>
      <c r="AK53" s="180">
        <v>0.12918549232361645</v>
      </c>
      <c r="AL53" s="180">
        <v>0.19187993532501268</v>
      </c>
      <c r="AM53" s="180">
        <v>0.33764910321284081</v>
      </c>
      <c r="AN53" s="180">
        <v>0.12733676138129521</v>
      </c>
      <c r="AO53" s="180">
        <v>0.12743725502751951</v>
      </c>
      <c r="AP53" s="180">
        <v>0.1974571031317171</v>
      </c>
      <c r="AQ53" s="123">
        <v>2066722761</v>
      </c>
      <c r="AR53" s="180">
        <v>0.59723475218454813</v>
      </c>
      <c r="AS53" s="123">
        <v>18154439</v>
      </c>
      <c r="AT53" s="123">
        <v>81591956</v>
      </c>
      <c r="AU53" s="180">
        <v>6.1102644614364508E-2</v>
      </c>
      <c r="AV53" s="180">
        <v>0.12006506796987089</v>
      </c>
      <c r="AW53" s="180">
        <v>0.125123831184733</v>
      </c>
      <c r="AX53" s="180">
        <v>6.7715109084478753E-2</v>
      </c>
      <c r="AY53" s="180">
        <v>-1.473749034305194E-2</v>
      </c>
      <c r="AZ53" s="123">
        <v>56614484</v>
      </c>
      <c r="BA53" s="180">
        <v>5.4383056037584462E-2</v>
      </c>
      <c r="BB53" s="180">
        <v>1.3210906416128924E-2</v>
      </c>
      <c r="BC53" s="123">
        <v>164.9138429475685</v>
      </c>
      <c r="BD53" s="123">
        <v>930751727.65346146</v>
      </c>
      <c r="BE53" s="123">
        <v>702336.06954630325</v>
      </c>
      <c r="BF53" s="123">
        <v>878849</v>
      </c>
      <c r="BG53" s="180">
        <v>0.33677219161380606</v>
      </c>
      <c r="BH53" s="180">
        <v>0.27098024665127601</v>
      </c>
      <c r="BI53" s="180">
        <v>8.536648078924608E-2</v>
      </c>
      <c r="BJ53" s="123">
        <v>217413703.6789</v>
      </c>
      <c r="BK53" s="123">
        <v>109998731.46360001</v>
      </c>
      <c r="BL53" s="184">
        <v>750365737</v>
      </c>
      <c r="BM53" s="184">
        <v>156773342.21966803</v>
      </c>
      <c r="BN53" s="184">
        <v>11162072.595339999</v>
      </c>
      <c r="BO53" s="184">
        <v>253697459.34315768</v>
      </c>
      <c r="BP53">
        <v>0.3737839866768784</v>
      </c>
      <c r="BQ53">
        <v>0.5124926863400221</v>
      </c>
      <c r="BR53" s="184">
        <v>515873519.93302262</v>
      </c>
      <c r="BS53" s="184">
        <v>38707460.589112803</v>
      </c>
      <c r="BT53" s="184">
        <v>926709732.71792233</v>
      </c>
      <c r="BU53" s="185">
        <v>-1.6494054468737973E-2</v>
      </c>
      <c r="BV53" s="185">
        <v>-0.28945068703829702</v>
      </c>
    </row>
    <row r="54" spans="1:74">
      <c r="A54" s="181">
        <v>40999</v>
      </c>
      <c r="B54" s="123">
        <v>477840547.13230002</v>
      </c>
      <c r="C54" s="123">
        <v>808827540.98500001</v>
      </c>
      <c r="D54" s="123">
        <v>11690770</v>
      </c>
      <c r="E54" s="123">
        <v>10888920</v>
      </c>
      <c r="F54" s="123">
        <v>27366947.298360527</v>
      </c>
      <c r="G54" s="123">
        <v>38438555.813573815</v>
      </c>
      <c r="H54" s="123">
        <v>1691593</v>
      </c>
      <c r="I54" s="123">
        <v>2388291.63</v>
      </c>
      <c r="J54" s="123">
        <v>702727.51390046603</v>
      </c>
      <c r="K54" s="123">
        <v>1044734.12129033</v>
      </c>
      <c r="L54" s="123">
        <v>1039376.5</v>
      </c>
      <c r="M54" s="123">
        <v>4078817.8918483723</v>
      </c>
      <c r="N54" s="123">
        <v>4094422.5070905699</v>
      </c>
      <c r="O54" s="123">
        <v>1590731029.6920211</v>
      </c>
      <c r="P54" s="125">
        <v>0.38999805136462207</v>
      </c>
      <c r="Q54" s="125">
        <v>0.311139982728941</v>
      </c>
      <c r="R54" s="125">
        <v>0.38851169534586422</v>
      </c>
      <c r="S54" s="125">
        <v>0.30830524736823101</v>
      </c>
      <c r="T54" s="123">
        <v>525133836.09730399</v>
      </c>
      <c r="U54" s="123">
        <v>786380492.418612</v>
      </c>
      <c r="V54" s="123">
        <v>15257467</v>
      </c>
      <c r="W54" s="123">
        <v>7322223</v>
      </c>
      <c r="X54" s="123">
        <v>1403979406.2578502</v>
      </c>
      <c r="Y54" s="123">
        <v>95288017.743798673</v>
      </c>
      <c r="Z54" s="123">
        <v>157125487.33059558</v>
      </c>
      <c r="AA54" s="123">
        <v>228701386.7433427</v>
      </c>
      <c r="AB54" s="123">
        <v>18092345.227882795</v>
      </c>
      <c r="AC54" s="123">
        <v>705859.20717962144</v>
      </c>
      <c r="AD54" s="123">
        <v>249900</v>
      </c>
      <c r="AE54" s="187">
        <v>0.19763442486296712</v>
      </c>
      <c r="AF54" s="187">
        <v>0.11109996909220418</v>
      </c>
      <c r="AG54" s="180">
        <v>0.14634056389655514</v>
      </c>
      <c r="AH54" s="180">
        <v>0.10002216666666668</v>
      </c>
      <c r="AI54" s="123">
        <v>-2199.5930305693728</v>
      </c>
      <c r="AJ54" s="123">
        <v>388.429564553094</v>
      </c>
      <c r="AK54" s="180">
        <v>0.12718897044679978</v>
      </c>
      <c r="AL54" s="180">
        <v>0.19459135868871427</v>
      </c>
      <c r="AM54" s="180">
        <v>0.344212329033797</v>
      </c>
      <c r="AN54" s="180">
        <v>0.12373749593552501</v>
      </c>
      <c r="AO54" s="180">
        <v>0.12327502984381787</v>
      </c>
      <c r="AP54" s="180">
        <v>0.20249380373777612</v>
      </c>
      <c r="AQ54" s="123">
        <v>2037104215.0193999</v>
      </c>
      <c r="AR54" s="180">
        <v>0.64381307487669504</v>
      </c>
      <c r="AS54" s="123">
        <v>24154567</v>
      </c>
      <c r="AT54" s="123">
        <v>85430159</v>
      </c>
      <c r="AU54" s="180">
        <v>6.4813457992540499E-2</v>
      </c>
      <c r="AV54" s="180">
        <v>0.12829340230024389</v>
      </c>
      <c r="AW54" s="180">
        <v>0.12530403800773501</v>
      </c>
      <c r="AX54" s="180">
        <v>7.2330386855232104E-2</v>
      </c>
      <c r="AY54" s="180">
        <v>-1.4204068915530832E-2</v>
      </c>
      <c r="AZ54" s="123">
        <v>64299719</v>
      </c>
      <c r="BA54" s="180">
        <v>5.7442694168004065E-2</v>
      </c>
      <c r="BB54" s="180">
        <v>1.3150705578687567E-2</v>
      </c>
      <c r="BC54" s="123">
        <v>169.42599671448707</v>
      </c>
      <c r="BD54" s="123">
        <v>938894302.25556576</v>
      </c>
      <c r="BE54" s="123">
        <v>711133.67431800079</v>
      </c>
      <c r="BF54" s="123">
        <v>504522.8967508038</v>
      </c>
      <c r="BG54" s="180">
        <v>0.33599939821981484</v>
      </c>
      <c r="BH54" s="180">
        <v>0.281825736880011</v>
      </c>
      <c r="BI54" s="180">
        <v>8.0206447977633211E-2</v>
      </c>
      <c r="BJ54" s="123">
        <v>238948146.99000001</v>
      </c>
      <c r="BK54" s="123">
        <v>112386164.855</v>
      </c>
      <c r="BL54" s="184">
        <v>786380492.418612</v>
      </c>
      <c r="BM54" s="184">
        <v>149462653.81309998</v>
      </c>
      <c r="BN54" s="184">
        <v>7662833.5174956005</v>
      </c>
      <c r="BO54" s="184">
        <v>228701386.7433427</v>
      </c>
      <c r="BP54">
        <v>0.3551180409762642</v>
      </c>
      <c r="BQ54">
        <v>0.45135272773002494</v>
      </c>
      <c r="BR54" s="184">
        <v>557531784.61385798</v>
      </c>
      <c r="BS54" s="184">
        <v>38922288.415899999</v>
      </c>
      <c r="BT54" s="184">
        <v>974407649.05466986</v>
      </c>
      <c r="BU54" s="185">
        <v>-3.0267753201396963E-2</v>
      </c>
      <c r="BV54" s="185">
        <v>2.8843671139403559E-2</v>
      </c>
    </row>
    <row r="55" spans="1:74">
      <c r="A55" s="179">
        <v>41090</v>
      </c>
      <c r="B55" s="123">
        <v>502919274.18699998</v>
      </c>
      <c r="C55" s="123">
        <v>915202052.25</v>
      </c>
      <c r="D55" s="123">
        <v>60763620</v>
      </c>
      <c r="E55" s="123">
        <v>40632672</v>
      </c>
      <c r="F55" s="123">
        <v>31465743.668415185</v>
      </c>
      <c r="G55" s="123">
        <v>44012746.035278261</v>
      </c>
      <c r="H55" s="123">
        <v>1840102</v>
      </c>
      <c r="I55" s="123">
        <v>2914536</v>
      </c>
      <c r="J55" s="123">
        <v>945101.49113127543</v>
      </c>
      <c r="K55" s="123">
        <v>1059034.5417905301</v>
      </c>
      <c r="L55" s="123">
        <v>1056922.96</v>
      </c>
      <c r="M55" s="123">
        <v>4153603.551876687</v>
      </c>
      <c r="N55" s="123">
        <v>4150764.1564046498</v>
      </c>
      <c r="O55" s="123">
        <v>1757909878.8752894</v>
      </c>
      <c r="P55" s="125">
        <v>0.42322524451834798</v>
      </c>
      <c r="Q55" s="125">
        <v>0.32643861380567002</v>
      </c>
      <c r="R55" s="125">
        <v>0.42351475840004682</v>
      </c>
      <c r="S55" s="125">
        <v>0.32373295689814502</v>
      </c>
      <c r="T55" s="123">
        <v>576667200.70413303</v>
      </c>
      <c r="U55" s="123">
        <v>871562464.8565731</v>
      </c>
      <c r="V55" s="123">
        <v>72213315</v>
      </c>
      <c r="W55" s="123">
        <v>29182977</v>
      </c>
      <c r="X55" s="123">
        <v>1629859085.2643995</v>
      </c>
      <c r="Y55" s="123">
        <v>156740797.59939307</v>
      </c>
      <c r="Z55" s="123">
        <v>178697095.14776003</v>
      </c>
      <c r="AA55" s="123">
        <v>269325901.8821997</v>
      </c>
      <c r="AB55" s="123">
        <v>20025460.554602787</v>
      </c>
      <c r="AC55" s="123">
        <v>978246.77262641001</v>
      </c>
      <c r="AD55" s="123">
        <v>257400</v>
      </c>
      <c r="AE55" s="187">
        <v>0.19119979986168867</v>
      </c>
      <c r="AF55" s="187">
        <v>0.1086265154280021</v>
      </c>
      <c r="AG55" s="180">
        <v>0.14156144547161059</v>
      </c>
      <c r="AH55" s="180">
        <v>9.26853333333333E-2</v>
      </c>
      <c r="AI55" s="123">
        <v>-2223.6738512374586</v>
      </c>
      <c r="AJ55" s="123">
        <v>418.01</v>
      </c>
      <c r="AK55" s="180">
        <v>0.14980671744640556</v>
      </c>
      <c r="AL55" s="180">
        <v>0.21685879035075387</v>
      </c>
      <c r="AM55" s="180">
        <v>0.39239640107876794</v>
      </c>
      <c r="AN55" s="180">
        <v>0.12685863658271329</v>
      </c>
      <c r="AO55" s="180">
        <v>0.12143880188175331</v>
      </c>
      <c r="AP55" s="180">
        <v>0.19608451226984927</v>
      </c>
      <c r="AQ55" s="123">
        <v>2240977612.1368499</v>
      </c>
      <c r="AR55" s="180">
        <v>0.64624905564307222</v>
      </c>
      <c r="AS55" s="123">
        <v>29754061</v>
      </c>
      <c r="AT55" s="123">
        <v>88816656</v>
      </c>
      <c r="AU55" s="180">
        <v>6.1653972071163174E-2</v>
      </c>
      <c r="AV55" s="180">
        <v>0.12810448841787928</v>
      </c>
      <c r="AW55" s="180">
        <v>0.12547102409302099</v>
      </c>
      <c r="AX55" s="180">
        <v>6.5728775768667674E-2</v>
      </c>
      <c r="AY55" s="180">
        <v>-1.6844508665018895E-2</v>
      </c>
      <c r="AZ55" s="123">
        <v>74773349</v>
      </c>
      <c r="BA55" s="180">
        <v>6.2613451488579511E-2</v>
      </c>
      <c r="BB55" s="180">
        <v>1.3461682065346521E-2</v>
      </c>
      <c r="BC55" s="123">
        <v>164.20755023500683</v>
      </c>
      <c r="BD55" s="123">
        <v>1070541443.6543531</v>
      </c>
      <c r="BE55" s="123">
        <v>720193.92859777494</v>
      </c>
      <c r="BF55" s="123">
        <v>671932.19212171983</v>
      </c>
      <c r="BG55" s="180">
        <v>0.37858111641374603</v>
      </c>
      <c r="BH55" s="180">
        <v>0.29531264383670103</v>
      </c>
      <c r="BI55" s="180">
        <v>9.9781801501901801E-2</v>
      </c>
      <c r="BJ55" s="123">
        <v>260439067.33899999</v>
      </c>
      <c r="BK55" s="123">
        <v>120677964.398</v>
      </c>
      <c r="BL55" s="184">
        <v>871562464.8565731</v>
      </c>
      <c r="BM55" s="184">
        <v>166446730.93870002</v>
      </c>
      <c r="BN55" s="184">
        <v>12250364.209060002</v>
      </c>
      <c r="BO55" s="184">
        <v>269325901.8821997</v>
      </c>
      <c r="BP55">
        <v>0.31071230466205435</v>
      </c>
      <c r="BQ55">
        <v>0.39224173748856489</v>
      </c>
      <c r="BR55" s="184">
        <v>597025587.77951813</v>
      </c>
      <c r="BS55" s="184">
        <v>40790265.955886602</v>
      </c>
      <c r="BT55" s="184">
        <v>978242842.57161903</v>
      </c>
      <c r="BU55" s="185">
        <v>2.3364485981307581E-3</v>
      </c>
      <c r="BV55" s="185">
        <v>0.1799179321216049</v>
      </c>
    </row>
    <row r="56" spans="1:74">
      <c r="A56" s="181">
        <v>41182</v>
      </c>
      <c r="B56" s="123">
        <v>512894416.81600004</v>
      </c>
      <c r="C56" s="123">
        <v>933244901.35899997</v>
      </c>
      <c r="D56" s="123">
        <v>60886358</v>
      </c>
      <c r="E56" s="123">
        <v>42444837</v>
      </c>
      <c r="F56" s="123">
        <v>29675026.015931197</v>
      </c>
      <c r="G56" s="123">
        <v>44723460.220913582</v>
      </c>
      <c r="H56" s="123">
        <v>1999303.8</v>
      </c>
      <c r="I56" s="123">
        <v>3495098.3</v>
      </c>
      <c r="J56" s="123">
        <v>1298393.3402068799</v>
      </c>
      <c r="K56" s="123">
        <v>1073472.8203573499</v>
      </c>
      <c r="L56" s="123">
        <v>1074548.68</v>
      </c>
      <c r="M56" s="123">
        <v>4229247.4688422242</v>
      </c>
      <c r="N56" s="123">
        <v>4207612.0202806797</v>
      </c>
      <c r="O56" s="123">
        <v>1812072289.9745812</v>
      </c>
      <c r="P56" s="125">
        <v>0.4284621089979973</v>
      </c>
      <c r="Q56" s="125">
        <v>0.34106124501930102</v>
      </c>
      <c r="R56" s="125">
        <v>0.4306652517485921</v>
      </c>
      <c r="S56" s="125">
        <v>0.33862916193294401</v>
      </c>
      <c r="T56" s="123">
        <v>586009778.74353302</v>
      </c>
      <c r="U56" s="123">
        <v>891642698.36406708</v>
      </c>
      <c r="V56" s="123">
        <v>72937227</v>
      </c>
      <c r="W56" s="123">
        <v>30393968</v>
      </c>
      <c r="X56" s="123">
        <v>1660876560.4444449</v>
      </c>
      <c r="Y56" s="123">
        <v>48075760.591153227</v>
      </c>
      <c r="Z56" s="123">
        <v>202613871.83543</v>
      </c>
      <c r="AA56" s="123">
        <v>320651801.26592958</v>
      </c>
      <c r="AB56" s="123">
        <v>18652949.044259153</v>
      </c>
      <c r="AC56" s="123">
        <v>1361992.8565580533</v>
      </c>
      <c r="AD56" s="123">
        <v>261600</v>
      </c>
      <c r="AE56" s="187">
        <v>0.18957316214294115</v>
      </c>
      <c r="AF56" s="187">
        <v>0.10812066763912155</v>
      </c>
      <c r="AG56" s="180">
        <v>0.13965991458467109</v>
      </c>
      <c r="AH56" s="180">
        <v>9.6097666666666651E-2</v>
      </c>
      <c r="AI56" s="123">
        <v>-2153.0564289591657</v>
      </c>
      <c r="AJ56" s="123">
        <v>410.66063637354256</v>
      </c>
      <c r="AK56" s="180">
        <v>0.14931770580723375</v>
      </c>
      <c r="AL56" s="180">
        <v>0.21801435672821454</v>
      </c>
      <c r="AM56" s="180">
        <v>0.39271207766404775</v>
      </c>
      <c r="AN56" s="180">
        <v>0.1266234896722204</v>
      </c>
      <c r="AO56" s="180">
        <v>0.12618856132111816</v>
      </c>
      <c r="AP56" s="180">
        <v>0.1947268138756558</v>
      </c>
      <c r="AQ56" s="123">
        <v>2336556031.8383298</v>
      </c>
      <c r="AR56" s="180">
        <v>0.63240618113704261</v>
      </c>
      <c r="AS56" s="123">
        <v>21180512</v>
      </c>
      <c r="AT56" s="123">
        <v>92260851</v>
      </c>
      <c r="AU56" s="180">
        <v>6.5376848615403244E-2</v>
      </c>
      <c r="AV56" s="180">
        <v>0.11559372845966027</v>
      </c>
      <c r="AW56" s="180">
        <v>0.12562695526503401</v>
      </c>
      <c r="AX56" s="180">
        <v>6.3946206877907141E-2</v>
      </c>
      <c r="AY56" s="180">
        <v>-1.7506287625912456E-2</v>
      </c>
      <c r="AZ56" s="123">
        <v>87961030</v>
      </c>
      <c r="BA56" s="180">
        <v>6.8491645632106482E-2</v>
      </c>
      <c r="BB56" s="180">
        <v>1.3615738947005898E-2</v>
      </c>
      <c r="BC56" s="123">
        <v>162.44376331904976</v>
      </c>
      <c r="BD56" s="123">
        <v>1115507454.9803166</v>
      </c>
      <c r="BE56" s="123">
        <v>729230.17361743993</v>
      </c>
      <c r="BF56" s="123">
        <v>929599.33511717664</v>
      </c>
      <c r="BG56" s="180">
        <v>0.38964331720084772</v>
      </c>
      <c r="BH56" s="180">
        <v>0.308722114883349</v>
      </c>
      <c r="BI56" s="180">
        <v>9.2036089815648092E-2</v>
      </c>
      <c r="BJ56" s="123">
        <v>272172176.06800002</v>
      </c>
      <c r="BK56" s="123">
        <v>123352763.743</v>
      </c>
      <c r="BL56" s="184">
        <v>891642698.36406708</v>
      </c>
      <c r="BM56" s="184">
        <v>187677494.94303998</v>
      </c>
      <c r="BN56" s="184">
        <v>14936376.89239</v>
      </c>
      <c r="BO56" s="184">
        <v>320651801.26592958</v>
      </c>
      <c r="BP56">
        <v>0.3329241678653363</v>
      </c>
      <c r="BQ56">
        <v>0.34313462504513331</v>
      </c>
      <c r="BR56" s="184">
        <v>660360221.91450799</v>
      </c>
      <c r="BS56" s="184">
        <v>46011647.214285605</v>
      </c>
      <c r="BT56" s="184">
        <v>1072376549.2346298</v>
      </c>
      <c r="BU56" s="185">
        <v>1.9883040935672502E-2</v>
      </c>
      <c r="BV56" s="185">
        <v>0.53745585228369386</v>
      </c>
    </row>
    <row r="57" spans="1:74">
      <c r="A57" s="179">
        <v>41274</v>
      </c>
      <c r="B57" s="123">
        <v>538183190.95200002</v>
      </c>
      <c r="C57" s="123">
        <v>977859866.52400005</v>
      </c>
      <c r="D57" s="123">
        <v>69393923</v>
      </c>
      <c r="E57" s="123">
        <v>43849863</v>
      </c>
      <c r="F57" s="123">
        <v>32433664.333975919</v>
      </c>
      <c r="G57" s="123">
        <v>44917565.487034522</v>
      </c>
      <c r="H57" s="123">
        <v>2180992.716</v>
      </c>
      <c r="I57" s="123">
        <v>3440381.9329073327</v>
      </c>
      <c r="J57" s="123">
        <v>1320238.1547613787</v>
      </c>
      <c r="K57" s="123">
        <v>1087905.2632639301</v>
      </c>
      <c r="L57" s="123">
        <v>1091464.6200000001</v>
      </c>
      <c r="M57" s="123">
        <v>4266460.5</v>
      </c>
      <c r="N57" s="123">
        <v>4264873.5962285697</v>
      </c>
      <c r="O57" s="123">
        <v>1921493511.6088371</v>
      </c>
      <c r="P57" s="125">
        <v>0.45037180388962633</v>
      </c>
      <c r="Q57" s="125">
        <v>0.35635553359107702</v>
      </c>
      <c r="R57" s="125">
        <v>0.45053938135658111</v>
      </c>
      <c r="S57" s="125">
        <v>0.35402329390103698</v>
      </c>
      <c r="T57" s="123">
        <v>603928172.07627106</v>
      </c>
      <c r="U57" s="123">
        <v>943482482.99362195</v>
      </c>
      <c r="V57" s="123">
        <v>81360141</v>
      </c>
      <c r="W57" s="123">
        <v>31883645</v>
      </c>
      <c r="X57" s="123">
        <v>1743627045.5398107</v>
      </c>
      <c r="Y57" s="123">
        <v>88402965.473885775</v>
      </c>
      <c r="Z57" s="123">
        <v>228702511.0355112</v>
      </c>
      <c r="AA57" s="123">
        <v>337028708.81822753</v>
      </c>
      <c r="AB57" s="123">
        <v>18644787.511593096</v>
      </c>
      <c r="AC57" s="123">
        <v>1422496.4589776048</v>
      </c>
      <c r="AD57" s="123">
        <v>265300</v>
      </c>
      <c r="AE57" s="187">
        <v>0.19008891014366333</v>
      </c>
      <c r="AF57" s="187">
        <v>0.11056591676030403</v>
      </c>
      <c r="AG57" s="180">
        <v>0.14271388320369141</v>
      </c>
      <c r="AH57" s="180">
        <v>0.104076</v>
      </c>
      <c r="AI57" s="123">
        <v>-2214.0070637740882</v>
      </c>
      <c r="AJ57" s="123">
        <v>404.78999999999996</v>
      </c>
      <c r="AK57" s="180">
        <v>0.15335653998263246</v>
      </c>
      <c r="AL57" s="180">
        <v>0.22861248287511907</v>
      </c>
      <c r="AM57" s="180">
        <v>0.40868233645660396</v>
      </c>
      <c r="AN57" s="180">
        <v>0.12613494306422135</v>
      </c>
      <c r="AO57" s="180">
        <v>0.12361908785131424</v>
      </c>
      <c r="AP57" s="180">
        <v>0.19438149676649197</v>
      </c>
      <c r="AQ57" s="123">
        <v>2470631225.5271101</v>
      </c>
      <c r="AR57" s="180">
        <v>0.62632198568596664</v>
      </c>
      <c r="AS57" s="123">
        <v>19811034.222800002</v>
      </c>
      <c r="AT57" s="123">
        <v>96649335</v>
      </c>
      <c r="AU57" s="180">
        <v>6.8563440336479639E-2</v>
      </c>
      <c r="AV57" s="180">
        <v>0.12012520217660477</v>
      </c>
      <c r="AW57" s="180">
        <v>0.125775643263421</v>
      </c>
      <c r="AX57" s="180">
        <v>6.4313266880242331E-2</v>
      </c>
      <c r="AY57" s="180">
        <v>-1.5209726503116971E-2</v>
      </c>
      <c r="AZ57" s="123">
        <v>117128015</v>
      </c>
      <c r="BA57" s="180">
        <v>8.5624351617350949E-2</v>
      </c>
      <c r="BB57" s="180">
        <v>1.9261357699318481E-2</v>
      </c>
      <c r="BC57" s="123">
        <v>170.22377297992597</v>
      </c>
      <c r="BD57" s="123">
        <v>1128804442.5119362</v>
      </c>
      <c r="BE57" s="123">
        <v>738033.65092320868</v>
      </c>
      <c r="BF57" s="123">
        <v>933888.30000097689</v>
      </c>
      <c r="BG57" s="180">
        <v>0.38943206407758058</v>
      </c>
      <c r="BH57" s="180">
        <v>0.32117735762055799</v>
      </c>
      <c r="BI57" s="180">
        <v>9.6516087455544131E-2</v>
      </c>
      <c r="BJ57" s="123">
        <v>295485823.81800002</v>
      </c>
      <c r="BK57" s="123">
        <v>127384007.49599999</v>
      </c>
      <c r="BL57" s="184">
        <v>943482482.99362195</v>
      </c>
      <c r="BM57" s="184">
        <v>214880426.32731</v>
      </c>
      <c r="BN57" s="184">
        <v>13822084.7082012</v>
      </c>
      <c r="BO57" s="184">
        <v>337028708.81822753</v>
      </c>
      <c r="BP57">
        <v>0.39271987853811652</v>
      </c>
      <c r="BQ57">
        <v>0.34786859801044284</v>
      </c>
      <c r="BR57" s="184">
        <v>718467306.02214992</v>
      </c>
      <c r="BS57" s="184">
        <v>48671659.327146798</v>
      </c>
      <c r="BT57" s="184">
        <v>1155707798.7096996</v>
      </c>
      <c r="BU57" s="185">
        <v>3.4711388455538117E-2</v>
      </c>
      <c r="BV57" s="185">
        <v>0.23830808213626176</v>
      </c>
    </row>
    <row r="58" spans="1:74">
      <c r="A58" s="181">
        <v>41364</v>
      </c>
      <c r="B58" s="123">
        <v>546328966.78700006</v>
      </c>
      <c r="C58" s="123">
        <v>990948108.59599996</v>
      </c>
      <c r="D58" s="123">
        <v>74472941</v>
      </c>
      <c r="E58" s="123">
        <v>47824488</v>
      </c>
      <c r="F58" s="123">
        <v>33595957.529834673</v>
      </c>
      <c r="G58" s="123">
        <v>54221293.699296102</v>
      </c>
      <c r="H58" s="123">
        <v>2218485.406</v>
      </c>
      <c r="I58" s="123">
        <v>3500214.8680172032</v>
      </c>
      <c r="J58" s="123">
        <v>784166.2</v>
      </c>
      <c r="K58" s="123">
        <v>1102328.7521083199</v>
      </c>
      <c r="L58" s="123">
        <v>1107818.29</v>
      </c>
      <c r="M58" s="123">
        <v>4347899.1860995339</v>
      </c>
      <c r="N58" s="123">
        <v>4322469.9039135799</v>
      </c>
      <c r="O58" s="123">
        <v>1946198729.5814276</v>
      </c>
      <c r="P58" s="125">
        <v>0.44761818208746168</v>
      </c>
      <c r="Q58" s="125">
        <v>0.370382696082665</v>
      </c>
      <c r="R58" s="125">
        <v>0.45025153970865872</v>
      </c>
      <c r="S58" s="125">
        <v>0.36833420946492601</v>
      </c>
      <c r="T58" s="123">
        <v>641505475.56616604</v>
      </c>
      <c r="U58" s="123">
        <v>948689541.97939599</v>
      </c>
      <c r="V58" s="123">
        <v>87787811</v>
      </c>
      <c r="W58" s="123">
        <v>34509618</v>
      </c>
      <c r="X58" s="123">
        <v>1806028398.0487101</v>
      </c>
      <c r="Y58" s="123">
        <v>59381010.752596557</v>
      </c>
      <c r="Z58" s="123">
        <v>261317131.257568</v>
      </c>
      <c r="AA58" s="123">
        <v>255924242.27545351</v>
      </c>
      <c r="AB58" s="123">
        <v>16596648.276927415</v>
      </c>
      <c r="AC58" s="123">
        <v>861469.76077277982</v>
      </c>
      <c r="AD58" s="123">
        <v>269800</v>
      </c>
      <c r="AE58" s="187">
        <v>0.1938551923884069</v>
      </c>
      <c r="AF58" s="187">
        <v>0.10880018769106242</v>
      </c>
      <c r="AG58" s="180">
        <v>0.1517710925024697</v>
      </c>
      <c r="AH58" s="180">
        <v>0.10111666666666666</v>
      </c>
      <c r="AI58" s="123">
        <v>-2210.908942760751</v>
      </c>
      <c r="AJ58" s="123">
        <v>411.48</v>
      </c>
      <c r="AK58" s="180">
        <v>0.15771211541851093</v>
      </c>
      <c r="AL58" s="180">
        <v>0.22613200488243523</v>
      </c>
      <c r="AM58" s="180">
        <v>0.41537954785673947</v>
      </c>
      <c r="AN58" s="180">
        <v>0.12892335946138078</v>
      </c>
      <c r="AO58" s="180">
        <v>0.12729848580246744</v>
      </c>
      <c r="AP58" s="180">
        <v>0.19570598273080611</v>
      </c>
      <c r="AQ58" s="123">
        <v>2562805254.2723498</v>
      </c>
      <c r="AR58" s="180">
        <v>0.62048999427272589</v>
      </c>
      <c r="AS58" s="123">
        <v>22171376.222800002</v>
      </c>
      <c r="AT58" s="123">
        <v>98954067</v>
      </c>
      <c r="AU58" s="180">
        <v>6.9521600645294321E-2</v>
      </c>
      <c r="AV58" s="180">
        <v>0.11947860757446745</v>
      </c>
      <c r="AW58" s="180">
        <v>0.12591462906107201</v>
      </c>
      <c r="AX58" s="180">
        <v>6.7940563327334891E-2</v>
      </c>
      <c r="AY58" s="180">
        <v>-1.7114441370009587E-2</v>
      </c>
      <c r="AZ58" s="123">
        <v>144795815</v>
      </c>
      <c r="BA58" s="180">
        <v>0.10012144698332293</v>
      </c>
      <c r="BB58" s="180">
        <v>2.1454315909507422E-2</v>
      </c>
      <c r="BC58" s="123">
        <v>175.18186269616814</v>
      </c>
      <c r="BD58" s="123">
        <v>1110959034.0164809</v>
      </c>
      <c r="BE58" s="123">
        <v>746493.20989571046</v>
      </c>
      <c r="BF58" s="123">
        <v>541106.81666383147</v>
      </c>
      <c r="BG58" s="180">
        <v>0.37865630612571211</v>
      </c>
      <c r="BH58" s="180">
        <v>0.33194169974049498</v>
      </c>
      <c r="BI58" s="180">
        <v>8.1917330243732711E-2</v>
      </c>
      <c r="BJ58" s="123">
        <v>315820826.86900002</v>
      </c>
      <c r="BK58" s="123">
        <v>130419817.942</v>
      </c>
      <c r="BL58" s="184">
        <v>948689541.97939599</v>
      </c>
      <c r="BM58" s="184">
        <v>253129515.8804</v>
      </c>
      <c r="BN58" s="184">
        <v>8187615.3771679997</v>
      </c>
      <c r="BO58" s="184">
        <v>255924242.27545351</v>
      </c>
      <c r="BP58">
        <v>0.47459605134235239</v>
      </c>
      <c r="BQ58">
        <v>0.37773810060196489</v>
      </c>
      <c r="BR58" s="184">
        <v>822134168.08944988</v>
      </c>
      <c r="BS58" s="184">
        <v>49196441.186819203</v>
      </c>
      <c r="BT58" s="184">
        <v>1182930654.2418103</v>
      </c>
      <c r="BU58" s="185">
        <v>7.9631852741096409E-2</v>
      </c>
      <c r="BV58" s="185">
        <v>6.848404816237097E-2</v>
      </c>
    </row>
    <row r="59" spans="1:74">
      <c r="A59" s="179">
        <v>41455</v>
      </c>
      <c r="B59" s="123">
        <v>571733756.90900004</v>
      </c>
      <c r="C59" s="123">
        <v>998804763.44799995</v>
      </c>
      <c r="D59" s="123">
        <v>77087295</v>
      </c>
      <c r="E59" s="123">
        <v>49931235</v>
      </c>
      <c r="F59" s="123">
        <v>36284239.242389217</v>
      </c>
      <c r="G59" s="123">
        <v>58754193.597279713</v>
      </c>
      <c r="H59" s="123">
        <v>2427187.1459999997</v>
      </c>
      <c r="I59" s="123">
        <v>3330273.42</v>
      </c>
      <c r="J59" s="123">
        <v>978205.09999999986</v>
      </c>
      <c r="K59" s="123">
        <v>1116885.3765457501</v>
      </c>
      <c r="L59" s="123">
        <v>1124412.3</v>
      </c>
      <c r="M59" s="123">
        <v>4381002.7949682586</v>
      </c>
      <c r="N59" s="123">
        <v>4380322.9548158599</v>
      </c>
      <c r="O59" s="123">
        <v>1990102035.014781</v>
      </c>
      <c r="P59" s="125">
        <v>0.45425719364993</v>
      </c>
      <c r="Q59" s="125">
        <v>0.38394557168147497</v>
      </c>
      <c r="R59" s="125">
        <v>0.45432769582133264</v>
      </c>
      <c r="S59" s="125">
        <v>0.381972023442057</v>
      </c>
      <c r="T59" s="123">
        <v>672148658.69767511</v>
      </c>
      <c r="U59" s="123">
        <v>950588865.19477499</v>
      </c>
      <c r="V59" s="123">
        <v>91293554</v>
      </c>
      <c r="W59" s="123">
        <v>35724976</v>
      </c>
      <c r="X59" s="123">
        <v>1850551947.2981191</v>
      </c>
      <c r="Y59" s="123">
        <v>48641758.428173244</v>
      </c>
      <c r="Z59" s="123">
        <v>204879334.58873492</v>
      </c>
      <c r="AA59" s="123">
        <v>279257375.78767264</v>
      </c>
      <c r="AB59" s="123">
        <v>16099252.081285182</v>
      </c>
      <c r="AC59" s="123">
        <v>1110799.0802784029</v>
      </c>
      <c r="AD59" s="123">
        <v>272000</v>
      </c>
      <c r="AE59" s="187">
        <v>0.18510210107628397</v>
      </c>
      <c r="AF59" s="187">
        <v>0.11378163982920515</v>
      </c>
      <c r="AG59" s="180">
        <v>0.14396338050221161</v>
      </c>
      <c r="AH59" s="180">
        <v>9.3300833333333347E-2</v>
      </c>
      <c r="AI59" s="123">
        <v>-2152.3845894365472</v>
      </c>
      <c r="AJ59" s="123">
        <v>412.7</v>
      </c>
      <c r="AK59" s="180">
        <v>0.16049632702905262</v>
      </c>
      <c r="AL59" s="180">
        <v>0.22513426431217809</v>
      </c>
      <c r="AM59" s="180">
        <v>0.42240373583498858</v>
      </c>
      <c r="AN59" s="180">
        <v>0.12327225139189404</v>
      </c>
      <c r="AO59" s="180">
        <v>0.12457335529247844</v>
      </c>
      <c r="AP59" s="180">
        <v>0.18898061781710021</v>
      </c>
      <c r="AQ59" s="123">
        <v>2633486391.6455002</v>
      </c>
      <c r="AR59" s="180">
        <v>0.61619362417836665</v>
      </c>
      <c r="AS59" s="123">
        <v>24283122.222800002</v>
      </c>
      <c r="AT59" s="123">
        <v>102342212</v>
      </c>
      <c r="AU59" s="180">
        <v>6.5061170157974163E-2</v>
      </c>
      <c r="AV59" s="180">
        <v>0.11497111582270017</v>
      </c>
      <c r="AW59" s="180">
        <v>0.12603792210520101</v>
      </c>
      <c r="AX59" s="180">
        <v>5.9064178971082959E-2</v>
      </c>
      <c r="AY59" s="180">
        <v>-1.2256282275995858E-2</v>
      </c>
      <c r="AZ59" s="123">
        <v>192619685</v>
      </c>
      <c r="BA59" s="180">
        <v>0.12706857232530661</v>
      </c>
      <c r="BB59" s="180">
        <v>2.2789478696549667E-2</v>
      </c>
      <c r="BC59" s="123">
        <v>174.85016708853314</v>
      </c>
      <c r="BD59" s="123">
        <v>1138175655.2781091</v>
      </c>
      <c r="BE59" s="123">
        <v>754573.14689558966</v>
      </c>
      <c r="BF59" s="123">
        <v>677786.47554050933</v>
      </c>
      <c r="BG59" s="180">
        <v>0.38343970709059966</v>
      </c>
      <c r="BH59" s="180">
        <v>0.342315780108843</v>
      </c>
      <c r="BI59" s="180">
        <v>7.2355672379275648E-2</v>
      </c>
      <c r="BJ59" s="123">
        <v>329275888.704</v>
      </c>
      <c r="BK59" s="123">
        <v>132772555.96199998</v>
      </c>
      <c r="BL59" s="184">
        <v>950588865.19477499</v>
      </c>
      <c r="BM59" s="184">
        <v>192668092.63165861</v>
      </c>
      <c r="BN59" s="184">
        <v>12211241.9570763</v>
      </c>
      <c r="BO59" s="184">
        <v>279257375.78767264</v>
      </c>
      <c r="BP59">
        <v>0.42097013452580301</v>
      </c>
      <c r="BQ59">
        <v>0.40530255806790205</v>
      </c>
      <c r="BR59" s="184">
        <v>848355529.78240848</v>
      </c>
      <c r="BS59" s="184">
        <v>49157318.934835494</v>
      </c>
      <c r="BT59" s="184">
        <v>1192862128.1472831</v>
      </c>
      <c r="BU59" s="185">
        <v>5.6721056721056762E-2</v>
      </c>
      <c r="BV59" s="185">
        <v>-3.1935582743547464E-3</v>
      </c>
    </row>
    <row r="60" spans="1:74">
      <c r="A60" s="181">
        <v>41547</v>
      </c>
      <c r="B60" s="123">
        <v>584707857.16729999</v>
      </c>
      <c r="C60" s="123">
        <v>1020796342.248</v>
      </c>
      <c r="D60" s="123">
        <v>78533881</v>
      </c>
      <c r="E60" s="123">
        <v>50011815</v>
      </c>
      <c r="F60" s="123">
        <v>38294123.507065646</v>
      </c>
      <c r="G60" s="123">
        <v>64226325.161055483</v>
      </c>
      <c r="H60" s="123">
        <v>3011753.7460000003</v>
      </c>
      <c r="I60" s="123">
        <v>3635583.6</v>
      </c>
      <c r="J60" s="123">
        <v>1363072.2999999998</v>
      </c>
      <c r="K60" s="123">
        <v>1131518.37463639</v>
      </c>
      <c r="L60" s="123">
        <v>1141008.73</v>
      </c>
      <c r="M60" s="123">
        <v>4445681.7547613783</v>
      </c>
      <c r="N60" s="123">
        <v>4438370.6537168901</v>
      </c>
      <c r="O60" s="123">
        <v>2058163473.5636797</v>
      </c>
      <c r="P60" s="125">
        <v>0.4629578964709658</v>
      </c>
      <c r="Q60" s="125">
        <v>0.39723106237603301</v>
      </c>
      <c r="R60" s="125">
        <v>0.46372050334283854</v>
      </c>
      <c r="S60" s="125">
        <v>0.39538069009161397</v>
      </c>
      <c r="T60" s="123">
        <v>676281685.32005405</v>
      </c>
      <c r="U60" s="123">
        <v>968068008.90879607</v>
      </c>
      <c r="V60" s="123">
        <v>93589620</v>
      </c>
      <c r="W60" s="123">
        <v>34956076</v>
      </c>
      <c r="X60" s="123">
        <v>1882063176.2429712</v>
      </c>
      <c r="Y60" s="123">
        <v>39448394.100635827</v>
      </c>
      <c r="Z60" s="123">
        <v>188597306.39050242</v>
      </c>
      <c r="AA60" s="123">
        <v>269983660.56872851</v>
      </c>
      <c r="AB60" s="123">
        <v>17836223.764235791</v>
      </c>
      <c r="AC60" s="123">
        <v>1541990.0582637622</v>
      </c>
      <c r="AD60" s="123">
        <v>272563.63636363635</v>
      </c>
      <c r="AE60" s="187">
        <v>0.18759294932736445</v>
      </c>
      <c r="AF60" s="187">
        <v>0.11510316643182371</v>
      </c>
      <c r="AG60" s="180">
        <v>0.14491551971282399</v>
      </c>
      <c r="AH60" s="180">
        <v>9.0248333333333305E-2</v>
      </c>
      <c r="AI60" s="123">
        <v>-2196.8915305079563</v>
      </c>
      <c r="AJ60" s="123">
        <v>407.09333333333331</v>
      </c>
      <c r="AK60" s="180">
        <v>0.15594682123084289</v>
      </c>
      <c r="AL60" s="180">
        <v>0.22561760833072347</v>
      </c>
      <c r="AM60" s="180">
        <v>0.42334635722119762</v>
      </c>
      <c r="AN60" s="180">
        <v>0.1223164752921993</v>
      </c>
      <c r="AO60" s="180">
        <v>0.12630653718665288</v>
      </c>
      <c r="AP60" s="180">
        <v>0.1924626325832951</v>
      </c>
      <c r="AQ60" s="123">
        <v>2710892435.8055401</v>
      </c>
      <c r="AR60" s="180">
        <v>0.60657135359198877</v>
      </c>
      <c r="AS60" s="123">
        <v>29563786.222800002</v>
      </c>
      <c r="AT60" s="123">
        <v>104878774</v>
      </c>
      <c r="AU60" s="180">
        <v>6.7809494744985044E-2</v>
      </c>
      <c r="AV60" s="180">
        <v>0.11915568341645895</v>
      </c>
      <c r="AW60" s="180">
        <v>0.126135509329591</v>
      </c>
      <c r="AX60" s="180">
        <v>6.145743999777345E-2</v>
      </c>
      <c r="AY60" s="180">
        <v>-1.1032342897767292E-2</v>
      </c>
      <c r="AZ60" s="123">
        <v>185903397</v>
      </c>
      <c r="BA60" s="180">
        <v>0.11920713429559113</v>
      </c>
      <c r="BB60" s="180">
        <v>2.6181853348393343E-2</v>
      </c>
      <c r="BC60" s="123">
        <v>175.72480341944976</v>
      </c>
      <c r="BD60" s="123">
        <v>1171242439.0374227</v>
      </c>
      <c r="BE60" s="123">
        <v>762295.38201860525</v>
      </c>
      <c r="BF60" s="123">
        <v>945311.0450897686</v>
      </c>
      <c r="BG60" s="180">
        <v>0.39023263747385517</v>
      </c>
      <c r="BH60" s="180">
        <v>0.35247477218080098</v>
      </c>
      <c r="BI60" s="180">
        <v>6.8339813251224568E-2</v>
      </c>
      <c r="BJ60" s="123">
        <v>340650508.2723</v>
      </c>
      <c r="BK60" s="123">
        <v>138830377.27399999</v>
      </c>
      <c r="BL60" s="184">
        <v>968068008.90879607</v>
      </c>
      <c r="BM60" s="184">
        <v>174507425.01542023</v>
      </c>
      <c r="BN60" s="184">
        <v>14089881.375082199</v>
      </c>
      <c r="BO60" s="184">
        <v>269983660.56872851</v>
      </c>
      <c r="BP60">
        <v>0.26474223028369215</v>
      </c>
      <c r="BQ60">
        <v>0.38825707367249102</v>
      </c>
      <c r="BR60" s="184">
        <v>835185459.85478878</v>
      </c>
      <c r="BS60" s="184">
        <v>48310823.417527691</v>
      </c>
      <c r="BT60" s="184">
        <v>1142193987.4500823</v>
      </c>
      <c r="BU60" s="185">
        <v>4.190992493744794E-2</v>
      </c>
      <c r="BV60" s="185">
        <v>-5.6673417081426591E-2</v>
      </c>
    </row>
    <row r="61" spans="1:74">
      <c r="A61" s="179">
        <v>41639</v>
      </c>
      <c r="B61" s="123">
        <v>630361263.69599998</v>
      </c>
      <c r="C61" s="123">
        <v>1053881838.3840001</v>
      </c>
      <c r="D61" s="123">
        <v>85696287</v>
      </c>
      <c r="E61" s="123">
        <v>50102233</v>
      </c>
      <c r="F61" s="123">
        <v>40897387.077356517</v>
      </c>
      <c r="G61" s="123">
        <v>67067837.582842439</v>
      </c>
      <c r="H61" s="123">
        <v>3049333.6720000003</v>
      </c>
      <c r="I61" s="123">
        <v>3838696.6797000002</v>
      </c>
      <c r="J61" s="123">
        <v>1430194.5999999996</v>
      </c>
      <c r="K61" s="123">
        <v>1146084.30926757</v>
      </c>
      <c r="L61" s="123">
        <v>1156728.4099999999</v>
      </c>
      <c r="M61" s="123">
        <v>4555638.1999999993</v>
      </c>
      <c r="N61" s="123">
        <v>4496551.3302982701</v>
      </c>
      <c r="O61" s="123">
        <v>2166698822.8067207</v>
      </c>
      <c r="P61" s="125">
        <v>0.47560818653393527</v>
      </c>
      <c r="Q61" s="125">
        <v>0.41054785446766001</v>
      </c>
      <c r="R61" s="125">
        <v>0.48185790923974547</v>
      </c>
      <c r="S61" s="125">
        <v>0.40921630165513201</v>
      </c>
      <c r="T61" s="123">
        <v>707833051.23570502</v>
      </c>
      <c r="U61" s="123">
        <v>1016584008.891615</v>
      </c>
      <c r="V61" s="123">
        <v>103137259</v>
      </c>
      <c r="W61" s="123">
        <v>32661261</v>
      </c>
      <c r="X61" s="123">
        <v>1975068835.139219</v>
      </c>
      <c r="Y61" s="123">
        <v>98409146.77210331</v>
      </c>
      <c r="Z61" s="123">
        <v>231993826.80462202</v>
      </c>
      <c r="AA61" s="123">
        <v>391073128.60552162</v>
      </c>
      <c r="AB61" s="123">
        <v>18341780.873633377</v>
      </c>
      <c r="AC61" s="123">
        <v>1657825.0827729506</v>
      </c>
      <c r="AD61" s="123">
        <v>273327.27272727271</v>
      </c>
      <c r="AE61" s="187">
        <v>0.18735203767596534</v>
      </c>
      <c r="AF61" s="187">
        <v>0.11583875285949423</v>
      </c>
      <c r="AG61" s="180">
        <v>0.1424661328992862</v>
      </c>
      <c r="AH61" s="180">
        <v>8.9117249999999981E-2</v>
      </c>
      <c r="AI61" s="123">
        <v>-2319.6419688038068</v>
      </c>
      <c r="AJ61" s="123">
        <v>404.19333333333333</v>
      </c>
      <c r="AK61" s="180">
        <v>0.15679759126964679</v>
      </c>
      <c r="AL61" s="180">
        <v>0.23031795411049438</v>
      </c>
      <c r="AM61" s="180">
        <v>0.43354383039882743</v>
      </c>
      <c r="AN61" s="180">
        <v>0.12450867262683901</v>
      </c>
      <c r="AO61" s="180">
        <v>0.12393002030618873</v>
      </c>
      <c r="AP61" s="180">
        <v>0.19126946709623335</v>
      </c>
      <c r="AQ61" s="123">
        <v>2936222413.5259399</v>
      </c>
      <c r="AR61" s="180">
        <v>0.58729102134213573</v>
      </c>
      <c r="AS61" s="123">
        <v>31151729</v>
      </c>
      <c r="AT61" s="123">
        <v>106176939</v>
      </c>
      <c r="AU61" s="180">
        <v>6.706146673695787E-2</v>
      </c>
      <c r="AV61" s="180">
        <v>0.11972866450153651</v>
      </c>
      <c r="AW61" s="180">
        <v>0.12619046091409999</v>
      </c>
      <c r="AX61" s="180">
        <v>6.1161576761865344E-2</v>
      </c>
      <c r="AY61" s="180">
        <v>-1.0351708054605765E-2</v>
      </c>
      <c r="AZ61" s="123">
        <v>176926241</v>
      </c>
      <c r="BA61" s="180">
        <v>0.11049787649046668</v>
      </c>
      <c r="BB61" s="180">
        <v>2.7320755646412651E-2</v>
      </c>
      <c r="BC61" s="123">
        <v>179.6807475023823</v>
      </c>
      <c r="BD61" s="123">
        <v>1205860312.206233</v>
      </c>
      <c r="BE61" s="123">
        <v>769698.99360066</v>
      </c>
      <c r="BF61" s="123">
        <v>981780.54323192115</v>
      </c>
      <c r="BG61" s="180">
        <v>0.39757209584387698</v>
      </c>
      <c r="BH61" s="180">
        <v>0.36245550506320201</v>
      </c>
      <c r="BI61" s="180">
        <v>7.2641607584613466E-2</v>
      </c>
      <c r="BJ61" s="123">
        <v>365591621.83399999</v>
      </c>
      <c r="BK61" s="123">
        <v>143197247.102</v>
      </c>
      <c r="BL61" s="184">
        <v>1016584008.891615</v>
      </c>
      <c r="BM61" s="184">
        <v>218699755.91066203</v>
      </c>
      <c r="BN61" s="184">
        <v>13294070.893960001</v>
      </c>
      <c r="BO61" s="184">
        <v>391073128.60552162</v>
      </c>
      <c r="BP61">
        <v>0.16777031105751505</v>
      </c>
      <c r="BQ61">
        <v>0.33201968180234065</v>
      </c>
      <c r="BR61" s="184">
        <v>839004789.43814087</v>
      </c>
      <c r="BS61" s="184">
        <v>47782809.603286497</v>
      </c>
      <c r="BT61" s="184">
        <v>1196238407.2373762</v>
      </c>
      <c r="BU61" s="185">
        <v>3.0257341602987875E-2</v>
      </c>
      <c r="BV61" s="185">
        <v>-3.8200736385872847E-2</v>
      </c>
    </row>
    <row r="62" spans="1:74">
      <c r="A62" s="181">
        <v>41729</v>
      </c>
      <c r="B62" s="123">
        <v>632062367.94700003</v>
      </c>
      <c r="C62" s="123">
        <v>1084262404.0280001</v>
      </c>
      <c r="D62" s="123">
        <v>90310979</v>
      </c>
      <c r="E62" s="123">
        <v>55418553</v>
      </c>
      <c r="F62" s="123">
        <v>46372124.759050086</v>
      </c>
      <c r="G62" s="123">
        <v>73540498.377909854</v>
      </c>
      <c r="H62" s="123">
        <v>3519128.162</v>
      </c>
      <c r="I62" s="123">
        <v>4073358.31</v>
      </c>
      <c r="J62" s="123">
        <v>814938.4</v>
      </c>
      <c r="K62" s="123">
        <v>1160584.46452997</v>
      </c>
      <c r="L62" s="123">
        <v>1171641.06</v>
      </c>
      <c r="M62" s="123">
        <v>4586410.3999999994</v>
      </c>
      <c r="N62" s="123">
        <v>4554807.8836797401</v>
      </c>
      <c r="O62" s="123">
        <v>2203769461.0335026</v>
      </c>
      <c r="P62" s="125">
        <v>0.48049983948961544</v>
      </c>
      <c r="Q62" s="125">
        <v>0.42333325331461003</v>
      </c>
      <c r="R62" s="125">
        <v>0.48383368021509626</v>
      </c>
      <c r="S62" s="125">
        <v>0.42228152355565801</v>
      </c>
      <c r="T62" s="123">
        <v>741464828.51841199</v>
      </c>
      <c r="U62" s="123">
        <v>1012905146.1083981</v>
      </c>
      <c r="V62" s="123">
        <v>109550653</v>
      </c>
      <c r="W62" s="123">
        <v>36178879</v>
      </c>
      <c r="X62" s="123">
        <v>2027604616.23577</v>
      </c>
      <c r="Y62" s="123">
        <v>48595221.444282033</v>
      </c>
      <c r="Z62" s="123">
        <v>190347362.33037001</v>
      </c>
      <c r="AA62" s="123">
        <v>241062008.1872595</v>
      </c>
      <c r="AB62" s="123">
        <v>18642306.94479201</v>
      </c>
      <c r="AC62" s="123">
        <v>823587.04539868375</v>
      </c>
      <c r="AD62" s="123">
        <v>273404.54545454547</v>
      </c>
      <c r="AE62" s="187">
        <v>0.19113872318982547</v>
      </c>
      <c r="AF62" s="187">
        <v>0.11483617846852386</v>
      </c>
      <c r="AG62" s="180">
        <v>0.14850254994619519</v>
      </c>
      <c r="AH62" s="180">
        <v>8.2965249999999949E-2</v>
      </c>
      <c r="AI62" s="123">
        <v>-2307.2161608282036</v>
      </c>
      <c r="AJ62" s="123">
        <v>411.52333333333331</v>
      </c>
      <c r="AK62" s="180">
        <v>0.16575421128029005</v>
      </c>
      <c r="AL62" s="180">
        <v>0.22873749481912878</v>
      </c>
      <c r="AM62" s="180">
        <v>0.44208966040975539</v>
      </c>
      <c r="AN62" s="180">
        <v>0.12268781299609875</v>
      </c>
      <c r="AO62" s="180">
        <v>0.12131501111625909</v>
      </c>
      <c r="AP62" s="180">
        <v>0.19471443147065626</v>
      </c>
      <c r="AQ62" s="123">
        <v>2918513587.4643998</v>
      </c>
      <c r="AR62" s="180">
        <v>0.60111763130457241</v>
      </c>
      <c r="AS62" s="123">
        <v>30652268</v>
      </c>
      <c r="AT62" s="123">
        <v>108922683</v>
      </c>
      <c r="AU62" s="180">
        <v>6.99475304089828E-2</v>
      </c>
      <c r="AV62" s="180">
        <v>0.11943002405444594</v>
      </c>
      <c r="AW62" s="180">
        <v>0.12618148464738799</v>
      </c>
      <c r="AX62" s="180">
        <v>6.4957238542437484E-2</v>
      </c>
      <c r="AY62" s="180">
        <v>-1.1345306178864131E-2</v>
      </c>
      <c r="AZ62" s="123">
        <v>183942339</v>
      </c>
      <c r="BA62" s="180">
        <v>0.11179018106618289</v>
      </c>
      <c r="BB62" s="180">
        <v>3.2886066251783426E-2</v>
      </c>
      <c r="BC62" s="123">
        <v>181.8076993341482</v>
      </c>
      <c r="BD62" s="123">
        <v>1212143088.056545</v>
      </c>
      <c r="BE62" s="123">
        <v>776816.85988181678</v>
      </c>
      <c r="BF62" s="123">
        <v>557390.90729522391</v>
      </c>
      <c r="BG62" s="180">
        <v>0.3956875588391594</v>
      </c>
      <c r="BH62" s="180">
        <v>0.37162823074128698</v>
      </c>
      <c r="BI62" s="180">
        <v>6.1552156659438251E-2</v>
      </c>
      <c r="BJ62" s="123">
        <v>390708756.93900001</v>
      </c>
      <c r="BK62" s="123">
        <v>145136071.521</v>
      </c>
      <c r="BL62" s="184">
        <v>1012905146.1083981</v>
      </c>
      <c r="BM62" s="184">
        <v>181850180.16761002</v>
      </c>
      <c r="BN62" s="184">
        <v>8497182.1627600007</v>
      </c>
      <c r="BO62" s="184">
        <v>241062008.1872595</v>
      </c>
      <c r="BP62">
        <v>-6.617984810257771E-2</v>
      </c>
      <c r="BQ62">
        <v>0.19682570694110813</v>
      </c>
      <c r="BR62" s="184">
        <v>767725453.72535098</v>
      </c>
      <c r="BS62" s="184">
        <v>48092376.388878495</v>
      </c>
      <c r="BT62" s="184">
        <v>1181376173.1491823</v>
      </c>
      <c r="BU62" s="185">
        <v>1.3360064694386553E-2</v>
      </c>
      <c r="BV62" s="185">
        <v>3.7809150934869251E-2</v>
      </c>
    </row>
    <row r="63" spans="1:74">
      <c r="A63" s="179">
        <v>41820</v>
      </c>
      <c r="B63" s="123">
        <v>654883208.68400002</v>
      </c>
      <c r="C63" s="123">
        <v>1109241215.6900001</v>
      </c>
      <c r="D63" s="123">
        <v>94409469.459999993</v>
      </c>
      <c r="E63" s="123">
        <v>53437960.759999998</v>
      </c>
      <c r="F63" s="123">
        <v>47968411.161245145</v>
      </c>
      <c r="G63" s="123">
        <v>76468105.42368111</v>
      </c>
      <c r="H63" s="123">
        <v>3861684.8619999997</v>
      </c>
      <c r="I63" s="123">
        <v>4229351.43</v>
      </c>
      <c r="J63" s="123">
        <v>1030592.9000000003</v>
      </c>
      <c r="K63" s="123">
        <v>1175197.6934459701</v>
      </c>
      <c r="L63" s="123">
        <v>1186565.78</v>
      </c>
      <c r="M63" s="123">
        <v>4638798.1999999993</v>
      </c>
      <c r="N63" s="123">
        <v>4613120.14227462</v>
      </c>
      <c r="O63" s="123">
        <v>2263796730.9496059</v>
      </c>
      <c r="P63" s="125">
        <v>0.4880136262339686</v>
      </c>
      <c r="Q63" s="125">
        <v>0.43581049201628103</v>
      </c>
      <c r="R63" s="125">
        <v>0.49073006146191145</v>
      </c>
      <c r="S63" s="125">
        <v>0.43497983678498398</v>
      </c>
      <c r="T63" s="123">
        <v>767570875.71447301</v>
      </c>
      <c r="U63" s="123">
        <v>1036441571.4897511</v>
      </c>
      <c r="V63" s="123">
        <v>112301561.04999998</v>
      </c>
      <c r="W63" s="123">
        <v>35545869.170000002</v>
      </c>
      <c r="X63" s="123">
        <v>2084387430.3011503</v>
      </c>
      <c r="Y63" s="123">
        <v>67737582.30183579</v>
      </c>
      <c r="Z63" s="123">
        <v>305384063.11392772</v>
      </c>
      <c r="AA63" s="123">
        <v>309515763.72336739</v>
      </c>
      <c r="AB63" s="123">
        <v>18095109.724421751</v>
      </c>
      <c r="AC63" s="123">
        <v>1166794.9482728713</v>
      </c>
      <c r="AD63" s="123">
        <v>273590.90909090912</v>
      </c>
      <c r="AE63" s="187">
        <v>0.18732177979147632</v>
      </c>
      <c r="AF63" s="187">
        <v>0.11045566285528059</v>
      </c>
      <c r="AG63" s="180">
        <v>0.14863047781091562</v>
      </c>
      <c r="AH63" s="180">
        <v>8.0923999999999996E-2</v>
      </c>
      <c r="AI63" s="123">
        <v>-2318.6026340747044</v>
      </c>
      <c r="AJ63" s="123">
        <v>411.38333333333327</v>
      </c>
      <c r="AK63" s="180">
        <v>0.1695258222236927</v>
      </c>
      <c r="AL63" s="180">
        <v>0.23109163072878472</v>
      </c>
      <c r="AM63" s="180">
        <v>0.44933781131094486</v>
      </c>
      <c r="AN63" s="180">
        <v>0.12352950505540262</v>
      </c>
      <c r="AO63" s="180">
        <v>0.12509876291505798</v>
      </c>
      <c r="AP63" s="180">
        <v>0.18830062918143914</v>
      </c>
      <c r="AQ63" s="123">
        <v>2915780038.5224099</v>
      </c>
      <c r="AR63" s="180">
        <v>0.61870663197160058</v>
      </c>
      <c r="AS63" s="123">
        <v>30579232</v>
      </c>
      <c r="AT63" s="123">
        <v>110922276.56400001</v>
      </c>
      <c r="AU63" s="180">
        <v>6.7019459726076119E-2</v>
      </c>
      <c r="AV63" s="180">
        <v>0.11743774389032698</v>
      </c>
      <c r="AW63" s="180">
        <v>0.12608324969536</v>
      </c>
      <c r="AX63" s="180">
        <v>6.1238530096116323E-2</v>
      </c>
      <c r="AY63" s="180">
        <v>-1.5627586840079408E-2</v>
      </c>
      <c r="AZ63" s="123">
        <v>171978729</v>
      </c>
      <c r="BA63" s="180">
        <v>0.10197565062923847</v>
      </c>
      <c r="BB63" s="180">
        <v>3.7905172422569425E-2</v>
      </c>
      <c r="BC63" s="123">
        <v>177.98752047391903</v>
      </c>
      <c r="BD63" s="123">
        <v>1271885087.7420509</v>
      </c>
      <c r="BE63" s="123">
        <v>783424.83400606911</v>
      </c>
      <c r="BF63" s="123">
        <v>691821.28778468212</v>
      </c>
      <c r="BG63" s="180">
        <v>0.41131564963109918</v>
      </c>
      <c r="BH63" s="180">
        <v>0.38129065636850001</v>
      </c>
      <c r="BI63" s="180">
        <v>5.5750224676927473E-2</v>
      </c>
      <c r="BJ63" s="123">
        <v>403013017.759</v>
      </c>
      <c r="BK63" s="123">
        <v>150774738.766</v>
      </c>
      <c r="BL63" s="184">
        <v>1036441571.4897511</v>
      </c>
      <c r="BM63" s="184">
        <v>290321036.07979</v>
      </c>
      <c r="BN63" s="184">
        <v>15063027.0341377</v>
      </c>
      <c r="BO63" s="184">
        <v>309515763.72336739</v>
      </c>
      <c r="BP63">
        <v>2.006572338302548E-2</v>
      </c>
      <c r="BQ63">
        <v>9.6599604155413743E-2</v>
      </c>
      <c r="BR63" s="184">
        <v>865378397.1734823</v>
      </c>
      <c r="BS63" s="184">
        <v>50944161.465939894</v>
      </c>
      <c r="BT63" s="184">
        <v>1211634561.084877</v>
      </c>
      <c r="BU63" s="185">
        <v>5.848930481283432E-3</v>
      </c>
      <c r="BV63" s="185">
        <v>0.23353767676422277</v>
      </c>
    </row>
    <row r="64" spans="1:74">
      <c r="A64" s="181">
        <v>41912</v>
      </c>
      <c r="B64" s="123">
        <v>670824889.43500006</v>
      </c>
      <c r="C64" s="123">
        <v>1127205737.6240001</v>
      </c>
      <c r="D64" s="123">
        <v>96686039.75999999</v>
      </c>
      <c r="E64" s="123">
        <v>53624660.829999998</v>
      </c>
      <c r="F64" s="123">
        <v>51158823.178914174</v>
      </c>
      <c r="G64" s="123">
        <v>85663775.195498839</v>
      </c>
      <c r="H64" s="123">
        <v>4456346.4037899999</v>
      </c>
      <c r="I64" s="123">
        <v>4493138.3662299998</v>
      </c>
      <c r="J64" s="123">
        <v>1443501.0999999996</v>
      </c>
      <c r="K64" s="123">
        <v>1189886.8202476399</v>
      </c>
      <c r="L64" s="123">
        <v>1201207.01</v>
      </c>
      <c r="M64" s="123">
        <v>4719227</v>
      </c>
      <c r="N64" s="123">
        <v>4671487.6860689204</v>
      </c>
      <c r="O64" s="123">
        <v>2329645153.7813578</v>
      </c>
      <c r="P64" s="125">
        <v>0.49364973411564178</v>
      </c>
      <c r="Q64" s="125">
        <v>0.447868069280625</v>
      </c>
      <c r="R64" s="125">
        <v>0.49869448671109856</v>
      </c>
      <c r="S64" s="125">
        <v>0.44741087886867398</v>
      </c>
      <c r="T64" s="123">
        <v>780285549.95524395</v>
      </c>
      <c r="U64" s="123">
        <v>1059921119.232362</v>
      </c>
      <c r="V64" s="123">
        <v>114887964.54999998</v>
      </c>
      <c r="W64" s="123">
        <v>35422736.039999999</v>
      </c>
      <c r="X64" s="123">
        <v>2136289452.9220388</v>
      </c>
      <c r="Y64" s="123">
        <v>55284216.607247032</v>
      </c>
      <c r="Z64" s="123">
        <v>392685019.38456959</v>
      </c>
      <c r="AA64" s="123">
        <v>287110386.7686193</v>
      </c>
      <c r="AB64" s="123">
        <v>19089994.623865284</v>
      </c>
      <c r="AC64" s="123">
        <v>1599889.3664042</v>
      </c>
      <c r="AD64" s="123">
        <v>273718.18181818182</v>
      </c>
      <c r="AE64" s="187">
        <v>0.18957149777980434</v>
      </c>
      <c r="AF64" s="187">
        <v>0.11075883964594166</v>
      </c>
      <c r="AG64" s="180">
        <v>0.15628511109013438</v>
      </c>
      <c r="AH64" s="180">
        <v>7.7115111111111107E-2</v>
      </c>
      <c r="AI64" s="123">
        <v>-2379.20962641602</v>
      </c>
      <c r="AJ64" s="123">
        <v>408.28000000000003</v>
      </c>
      <c r="AK64" s="180">
        <v>0.17057108691762859</v>
      </c>
      <c r="AL64" s="180">
        <v>0.23210238780045164</v>
      </c>
      <c r="AM64" s="180">
        <v>0.45267783323879923</v>
      </c>
      <c r="AN64" s="180">
        <v>0.12452813795440079</v>
      </c>
      <c r="AO64" s="180">
        <v>0.11889952306260672</v>
      </c>
      <c r="AP64" s="180">
        <v>0.18802554561698478</v>
      </c>
      <c r="AQ64" s="123">
        <v>2951806850.4696398</v>
      </c>
      <c r="AR64" s="180">
        <v>0.62341703316218822</v>
      </c>
      <c r="AS64" s="123">
        <v>40016822</v>
      </c>
      <c r="AT64" s="123">
        <v>113146137.56900001</v>
      </c>
      <c r="AU64" s="180">
        <v>6.8322144388755182E-2</v>
      </c>
      <c r="AV64" s="180">
        <v>0.12252381141067456</v>
      </c>
      <c r="AW64" s="180">
        <v>0.12586620556104799</v>
      </c>
      <c r="AX64" s="180">
        <v>6.3705292218756343E-2</v>
      </c>
      <c r="AY64" s="180">
        <v>-1.5107365915106336E-2</v>
      </c>
      <c r="AZ64" s="123">
        <v>212382921</v>
      </c>
      <c r="BA64" s="180">
        <v>0.12263799470644482</v>
      </c>
      <c r="BB64" s="180">
        <v>4.3344892242123588E-2</v>
      </c>
      <c r="BC64" s="123">
        <v>178.3066997117798</v>
      </c>
      <c r="BD64" s="123">
        <v>1306538204.9844816</v>
      </c>
      <c r="BE64" s="123">
        <v>790252.34698445152</v>
      </c>
      <c r="BF64" s="123">
        <v>995988.56229056756</v>
      </c>
      <c r="BG64" s="180">
        <v>0.41873633796030718</v>
      </c>
      <c r="BH64" s="180">
        <v>0.39083931624380103</v>
      </c>
      <c r="BI64" s="180">
        <v>5.1283607842424583E-2</v>
      </c>
      <c r="BJ64" s="123">
        <v>415237883.08599997</v>
      </c>
      <c r="BK64" s="123">
        <v>154621599.079</v>
      </c>
      <c r="BL64" s="184">
        <v>1059921119.232362</v>
      </c>
      <c r="BM64" s="184">
        <v>378691453.4937318</v>
      </c>
      <c r="BN64" s="184">
        <v>13993565.8908378</v>
      </c>
      <c r="BO64" s="184">
        <v>287110386.7686193</v>
      </c>
      <c r="BP64">
        <v>0.28062864724411662</v>
      </c>
      <c r="BQ64">
        <v>0.10057120839551986</v>
      </c>
      <c r="BR64" s="184">
        <v>1069562425.6517937</v>
      </c>
      <c r="BS64" s="184">
        <v>50847845.981695503</v>
      </c>
      <c r="BT64" s="184">
        <v>1228761287.2847679</v>
      </c>
      <c r="BU64" s="185">
        <v>4.2358748582482786E-3</v>
      </c>
      <c r="BV64" s="185">
        <v>-6.8357909964189556E-3</v>
      </c>
    </row>
    <row r="65" spans="1:74">
      <c r="A65" s="179">
        <v>42004</v>
      </c>
      <c r="B65" s="123">
        <v>687874049.16600001</v>
      </c>
      <c r="C65" s="123">
        <v>1321005216.003</v>
      </c>
      <c r="D65" s="123">
        <v>104918077.98999999</v>
      </c>
      <c r="E65" s="123">
        <v>60925829.649999999</v>
      </c>
      <c r="F65" s="123">
        <v>60535881.392187558</v>
      </c>
      <c r="G65" s="123">
        <v>112908777.72882539</v>
      </c>
      <c r="H65" s="123">
        <v>5412678.0083400002</v>
      </c>
      <c r="I65" s="123">
        <v>4065849.041826989</v>
      </c>
      <c r="J65" s="123">
        <v>1539593.9</v>
      </c>
      <c r="K65" s="123">
        <v>1204524.29117112</v>
      </c>
      <c r="L65" s="123">
        <v>1214575.98</v>
      </c>
      <c r="M65" s="123">
        <v>4828626.3</v>
      </c>
      <c r="N65" s="123">
        <v>4729926.1438347297</v>
      </c>
      <c r="O65" s="123">
        <v>2385953797.0955138</v>
      </c>
      <c r="P65" s="125">
        <v>0.4941268279749696</v>
      </c>
      <c r="Q65" s="125">
        <v>0.45917510122595501</v>
      </c>
      <c r="R65" s="125">
        <v>0.50443785474441483</v>
      </c>
      <c r="S65" s="125">
        <v>0.45943776647446999</v>
      </c>
      <c r="T65" s="123">
        <v>850592060.77821016</v>
      </c>
      <c r="U65" s="123">
        <v>1244397286.5625999</v>
      </c>
      <c r="V65" s="123">
        <v>127818607.39999999</v>
      </c>
      <c r="W65" s="123">
        <v>38025300.240000002</v>
      </c>
      <c r="X65" s="123">
        <v>2443756441.1519895</v>
      </c>
      <c r="Y65" s="123">
        <v>280197589.70403951</v>
      </c>
      <c r="Z65" s="123">
        <v>256040016.05891299</v>
      </c>
      <c r="AA65" s="123">
        <v>384908235.70858288</v>
      </c>
      <c r="AB65" s="123">
        <v>25414911.550835326</v>
      </c>
      <c r="AC65" s="123">
        <v>1777436.8241676181</v>
      </c>
      <c r="AD65" s="123">
        <v>273809.09090909088</v>
      </c>
      <c r="AE65" s="187">
        <v>0.17933607717087352</v>
      </c>
      <c r="AF65" s="187">
        <v>0.10930817531690679</v>
      </c>
      <c r="AG65" s="180">
        <v>0.13728226693166282</v>
      </c>
      <c r="AH65" s="180">
        <v>7.8500249999999994E-2</v>
      </c>
      <c r="AI65" s="123">
        <v>-2166.8882319279564</v>
      </c>
      <c r="AJ65" s="123">
        <v>474.97</v>
      </c>
      <c r="AK65" s="180">
        <v>0.18227717204342131</v>
      </c>
      <c r="AL65" s="180">
        <v>0.26558745844601805</v>
      </c>
      <c r="AM65" s="180">
        <v>0.50609765372648319</v>
      </c>
      <c r="AN65" s="180">
        <v>0.12383953050121622</v>
      </c>
      <c r="AO65" s="180">
        <v>0.11959721941880236</v>
      </c>
      <c r="AP65" s="180">
        <v>0.18330441155778707</v>
      </c>
      <c r="AQ65" s="123">
        <v>3403493255.00209</v>
      </c>
      <c r="AR65" s="180">
        <v>0.61554091351931406</v>
      </c>
      <c r="AS65" s="123">
        <v>66726969</v>
      </c>
      <c r="AT65" s="123">
        <v>114096695.193</v>
      </c>
      <c r="AU65" s="180">
        <v>6.7923671407595435E-2</v>
      </c>
      <c r="AV65" s="180">
        <v>0.14125108090291016</v>
      </c>
      <c r="AW65" s="180">
        <v>0.125495398306357</v>
      </c>
      <c r="AX65" s="180">
        <v>5.3840678864516517E-2</v>
      </c>
      <c r="AY65" s="180">
        <v>-1.6187222989450217E-2</v>
      </c>
      <c r="AZ65" s="123">
        <v>259276616</v>
      </c>
      <c r="BA65" s="180">
        <v>0.14559954631418487</v>
      </c>
      <c r="BB65" s="180">
        <v>4.8139462943929429E-2</v>
      </c>
      <c r="BC65" s="123">
        <v>187.90974250573299</v>
      </c>
      <c r="BD65" s="123">
        <v>1269733950.6080799</v>
      </c>
      <c r="BE65" s="123">
        <v>798067.45265793742</v>
      </c>
      <c r="BF65" s="123">
        <v>1015148.0594768589</v>
      </c>
      <c r="BG65" s="180">
        <v>0.40327430581144874</v>
      </c>
      <c r="BH65" s="180">
        <v>0.39868326803864301</v>
      </c>
      <c r="BI65" s="180">
        <v>4.5000088269944838E-2</v>
      </c>
      <c r="BJ65" s="123">
        <v>451519924.69700003</v>
      </c>
      <c r="BK65" s="123">
        <v>172432350.072</v>
      </c>
      <c r="BL65" s="184">
        <v>1244397286.5625999</v>
      </c>
      <c r="BM65" s="184">
        <v>240537022.9043622</v>
      </c>
      <c r="BN65" s="184">
        <v>15502993.154550798</v>
      </c>
      <c r="BO65" s="184">
        <v>384908235.70858288</v>
      </c>
      <c r="BP65">
        <v>0.30082653446635899</v>
      </c>
      <c r="BQ65">
        <v>0.13383526424773085</v>
      </c>
      <c r="BR65" s="184">
        <v>1091399692.645494</v>
      </c>
      <c r="BS65" s="184">
        <v>53056768.242286302</v>
      </c>
      <c r="BT65" s="184">
        <v>1222596394.3878291</v>
      </c>
      <c r="BU65" s="185">
        <v>1.7627885318964864E-3</v>
      </c>
      <c r="BV65" s="185">
        <v>0.16615845350985703</v>
      </c>
    </row>
    <row r="66" spans="1:74">
      <c r="A66" s="181">
        <v>42094</v>
      </c>
      <c r="B66" s="123">
        <v>654709120.53199995</v>
      </c>
      <c r="C66" s="123">
        <v>1282933720.3125801</v>
      </c>
      <c r="D66" s="123">
        <v>107196588.75999999</v>
      </c>
      <c r="E66" s="123">
        <v>56965283.920000002</v>
      </c>
      <c r="F66" s="123">
        <v>67872956.397398353</v>
      </c>
      <c r="G66" s="123">
        <v>127435580.71537563</v>
      </c>
      <c r="H66" s="123">
        <v>6506920.6638799999</v>
      </c>
      <c r="I66" s="123">
        <v>4480726.7951060105</v>
      </c>
      <c r="J66" s="123">
        <v>879565.7</v>
      </c>
      <c r="K66" s="123">
        <v>1219141.0613774101</v>
      </c>
      <c r="L66" s="123">
        <v>1226776.6399999999</v>
      </c>
      <c r="M66" s="123">
        <v>4893253.5999999996</v>
      </c>
      <c r="N66" s="123">
        <v>4788480.98141535</v>
      </c>
      <c r="O66" s="123">
        <v>2348119479.2595615</v>
      </c>
      <c r="P66" s="125">
        <v>0.47986874811874897</v>
      </c>
      <c r="Q66" s="125">
        <v>0.46876840765199301</v>
      </c>
      <c r="R66" s="125">
        <v>0.49036834193826512</v>
      </c>
      <c r="S66" s="125">
        <v>0.469726313944132</v>
      </c>
      <c r="T66" s="123">
        <v>833005833.15091991</v>
      </c>
      <c r="U66" s="123">
        <v>1179764772.4596701</v>
      </c>
      <c r="V66" s="123">
        <v>130365959.78</v>
      </c>
      <c r="W66" s="123">
        <v>33795912.899999999</v>
      </c>
      <c r="X66" s="123">
        <v>2383228662.86235</v>
      </c>
      <c r="Y66" s="123">
        <v>-54792079.969762087</v>
      </c>
      <c r="Z66" s="123">
        <v>163056452.4948982</v>
      </c>
      <c r="AA66" s="123">
        <v>263338862.65340638</v>
      </c>
      <c r="AB66" s="123">
        <v>27426661.760457993</v>
      </c>
      <c r="AC66" s="123">
        <v>913853.03223903</v>
      </c>
      <c r="AD66" s="123">
        <v>274081.818181818</v>
      </c>
      <c r="AE66" s="187">
        <v>0.1842154295462923</v>
      </c>
      <c r="AF66" s="187">
        <v>0.10973854296171341</v>
      </c>
      <c r="AG66" s="180">
        <v>0.13821900812611732</v>
      </c>
      <c r="AH66" s="180">
        <v>0.12304925000000003</v>
      </c>
      <c r="AI66" s="123">
        <v>-1996.109443063873</v>
      </c>
      <c r="AJ66" s="123">
        <v>471.13</v>
      </c>
      <c r="AK66" s="180">
        <v>0.17650720995252267</v>
      </c>
      <c r="AL66" s="180">
        <v>0.24800690594897232</v>
      </c>
      <c r="AM66" s="180">
        <v>0.48704376631171331</v>
      </c>
      <c r="AN66" s="180">
        <v>0.11444406175274451</v>
      </c>
      <c r="AO66" s="180">
        <v>0.13322821277796035</v>
      </c>
      <c r="AP66" s="180">
        <v>0.18659849138320456</v>
      </c>
      <c r="AQ66" s="123">
        <v>3257437571.0286598</v>
      </c>
      <c r="AR66" s="180">
        <v>0.61789997865560964</v>
      </c>
      <c r="AS66" s="123">
        <v>77869368.349999994</v>
      </c>
      <c r="AT66" s="123">
        <v>115157421.24280001</v>
      </c>
      <c r="AU66" s="180">
        <v>8.2128544977662157E-2</v>
      </c>
      <c r="AV66" s="180">
        <v>0.13856742439725758</v>
      </c>
      <c r="AW66" s="180">
        <v>0.124933784996847</v>
      </c>
      <c r="AX66" s="180">
        <v>5.9281644549445303E-2</v>
      </c>
      <c r="AY66" s="180">
        <v>-1.5195242035133588E-2</v>
      </c>
      <c r="AZ66" s="123">
        <v>294384309</v>
      </c>
      <c r="BA66" s="180">
        <v>0.15713950893904238</v>
      </c>
      <c r="BB66" s="180">
        <v>5.7387750519690285E-2</v>
      </c>
      <c r="BC66" s="123">
        <v>192.29119221511604</v>
      </c>
      <c r="BD66" s="123">
        <v>1221126902.4910519</v>
      </c>
      <c r="BE66" s="123">
        <v>807711.64596263564</v>
      </c>
      <c r="BF66" s="123">
        <v>576298.0637185605</v>
      </c>
      <c r="BG66" s="180">
        <v>0.38406783899554625</v>
      </c>
      <c r="BH66" s="180">
        <v>0.40468373388627199</v>
      </c>
      <c r="BI66" s="180">
        <v>2.0642027994133116E-2</v>
      </c>
      <c r="BJ66" s="123">
        <v>436434403.899176</v>
      </c>
      <c r="BK66" s="123">
        <v>169431212.57999998</v>
      </c>
      <c r="BL66" s="184">
        <v>1179764772.4596701</v>
      </c>
      <c r="BM66" s="184">
        <v>155009542.77499819</v>
      </c>
      <c r="BN66" s="184">
        <v>8046909.7198999999</v>
      </c>
      <c r="BO66" s="184">
        <v>263338862.65340638</v>
      </c>
      <c r="BP66">
        <v>0.38664030232052404</v>
      </c>
      <c r="BQ66">
        <v>0.24704030185350628</v>
      </c>
      <c r="BR66" s="184">
        <v>1064559055.2528822</v>
      </c>
      <c r="BS66" s="184">
        <v>52606495.799426295</v>
      </c>
      <c r="BT66" s="184">
        <v>1244873248.853976</v>
      </c>
      <c r="BU66" s="185">
        <v>2.4771816655297929E-3</v>
      </c>
      <c r="BV66" s="185">
        <v>-5.2990795564366922E-2</v>
      </c>
    </row>
    <row r="67" spans="1:74">
      <c r="A67" s="179">
        <v>42185</v>
      </c>
      <c r="B67" s="123">
        <v>643635875.4619</v>
      </c>
      <c r="C67" s="123">
        <v>1273153796.5051701</v>
      </c>
      <c r="D67" s="123">
        <v>107118982.28999999</v>
      </c>
      <c r="E67" s="123">
        <v>58752112.439999998</v>
      </c>
      <c r="F67" s="123">
        <v>70456774.316031098</v>
      </c>
      <c r="G67" s="123">
        <v>147189809.09771463</v>
      </c>
      <c r="H67" s="123">
        <v>7406100.1187199997</v>
      </c>
      <c r="I67" s="123">
        <v>4637592.8193526994</v>
      </c>
      <c r="J67" s="123">
        <v>1105248</v>
      </c>
      <c r="K67" s="123">
        <v>1233977.5045330301</v>
      </c>
      <c r="L67" s="123">
        <v>1238943.48</v>
      </c>
      <c r="M67" s="123">
        <v>4967908.6999999993</v>
      </c>
      <c r="N67" s="123">
        <v>4847259.3522516703</v>
      </c>
      <c r="O67" s="123">
        <v>2348178180.113071</v>
      </c>
      <c r="P67" s="125">
        <v>0.47266935081014499</v>
      </c>
      <c r="Q67" s="125">
        <v>0.47723525651163701</v>
      </c>
      <c r="R67" s="125">
        <v>0.48443419455620529</v>
      </c>
      <c r="S67" s="125">
        <v>0.478938366103559</v>
      </c>
      <c r="T67" s="123">
        <v>819637405.7405498</v>
      </c>
      <c r="U67" s="123">
        <v>1170274591.93922</v>
      </c>
      <c r="V67" s="123">
        <v>131127504.78999999</v>
      </c>
      <c r="W67" s="123">
        <v>34743589.939999998</v>
      </c>
      <c r="X67" s="123">
        <v>2385473368.7615881</v>
      </c>
      <c r="Y67" s="123">
        <v>8182000.2591215968</v>
      </c>
      <c r="Z67" s="123">
        <v>190314480.44816473</v>
      </c>
      <c r="AA67" s="123">
        <v>290476937.11409849</v>
      </c>
      <c r="AB67" s="123">
        <v>31040608.189941823</v>
      </c>
      <c r="AC67" s="123">
        <v>1226931.8869009195</v>
      </c>
      <c r="AD67" s="123">
        <v>274250</v>
      </c>
      <c r="AE67" s="187">
        <v>0.18386492886759001</v>
      </c>
      <c r="AF67" s="187">
        <v>0.11171362224004222</v>
      </c>
      <c r="AG67" s="180">
        <v>0.14027369617834154</v>
      </c>
      <c r="AH67" s="180">
        <v>0.12803966666666666</v>
      </c>
      <c r="AI67" s="123">
        <v>-1719.2849411339976</v>
      </c>
      <c r="AJ67" s="123">
        <v>472.53</v>
      </c>
      <c r="AK67" s="180">
        <v>0.17229897905774716</v>
      </c>
      <c r="AL67" s="180">
        <v>0.24256045242522678</v>
      </c>
      <c r="AM67" s="180">
        <v>0.4801765718362716</v>
      </c>
      <c r="AN67" s="180">
        <v>0.1253815426058745</v>
      </c>
      <c r="AO67" s="180">
        <v>0.13336731581777223</v>
      </c>
      <c r="AP67" s="180">
        <v>0.18753610968053666</v>
      </c>
      <c r="AQ67" s="123">
        <v>3231789867.5525298</v>
      </c>
      <c r="AR67" s="180">
        <v>0.6157306258239964</v>
      </c>
      <c r="AS67" s="123">
        <v>94113318</v>
      </c>
      <c r="AT67" s="123">
        <v>114840413.62900001</v>
      </c>
      <c r="AU67" s="180">
        <v>7.8063867598567135E-2</v>
      </c>
      <c r="AV67" s="180">
        <v>0.14499675228056619</v>
      </c>
      <c r="AW67" s="180">
        <v>0.124154169999703</v>
      </c>
      <c r="AX67" s="180">
        <v>5.9710758867887015E-2</v>
      </c>
      <c r="AY67" s="180">
        <v>-1.2440547759660775E-2</v>
      </c>
      <c r="AZ67" s="123">
        <v>331288941</v>
      </c>
      <c r="BA67" s="180">
        <v>0.17094418756116059</v>
      </c>
      <c r="BB67" s="180">
        <v>6.3228713642343157E-2</v>
      </c>
      <c r="BC67" s="123">
        <v>187.84963046088356</v>
      </c>
      <c r="BD67" s="123">
        <v>1250030768.9463561</v>
      </c>
      <c r="BE67" s="123">
        <v>820128.24224989221</v>
      </c>
      <c r="BF67" s="123">
        <v>722954.78099273657</v>
      </c>
      <c r="BG67" s="180">
        <v>0.38867186031427736</v>
      </c>
      <c r="BH67" s="180">
        <v>0.41056003014259601</v>
      </c>
      <c r="BI67" s="180">
        <v>5.4958284526462897E-3</v>
      </c>
      <c r="BJ67" s="123">
        <v>422879410.14196998</v>
      </c>
      <c r="BK67" s="123">
        <v>170842460.23952299</v>
      </c>
      <c r="BL67" s="184">
        <v>1170274591.93922</v>
      </c>
      <c r="BM67" s="184">
        <v>179078544.10176474</v>
      </c>
      <c r="BN67" s="184">
        <v>11235936.346400002</v>
      </c>
      <c r="BO67" s="184">
        <v>290476937.11409849</v>
      </c>
      <c r="BP67">
        <v>0.10161816655996958</v>
      </c>
      <c r="BQ67">
        <v>0.26742841264774231</v>
      </c>
      <c r="BR67" s="184">
        <v>953316563.27485681</v>
      </c>
      <c r="BS67" s="184">
        <v>48779405.111688599</v>
      </c>
      <c r="BT67" s="184">
        <v>1225834422.2447071</v>
      </c>
      <c r="BU67" s="185">
        <v>2.4090380461869731E-3</v>
      </c>
      <c r="BV67" s="185">
        <v>-0.25407181963255265</v>
      </c>
    </row>
    <row r="68" spans="1:74">
      <c r="A68" s="181">
        <v>42277</v>
      </c>
      <c r="B68" s="123">
        <v>637411720.9404</v>
      </c>
      <c r="C68" s="123">
        <v>1270937798.8171999</v>
      </c>
      <c r="D68" s="123">
        <v>103686911.86</v>
      </c>
      <c r="E68" s="123">
        <v>52270406.550000004</v>
      </c>
      <c r="F68" s="123">
        <v>74253761.373060346</v>
      </c>
      <c r="G68" s="123">
        <v>174954073.21826833</v>
      </c>
      <c r="H68" s="123">
        <v>8555789.7817000002</v>
      </c>
      <c r="I68" s="123">
        <v>5440672.7700834759</v>
      </c>
      <c r="J68" s="123">
        <v>1523902.7000000004</v>
      </c>
      <c r="K68" s="123">
        <v>1249061.7597036201</v>
      </c>
      <c r="L68" s="123">
        <v>1251322.47</v>
      </c>
      <c r="M68" s="123">
        <v>5048310.3</v>
      </c>
      <c r="N68" s="123">
        <v>4906433.89267122</v>
      </c>
      <c r="O68" s="123">
        <v>2359982179.18221</v>
      </c>
      <c r="P68" s="125">
        <v>0.46747961970210311</v>
      </c>
      <c r="Q68" s="125">
        <v>0.48478015827474602</v>
      </c>
      <c r="R68" s="125">
        <v>0.48099744759780305</v>
      </c>
      <c r="S68" s="125">
        <v>0.48730803277395901</v>
      </c>
      <c r="T68" s="123">
        <v>818406281.05446994</v>
      </c>
      <c r="U68" s="123">
        <v>1165462844.14136</v>
      </c>
      <c r="V68" s="123">
        <v>126550654.14</v>
      </c>
      <c r="W68" s="123">
        <v>29406664.27</v>
      </c>
      <c r="X68" s="123">
        <v>2403030740.7489424</v>
      </c>
      <c r="Y68" s="123">
        <v>28887790.737901278</v>
      </c>
      <c r="Z68" s="123">
        <v>180876506.8779586</v>
      </c>
      <c r="AA68" s="123">
        <v>296989362.59800744</v>
      </c>
      <c r="AB68" s="123">
        <v>34930663.221841164</v>
      </c>
      <c r="AC68" s="123">
        <v>1677815.1887230424</v>
      </c>
      <c r="AD68" s="123">
        <v>274350</v>
      </c>
      <c r="AE68" s="187">
        <v>0.18851063940921337</v>
      </c>
      <c r="AF68" s="187">
        <v>0.11317906624394131</v>
      </c>
      <c r="AG68" s="180">
        <v>0.14169274064947671</v>
      </c>
      <c r="AH68" s="180">
        <v>0.12137666666666666</v>
      </c>
      <c r="AI68" s="123">
        <v>-1448.3446378218987</v>
      </c>
      <c r="AJ68" s="123">
        <v>473.71</v>
      </c>
      <c r="AK68" s="180">
        <v>0.16886181179143459</v>
      </c>
      <c r="AL68" s="180">
        <v>0.23668701751779403</v>
      </c>
      <c r="AM68" s="180">
        <v>0.47600694052997145</v>
      </c>
      <c r="AN68" s="180">
        <v>0.12620722556413955</v>
      </c>
      <c r="AO68" s="180">
        <v>0.1312300611174009</v>
      </c>
      <c r="AP68" s="180">
        <v>0.19341448760392688</v>
      </c>
      <c r="AQ68" s="123">
        <v>3298438198.2871699</v>
      </c>
      <c r="AR68" s="180">
        <v>0.60145711574223937</v>
      </c>
      <c r="AS68" s="123">
        <v>106791167</v>
      </c>
      <c r="AT68" s="123">
        <v>115396219.62399998</v>
      </c>
      <c r="AU68" s="180">
        <v>8.0353073868012437E-2</v>
      </c>
      <c r="AV68" s="180">
        <v>0.15202632884047662</v>
      </c>
      <c r="AW68" s="180">
        <v>0.123137878706734</v>
      </c>
      <c r="AX68" s="180">
        <v>6.5372760702479368E-2</v>
      </c>
      <c r="AY68" s="180">
        <v>-9.9588124627926905E-3</v>
      </c>
      <c r="AZ68" s="123">
        <v>376961573</v>
      </c>
      <c r="BA68" s="180">
        <v>0.18995582626261232</v>
      </c>
      <c r="BB68" s="180">
        <v>6.7142227482418146E-2</v>
      </c>
      <c r="BC68" s="123">
        <v>184.20678496689277</v>
      </c>
      <c r="BD68" s="123">
        <v>1281159203.5583088</v>
      </c>
      <c r="BE68" s="123">
        <v>829858.26489168114</v>
      </c>
      <c r="BF68" s="123">
        <v>1038388.5766074489</v>
      </c>
      <c r="BG68" s="180">
        <v>0.39350474164690386</v>
      </c>
      <c r="BH68" s="180">
        <v>0.41635932659316699</v>
      </c>
      <c r="BI68" s="180">
        <v>-6.3105851761559584E-3</v>
      </c>
      <c r="BJ68" s="123">
        <v>413899618.12607205</v>
      </c>
      <c r="BK68" s="123">
        <v>173884328.445995</v>
      </c>
      <c r="BL68" s="184">
        <v>1165462844.14136</v>
      </c>
      <c r="BM68" s="184">
        <v>168257837.79585859</v>
      </c>
      <c r="BN68" s="184">
        <v>12618669.082099998</v>
      </c>
      <c r="BO68" s="184">
        <v>296989362.59800744</v>
      </c>
      <c r="BP68">
        <v>-0.30543282957582474</v>
      </c>
      <c r="BQ68">
        <v>0.12091304344275697</v>
      </c>
      <c r="BR68" s="184">
        <v>742882947.57698369</v>
      </c>
      <c r="BS68" s="184">
        <v>47404508.302950799</v>
      </c>
      <c r="BT68" s="184">
        <v>1235713398.0740952</v>
      </c>
      <c r="BU68" s="185">
        <v>2.3082799163041123E-3</v>
      </c>
      <c r="BV68" s="185">
        <v>-9.8252069519893181E-2</v>
      </c>
    </row>
    <row r="69" spans="1:74">
      <c r="A69" s="179">
        <v>42369</v>
      </c>
      <c r="B69" s="123">
        <v>650896001.13310003</v>
      </c>
      <c r="C69" s="123">
        <v>1282183009.47574</v>
      </c>
      <c r="D69" s="123">
        <v>107820981.58</v>
      </c>
      <c r="E69" s="123">
        <v>71502666.159999996</v>
      </c>
      <c r="F69" s="123">
        <v>90973367.928630009</v>
      </c>
      <c r="G69" s="123">
        <v>197384555.27955818</v>
      </c>
      <c r="H69" s="123">
        <v>9489065.1081399992</v>
      </c>
      <c r="I69" s="123">
        <v>5396711.7748131985</v>
      </c>
      <c r="J69" s="123">
        <v>1534916.7999999998</v>
      </c>
      <c r="K69" s="123">
        <v>1264341.5100145</v>
      </c>
      <c r="L69" s="123">
        <v>1263660.22</v>
      </c>
      <c r="M69" s="123">
        <v>5043633.2</v>
      </c>
      <c r="N69" s="123">
        <v>4966252.64484384</v>
      </c>
      <c r="O69" s="123">
        <v>2416257683.9575238</v>
      </c>
      <c r="P69" s="125">
        <v>0.4790708578802923</v>
      </c>
      <c r="Q69" s="125">
        <v>0.49257316266766199</v>
      </c>
      <c r="R69" s="125">
        <v>0.48653539333448498</v>
      </c>
      <c r="S69" s="125">
        <v>0.49548216981778198</v>
      </c>
      <c r="T69" s="123">
        <v>835830855.35669994</v>
      </c>
      <c r="U69" s="123">
        <v>1198285313.4686599</v>
      </c>
      <c r="V69" s="123">
        <v>129836501.42</v>
      </c>
      <c r="W69" s="123">
        <v>49487146.32</v>
      </c>
      <c r="X69" s="123">
        <v>2516683516.6565013</v>
      </c>
      <c r="Y69" s="123">
        <v>85690566.338473737</v>
      </c>
      <c r="Z69" s="123">
        <v>220219224.53989157</v>
      </c>
      <c r="AA69" s="123">
        <v>400417756.12799174</v>
      </c>
      <c r="AB69" s="123">
        <v>35443522.708943784</v>
      </c>
      <c r="AC69" s="123">
        <v>1707731.1100783183</v>
      </c>
      <c r="AD69" s="123">
        <v>274490.90909090912</v>
      </c>
      <c r="AE69" s="187">
        <v>0.18773434916601098</v>
      </c>
      <c r="AF69" s="187">
        <v>0.1137202624178342</v>
      </c>
      <c r="AG69" s="180">
        <v>0.13998251442088377</v>
      </c>
      <c r="AH69" s="180">
        <v>0.12296366666666665</v>
      </c>
      <c r="AI69" s="123">
        <v>-1281.4948510473682</v>
      </c>
      <c r="AJ69" s="123">
        <v>483.75</v>
      </c>
      <c r="AK69" s="180">
        <v>0.17473931957636699</v>
      </c>
      <c r="AL69" s="180">
        <v>0.24739555996829027</v>
      </c>
      <c r="AM69" s="180">
        <v>0.49898226474052498</v>
      </c>
      <c r="AN69" s="180">
        <v>0.12398581861726755</v>
      </c>
      <c r="AO69" s="180">
        <v>0.12917296388407057</v>
      </c>
      <c r="AP69" s="180">
        <v>0.19161897108043785</v>
      </c>
      <c r="AQ69" s="123">
        <v>3449591758.9309502</v>
      </c>
      <c r="AR69" s="180">
        <v>0.58966866544687735</v>
      </c>
      <c r="AS69" s="123">
        <v>107780432</v>
      </c>
      <c r="AT69" s="123">
        <v>116381592.30057999</v>
      </c>
      <c r="AU69" s="180">
        <v>7.2431050404230563E-2</v>
      </c>
      <c r="AV69" s="180">
        <v>0.14497493225561392</v>
      </c>
      <c r="AW69" s="180">
        <v>0.121879263123673</v>
      </c>
      <c r="AX69" s="180">
        <v>6.5855086042337974E-2</v>
      </c>
      <c r="AY69" s="180">
        <v>-8.1590007058388037E-3</v>
      </c>
      <c r="AZ69" s="123">
        <v>373179588</v>
      </c>
      <c r="BA69" s="180">
        <v>0.18470714161992269</v>
      </c>
      <c r="BB69" s="180">
        <v>7.2140959643685526E-2</v>
      </c>
      <c r="BC69" s="123">
        <v>187.66693391861551</v>
      </c>
      <c r="BD69" s="123">
        <v>1287524463.4227195</v>
      </c>
      <c r="BE69" s="123">
        <v>837675.35510966054</v>
      </c>
      <c r="BF69" s="123">
        <v>1028269.9789664835</v>
      </c>
      <c r="BG69" s="180">
        <v>0.39070668627198279</v>
      </c>
      <c r="BH69" s="180">
        <v>0.42155552034039201</v>
      </c>
      <c r="BI69" s="180">
        <v>-8.9467764832970031E-3</v>
      </c>
      <c r="BJ69" s="123">
        <v>423077988.15715003</v>
      </c>
      <c r="BK69" s="123">
        <v>178967009.637274</v>
      </c>
      <c r="BL69" s="184">
        <v>1198285313.4686599</v>
      </c>
      <c r="BM69" s="184">
        <v>207497797.93059158</v>
      </c>
      <c r="BN69" s="184">
        <v>12721426.609299997</v>
      </c>
      <c r="BO69" s="184">
        <v>400417756.12799174</v>
      </c>
      <c r="BP69">
        <v>-0.34960241661550207</v>
      </c>
      <c r="BQ69">
        <v>-4.1694194327708295E-2</v>
      </c>
      <c r="BR69" s="184">
        <v>709843722.60321307</v>
      </c>
      <c r="BS69" s="184">
        <v>44622941.757699996</v>
      </c>
      <c r="BT69" s="184">
        <v>1251222918.493504</v>
      </c>
      <c r="BU69" s="185">
        <v>2.4901225140279148E-3</v>
      </c>
      <c r="BV69" s="185">
        <v>-0.17942125868992542</v>
      </c>
    </row>
    <row r="70" spans="1:74">
      <c r="A70" s="181">
        <v>42460</v>
      </c>
      <c r="B70" s="123">
        <v>650345440.22860003</v>
      </c>
      <c r="C70" s="123">
        <v>1313112714.58144</v>
      </c>
      <c r="D70" s="123">
        <v>109657041.00999999</v>
      </c>
      <c r="E70" s="123">
        <v>70348074.370000005</v>
      </c>
      <c r="F70" s="123">
        <v>99414579.758530006</v>
      </c>
      <c r="G70" s="123">
        <v>193126074.98260102</v>
      </c>
      <c r="H70" s="123">
        <v>10660626.082909999</v>
      </c>
      <c r="I70" s="123">
        <v>6532501.6632962879</v>
      </c>
      <c r="J70" s="123">
        <v>893634.20000000019</v>
      </c>
      <c r="K70" s="123">
        <v>1279936.21417869</v>
      </c>
      <c r="L70" s="123">
        <v>1276870.02</v>
      </c>
      <c r="M70" s="123">
        <v>5057701.7</v>
      </c>
      <c r="N70" s="123">
        <v>5027052.3236939702</v>
      </c>
      <c r="O70" s="123">
        <v>2463569202.6838903</v>
      </c>
      <c r="P70" s="125">
        <v>0.48709262602100284</v>
      </c>
      <c r="Q70" s="125">
        <v>0.500365084239205</v>
      </c>
      <c r="R70" s="125">
        <v>0.49006237533521718</v>
      </c>
      <c r="S70" s="125">
        <v>0.50334021593047995</v>
      </c>
      <c r="T70" s="123">
        <v>849675649.46586001</v>
      </c>
      <c r="U70" s="123">
        <v>1232293336.4107399</v>
      </c>
      <c r="V70" s="123">
        <v>133880716.14999999</v>
      </c>
      <c r="W70" s="123">
        <v>46124399.230000004</v>
      </c>
      <c r="X70" s="123">
        <v>2571707883.743937</v>
      </c>
      <c r="Y70" s="123">
        <v>79709376.2575524</v>
      </c>
      <c r="Z70" s="123">
        <v>181017088.59920943</v>
      </c>
      <c r="AA70" s="123">
        <v>300357409.81932086</v>
      </c>
      <c r="AB70" s="123">
        <v>31856559.206312437</v>
      </c>
      <c r="AC70" s="123">
        <v>918542.30129485077</v>
      </c>
      <c r="AD70" s="123">
        <v>274718.18181818182</v>
      </c>
      <c r="AE70" s="187">
        <v>0.19050309462147857</v>
      </c>
      <c r="AF70" s="187">
        <v>9.9305697729046113E-2</v>
      </c>
      <c r="AG70" s="180">
        <v>0.13359976051702041</v>
      </c>
      <c r="AH70" s="180">
        <v>0.11690139999999999</v>
      </c>
      <c r="AI70" s="123">
        <v>-1105.615363495376</v>
      </c>
      <c r="AJ70" s="123">
        <v>480.79</v>
      </c>
      <c r="AK70" s="180">
        <v>0.177825478666749</v>
      </c>
      <c r="AL70" s="180">
        <v>0.2527665353693635</v>
      </c>
      <c r="AM70" s="180">
        <v>0.50847361831243176</v>
      </c>
      <c r="AN70" s="180">
        <v>0.12582879077131592</v>
      </c>
      <c r="AO70" s="180">
        <v>0.13098577327417504</v>
      </c>
      <c r="AP70" s="180">
        <v>0.19359481432257317</v>
      </c>
      <c r="AQ70" s="123">
        <v>3485510276.0847301</v>
      </c>
      <c r="AR70" s="180">
        <v>0.59732114409809556</v>
      </c>
      <c r="AS70" s="123">
        <v>102992329.65000001</v>
      </c>
      <c r="AT70" s="123">
        <v>116552896.25078</v>
      </c>
      <c r="AU70" s="180">
        <v>7.4035418381901558E-2</v>
      </c>
      <c r="AV70" s="180">
        <v>0.14069103506247424</v>
      </c>
      <c r="AW70" s="180">
        <v>0.120390730537589</v>
      </c>
      <c r="AX70" s="180">
        <v>7.0112364083889572E-2</v>
      </c>
      <c r="AY70" s="180">
        <v>-2.1085032808542889E-2</v>
      </c>
      <c r="AZ70" s="123">
        <v>350717236</v>
      </c>
      <c r="BA70" s="180">
        <v>0.1749067486599499</v>
      </c>
      <c r="BB70" s="180">
        <v>6.8960658302315958E-2</v>
      </c>
      <c r="BC70" s="123">
        <v>188.459661351645</v>
      </c>
      <c r="BD70" s="123">
        <v>1307213005.1677961</v>
      </c>
      <c r="BE70" s="123">
        <v>844368.50872613536</v>
      </c>
      <c r="BF70" s="123">
        <v>601664.20340878842</v>
      </c>
      <c r="BG70" s="180">
        <v>0.39231725393438033</v>
      </c>
      <c r="BH70" s="180">
        <v>0.426469080158424</v>
      </c>
      <c r="BI70" s="180">
        <v>-1.3277840595262769E-2</v>
      </c>
      <c r="BJ70" s="123">
        <v>429222192.13231897</v>
      </c>
      <c r="BK70" s="123">
        <v>177334796.89263901</v>
      </c>
      <c r="BL70" s="184">
        <v>1232293336.4107399</v>
      </c>
      <c r="BM70" s="184">
        <v>173195163.39660943</v>
      </c>
      <c r="BN70" s="184">
        <v>7821925.2026000014</v>
      </c>
      <c r="BO70" s="184">
        <v>300357409.81932086</v>
      </c>
      <c r="BP70">
        <v>-0.31612122443326218</v>
      </c>
      <c r="BQ70">
        <v>-0.21738457601615485</v>
      </c>
      <c r="BR70" s="184">
        <v>728029343.22482431</v>
      </c>
      <c r="BS70" s="184">
        <v>44397957.240400001</v>
      </c>
      <c r="BT70" s="184">
        <v>1288241465.6594186</v>
      </c>
      <c r="BU70" s="185">
        <v>2.3218017181338979E-3</v>
      </c>
      <c r="BV70" s="185">
        <v>-2.7959120349469346E-2</v>
      </c>
    </row>
    <row r="71" spans="1:74">
      <c r="A71" s="179">
        <v>42551</v>
      </c>
      <c r="B71" s="123">
        <v>660048185</v>
      </c>
      <c r="C71" s="123">
        <v>1325372818</v>
      </c>
      <c r="D71" s="123">
        <v>109963562.22000001</v>
      </c>
      <c r="E71" s="123">
        <v>67455867.920000002</v>
      </c>
      <c r="F71" s="123">
        <v>107883402.00283</v>
      </c>
      <c r="G71" s="123">
        <v>204405065.59723401</v>
      </c>
      <c r="H71" s="123">
        <v>12192396.381609999</v>
      </c>
      <c r="I71" s="123">
        <v>7367305.8705803631</v>
      </c>
      <c r="J71" s="123">
        <v>1132260.5999999999</v>
      </c>
      <c r="K71" s="123">
        <v>1296134.44046543</v>
      </c>
      <c r="L71" s="123">
        <v>1292693.8799999999</v>
      </c>
      <c r="M71" s="123">
        <v>5084714.3</v>
      </c>
      <c r="N71" s="123">
        <v>5089218.0069930097</v>
      </c>
      <c r="O71" s="123">
        <v>2511643333.5100927</v>
      </c>
      <c r="P71" s="125">
        <v>0.49395957871420482</v>
      </c>
      <c r="Q71" s="125">
        <v>0.50808090432007602</v>
      </c>
      <c r="R71" s="125">
        <v>0.49352244884359159</v>
      </c>
      <c r="S71" s="125">
        <v>0.51089615560169499</v>
      </c>
      <c r="T71" s="123">
        <v>840120195.61666012</v>
      </c>
      <c r="U71" s="123">
        <v>1262826864.72805</v>
      </c>
      <c r="V71" s="123">
        <v>133483874.29000001</v>
      </c>
      <c r="W71" s="123">
        <v>43935555.850000001</v>
      </c>
      <c r="X71" s="123">
        <v>2612214660.3369646</v>
      </c>
      <c r="Y71" s="123">
        <v>52309154.580545664</v>
      </c>
      <c r="Z71" s="123">
        <v>189621055.74471408</v>
      </c>
      <c r="AA71" s="123">
        <v>291513324.48669642</v>
      </c>
      <c r="AB71" s="123">
        <v>31331080.112435337</v>
      </c>
      <c r="AC71" s="123">
        <v>1208878.9487556017</v>
      </c>
      <c r="AD71" s="123">
        <v>274890.90909090912</v>
      </c>
      <c r="AE71" s="187">
        <v>0.18478410264410283</v>
      </c>
      <c r="AF71" s="187">
        <v>0.10490417759531423</v>
      </c>
      <c r="AG71" s="180">
        <v>0.13638585162009445</v>
      </c>
      <c r="AH71" s="180">
        <v>0.10674533333333334</v>
      </c>
      <c r="AI71" s="123">
        <v>-1055.0083633568718</v>
      </c>
      <c r="AJ71" s="123">
        <v>478.88</v>
      </c>
      <c r="AK71" s="180">
        <v>0.17660253960853312</v>
      </c>
      <c r="AL71" s="180">
        <v>0.25699819959954284</v>
      </c>
      <c r="AM71" s="180">
        <v>0.5137387287102767</v>
      </c>
      <c r="AN71" s="180">
        <v>0.12626638791539463</v>
      </c>
      <c r="AO71" s="180">
        <v>0.12940804068519446</v>
      </c>
      <c r="AP71" s="180">
        <v>0.18892950301801792</v>
      </c>
      <c r="AQ71" s="123">
        <v>3448299792.5851898</v>
      </c>
      <c r="AR71" s="180">
        <v>0.6098504152297417</v>
      </c>
      <c r="AS71" s="123">
        <v>96383039.099999994</v>
      </c>
      <c r="AT71" s="123">
        <v>117561909.60058001</v>
      </c>
      <c r="AU71" s="180">
        <v>7.4145152886265928E-2</v>
      </c>
      <c r="AV71" s="180">
        <v>0.13644987758474961</v>
      </c>
      <c r="AW71" s="180">
        <v>0.118699123028757</v>
      </c>
      <c r="AX71" s="180">
        <v>6.6084979615345832E-2</v>
      </c>
      <c r="AY71" s="180">
        <v>-1.3794945433442771E-2</v>
      </c>
      <c r="AZ71" s="123">
        <v>330809483.59999996</v>
      </c>
      <c r="BA71" s="180">
        <v>0.16356734326593</v>
      </c>
      <c r="BB71" s="180">
        <v>5.9493722741825697E-2</v>
      </c>
      <c r="BC71" s="123">
        <v>185.73494194411512</v>
      </c>
      <c r="BD71" s="123">
        <v>1352272925.7189574</v>
      </c>
      <c r="BE71" s="123">
        <v>850623.76456346596</v>
      </c>
      <c r="BF71" s="123">
        <v>740539.45434080844</v>
      </c>
      <c r="BG71" s="180">
        <v>0.40215985501169543</v>
      </c>
      <c r="BH71" s="180">
        <v>0.43167697507222402</v>
      </c>
      <c r="BI71" s="180">
        <v>-1.7373706758103402E-2</v>
      </c>
      <c r="BJ71" s="123">
        <v>426126773.02670097</v>
      </c>
      <c r="BK71" s="123">
        <v>178560785</v>
      </c>
      <c r="BL71" s="184">
        <v>1262826864.72805</v>
      </c>
      <c r="BM71" s="184">
        <v>177100534.59671408</v>
      </c>
      <c r="BN71" s="184">
        <v>12520521.148</v>
      </c>
      <c r="BO71" s="184">
        <v>291513324.48669642</v>
      </c>
      <c r="BP71">
        <v>-0.23839429451889083</v>
      </c>
      <c r="BQ71">
        <v>-0.30238769128586995</v>
      </c>
      <c r="BR71" s="184">
        <v>726051333.71977377</v>
      </c>
      <c r="BS71" s="184">
        <v>45682542.041999996</v>
      </c>
      <c r="BT71" s="184">
        <v>1289277853.0320165</v>
      </c>
      <c r="BU71" s="185">
        <v>2.3369520179001846E-3</v>
      </c>
      <c r="BV71" s="185">
        <v>0.11432823771839717</v>
      </c>
    </row>
    <row r="72" spans="1:74">
      <c r="A72" s="181">
        <v>42643</v>
      </c>
      <c r="B72" s="123">
        <v>656766720</v>
      </c>
      <c r="C72" s="123">
        <v>1323822852</v>
      </c>
      <c r="D72" s="123">
        <v>109537103.35000001</v>
      </c>
      <c r="E72" s="123">
        <v>69426193.289999992</v>
      </c>
      <c r="F72" s="123">
        <v>115445020.00283</v>
      </c>
      <c r="G72" s="123">
        <v>215938273.79804501</v>
      </c>
      <c r="H72" s="123">
        <v>13224965.45568</v>
      </c>
      <c r="I72" s="123">
        <v>8065508.1564784702</v>
      </c>
      <c r="J72" s="123">
        <v>1525628.4000000006</v>
      </c>
      <c r="K72" s="123">
        <v>1312983.3183851</v>
      </c>
      <c r="L72" s="123">
        <v>1311705.23</v>
      </c>
      <c r="M72" s="123">
        <v>5086440</v>
      </c>
      <c r="N72" s="123">
        <v>5153153.9283725601</v>
      </c>
      <c r="O72" s="123">
        <v>2544540333.3136625</v>
      </c>
      <c r="P72" s="125">
        <v>0.50025957905994423</v>
      </c>
      <c r="Q72" s="125">
        <v>0.51568845581646106</v>
      </c>
      <c r="R72" s="125">
        <v>0.49378310228688715</v>
      </c>
      <c r="S72" s="125">
        <v>0.51796093720353997</v>
      </c>
      <c r="T72" s="123">
        <v>846870065.08126998</v>
      </c>
      <c r="U72" s="123">
        <v>1269502618.3674901</v>
      </c>
      <c r="V72" s="123">
        <v>130549694.58</v>
      </c>
      <c r="W72" s="123">
        <v>48413602.060000002</v>
      </c>
      <c r="X72" s="123">
        <v>2648009747.5017934</v>
      </c>
      <c r="Y72" s="123">
        <v>42227647.111208141</v>
      </c>
      <c r="Z72" s="123">
        <v>189939159</v>
      </c>
      <c r="AA72" s="123">
        <v>347392967.26899993</v>
      </c>
      <c r="AB72" s="123">
        <v>28802024.007158224</v>
      </c>
      <c r="AC72" s="123">
        <v>1651058.4898057838</v>
      </c>
      <c r="AD72" s="123">
        <v>274968.18181818182</v>
      </c>
      <c r="AE72" s="187">
        <v>0.17803280053029483</v>
      </c>
      <c r="AF72" s="187">
        <v>0.10362096827275159</v>
      </c>
      <c r="AG72" s="180">
        <v>0.12992447805316473</v>
      </c>
      <c r="AH72" s="180">
        <v>9.0626999999999971E-2</v>
      </c>
      <c r="AI72" s="123">
        <v>-957.08531897729085</v>
      </c>
      <c r="AJ72" s="123">
        <v>474.46</v>
      </c>
      <c r="AK72" s="180">
        <v>0.1781593501228502</v>
      </c>
      <c r="AL72" s="180">
        <v>0.25910385661238311</v>
      </c>
      <c r="AM72" s="180">
        <v>0.5206017858269818</v>
      </c>
      <c r="AN72" s="180">
        <v>0.12267072684600461</v>
      </c>
      <c r="AO72" s="180">
        <v>0.12461548524399814</v>
      </c>
      <c r="AP72" s="180">
        <v>0.18323217682581058</v>
      </c>
      <c r="AQ72" s="123">
        <v>3546606193.4325399</v>
      </c>
      <c r="AR72" s="180">
        <v>0.59673179598224702</v>
      </c>
      <c r="AS72" s="123">
        <v>89493747.499999985</v>
      </c>
      <c r="AT72" s="123">
        <v>118335243.20058002</v>
      </c>
      <c r="AU72" s="180">
        <v>6.3435369442901485E-2</v>
      </c>
      <c r="AV72" s="180">
        <v>0.12187674011527944</v>
      </c>
      <c r="AW72" s="180">
        <v>0.11684397036778001</v>
      </c>
      <c r="AX72" s="180">
        <v>6.1188830162514821E-2</v>
      </c>
      <c r="AY72" s="180">
        <v>-1.3223002095028413E-2</v>
      </c>
      <c r="AZ72" s="123">
        <v>322758355.59999996</v>
      </c>
      <c r="BA72" s="180">
        <v>0.15738741316640456</v>
      </c>
      <c r="BB72" s="180">
        <v>5.8604278326510016E-2</v>
      </c>
      <c r="BC72" s="123">
        <v>180.78630796906441</v>
      </c>
      <c r="BD72" s="123">
        <v>1407485092.1503835</v>
      </c>
      <c r="BE72" s="123">
        <v>856981.31967760541</v>
      </c>
      <c r="BF72" s="123">
        <v>1012200.0878027271</v>
      </c>
      <c r="BG72" s="180">
        <v>0.41523034205324616</v>
      </c>
      <c r="BH72" s="180">
        <v>0.43736654929033902</v>
      </c>
      <c r="BI72" s="180">
        <v>-2.4177834916652818E-2</v>
      </c>
      <c r="BJ72" s="123">
        <v>419555263</v>
      </c>
      <c r="BK72" s="123">
        <v>181094144</v>
      </c>
      <c r="BL72" s="184">
        <v>1269502618.3674901</v>
      </c>
      <c r="BM72" s="184">
        <v>175216095.74349999</v>
      </c>
      <c r="BN72" s="184">
        <v>14723063.256499998</v>
      </c>
      <c r="BO72" s="184">
        <v>347392967.26899993</v>
      </c>
      <c r="BP72">
        <v>-1.3290594355102492E-2</v>
      </c>
      <c r="BQ72">
        <v>-0.22935213248068939</v>
      </c>
      <c r="BR72" s="184">
        <v>733009591.66741514</v>
      </c>
      <c r="BS72" s="184">
        <v>47786936.216399997</v>
      </c>
      <c r="BT72" s="184">
        <v>1339681457.7030091</v>
      </c>
      <c r="BU72" s="185">
        <v>2.2532597710289703E-3</v>
      </c>
      <c r="BV72" s="185">
        <v>0.1667683145273342</v>
      </c>
    </row>
    <row r="73" spans="1:74">
      <c r="A73" s="179">
        <v>42735</v>
      </c>
      <c r="B73" s="123">
        <v>703960184</v>
      </c>
      <c r="C73" s="123">
        <v>1340259766</v>
      </c>
      <c r="D73" s="123">
        <v>111462366.68000001</v>
      </c>
      <c r="E73" s="123">
        <v>93294556.260000005</v>
      </c>
      <c r="F73" s="123">
        <v>120204633.00283</v>
      </c>
      <c r="G73" s="123">
        <v>234081983.27782699</v>
      </c>
      <c r="H73" s="123">
        <v>14348471.196599999</v>
      </c>
      <c r="I73" s="123">
        <v>8895964.7099278383</v>
      </c>
      <c r="J73" s="123">
        <v>1515770.3000000003</v>
      </c>
      <c r="K73" s="123">
        <v>1330427.55629779</v>
      </c>
      <c r="L73" s="123">
        <v>1333664.71</v>
      </c>
      <c r="M73" s="123">
        <v>5067293.5000000009</v>
      </c>
      <c r="N73" s="123">
        <v>5219261.5066473503</v>
      </c>
      <c r="O73" s="123">
        <v>2626507925.1271849</v>
      </c>
      <c r="P73" s="125">
        <v>0.51832559632221509</v>
      </c>
      <c r="Q73" s="125">
        <v>0.52394531643180398</v>
      </c>
      <c r="R73" s="125">
        <v>0.50323363214930206</v>
      </c>
      <c r="S73" s="125">
        <v>0.52514882531593998</v>
      </c>
      <c r="T73" s="123">
        <v>903442451.30479002</v>
      </c>
      <c r="U73" s="123">
        <v>1432316656.7244699</v>
      </c>
      <c r="V73" s="123">
        <v>136163760.56999999</v>
      </c>
      <c r="W73" s="123">
        <v>68593162.370000005</v>
      </c>
      <c r="X73" s="123">
        <v>2918047083.1564445</v>
      </c>
      <c r="Y73" s="123">
        <v>244892476.95452774</v>
      </c>
      <c r="Z73" s="123">
        <v>229080158.68699998</v>
      </c>
      <c r="AA73" s="123">
        <v>490576728.89120001</v>
      </c>
      <c r="AB73" s="123">
        <v>25506052.374028098</v>
      </c>
      <c r="AC73" s="123">
        <v>1660807.7755759261</v>
      </c>
      <c r="AD73" s="123">
        <v>275218.18181818182</v>
      </c>
      <c r="AE73" s="187">
        <v>0.17587634450789338</v>
      </c>
      <c r="AF73" s="187">
        <v>0.10190088678286871</v>
      </c>
      <c r="AG73" s="180">
        <v>0.1254486494557448</v>
      </c>
      <c r="AH73" s="180">
        <v>7.8974333333333299E-2</v>
      </c>
      <c r="AI73" s="123">
        <v>-905.84556190366959</v>
      </c>
      <c r="AJ73" s="123">
        <v>483.94</v>
      </c>
      <c r="AK73" s="180">
        <v>0.19112911551839362</v>
      </c>
      <c r="AL73" s="180">
        <v>0.29619555668020209</v>
      </c>
      <c r="AM73" s="180">
        <v>0.5758591017387179</v>
      </c>
      <c r="AN73" s="180">
        <v>0.12323106890753562</v>
      </c>
      <c r="AO73" s="180">
        <v>0.11979514612253986</v>
      </c>
      <c r="AP73" s="180">
        <v>0.18014722742304956</v>
      </c>
      <c r="AQ73" s="123">
        <v>3987027539.02598</v>
      </c>
      <c r="AR73" s="180">
        <v>0.58583972274239149</v>
      </c>
      <c r="AS73" s="123">
        <v>56721332.069049999</v>
      </c>
      <c r="AT73" s="123">
        <v>118151964.06479</v>
      </c>
      <c r="AU73" s="180">
        <v>6.8224538536813081E-2</v>
      </c>
      <c r="AV73" s="180">
        <v>0.11655391136548493</v>
      </c>
      <c r="AW73" s="180">
        <v>0.11487589654686001</v>
      </c>
      <c r="AX73" s="180">
        <v>6.1000447961033377E-2</v>
      </c>
      <c r="AY73" s="180">
        <v>-1.2975009763991296E-2</v>
      </c>
      <c r="AZ73" s="123">
        <v>362164309.56123</v>
      </c>
      <c r="BA73" s="180">
        <v>0.17379566510397207</v>
      </c>
      <c r="BB73" s="180">
        <v>5.5192235528324897E-2</v>
      </c>
      <c r="BC73" s="123">
        <v>185.64367948253224</v>
      </c>
      <c r="BD73" s="123">
        <v>1414811391.61235</v>
      </c>
      <c r="BE73" s="123">
        <v>864312.52402182482</v>
      </c>
      <c r="BF73" s="123">
        <v>1018100.90093955</v>
      </c>
      <c r="BG73" s="180">
        <v>0.41413726578009935</v>
      </c>
      <c r="BH73" s="180">
        <v>0.44261407277964099</v>
      </c>
      <c r="BI73" s="180">
        <v>-2.1915193166637925E-2</v>
      </c>
      <c r="BJ73" s="123">
        <v>434223184</v>
      </c>
      <c r="BK73" s="123">
        <v>183688781</v>
      </c>
      <c r="BL73" s="184">
        <v>1432316656.7244699</v>
      </c>
      <c r="BM73" s="184">
        <v>214445730.99689999</v>
      </c>
      <c r="BN73" s="184">
        <v>14634427.690099997</v>
      </c>
      <c r="BO73" s="184">
        <v>490576728.89120001</v>
      </c>
      <c r="BP73">
        <v>4.2423143533725893E-2</v>
      </c>
      <c r="BQ73">
        <v>-0.1313457424433824</v>
      </c>
      <c r="BR73" s="184">
        <v>739957524.73372352</v>
      </c>
      <c r="BS73" s="184">
        <v>49699937.297199994</v>
      </c>
      <c r="BT73" s="184">
        <v>1429840430.4662173</v>
      </c>
      <c r="BU73" s="185">
        <v>2.6495330198050837E-3</v>
      </c>
      <c r="BV73" s="185">
        <v>0.15037630130267798</v>
      </c>
    </row>
    <row r="74" spans="1:74">
      <c r="A74" s="181">
        <v>42825</v>
      </c>
      <c r="B74" s="123">
        <v>722876688</v>
      </c>
      <c r="C74" s="123">
        <v>1344805097</v>
      </c>
      <c r="D74" s="123">
        <v>115116660.15000001</v>
      </c>
      <c r="E74" s="123">
        <v>114869107.5</v>
      </c>
      <c r="F74" s="123">
        <v>107129006.603</v>
      </c>
      <c r="G74" s="123">
        <v>215398673.43000001</v>
      </c>
      <c r="H74" s="123">
        <v>15346143.2623</v>
      </c>
      <c r="I74" s="123">
        <v>9411850.6061401293</v>
      </c>
      <c r="J74" s="123">
        <v>971041</v>
      </c>
      <c r="K74" s="123">
        <v>1348544.76573962</v>
      </c>
      <c r="L74" s="123">
        <v>1359049.47</v>
      </c>
      <c r="M74" s="123">
        <v>5144700.3000000007</v>
      </c>
      <c r="N74" s="123">
        <v>5287900.46442685</v>
      </c>
      <c r="O74" s="123">
        <v>2646660533.4435339</v>
      </c>
      <c r="P74" s="125">
        <v>0.51444406459274861</v>
      </c>
      <c r="Q74" s="125">
        <v>0.53142681508987299</v>
      </c>
      <c r="R74" s="125">
        <v>0.50051254770174702</v>
      </c>
      <c r="S74" s="125">
        <v>0.53168266485705995</v>
      </c>
      <c r="T74" s="123">
        <v>890624378.78613007</v>
      </c>
      <c r="U74" s="123">
        <v>1438507256.6357</v>
      </c>
      <c r="V74" s="123">
        <v>140522547.85999998</v>
      </c>
      <c r="W74" s="123">
        <v>89463219.789999992</v>
      </c>
      <c r="X74" s="123">
        <v>2906403076.9732704</v>
      </c>
      <c r="Y74" s="123">
        <v>11587115.332830772</v>
      </c>
      <c r="Z74" s="123">
        <v>201516880.04589996</v>
      </c>
      <c r="AA74" s="123">
        <v>368375902.89909995</v>
      </c>
      <c r="AB74" s="123">
        <v>18214587.940260276</v>
      </c>
      <c r="AC74" s="123">
        <v>1026651.3911043132</v>
      </c>
      <c r="AD74" s="123">
        <v>270050</v>
      </c>
      <c r="AE74" s="187">
        <v>0.17201456941749579</v>
      </c>
      <c r="AF74" s="187">
        <v>9.7079871152067204E-2</v>
      </c>
      <c r="AG74" s="180">
        <v>0.12357714757588083</v>
      </c>
      <c r="AH74" s="180">
        <v>7.5854333333333329E-2</v>
      </c>
      <c r="AI74" s="123">
        <v>-911.91169033148446</v>
      </c>
      <c r="AJ74" s="123">
        <v>483.45</v>
      </c>
      <c r="AK74" s="180">
        <v>0.18587943138441188</v>
      </c>
      <c r="AL74" s="180">
        <v>0.29699892847513387</v>
      </c>
      <c r="AM74" s="180">
        <v>0.5649314649044318</v>
      </c>
      <c r="AN74" s="180">
        <v>0.12462923914326669</v>
      </c>
      <c r="AO74" s="180">
        <v>0.11827097920619083</v>
      </c>
      <c r="AP74" s="180">
        <v>0.17558876664715894</v>
      </c>
      <c r="AQ74" s="123">
        <v>3960793199.8902302</v>
      </c>
      <c r="AR74" s="180">
        <v>0.58804676686638924</v>
      </c>
      <c r="AS74" s="123">
        <v>54873263.069049999</v>
      </c>
      <c r="AT74" s="123">
        <v>118766452.06479</v>
      </c>
      <c r="AU74" s="180">
        <v>5.9412839558198406E-2</v>
      </c>
      <c r="AV74" s="180">
        <v>9.7802729896227042E-2</v>
      </c>
      <c r="AW74" s="180">
        <v>0.112848671039289</v>
      </c>
      <c r="AX74" s="180">
        <v>5.9165898378206794E-2</v>
      </c>
      <c r="AY74" s="180">
        <v>-1.5768799887221796E-2</v>
      </c>
      <c r="AZ74" s="123">
        <v>414567718.56123</v>
      </c>
      <c r="BA74" s="180">
        <v>0.19199510126675848</v>
      </c>
      <c r="BB74" s="180">
        <v>5.0939221691274315E-2</v>
      </c>
      <c r="BC74" s="123">
        <v>188.21374945913996</v>
      </c>
      <c r="BD74" s="123">
        <v>1406199356.3430431</v>
      </c>
      <c r="BE74" s="123">
        <v>872759.84034027904</v>
      </c>
      <c r="BF74" s="123">
        <v>645063.63532965933</v>
      </c>
      <c r="BG74" s="180">
        <v>0.40822381117664885</v>
      </c>
      <c r="BH74" s="180">
        <v>0.447612689138355</v>
      </c>
      <c r="BI74" s="180">
        <v>-3.1170117155312926E-2</v>
      </c>
      <c r="BJ74" s="123">
        <v>451178352</v>
      </c>
      <c r="BK74" s="123">
        <v>182395275</v>
      </c>
      <c r="BL74" s="184">
        <v>1438507256.6357</v>
      </c>
      <c r="BM74" s="184">
        <v>190103663.46339995</v>
      </c>
      <c r="BN74" s="184">
        <v>11413216.582500001</v>
      </c>
      <c r="BO74" s="184">
        <v>368375902.89909995</v>
      </c>
      <c r="BP74">
        <v>3.960922982576065E-2</v>
      </c>
      <c r="BQ74">
        <v>-4.2413128878626694E-2</v>
      </c>
      <c r="BR74" s="184">
        <v>756866024.80051398</v>
      </c>
      <c r="BS74" s="184">
        <v>53291228.677100003</v>
      </c>
      <c r="BT74" s="184">
        <v>1497858923.5459962</v>
      </c>
      <c r="BU74" s="185">
        <v>-1.6992620536748437E-2</v>
      </c>
      <c r="BV74" s="185">
        <v>0.45913138861341429</v>
      </c>
    </row>
    <row r="75" spans="1:74">
      <c r="A75" s="179">
        <v>42916</v>
      </c>
      <c r="B75" s="123">
        <v>764775364</v>
      </c>
      <c r="C75" s="123">
        <v>1378780754</v>
      </c>
      <c r="D75" s="123">
        <v>115440236.48999999</v>
      </c>
      <c r="E75" s="123">
        <v>114507403.66</v>
      </c>
      <c r="F75" s="123">
        <v>112645019.192</v>
      </c>
      <c r="G75" s="123">
        <v>224080074.668001</v>
      </c>
      <c r="H75" s="123">
        <v>16135424.812449999</v>
      </c>
      <c r="I75" s="123">
        <v>13387660.349332338</v>
      </c>
      <c r="J75" s="123">
        <v>1212700.8000000003</v>
      </c>
      <c r="K75" s="123">
        <v>1367528.39746149</v>
      </c>
      <c r="L75" s="123">
        <v>1388682.16</v>
      </c>
      <c r="M75" s="123">
        <v>5225140.5000000019</v>
      </c>
      <c r="N75" s="123">
        <v>5359335.5443164203</v>
      </c>
      <c r="O75" s="123">
        <v>2752251620.7058029</v>
      </c>
      <c r="P75" s="125">
        <v>0.52673255785290407</v>
      </c>
      <c r="Q75" s="125">
        <v>0.53918931715224905</v>
      </c>
      <c r="R75" s="125">
        <v>0.51354344170977839</v>
      </c>
      <c r="S75" s="125">
        <v>0.53858624279524803</v>
      </c>
      <c r="T75" s="123">
        <v>914474406.12436998</v>
      </c>
      <c r="U75" s="123">
        <v>1453672459.31162</v>
      </c>
      <c r="V75" s="123">
        <v>140162801.80000001</v>
      </c>
      <c r="W75" s="123">
        <v>89784838.349999994</v>
      </c>
      <c r="X75" s="123">
        <v>2964342684.6077733</v>
      </c>
      <c r="Y75" s="123">
        <v>56103811.855270699</v>
      </c>
      <c r="Z75" s="123">
        <v>233985166.92930001</v>
      </c>
      <c r="AA75" s="123">
        <v>391507682.68790001</v>
      </c>
      <c r="AB75" s="123">
        <v>17088581.841111016</v>
      </c>
      <c r="AC75" s="123">
        <v>1358297.9170020751</v>
      </c>
      <c r="AD75" s="123">
        <v>261618.18181818182</v>
      </c>
      <c r="AE75" s="187">
        <v>0.16323881288887121</v>
      </c>
      <c r="AF75" s="187">
        <v>9.8127476158583901E-2</v>
      </c>
      <c r="AG75" s="180">
        <v>0.12248440846108738</v>
      </c>
      <c r="AH75" s="180">
        <v>6.8228999999999998E-2</v>
      </c>
      <c r="AI75" s="123">
        <v>-945.63896037079519</v>
      </c>
      <c r="AJ75" s="123">
        <v>480.47</v>
      </c>
      <c r="AK75" s="180">
        <v>0.18512749698839684</v>
      </c>
      <c r="AL75" s="180">
        <v>0.29539058282961372</v>
      </c>
      <c r="AM75" s="180">
        <v>0.56732305755371981</v>
      </c>
      <c r="AN75" s="180">
        <v>0.11871701245769578</v>
      </c>
      <c r="AO75" s="180">
        <v>0.1140529190073496</v>
      </c>
      <c r="AP75" s="180">
        <v>0.1673803310998685</v>
      </c>
      <c r="AQ75" s="123">
        <v>4053032759.4914999</v>
      </c>
      <c r="AR75" s="180">
        <v>0.58429008743889388</v>
      </c>
      <c r="AS75" s="123">
        <v>45175667.969049998</v>
      </c>
      <c r="AT75" s="123">
        <v>121453318.76479</v>
      </c>
      <c r="AU75" s="180">
        <v>6.2425257309134632E-2</v>
      </c>
      <c r="AV75" s="180">
        <v>9.9549672196579703E-2</v>
      </c>
      <c r="AW75" s="180">
        <v>0.110817112077622</v>
      </c>
      <c r="AX75" s="180">
        <v>5.2421700811249208E-2</v>
      </c>
      <c r="AY75" s="180">
        <v>-1.26896359190381E-2</v>
      </c>
      <c r="AZ75" s="123">
        <v>442353109.96123004</v>
      </c>
      <c r="BA75" s="180">
        <v>0.19916372337028046</v>
      </c>
      <c r="BB75" s="180">
        <v>4.9916734745176897E-2</v>
      </c>
      <c r="BC75" s="123">
        <v>187.79536671173247</v>
      </c>
      <c r="BD75" s="123">
        <v>1465558852.1150968</v>
      </c>
      <c r="BE75" s="123">
        <v>882252.345431644</v>
      </c>
      <c r="BF75" s="123">
        <v>790101.68687331735</v>
      </c>
      <c r="BG75" s="180">
        <v>0.42158510778119451</v>
      </c>
      <c r="BH75" s="180">
        <v>0.45311053295842102</v>
      </c>
      <c r="BI75" s="180">
        <v>-2.5042801085469635E-2</v>
      </c>
      <c r="BJ75" s="123">
        <v>459567668.28699899</v>
      </c>
      <c r="BK75" s="123">
        <v>186205632</v>
      </c>
      <c r="BL75" s="184">
        <v>1453672459.31162</v>
      </c>
      <c r="BM75" s="184">
        <v>216766617.3461</v>
      </c>
      <c r="BN75" s="184">
        <v>17218549.583199997</v>
      </c>
      <c r="BO75" s="184">
        <v>391507682.68790001</v>
      </c>
      <c r="BP75">
        <v>9.7074091812534125E-2</v>
      </c>
      <c r="BQ75">
        <v>4.1453967704229544E-2</v>
      </c>
      <c r="BR75" s="184">
        <v>796532107.54989994</v>
      </c>
      <c r="BS75" s="184">
        <v>57989257.112299994</v>
      </c>
      <c r="BT75" s="184">
        <v>1597853281.7472</v>
      </c>
      <c r="BU75" s="185">
        <v>-4.828361664131231E-2</v>
      </c>
      <c r="BV75" s="185">
        <v>0.37522626891217303</v>
      </c>
    </row>
    <row r="76" spans="1:74">
      <c r="A76" s="181">
        <v>43008</v>
      </c>
      <c r="B76" s="123">
        <v>810571029</v>
      </c>
      <c r="C76" s="123">
        <v>1417509544</v>
      </c>
      <c r="D76" s="123">
        <v>119551222.43000001</v>
      </c>
      <c r="E76" s="123">
        <v>111728030.8</v>
      </c>
      <c r="F76" s="123">
        <v>110314122.147</v>
      </c>
      <c r="G76" s="123">
        <v>234139630.255</v>
      </c>
      <c r="H76" s="123">
        <v>16594807</v>
      </c>
      <c r="I76" s="123">
        <v>16746284</v>
      </c>
      <c r="J76" s="123">
        <v>1587405.4</v>
      </c>
      <c r="K76" s="123">
        <v>1387335.9623607399</v>
      </c>
      <c r="L76" s="123">
        <v>1421962.86</v>
      </c>
      <c r="M76" s="123">
        <v>5286917.5</v>
      </c>
      <c r="N76" s="123">
        <v>5433741.9888186296</v>
      </c>
      <c r="O76" s="123">
        <v>2857731335.8690643</v>
      </c>
      <c r="P76" s="125">
        <v>0.54052883100011762</v>
      </c>
      <c r="Q76" s="125">
        <v>0.54731225517716997</v>
      </c>
      <c r="R76" s="125">
        <v>0.5259232664616037</v>
      </c>
      <c r="S76" s="125">
        <v>0.54580002865974597</v>
      </c>
      <c r="T76" s="123">
        <v>893532740.71416998</v>
      </c>
      <c r="U76" s="123">
        <v>1481276086.82445</v>
      </c>
      <c r="V76" s="123">
        <v>141298791.84999999</v>
      </c>
      <c r="W76" s="123">
        <v>89980461.379999995</v>
      </c>
      <c r="X76" s="123">
        <v>2983882924.17062</v>
      </c>
      <c r="Y76" s="123">
        <v>21444696.375999652</v>
      </c>
      <c r="Z76" s="123">
        <v>234271070.13910002</v>
      </c>
      <c r="AA76" s="123">
        <v>410837480.69679999</v>
      </c>
      <c r="AB76" s="123">
        <v>14782734.273369513</v>
      </c>
      <c r="AC76" s="123">
        <v>1739702.0457323187</v>
      </c>
      <c r="AD76" s="123">
        <v>262190.90909090912</v>
      </c>
      <c r="AE76" s="187">
        <v>0.15740090183197272</v>
      </c>
      <c r="AF76" s="187">
        <v>9.090818119141883E-2</v>
      </c>
      <c r="AG76" s="180">
        <v>0.1150550023748281</v>
      </c>
      <c r="AH76" s="180">
        <v>6.3805000000000001E-2</v>
      </c>
      <c r="AI76" s="123">
        <v>-998.47420905621937</v>
      </c>
      <c r="AJ76" s="123">
        <v>478.41</v>
      </c>
      <c r="AK76" s="180">
        <v>0.17886765931900608</v>
      </c>
      <c r="AL76" s="180">
        <v>0.29719709986101545</v>
      </c>
      <c r="AM76" s="180">
        <v>0.56438991608448963</v>
      </c>
      <c r="AN76" s="180">
        <v>0.11785834545775627</v>
      </c>
      <c r="AO76" s="180">
        <v>0.10869245787167262</v>
      </c>
      <c r="AP76" s="180">
        <v>0.16119039013104861</v>
      </c>
      <c r="AQ76" s="123">
        <v>4124212642.0752902</v>
      </c>
      <c r="AR76" s="180">
        <v>0.57582114057621048</v>
      </c>
      <c r="AS76" s="123">
        <v>38682444.569049999</v>
      </c>
      <c r="AT76" s="123">
        <v>125170492.86479001</v>
      </c>
      <c r="AU76" s="180">
        <v>5.6268875569343284E-2</v>
      </c>
      <c r="AV76" s="180">
        <v>9.0350333262464624E-2</v>
      </c>
      <c r="AW76" s="180">
        <v>0.1088266341812</v>
      </c>
      <c r="AX76" s="180">
        <v>4.8574267650772718E-2</v>
      </c>
      <c r="AY76" s="180">
        <v>-1.7918452989781175E-2</v>
      </c>
      <c r="AZ76" s="123">
        <v>436079927.76122999</v>
      </c>
      <c r="BA76" s="180">
        <v>0.1906483210733351</v>
      </c>
      <c r="BB76" s="180">
        <v>4.6725522760603322E-2</v>
      </c>
      <c r="BC76" s="123">
        <v>182.51145517236262</v>
      </c>
      <c r="BD76" s="123">
        <v>1565781902.9332936</v>
      </c>
      <c r="BE76" s="123">
        <v>892580.95999421005</v>
      </c>
      <c r="BF76" s="123">
        <v>1059376.5901045382</v>
      </c>
      <c r="BG76" s="180">
        <v>0.4458496469319555</v>
      </c>
      <c r="BH76" s="180">
        <v>0.45981246148775601</v>
      </c>
      <c r="BI76" s="180">
        <v>-1.9876762198142273E-2</v>
      </c>
      <c r="BJ76" s="123">
        <v>411773089.00669497</v>
      </c>
      <c r="BK76" s="123">
        <v>191267483</v>
      </c>
      <c r="BL76" s="184">
        <v>1481276086.82445</v>
      </c>
      <c r="BM76" s="184">
        <v>215736101.2263</v>
      </c>
      <c r="BN76" s="184">
        <v>18534968.912799999</v>
      </c>
      <c r="BO76" s="184">
        <v>410837480.69679999</v>
      </c>
      <c r="BP76">
        <v>0.14193882665111368</v>
      </c>
      <c r="BQ76">
        <v>8.0261322955783587E-2</v>
      </c>
      <c r="BR76" s="184">
        <v>837052113.03269994</v>
      </c>
      <c r="BS76" s="184">
        <v>61801162.768599994</v>
      </c>
      <c r="BT76" s="184">
        <v>1661297795.175</v>
      </c>
      <c r="BU76" s="185">
        <v>-4.6468186401732336E-2</v>
      </c>
      <c r="BV76" s="185">
        <v>0.25890710308651999</v>
      </c>
    </row>
    <row r="77" spans="1:74">
      <c r="A77" s="179">
        <v>43100</v>
      </c>
      <c r="B77" s="123">
        <v>896490313</v>
      </c>
      <c r="C77" s="123">
        <v>1477079131</v>
      </c>
      <c r="D77" s="123">
        <v>131826427.03</v>
      </c>
      <c r="E77" s="123">
        <v>123062931.56999999</v>
      </c>
      <c r="F77" s="123">
        <v>119313558.45299999</v>
      </c>
      <c r="G77" s="123">
        <v>257356337.76800099</v>
      </c>
      <c r="H77" s="123">
        <v>16638704.72449</v>
      </c>
      <c r="I77" s="123">
        <v>15265893.826123839</v>
      </c>
      <c r="J77" s="123">
        <v>1793346.1000000006</v>
      </c>
      <c r="K77" s="123">
        <v>1407828.20408627</v>
      </c>
      <c r="L77" s="123">
        <v>1457367.29</v>
      </c>
      <c r="M77" s="123">
        <v>5564493.3000000007</v>
      </c>
      <c r="N77" s="123">
        <v>5511211.1685333503</v>
      </c>
      <c r="O77" s="123">
        <v>3036259651.610404</v>
      </c>
      <c r="P77" s="125">
        <v>0.54564890061246074</v>
      </c>
      <c r="Q77" s="125">
        <v>0.55524120085296502</v>
      </c>
      <c r="R77" s="125">
        <v>0.55092420862879343</v>
      </c>
      <c r="S77" s="125">
        <v>0.55408845089516001</v>
      </c>
      <c r="T77" s="123">
        <v>962106196.04174995</v>
      </c>
      <c r="U77" s="123">
        <v>1583235502.3640001</v>
      </c>
      <c r="V77" s="123">
        <v>154753103.23999998</v>
      </c>
      <c r="W77" s="123">
        <v>100136255.36</v>
      </c>
      <c r="X77" s="123">
        <v>3208805551.7773647</v>
      </c>
      <c r="Y77" s="123">
        <v>187204891.58061323</v>
      </c>
      <c r="Z77" s="123">
        <v>345760328.81659997</v>
      </c>
      <c r="AA77" s="123">
        <v>584354118.43779993</v>
      </c>
      <c r="AB77" s="123">
        <v>16672020.713482948</v>
      </c>
      <c r="AC77" s="123">
        <v>1986232.0662172819</v>
      </c>
      <c r="AD77" s="123">
        <v>267181.81818181818</v>
      </c>
      <c r="AE77" s="187">
        <v>0.1440378443042967</v>
      </c>
      <c r="AF77" s="187">
        <v>9.0313718217787151E-2</v>
      </c>
      <c r="AG77" s="180">
        <v>0.11028510083192614</v>
      </c>
      <c r="AH77" s="180">
        <v>6.126899999999999E-2</v>
      </c>
      <c r="AI77" s="123">
        <v>-1243.550763880824</v>
      </c>
      <c r="AJ77" s="123">
        <v>484.14</v>
      </c>
      <c r="AK77" s="180">
        <v>0.18276560400681266</v>
      </c>
      <c r="AL77" s="180">
        <v>0.30252022366960163</v>
      </c>
      <c r="AM77" s="180">
        <v>0.5766572765533502</v>
      </c>
      <c r="AN77" s="180">
        <v>0.11196644486409184</v>
      </c>
      <c r="AO77" s="180">
        <v>0.1015951601585019</v>
      </c>
      <c r="AP77" s="180">
        <v>0.14891032691602396</v>
      </c>
      <c r="AQ77" s="123">
        <v>4364389709.1454897</v>
      </c>
      <c r="AR77" s="180">
        <v>0.58320678675234672</v>
      </c>
      <c r="AS77" s="123">
        <v>52194645</v>
      </c>
      <c r="AT77" s="123">
        <v>131858039</v>
      </c>
      <c r="AU77" s="180">
        <v>5.5123675461996875E-2</v>
      </c>
      <c r="AV77" s="180">
        <v>9.9072351431888944E-2</v>
      </c>
      <c r="AW77" s="180">
        <v>0.106915609719438</v>
      </c>
      <c r="AX77" s="180">
        <v>3.7122234584858693E-2</v>
      </c>
      <c r="AY77" s="180">
        <v>-1.6601891501650853E-2</v>
      </c>
      <c r="AZ77" s="123">
        <v>411566517</v>
      </c>
      <c r="BA77" s="180">
        <v>0.17498862031016121</v>
      </c>
      <c r="BB77" s="180">
        <v>4.5771858559428204E-2</v>
      </c>
      <c r="BC77" s="123">
        <v>190.49173454235671</v>
      </c>
      <c r="BD77" s="123">
        <v>1593906244.228816</v>
      </c>
      <c r="BE77" s="123">
        <v>903477.33235982794</v>
      </c>
      <c r="BF77" s="123">
        <v>1130515.2864053645</v>
      </c>
      <c r="BG77" s="180">
        <v>0.448852326093506</v>
      </c>
      <c r="BH77" s="180">
        <v>0.46630828202541902</v>
      </c>
      <c r="BI77" s="180">
        <v>-3.1642422663665792E-3</v>
      </c>
      <c r="BJ77" s="123">
        <v>506457836.64199501</v>
      </c>
      <c r="BK77" s="123">
        <v>209037192</v>
      </c>
      <c r="BL77" s="184">
        <v>1583235502.3640001</v>
      </c>
      <c r="BM77" s="184">
        <v>309835052.94199997</v>
      </c>
      <c r="BN77" s="184">
        <v>35925275.874600001</v>
      </c>
      <c r="BO77" s="184">
        <v>584354118.43779993</v>
      </c>
      <c r="BP77">
        <v>0.26012832332956193</v>
      </c>
      <c r="BQ77">
        <v>0.1346876179047426</v>
      </c>
      <c r="BR77" s="184">
        <v>932441434.97779989</v>
      </c>
      <c r="BS77" s="184">
        <v>83092010.953099996</v>
      </c>
      <c r="BT77" s="184">
        <v>1755075184.7215998</v>
      </c>
      <c r="BU77" s="185">
        <v>-2.9199973574684623E-2</v>
      </c>
      <c r="BV77" s="185">
        <v>1.4548466558007589</v>
      </c>
    </row>
    <row r="78" spans="1:74">
      <c r="A78" s="181">
        <v>43190</v>
      </c>
      <c r="B78" s="123">
        <v>951396826</v>
      </c>
      <c r="C78" s="123">
        <v>1513192419</v>
      </c>
      <c r="D78" s="123">
        <v>149539594.34</v>
      </c>
      <c r="E78" s="123">
        <v>145330359.86000001</v>
      </c>
      <c r="F78" s="123">
        <v>116484610.03399999</v>
      </c>
      <c r="G78" s="123">
        <v>260548138.61899999</v>
      </c>
      <c r="H78" s="123">
        <v>18526079.45002</v>
      </c>
      <c r="I78" s="123">
        <v>14981991.211779024</v>
      </c>
      <c r="J78" s="123">
        <v>1115563.9000000001</v>
      </c>
      <c r="K78" s="123">
        <v>1428990.90968553</v>
      </c>
      <c r="L78" s="123">
        <v>1494229.42</v>
      </c>
      <c r="M78" s="123">
        <v>5709016.2000000011</v>
      </c>
      <c r="N78" s="123">
        <v>5591742.6887549497</v>
      </c>
      <c r="O78" s="123">
        <v>3185631658.9050007</v>
      </c>
      <c r="P78" s="125">
        <v>0.55800010847840997</v>
      </c>
      <c r="Q78" s="125">
        <v>0.56342947519360398</v>
      </c>
      <c r="R78" s="125">
        <v>0.56970283437958225</v>
      </c>
      <c r="S78" s="125">
        <v>0.56301647995190895</v>
      </c>
      <c r="T78" s="123">
        <v>971017181.37389004</v>
      </c>
      <c r="U78" s="123">
        <v>1632296643.4217901</v>
      </c>
      <c r="V78" s="123">
        <v>184903130.48000002</v>
      </c>
      <c r="W78" s="123">
        <v>109966823.72</v>
      </c>
      <c r="X78" s="123">
        <v>3308724598.3104787</v>
      </c>
      <c r="Y78" s="123">
        <v>81160674.971191287</v>
      </c>
      <c r="Z78" s="123">
        <v>238958948.45180002</v>
      </c>
      <c r="AA78" s="123">
        <v>359093210.74470001</v>
      </c>
      <c r="AB78" s="123">
        <v>23188548.581261508</v>
      </c>
      <c r="AC78" s="123">
        <v>1166688.3530000001</v>
      </c>
      <c r="AD78" s="123">
        <v>277177.27272727271</v>
      </c>
      <c r="AE78" s="187">
        <v>0.14001403577674187</v>
      </c>
      <c r="AF78" s="187">
        <v>8.5473115240707914E-2</v>
      </c>
      <c r="AG78" s="180">
        <v>0.107265597415497</v>
      </c>
      <c r="AH78" s="180">
        <v>6.1596000000000005E-2</v>
      </c>
      <c r="AI78" s="123">
        <v>-1402.8828042308733</v>
      </c>
      <c r="AJ78" s="123">
        <v>480.06</v>
      </c>
      <c r="AK78" s="180">
        <v>0.18492001836903674</v>
      </c>
      <c r="AL78" s="180">
        <v>0.30517753078749188</v>
      </c>
      <c r="AM78" s="180">
        <v>0.57956125580979756</v>
      </c>
      <c r="AN78" s="180">
        <v>0.10977284053575466</v>
      </c>
      <c r="AO78" s="180">
        <v>0.10368066570448145</v>
      </c>
      <c r="AP78" s="180">
        <v>0.14432416483199978</v>
      </c>
      <c r="AQ78" s="123">
        <v>4434335464.8991404</v>
      </c>
      <c r="AR78" s="180">
        <v>0.58708093814794249</v>
      </c>
      <c r="AS78" s="123">
        <v>36240890</v>
      </c>
      <c r="AT78" s="123">
        <v>147742460</v>
      </c>
      <c r="AU78" s="180">
        <v>5.0599216123615932E-2</v>
      </c>
      <c r="AV78" s="180">
        <v>8.7167111639080849E-2</v>
      </c>
      <c r="AW78" s="180">
        <v>0.10511086337367601</v>
      </c>
      <c r="AX78" s="180">
        <v>3.4903172403065869E-2</v>
      </c>
      <c r="AY78" s="180">
        <v>-1.9637748132968091E-2</v>
      </c>
      <c r="AZ78" s="123">
        <v>318927879</v>
      </c>
      <c r="BA78" s="180">
        <v>0.13264579467597862</v>
      </c>
      <c r="BB78" s="180">
        <v>0</v>
      </c>
      <c r="BC78" s="123">
        <v>195.22603484012782</v>
      </c>
      <c r="BD78" s="123">
        <v>1631765794.7177691</v>
      </c>
      <c r="BE78" s="123">
        <v>914689.46121252934</v>
      </c>
      <c r="BF78" s="123">
        <v>707095.02953656996</v>
      </c>
      <c r="BG78" s="180">
        <v>0.45415133586351214</v>
      </c>
      <c r="BH78" s="180">
        <v>0.47275145741651098</v>
      </c>
      <c r="BI78" s="180">
        <v>6.6863544276732911E-3</v>
      </c>
      <c r="BJ78" s="123">
        <v>500268716.16100103</v>
      </c>
      <c r="BK78" s="123">
        <v>199533571.463</v>
      </c>
      <c r="BL78" s="184">
        <v>1632296643.4217901</v>
      </c>
      <c r="BM78" s="184">
        <v>226545406.14830002</v>
      </c>
      <c r="BN78" s="184">
        <v>12413542.303499999</v>
      </c>
      <c r="BO78" s="184">
        <v>359093210.74470001</v>
      </c>
      <c r="BP78">
        <v>0.28012507618910121</v>
      </c>
      <c r="BQ78">
        <v>0.19481657949557774</v>
      </c>
      <c r="BR78" s="184">
        <v>968883177.66270006</v>
      </c>
      <c r="BS78" s="184">
        <v>84092336.674099982</v>
      </c>
      <c r="BT78" s="184">
        <v>1745792492.5671999</v>
      </c>
      <c r="BU78" s="185">
        <v>2.6392418912322579E-2</v>
      </c>
      <c r="BV78" s="185">
        <v>8.7646257632034041E-2</v>
      </c>
    </row>
    <row r="79" spans="1:74">
      <c r="A79" s="181">
        <v>43281</v>
      </c>
      <c r="B79" s="123">
        <v>1039680085</v>
      </c>
      <c r="C79" s="123">
        <v>1557400126.6849999</v>
      </c>
      <c r="D79" s="123">
        <v>149929159.57999998</v>
      </c>
      <c r="E79" s="123">
        <v>151972216.28999999</v>
      </c>
      <c r="F79" s="123">
        <v>128852904.47400001</v>
      </c>
      <c r="G79" s="123">
        <v>250529553.86899999</v>
      </c>
      <c r="H79" s="123">
        <v>21067409.309179999</v>
      </c>
      <c r="I79" s="123">
        <v>14672143.57904071</v>
      </c>
      <c r="J79" s="123">
        <v>1362703.9000000001</v>
      </c>
      <c r="K79" s="123">
        <v>1451050.8148908999</v>
      </c>
      <c r="L79" s="123">
        <v>1532798.17</v>
      </c>
      <c r="M79" s="123">
        <v>5859019.3000000007</v>
      </c>
      <c r="N79" s="123">
        <v>5675369.4561099298</v>
      </c>
      <c r="O79" s="123">
        <v>3321064398.1158471</v>
      </c>
      <c r="P79" s="125">
        <v>0.56682940063294318</v>
      </c>
      <c r="Q79" s="125">
        <v>0.57164997939042095</v>
      </c>
      <c r="R79" s="125">
        <v>0.58517148950373443</v>
      </c>
      <c r="S79" s="125">
        <v>0.57235134979483004</v>
      </c>
      <c r="T79" s="123">
        <v>1040334493.16014</v>
      </c>
      <c r="U79" s="123">
        <v>1725456529.6986501</v>
      </c>
      <c r="V79" s="123">
        <v>201480517.96000001</v>
      </c>
      <c r="W79" s="123">
        <v>100420857.91</v>
      </c>
      <c r="X79" s="123">
        <v>3482814409.960011</v>
      </c>
      <c r="Y79" s="123">
        <v>183262210.06214973</v>
      </c>
      <c r="Z79" s="123">
        <v>305320446.38189995</v>
      </c>
      <c r="AA79" s="123">
        <v>468979159.01699996</v>
      </c>
      <c r="AB79" s="123">
        <v>20785011.999039374</v>
      </c>
      <c r="AC79" s="123">
        <v>1451974.4220000003</v>
      </c>
      <c r="AD79" s="123">
        <v>283827.27272727271</v>
      </c>
      <c r="AE79" s="187">
        <v>0.13316061558529718</v>
      </c>
      <c r="AF79" s="187">
        <v>9.2767444053245052E-2</v>
      </c>
      <c r="AG79" s="180">
        <v>0.10869520777281097</v>
      </c>
      <c r="AH79" s="180">
        <v>6.2030999999999989E-2</v>
      </c>
      <c r="AI79" s="123">
        <v>-1571.4801597299775</v>
      </c>
      <c r="AJ79" s="123">
        <v>482.24</v>
      </c>
      <c r="AK79" s="180">
        <v>0.19572796085350486</v>
      </c>
      <c r="AL79" s="180">
        <v>0.31163532566084051</v>
      </c>
      <c r="AM79" s="180">
        <v>0.59443641190258756</v>
      </c>
      <c r="AN79" s="180">
        <v>0.11346332896988204</v>
      </c>
      <c r="AO79" s="180">
        <v>9.9334443884952758E-2</v>
      </c>
      <c r="AP79" s="180">
        <v>0.13502497747298942</v>
      </c>
      <c r="AQ79" s="123">
        <v>4522622835.59867</v>
      </c>
      <c r="AR79" s="180">
        <v>0.61154580503343614</v>
      </c>
      <c r="AS79" s="123">
        <v>39871004</v>
      </c>
      <c r="AT79" s="123">
        <v>150170515</v>
      </c>
      <c r="AU79" s="180">
        <v>5.0875965443715095E-2</v>
      </c>
      <c r="AV79" s="180">
        <v>9.1405289377548576E-2</v>
      </c>
      <c r="AW79" s="180">
        <v>0.103434317788824</v>
      </c>
      <c r="AX79" s="180">
        <v>2.9726297796473178E-2</v>
      </c>
      <c r="AY79" s="180">
        <v>-1.0666873735578952E-2</v>
      </c>
      <c r="AZ79" s="123">
        <v>245703302</v>
      </c>
      <c r="BA79" s="180">
        <v>9.9358252818588025E-2</v>
      </c>
      <c r="BB79" s="180">
        <v>0</v>
      </c>
      <c r="BC79" s="123">
        <v>189.44241044302328</v>
      </c>
      <c r="BD79" s="123">
        <v>1753073343.1597097</v>
      </c>
      <c r="BE79" s="123">
        <v>926047.95542188827</v>
      </c>
      <c r="BF79" s="123">
        <v>849252.38310497208</v>
      </c>
      <c r="BG79" s="180">
        <v>0.48203789363997912</v>
      </c>
      <c r="BH79" s="180">
        <v>0.480527288563805</v>
      </c>
      <c r="BI79" s="180">
        <v>1.2820139708904388E-2</v>
      </c>
      <c r="BJ79" s="123">
        <v>579926833.86399996</v>
      </c>
      <c r="BK79" s="123">
        <v>208945996.21300077</v>
      </c>
      <c r="BL79" s="184">
        <v>1725456529.6986501</v>
      </c>
      <c r="BM79" s="184">
        <v>284914434.12109995</v>
      </c>
      <c r="BN79" s="184">
        <v>20406012.2608</v>
      </c>
      <c r="BO79" s="184">
        <v>468979159.01699996</v>
      </c>
      <c r="BP79">
        <v>0.30193244516855033</v>
      </c>
      <c r="BQ79">
        <v>0.24603116783458179</v>
      </c>
      <c r="BR79" s="184">
        <v>1037030994.4376999</v>
      </c>
      <c r="BS79" s="184">
        <v>87279799.351699993</v>
      </c>
      <c r="BT79" s="184">
        <v>1823263968.8962998</v>
      </c>
      <c r="BU79" s="185">
        <v>8.4891236361109179E-2</v>
      </c>
      <c r="BV79" s="185">
        <v>0.18511795445941548</v>
      </c>
    </row>
    <row r="80" spans="1:74">
      <c r="A80" s="179">
        <v>43373</v>
      </c>
      <c r="B80" s="123">
        <v>1125411977</v>
      </c>
      <c r="C80" s="123">
        <v>1541028945</v>
      </c>
      <c r="D80" s="123">
        <v>150558882.47</v>
      </c>
      <c r="E80" s="123">
        <v>160857248.28</v>
      </c>
      <c r="F80" s="123">
        <v>131772333.72999901</v>
      </c>
      <c r="G80" s="123">
        <v>255685688.73100001</v>
      </c>
      <c r="H80" s="123">
        <v>24380977.941259999</v>
      </c>
      <c r="I80" s="123">
        <v>15323339.74777071</v>
      </c>
      <c r="J80" s="123">
        <v>1687018.4</v>
      </c>
      <c r="K80" s="123">
        <v>1474038.76355371</v>
      </c>
      <c r="L80" s="123">
        <v>1572089.25</v>
      </c>
      <c r="M80" s="123">
        <v>5958632.3000000007</v>
      </c>
      <c r="N80" s="123">
        <v>5762197.6731693298</v>
      </c>
      <c r="O80" s="123">
        <v>3410046554.3898754</v>
      </c>
      <c r="P80" s="125">
        <v>0.57228679044180575</v>
      </c>
      <c r="Q80" s="125">
        <v>0.57969719045346702</v>
      </c>
      <c r="R80" s="125">
        <v>0.59179617705032295</v>
      </c>
      <c r="S80" s="125">
        <v>0.58153843720156595</v>
      </c>
      <c r="T80" s="123">
        <v>1110965659.6364901</v>
      </c>
      <c r="U80" s="123">
        <v>1727169683.15274</v>
      </c>
      <c r="V80" s="123">
        <v>210592927.21000001</v>
      </c>
      <c r="W80" s="123">
        <v>100823203.53999999</v>
      </c>
      <c r="X80" s="123">
        <v>3576713813.68926</v>
      </c>
      <c r="Y80" s="123">
        <v>93199708.454150349</v>
      </c>
      <c r="Z80" s="123">
        <v>342689908.78380001</v>
      </c>
      <c r="AA80" s="123">
        <v>450372387.09310001</v>
      </c>
      <c r="AB80" s="123">
        <v>20855388.523710407</v>
      </c>
      <c r="AC80" s="52"/>
      <c r="AD80" s="123">
        <v>289968.18181818182</v>
      </c>
      <c r="AE80" s="187">
        <v>0.12831951759712973</v>
      </c>
      <c r="AF80" s="187">
        <v>9.0446384549406039E-2</v>
      </c>
      <c r="AG80" s="180">
        <v>0.10681173261469312</v>
      </c>
      <c r="AH80" s="180">
        <v>6.2747333333333322E-2</v>
      </c>
      <c r="AI80" s="123">
        <v>-1739.6843977124258</v>
      </c>
      <c r="AJ80" s="123">
        <v>482.71</v>
      </c>
      <c r="AK80" s="180">
        <v>0.28698996012189987</v>
      </c>
      <c r="AL80" s="180">
        <v>0.30678061586259309</v>
      </c>
      <c r="AM80" s="180">
        <v>0.60025751441136244</v>
      </c>
      <c r="AN80" s="180">
        <v>0.11377384207266601</v>
      </c>
      <c r="AO80" s="180">
        <v>9.7473250420980886E-2</v>
      </c>
      <c r="AP80" s="180">
        <v>0.13030111939823988</v>
      </c>
      <c r="AQ80" s="123">
        <v>4767276249.1739302</v>
      </c>
      <c r="AR80" s="180">
        <v>0.59533687465269503</v>
      </c>
      <c r="AS80" s="123">
        <v>42599350</v>
      </c>
      <c r="AT80" s="123">
        <v>150790539</v>
      </c>
      <c r="AU80" s="180">
        <v>5.6328890750391096E-2</v>
      </c>
      <c r="AV80" s="180">
        <v>9.2916824976721824E-2</v>
      </c>
      <c r="AW80" s="180">
        <v>0.101896680764961</v>
      </c>
      <c r="AX80" s="180">
        <v>2.6422836832168728E-2</v>
      </c>
      <c r="AY80" s="180">
        <v>-1.1450296215554961E-2</v>
      </c>
      <c r="AZ80" s="123">
        <v>188238927.29999998</v>
      </c>
      <c r="BA80" s="180">
        <v>7.317883382815106E-2</v>
      </c>
      <c r="BB80" s="180">
        <v>0</v>
      </c>
      <c r="BC80" s="123">
        <v>188.94445447199442</v>
      </c>
      <c r="BD80" s="123">
        <v>1804787848.3225434</v>
      </c>
      <c r="BE80" s="123">
        <v>937475.02830755163</v>
      </c>
      <c r="BF80" s="123">
        <v>1087670.4873152906</v>
      </c>
      <c r="BG80" s="180">
        <v>0.49020638823220447</v>
      </c>
      <c r="BH80" s="180">
        <v>0.48840217795680102</v>
      </c>
      <c r="BI80" s="180">
        <v>1.0257739848756997E-2</v>
      </c>
      <c r="BJ80" s="123">
        <v>631747656.70599699</v>
      </c>
      <c r="BK80" s="123">
        <v>231743910.014</v>
      </c>
      <c r="BL80" s="184">
        <v>1727169683.15274</v>
      </c>
      <c r="BM80" s="184">
        <v>313518324.18360001</v>
      </c>
      <c r="BN80" s="184">
        <v>29171584.600200005</v>
      </c>
      <c r="BO80" s="184">
        <v>450372387.09310001</v>
      </c>
      <c r="BP80">
        <v>0.35572588579161479</v>
      </c>
      <c r="BQ80">
        <v>0.29947793261970707</v>
      </c>
      <c r="BR80" s="184">
        <v>1134813217.395</v>
      </c>
      <c r="BS80" s="184">
        <v>97916415.039099991</v>
      </c>
      <c r="BT80" s="184">
        <v>1862798875.2925999</v>
      </c>
      <c r="BU80" s="185">
        <v>0.10594292846988651</v>
      </c>
      <c r="BV80" s="185">
        <v>0.57386746842906766</v>
      </c>
    </row>
    <row r="81" spans="1:74">
      <c r="A81" s="181">
        <v>43465</v>
      </c>
      <c r="B81" s="123">
        <v>1257991328</v>
      </c>
      <c r="C81" s="123">
        <v>1524633036</v>
      </c>
      <c r="D81" s="123">
        <v>161417281.19999999</v>
      </c>
      <c r="E81" s="123">
        <v>130121892.53</v>
      </c>
      <c r="F81" s="123">
        <v>140333704.104</v>
      </c>
      <c r="G81" s="123">
        <v>270437734.033301</v>
      </c>
      <c r="H81" s="123">
        <v>27973695.897160001</v>
      </c>
      <c r="I81" s="123">
        <v>15672504.11434071</v>
      </c>
      <c r="J81" s="123">
        <v>1851749</v>
      </c>
      <c r="K81" s="123">
        <v>1497930.3827034801</v>
      </c>
      <c r="L81" s="123">
        <v>1609757.95</v>
      </c>
      <c r="M81" s="123">
        <v>6017035.2000000002</v>
      </c>
      <c r="N81" s="123">
        <v>5852448.32365664</v>
      </c>
      <c r="O81" s="123">
        <v>3529343479.5101585</v>
      </c>
      <c r="P81" s="125">
        <v>0.58655855619893305</v>
      </c>
      <c r="Q81" s="125">
        <v>0.588109214233554</v>
      </c>
      <c r="R81" s="125">
        <v>0.60305418934566624</v>
      </c>
      <c r="S81" s="188">
        <v>0.59086309792799996</v>
      </c>
      <c r="T81" s="123">
        <v>1213135917.74457</v>
      </c>
      <c r="U81" s="123">
        <v>1749306625.50509</v>
      </c>
      <c r="V81" s="123">
        <v>196528889.14999998</v>
      </c>
      <c r="W81" s="123">
        <v>95010284.579999998</v>
      </c>
      <c r="X81" s="123">
        <v>3708399355.1284618</v>
      </c>
      <c r="Y81" s="123">
        <v>143356497.90310705</v>
      </c>
      <c r="Z81" s="123">
        <v>402408796.37950003</v>
      </c>
      <c r="AA81" s="123">
        <v>526983508.48049992</v>
      </c>
      <c r="AB81" s="123">
        <v>19049297.442677379</v>
      </c>
      <c r="AD81" s="123">
        <v>295559.09090909088</v>
      </c>
      <c r="AE81" s="187">
        <v>0.1236847386170935</v>
      </c>
      <c r="AF81" s="187">
        <v>8.8297958726695019E-2</v>
      </c>
      <c r="AG81" s="180">
        <v>0.10361974633885587</v>
      </c>
      <c r="AH81" s="180">
        <v>6.2268999999999998E-2</v>
      </c>
      <c r="AI81" s="123">
        <v>-1752.7423821650621</v>
      </c>
      <c r="AJ81" s="123">
        <v>483.75</v>
      </c>
      <c r="AK81" s="180">
        <v>0.53831475375616844</v>
      </c>
      <c r="AL81" s="180">
        <v>0.30651589176096061</v>
      </c>
      <c r="AM81" s="180">
        <v>0.61631671277716005</v>
      </c>
      <c r="AN81" s="180">
        <v>0.10789613180624071</v>
      </c>
      <c r="AO81" s="180">
        <v>9.6391472126115235E-2</v>
      </c>
      <c r="AP81" s="180">
        <v>0.12659039827956856</v>
      </c>
      <c r="AQ81" s="123">
        <v>4986448973.10007</v>
      </c>
      <c r="AR81" s="180">
        <v>0.59409863797481366</v>
      </c>
      <c r="AS81" s="123">
        <v>55356954</v>
      </c>
      <c r="AT81" s="123">
        <v>156127201</v>
      </c>
      <c r="AU81" s="180">
        <v>5.3157562397016078E-2</v>
      </c>
      <c r="AV81" s="180">
        <v>9.4738580224473651E-2</v>
      </c>
      <c r="AW81" s="180">
        <v>0.100501141959405</v>
      </c>
      <c r="AX81" s="180">
        <v>2.3183596657688502E-2</v>
      </c>
      <c r="AY81" s="180">
        <v>-1.2203183232709983E-2</v>
      </c>
      <c r="AZ81" s="123">
        <v>156351389</v>
      </c>
      <c r="BA81" s="180">
        <v>5.8163291613575398E-2</v>
      </c>
      <c r="BC81" s="123">
        <v>193.90386230926688</v>
      </c>
      <c r="BD81" s="123">
        <v>1820151201.4655149</v>
      </c>
      <c r="BE81" s="123">
        <v>948952.76224083093</v>
      </c>
      <c r="BF81" s="123">
        <v>1173474.8672887683</v>
      </c>
      <c r="BG81" s="180">
        <v>0.48834733645769546</v>
      </c>
      <c r="BH81" s="180">
        <v>0.49571656523115099</v>
      </c>
      <c r="BI81" s="180">
        <v>1.2191091417666278E-2</v>
      </c>
      <c r="BJ81" s="123">
        <v>720824393.22499597</v>
      </c>
      <c r="BK81" s="123">
        <v>256087082.00099999</v>
      </c>
      <c r="BL81" s="184">
        <v>1749306625.50509</v>
      </c>
      <c r="BM81" s="184">
        <v>363485724.0018</v>
      </c>
      <c r="BN81" s="184">
        <v>38923072.377700001</v>
      </c>
      <c r="BO81" s="184">
        <v>526983508.48049992</v>
      </c>
      <c r="BP81">
        <v>0.27457215421051706</v>
      </c>
      <c r="BQ81">
        <v>0.30308889033994585</v>
      </c>
      <c r="BR81" s="184">
        <v>1188463888.4548001</v>
      </c>
      <c r="BS81" s="184">
        <v>100914211.5422</v>
      </c>
      <c r="BT81" s="184">
        <v>1805428265.3353</v>
      </c>
      <c r="BU81" s="185">
        <v>0.10620959510037431</v>
      </c>
      <c r="BV81" s="185">
        <v>8.3445330066887813E-2</v>
      </c>
    </row>
    <row r="82" spans="1:74">
      <c r="A82" s="181">
        <v>43555</v>
      </c>
      <c r="B82" s="123">
        <v>1322011118.6856201</v>
      </c>
      <c r="C82" s="123">
        <v>1517595238.7476399</v>
      </c>
      <c r="D82" s="123">
        <v>174312790.50999999</v>
      </c>
      <c r="E82" s="123">
        <v>168142138.17000002</v>
      </c>
      <c r="F82" s="123">
        <v>150299541.92599899</v>
      </c>
      <c r="G82" s="123">
        <v>274634597.00300002</v>
      </c>
      <c r="H82" s="123">
        <v>31642636.453820001</v>
      </c>
      <c r="I82" s="123">
        <v>15856865.783007955</v>
      </c>
      <c r="J82" s="123">
        <v>1242121.800000001</v>
      </c>
      <c r="K82" s="123">
        <v>1522834.41164252</v>
      </c>
      <c r="L82" s="123"/>
      <c r="M82" s="123">
        <v>6143593.1000000006</v>
      </c>
      <c r="N82" s="123">
        <v>5946465.1629370796</v>
      </c>
      <c r="O82" s="123">
        <v>3644338336.3341417</v>
      </c>
      <c r="P82" s="125">
        <v>0.59319331163617284</v>
      </c>
      <c r="Q82" s="125">
        <v>0.59641304209838897</v>
      </c>
      <c r="R82" s="125">
        <v>0.61285793096854357</v>
      </c>
      <c r="S82" s="188">
        <v>0.60023201672941995</v>
      </c>
      <c r="T82" s="123">
        <v>1285874354.1272302</v>
      </c>
      <c r="U82" s="123">
        <v>1736244231.42238</v>
      </c>
      <c r="V82" s="123">
        <v>240932680.54999998</v>
      </c>
      <c r="W82" s="123">
        <v>101522248.13</v>
      </c>
      <c r="X82" s="123">
        <v>3837007155.3954372</v>
      </c>
      <c r="Y82" s="123">
        <v>81524906.644207031</v>
      </c>
      <c r="Z82" s="123">
        <v>325941895.00939995</v>
      </c>
      <c r="AA82" s="123">
        <v>407300199.04800004</v>
      </c>
      <c r="AB82" s="123">
        <v>21848864.3442569</v>
      </c>
      <c r="AD82" s="123">
        <v>303909.09090909088</v>
      </c>
      <c r="AE82" s="187">
        <v>0.1307843352809904</v>
      </c>
      <c r="AF82" s="187">
        <v>8.90240853173348E-2</v>
      </c>
      <c r="AG82" s="180">
        <v>0.10758741538189953</v>
      </c>
      <c r="AH82" s="180">
        <v>6.1811999999999999E-2</v>
      </c>
      <c r="AI82" s="123">
        <v>-1763.538431494992</v>
      </c>
      <c r="AJ82" s="123">
        <v>486.44</v>
      </c>
      <c r="AL82" s="180">
        <v>0.29913544885522769</v>
      </c>
      <c r="AM82" s="180">
        <v>0.62455424585255115</v>
      </c>
      <c r="AN82" s="180">
        <v>0.10866803502745986</v>
      </c>
      <c r="AO82" s="180">
        <v>0.10397865132893097</v>
      </c>
      <c r="AP82" s="180">
        <v>0.13402933416825941</v>
      </c>
      <c r="AQ82" s="123">
        <v>5132596395.6452398</v>
      </c>
      <c r="AR82" s="180">
        <v>0.5888089287740863</v>
      </c>
      <c r="AS82" s="123">
        <v>67105553</v>
      </c>
      <c r="AT82" s="123">
        <v>149312567</v>
      </c>
      <c r="AU82" s="180">
        <v>5.4181775441135414E-2</v>
      </c>
      <c r="AV82" s="180">
        <v>9.4499156574538765E-2</v>
      </c>
      <c r="AW82" s="180">
        <v>9.9245278619609203E-2</v>
      </c>
      <c r="AX82" s="180">
        <v>3.1539056661381196E-2</v>
      </c>
      <c r="AY82" s="180">
        <v>-1.0221193302274403E-2</v>
      </c>
      <c r="AZ82" s="123">
        <v>156964368</v>
      </c>
      <c r="BA82" s="180">
        <v>5.6210859965258209E-2</v>
      </c>
      <c r="BC82" s="123">
        <v>198.89856030071294</v>
      </c>
      <c r="BD82" s="123">
        <v>1832259786.5084088</v>
      </c>
      <c r="BG82" s="180">
        <v>0.65147576441634381</v>
      </c>
      <c r="BI82" s="180">
        <v>1.2625914239123626E-2</v>
      </c>
      <c r="BJ82" s="123">
        <v>765718270.79300797</v>
      </c>
      <c r="BK82" s="123">
        <v>271110177.71500003</v>
      </c>
      <c r="BL82" s="184">
        <v>1736244231.42238</v>
      </c>
      <c r="BM82" s="184">
        <v>296712663.65429997</v>
      </c>
      <c r="BN82" s="184">
        <v>29229231.355099998</v>
      </c>
      <c r="BO82" s="184">
        <v>407300199.04800004</v>
      </c>
      <c r="BP82">
        <v>0.29905356494792046</v>
      </c>
      <c r="BQ82">
        <v>0.30782101252965066</v>
      </c>
      <c r="BR82" s="184">
        <v>1258631145.9607999</v>
      </c>
      <c r="BS82" s="184">
        <v>117729900.59380001</v>
      </c>
      <c r="BT82" s="184">
        <v>1853635253.6386001</v>
      </c>
      <c r="BU82" s="185">
        <v>9.644303776710017E-2</v>
      </c>
      <c r="BV82" s="185">
        <v>1.3546245415266212</v>
      </c>
    </row>
    <row r="83" spans="1:74">
      <c r="A83" s="179">
        <v>43646</v>
      </c>
      <c r="B83" s="123">
        <v>1407999691</v>
      </c>
      <c r="C83" s="123">
        <v>1526499500</v>
      </c>
      <c r="D83" s="123">
        <v>183647615.84</v>
      </c>
      <c r="E83" s="123">
        <v>183721929.44999999</v>
      </c>
      <c r="F83" s="123">
        <v>159801238.15099999</v>
      </c>
      <c r="G83" s="123">
        <v>267590856.15889999</v>
      </c>
      <c r="H83" s="123">
        <v>37958859.957269996</v>
      </c>
      <c r="I83" s="123">
        <v>15734144.145391274</v>
      </c>
      <c r="J83" s="123">
        <v>1484958.1000000008</v>
      </c>
      <c r="K83" s="123">
        <v>1549080.72630894</v>
      </c>
      <c r="M83" s="123">
        <v>6265847.3000000017</v>
      </c>
      <c r="N83" s="123">
        <v>6044694.81317362</v>
      </c>
      <c r="O83" s="123">
        <v>3811534546.4600949</v>
      </c>
      <c r="P83" s="125">
        <v>0.60830313347407838</v>
      </c>
      <c r="Q83" s="125">
        <v>0.60511708353932403</v>
      </c>
      <c r="R83" s="125">
        <v>0.63055864096783765</v>
      </c>
      <c r="S83" s="188">
        <v>0.61011225645245604</v>
      </c>
      <c r="T83" s="123">
        <v>1381673482.3800101</v>
      </c>
      <c r="U83" s="123">
        <v>1748295292.85535</v>
      </c>
      <c r="V83" s="123">
        <v>249316762.46000001</v>
      </c>
      <c r="W83" s="123">
        <v>118052782.83</v>
      </c>
      <c r="X83" s="123">
        <v>3978423418.9379215</v>
      </c>
      <c r="Y83" s="123">
        <v>129721013.76793924</v>
      </c>
      <c r="Z83" s="123">
        <v>386038667.39020002</v>
      </c>
      <c r="AA83" s="123">
        <v>478004127.9885999</v>
      </c>
      <c r="AB83" s="123">
        <v>21870824.08218924</v>
      </c>
      <c r="AD83" s="123">
        <v>311600</v>
      </c>
      <c r="AE83" s="187">
        <v>0.13107793144558733</v>
      </c>
      <c r="AF83" s="187">
        <v>8.8163709888358796E-2</v>
      </c>
      <c r="AG83" s="180">
        <v>0.10733700661699763</v>
      </c>
      <c r="AH83" s="180">
        <v>6.1539999999999997E-2</v>
      </c>
      <c r="AI83" s="123">
        <v>-1695.9819972023397</v>
      </c>
      <c r="AJ83" s="123">
        <v>477.1</v>
      </c>
      <c r="AL83" s="180">
        <v>0.29786044669255657</v>
      </c>
      <c r="AM83" s="180">
        <v>0.63493781901418511</v>
      </c>
      <c r="AN83" s="180">
        <v>0.1072170879271085</v>
      </c>
      <c r="AO83" s="180">
        <v>9.8124183383751298E-2</v>
      </c>
      <c r="AP83" s="180">
        <v>0.13462077520565902</v>
      </c>
      <c r="AQ83" s="123">
        <v>5255553226.6230497</v>
      </c>
      <c r="AR83" s="180">
        <v>0.59555457632507292</v>
      </c>
      <c r="AS83" s="123">
        <v>73313587</v>
      </c>
      <c r="AT83" s="123">
        <v>152523230</v>
      </c>
      <c r="AU83" s="180">
        <v>5.5515314915134811E-2</v>
      </c>
      <c r="AV83" s="180">
        <v>9.8028873899868432E-2</v>
      </c>
      <c r="AW83" s="180">
        <v>9.8123066391940295E-2</v>
      </c>
      <c r="AX83" s="180">
        <v>3.2954865053647031E-2</v>
      </c>
      <c r="AY83" s="180">
        <v>-9.9593565035814985E-3</v>
      </c>
      <c r="AZ83" s="123">
        <v>163071402</v>
      </c>
      <c r="BA83" s="180">
        <v>5.6287380757199537E-2</v>
      </c>
      <c r="BI83" s="180">
        <v>2.044638451538161E-2</v>
      </c>
      <c r="BJ83" s="123">
        <v>798617899.35399902</v>
      </c>
      <c r="BK83" s="123">
        <v>296074782.01599902</v>
      </c>
      <c r="BL83" s="184">
        <v>1748295292.85535</v>
      </c>
      <c r="BM83" s="184">
        <v>342691633.49959999</v>
      </c>
      <c r="BN83" s="184">
        <v>43347033.890600003</v>
      </c>
      <c r="BO83" s="184">
        <v>478004127.9885999</v>
      </c>
      <c r="BP83">
        <v>0.26940115811397169</v>
      </c>
      <c r="BQ83">
        <v>0.299688190766006</v>
      </c>
      <c r="BR83" s="184">
        <v>1316408345.3392999</v>
      </c>
      <c r="BS83" s="184">
        <v>140670922.2236</v>
      </c>
      <c r="BT83" s="184">
        <v>1862660222.6101999</v>
      </c>
      <c r="BU83" s="185">
        <v>9.7850805547548214E-2</v>
      </c>
      <c r="BV83" s="185">
        <v>1.1242285526736531</v>
      </c>
    </row>
    <row r="84" spans="1:74">
      <c r="A84" s="179">
        <v>43738</v>
      </c>
      <c r="B84" s="123">
        <v>1487722140</v>
      </c>
      <c r="C84" s="123">
        <v>1569189858</v>
      </c>
      <c r="D84" s="123">
        <v>188502197.83000001</v>
      </c>
      <c r="E84" s="123">
        <v>186627553.17000002</v>
      </c>
      <c r="F84" s="123">
        <v>172259423.41600001</v>
      </c>
      <c r="G84" s="123">
        <v>276423941.5711</v>
      </c>
      <c r="H84" s="123">
        <v>44317317.351879999</v>
      </c>
      <c r="I84" s="123">
        <v>15582243.9147995</v>
      </c>
      <c r="J84" s="123">
        <v>1822640.0999999982</v>
      </c>
      <c r="K84" s="123">
        <v>1576823.7572585801</v>
      </c>
      <c r="L84" s="123"/>
      <c r="M84" s="123">
        <v>6401469</v>
      </c>
      <c r="N84" s="123">
        <v>6147707.1014898699</v>
      </c>
      <c r="O84" s="123">
        <v>3974914975.1998844</v>
      </c>
      <c r="P84" s="125">
        <v>0.62093794021339233</v>
      </c>
      <c r="Q84" s="125">
        <v>0.61405752499298905</v>
      </c>
      <c r="R84" s="125">
        <v>0.64656869782175874</v>
      </c>
      <c r="S84" s="188">
        <v>0.62038126660525705</v>
      </c>
      <c r="T84" s="123">
        <v>1469588181.8319399</v>
      </c>
      <c r="U84" s="123">
        <v>1783057333.90202</v>
      </c>
      <c r="V84" s="123">
        <v>252702828.95000002</v>
      </c>
      <c r="W84" s="123">
        <v>122426922.05</v>
      </c>
      <c r="X84" s="123">
        <v>4136358192.9877396</v>
      </c>
      <c r="Y84" s="123">
        <v>147228626.98812526</v>
      </c>
      <c r="Z84" s="123">
        <v>381104540.41289997</v>
      </c>
      <c r="AA84" s="123">
        <v>464765288.48520005</v>
      </c>
      <c r="AB84" s="123">
        <v>24551886.489525251</v>
      </c>
      <c r="AC84" s="123"/>
      <c r="AD84" s="123">
        <v>321381.81818181818</v>
      </c>
      <c r="AE84" s="187">
        <v>0.13090804339841175</v>
      </c>
      <c r="AF84" s="187">
        <v>8.6484670737111496E-2</v>
      </c>
      <c r="AG84" s="180">
        <v>0.10649951042436002</v>
      </c>
      <c r="AH84" s="180">
        <v>5.9746E-2</v>
      </c>
      <c r="AI84" s="123">
        <v>-1627.1112787348266</v>
      </c>
      <c r="AJ84" s="123">
        <v>475.97</v>
      </c>
      <c r="AK84" s="123"/>
      <c r="AL84" s="180">
        <v>0.29766359189617569</v>
      </c>
      <c r="AM84" s="180">
        <v>0.64615765428025029</v>
      </c>
      <c r="AN84" s="180">
        <v>0.10708474811587476</v>
      </c>
      <c r="AO84" s="180">
        <v>9.6031050614045294E-2</v>
      </c>
      <c r="AP84" s="180">
        <v>0.13406820076633824</v>
      </c>
      <c r="AQ84" s="123">
        <v>5383824098.8640099</v>
      </c>
      <c r="AR84" s="180">
        <v>0.60415152055585741</v>
      </c>
      <c r="AS84" s="123">
        <v>71828486</v>
      </c>
      <c r="AT84" s="123">
        <v>159930199.30000001</v>
      </c>
      <c r="AU84" s="180">
        <v>5.5935645063469472E-2</v>
      </c>
      <c r="AV84" s="180">
        <v>9.849700298189519E-2</v>
      </c>
      <c r="AW84" s="180">
        <v>9.7125514596488202E-2</v>
      </c>
      <c r="AX84" s="180">
        <v>3.3782528801923548E-2</v>
      </c>
      <c r="AY84" s="180">
        <v>-1.0640843859376706E-2</v>
      </c>
      <c r="AZ84" s="123">
        <v>164480643.90000001</v>
      </c>
      <c r="BA84" s="180">
        <v>5.5044005835838787E-2</v>
      </c>
      <c r="BB84" s="123"/>
      <c r="BC84" s="123"/>
      <c r="BD84" s="123"/>
      <c r="BE84" s="123"/>
      <c r="BF84" s="123"/>
      <c r="BG84" s="123"/>
      <c r="BH84" s="123"/>
      <c r="BI84" s="180">
        <v>2.6187431216501689E-2</v>
      </c>
      <c r="BJ84" s="123">
        <v>844509957.25999403</v>
      </c>
      <c r="BK84" s="123">
        <v>322819590.31300002</v>
      </c>
      <c r="BL84" s="184">
        <v>1783057333.90202</v>
      </c>
      <c r="BM84" s="184">
        <v>340587646.87089998</v>
      </c>
      <c r="BN84" s="184">
        <v>40516893.541999996</v>
      </c>
      <c r="BO84" s="184">
        <v>464765288.48520005</v>
      </c>
      <c r="BP84">
        <v>0.18387559065499426</v>
      </c>
      <c r="BQ84">
        <v>0.25672561698185087</v>
      </c>
      <c r="BR84" s="184">
        <v>1343477668.0265999</v>
      </c>
      <c r="BS84" s="184">
        <v>152016231.1654</v>
      </c>
      <c r="BT84" s="184">
        <v>1877053124.0022998</v>
      </c>
      <c r="BU84" s="185">
        <v>0.1083347702726003</v>
      </c>
      <c r="BV84" s="185">
        <v>0.38891644376844048</v>
      </c>
    </row>
    <row r="85" spans="1:74">
      <c r="A85" s="181">
        <v>43830</v>
      </c>
      <c r="B85" s="123">
        <v>1619163080.6059999</v>
      </c>
      <c r="C85" s="123">
        <v>1628583548</v>
      </c>
      <c r="D85" s="123">
        <v>198809001.36000001</v>
      </c>
      <c r="E85" s="123">
        <v>226089079.90000001</v>
      </c>
      <c r="F85" s="123">
        <v>179529261.685002</v>
      </c>
      <c r="G85" s="123">
        <v>278360821.65390003</v>
      </c>
      <c r="H85" s="123">
        <v>51829065.574990004</v>
      </c>
      <c r="I85" s="123">
        <v>14383673.38650647</v>
      </c>
      <c r="J85" s="123">
        <v>1993601.7999999989</v>
      </c>
      <c r="K85" s="123">
        <v>1606177.8584058101</v>
      </c>
      <c r="M85" s="123">
        <v>6543321.7999999989</v>
      </c>
      <c r="N85" s="123">
        <v>6256210.0753137004</v>
      </c>
      <c r="O85" s="123">
        <v>4215728246.3654137</v>
      </c>
      <c r="P85" s="125">
        <v>0.64427952272887057</v>
      </c>
      <c r="Q85" s="125">
        <v>0.62385346209724402</v>
      </c>
      <c r="R85" s="125">
        <v>0.67384697694219087</v>
      </c>
      <c r="S85" s="188">
        <v>0.63168434364756898</v>
      </c>
      <c r="T85" s="123">
        <v>1585402898.6419101</v>
      </c>
      <c r="U85" s="123">
        <v>1870534334.9290299</v>
      </c>
      <c r="V85" s="123">
        <v>292301433.87</v>
      </c>
      <c r="W85" s="123">
        <v>132596647.39</v>
      </c>
      <c r="X85" s="123">
        <v>4404938137.1313381</v>
      </c>
      <c r="Y85" s="123">
        <v>224981787.16077417</v>
      </c>
      <c r="Z85" s="123">
        <v>455638964.99890006</v>
      </c>
      <c r="AA85" s="123">
        <v>514350861.79069996</v>
      </c>
      <c r="AB85" s="123">
        <v>21690069.323794317</v>
      </c>
      <c r="AD85" s="123">
        <v>341450</v>
      </c>
      <c r="AE85" s="187">
        <v>0.12988078266795702</v>
      </c>
      <c r="AF85" s="187">
        <v>8.5151389089449622E-2</v>
      </c>
      <c r="AG85" s="180">
        <v>0.10616238738269283</v>
      </c>
      <c r="AH85" s="180">
        <v>5.6117749999999994E-2</v>
      </c>
      <c r="AI85" s="123">
        <v>-1808.9837588633482</v>
      </c>
      <c r="AJ85" s="123">
        <v>479.7</v>
      </c>
      <c r="AL85" s="180">
        <v>0.30613364947434352</v>
      </c>
      <c r="AM85" s="180">
        <v>0.67319601140988339</v>
      </c>
      <c r="AN85" s="180">
        <v>0.10902131082694444</v>
      </c>
      <c r="AO85" s="180">
        <v>9.8633246068957417E-2</v>
      </c>
      <c r="AP85" s="180">
        <v>0.13366504400767715</v>
      </c>
      <c r="AQ85" s="123">
        <v>5828362947.9247599</v>
      </c>
      <c r="AR85" s="180">
        <v>0.59295161685177089</v>
      </c>
      <c r="AS85" s="123">
        <v>69139843</v>
      </c>
      <c r="AT85" s="123">
        <v>164794560</v>
      </c>
      <c r="AU85" s="180">
        <v>5.646480542802134E-2</v>
      </c>
      <c r="AV85" s="180">
        <v>9.7801054413433591E-2</v>
      </c>
      <c r="AW85" s="180">
        <v>9.6243573683034794E-2</v>
      </c>
      <c r="AX85" s="180">
        <v>3.3637208984922229E-2</v>
      </c>
      <c r="AY85" s="180">
        <v>-1.1092184593585172E-2</v>
      </c>
      <c r="AZ85" s="123">
        <v>153650128</v>
      </c>
      <c r="BA85" s="180">
        <v>4.9696110157666069E-2</v>
      </c>
      <c r="BI85" s="180">
        <v>4.2162633294621887E-2</v>
      </c>
      <c r="BJ85" s="123">
        <v>915872861.97600603</v>
      </c>
      <c r="BK85" s="123">
        <v>360543385.98299998</v>
      </c>
      <c r="BL85" s="184">
        <v>1870534334.9290299</v>
      </c>
      <c r="BM85" s="184">
        <v>403665652.61160004</v>
      </c>
      <c r="BN85" s="184">
        <v>51973312.387299992</v>
      </c>
      <c r="BO85" s="184">
        <v>514350861.79069996</v>
      </c>
      <c r="BP85">
        <v>0.16424033584679099</v>
      </c>
      <c r="BQ85">
        <v>0.22914266239091935</v>
      </c>
      <c r="BR85" s="184">
        <v>1383657596.6363997</v>
      </c>
      <c r="BS85" s="184">
        <v>165066471.17499998</v>
      </c>
      <c r="BT85" s="184">
        <v>1864420477.3125</v>
      </c>
      <c r="BU85" s="185">
        <v>0.15526813589037736</v>
      </c>
      <c r="BV85" s="185">
        <v>0.33528288525026095</v>
      </c>
    </row>
    <row r="86" spans="1:74">
      <c r="A86" s="179">
        <v>43921</v>
      </c>
      <c r="B86" s="123">
        <v>1673711387</v>
      </c>
      <c r="C86" s="123">
        <v>1737905201</v>
      </c>
      <c r="D86" s="123">
        <v>186463639.62</v>
      </c>
      <c r="E86" s="123">
        <v>199196505.96000001</v>
      </c>
      <c r="F86" s="123">
        <v>193346476.62</v>
      </c>
      <c r="G86" s="123">
        <v>301213441.84850001</v>
      </c>
      <c r="H86" s="123">
        <v>44118824.235919997</v>
      </c>
      <c r="I86" s="123">
        <v>14943543.979647737</v>
      </c>
      <c r="J86" s="123">
        <v>1263058.8000000005</v>
      </c>
      <c r="K86" s="123">
        <v>1637411.0188792599</v>
      </c>
      <c r="M86" s="123">
        <v>6564258.7999999989</v>
      </c>
      <c r="N86" s="123">
        <v>6371070.3832595702</v>
      </c>
      <c r="O86" s="123">
        <v>4259200007.512188</v>
      </c>
      <c r="P86" s="125">
        <v>0.64884705757064132</v>
      </c>
      <c r="Q86" s="125">
        <v>0.63337050939273998</v>
      </c>
      <c r="R86" s="125">
        <v>0.66852188899113907</v>
      </c>
      <c r="S86" s="188">
        <v>0.642070411282055</v>
      </c>
      <c r="T86" s="123">
        <v>1672255211.42118</v>
      </c>
      <c r="U86" s="123">
        <v>1971269966.74913</v>
      </c>
      <c r="V86" s="123">
        <v>267102531.63</v>
      </c>
      <c r="W86" s="123">
        <v>118557613.95</v>
      </c>
      <c r="X86" s="123">
        <v>4582807610.4343777</v>
      </c>
      <c r="Y86" s="123">
        <v>213844022.67191285</v>
      </c>
      <c r="Z86" s="123">
        <v>357704738.17250001</v>
      </c>
      <c r="AA86" s="123">
        <v>425205622.57560003</v>
      </c>
      <c r="AB86" s="123">
        <v>26256078.07254285</v>
      </c>
      <c r="AD86" s="123">
        <v>349190.90909090912</v>
      </c>
      <c r="AE86" s="187">
        <v>0.13209621086400986</v>
      </c>
      <c r="AF86" s="187">
        <v>8.8709721460539737E-2</v>
      </c>
      <c r="AG86" s="180">
        <v>0.10853262023717963</v>
      </c>
      <c r="AH86" s="180">
        <v>5.6099999999999997E-2</v>
      </c>
      <c r="AI86" s="123">
        <v>-1778.3871425924422</v>
      </c>
      <c r="AJ86" s="123">
        <v>504.47</v>
      </c>
      <c r="AL86" s="180">
        <v>0.3183645929223769</v>
      </c>
      <c r="AM86" s="180">
        <v>0.69814547994883724</v>
      </c>
      <c r="AN86" s="180">
        <v>0.10776423720574992</v>
      </c>
      <c r="AO86" s="180">
        <v>9.6356247427488065E-2</v>
      </c>
      <c r="AP86" s="180">
        <v>0.13616133993363369</v>
      </c>
      <c r="AQ86" s="123">
        <v>5916218933.5742903</v>
      </c>
      <c r="AR86" s="180">
        <v>0.61585367598441298</v>
      </c>
      <c r="AS86" s="123">
        <v>78267903</v>
      </c>
      <c r="AT86" s="123">
        <v>168445205</v>
      </c>
      <c r="AU86" s="180">
        <v>5.901481117377206E-2</v>
      </c>
      <c r="AV86" s="180">
        <v>0.10144225075603888</v>
      </c>
      <c r="AW86" s="180">
        <v>9.5469051281603004E-2</v>
      </c>
      <c r="AX86" s="180">
        <v>3.6627159582406851E-2</v>
      </c>
      <c r="AY86" s="180">
        <v>-6.7593298210632674E-3</v>
      </c>
      <c r="AZ86" s="123">
        <v>170796527</v>
      </c>
      <c r="BA86" s="180">
        <v>5.3122123664769587E-2</v>
      </c>
      <c r="BI86" s="180">
        <v>2.645147770908407E-2</v>
      </c>
      <c r="BJ86" s="123">
        <v>955773830.40699601</v>
      </c>
      <c r="BK86" s="123">
        <v>396099118.01800096</v>
      </c>
      <c r="BL86" s="184">
        <v>1971269966.74913</v>
      </c>
      <c r="BM86" s="184">
        <v>314603216.24590003</v>
      </c>
      <c r="BN86" s="184">
        <v>43101521.926600002</v>
      </c>
      <c r="BO86" s="184">
        <v>425205622.57560003</v>
      </c>
      <c r="BP86">
        <v>0.11354955240528541</v>
      </c>
      <c r="BQ86">
        <v>0.18276665925526059</v>
      </c>
      <c r="BR86" s="184">
        <v>1401548149.2280002</v>
      </c>
      <c r="BS86" s="184">
        <v>178938761.74649999</v>
      </c>
      <c r="BT86" s="184">
        <v>1882325900.8400998</v>
      </c>
      <c r="BU86" s="185">
        <v>0.14899790607239027</v>
      </c>
      <c r="BV86" s="185">
        <v>0.47460333126685272</v>
      </c>
    </row>
    <row r="87" spans="1:74">
      <c r="A87" s="181">
        <v>44012</v>
      </c>
      <c r="B87" s="123">
        <v>1747509421</v>
      </c>
      <c r="C87" s="123">
        <v>1707871278</v>
      </c>
      <c r="D87" s="123">
        <v>188333689.97</v>
      </c>
      <c r="E87" s="123">
        <v>206363229.71000001</v>
      </c>
      <c r="F87" s="123">
        <v>201545708.969001</v>
      </c>
      <c r="G87" s="123">
        <v>300614332.16930002</v>
      </c>
      <c r="H87" s="123">
        <v>46835706.960440002</v>
      </c>
      <c r="I87" s="123">
        <v>14641713.598836891</v>
      </c>
      <c r="J87" s="123">
        <v>1274458.7</v>
      </c>
      <c r="K87" s="123">
        <v>1671033.3677710299</v>
      </c>
      <c r="M87" s="123">
        <v>6353759.3999999976</v>
      </c>
      <c r="N87" s="123">
        <v>6493334.1187698497</v>
      </c>
      <c r="O87" s="123">
        <v>4421017914.5149345</v>
      </c>
      <c r="P87" s="125">
        <v>0.69581135138905903</v>
      </c>
      <c r="Q87" s="125">
        <v>0.64508808873432699</v>
      </c>
      <c r="R87" s="125">
        <v>0.68085483260985935</v>
      </c>
      <c r="S87" s="188">
        <v>0.65260490617561495</v>
      </c>
      <c r="T87" s="123">
        <v>1694765355.0459199</v>
      </c>
      <c r="U87" s="123">
        <v>1960201463.0585299</v>
      </c>
      <c r="V87" s="123">
        <v>274182038.22000003</v>
      </c>
      <c r="W87" s="123">
        <v>120514881.46000001</v>
      </c>
      <c r="X87" s="123">
        <v>4613301199.4820271</v>
      </c>
      <c r="Y87" s="123">
        <v>38740906.378696211</v>
      </c>
      <c r="Z87" s="123">
        <v>283673864.60579997</v>
      </c>
      <c r="AA87" s="123">
        <v>427021834.44039994</v>
      </c>
      <c r="AB87" s="123">
        <v>27299266.444556482</v>
      </c>
      <c r="AD87" s="123">
        <v>342109.09090909088</v>
      </c>
      <c r="AE87" s="187">
        <v>0.12919761946847139</v>
      </c>
      <c r="AF87" s="187">
        <v>8.8273562852568085E-2</v>
      </c>
      <c r="AG87" s="180">
        <v>0.10460838141297304</v>
      </c>
      <c r="AH87" s="180">
        <v>5.4699999999999999E-2</v>
      </c>
      <c r="AI87" s="123">
        <v>-1707.5357465797297</v>
      </c>
      <c r="AJ87" s="123">
        <v>482.36</v>
      </c>
      <c r="AL87" s="180">
        <v>0.32747798799534822</v>
      </c>
      <c r="AM87" s="180">
        <v>0.72607426706809663</v>
      </c>
      <c r="AN87" s="180">
        <v>0.10872179463464401</v>
      </c>
      <c r="AO87" s="180">
        <v>9.443341769469768E-2</v>
      </c>
      <c r="AP87" s="180">
        <v>0.13214705224661139</v>
      </c>
      <c r="AQ87" s="123">
        <v>6013859385.6823101</v>
      </c>
      <c r="AR87" s="180">
        <v>0.60775727926165513</v>
      </c>
      <c r="AS87" s="123">
        <v>75024458</v>
      </c>
      <c r="AT87" s="123">
        <v>169339042</v>
      </c>
      <c r="AU87" s="180">
        <v>5.2657477340297978E-2</v>
      </c>
      <c r="AV87" s="180">
        <v>8.9510683611468883E-2</v>
      </c>
      <c r="AW87" s="180">
        <v>9.4794728447671894E-2</v>
      </c>
      <c r="AX87" s="180">
        <v>3.4402891020799492E-2</v>
      </c>
      <c r="AY87" s="180">
        <v>-6.5211655951038089E-3</v>
      </c>
      <c r="AZ87" s="123">
        <v>169874069</v>
      </c>
      <c r="BA87" s="180">
        <v>5.0399971086308039E-2</v>
      </c>
      <c r="BI87" s="180">
        <v>2.8249926434244399E-2</v>
      </c>
      <c r="BJ87" s="123">
        <v>959125879.062006</v>
      </c>
      <c r="BK87" s="123">
        <v>405705053.54200006</v>
      </c>
      <c r="BL87" s="184">
        <v>1960201463.0585299</v>
      </c>
      <c r="BM87" s="184">
        <v>257571402.0228</v>
      </c>
      <c r="BN87" s="184">
        <v>26102462.583000001</v>
      </c>
      <c r="BO87" s="184">
        <v>427021834.44039994</v>
      </c>
      <c r="BP87">
        <v>1.4868039973858771E-5</v>
      </c>
      <c r="BQ87">
        <v>0.11542008673676113</v>
      </c>
      <c r="BR87" s="184">
        <v>1316427917.7512002</v>
      </c>
      <c r="BS87" s="184">
        <v>161694190.43889999</v>
      </c>
      <c r="BT87" s="184">
        <v>1831343607.2918999</v>
      </c>
      <c r="BU87" s="185">
        <v>9.7911074804527765E-2</v>
      </c>
      <c r="BV87" s="185">
        <v>-0.39782586626623984</v>
      </c>
    </row>
    <row r="88" spans="1:74">
      <c r="A88" s="181">
        <v>44104</v>
      </c>
      <c r="B88" s="123">
        <v>1837201853</v>
      </c>
      <c r="C88" s="123">
        <v>1780148069</v>
      </c>
      <c r="D88" s="123">
        <v>193504481.19</v>
      </c>
      <c r="E88" s="123">
        <v>177900240.00999999</v>
      </c>
      <c r="F88" s="123">
        <v>218733893.023</v>
      </c>
      <c r="G88" s="123">
        <v>302302054.4727</v>
      </c>
      <c r="H88" s="123">
        <v>54483561.056490004</v>
      </c>
      <c r="I88" s="123">
        <v>14894337.833674399</v>
      </c>
      <c r="J88" s="123">
        <v>1743630.7999999975</v>
      </c>
      <c r="K88" s="123">
        <v>1707321.0640364101</v>
      </c>
      <c r="M88" s="123">
        <v>6274750.0999999978</v>
      </c>
      <c r="N88" s="123">
        <v>6624168.1180474004</v>
      </c>
      <c r="O88" s="123">
        <v>4558345116.1600866</v>
      </c>
      <c r="P88" s="125">
        <v>0.72645843157324907</v>
      </c>
      <c r="Q88" s="125">
        <v>0.65797051385597505</v>
      </c>
      <c r="R88" s="125">
        <v>0.68813850055239023</v>
      </c>
      <c r="S88" s="188">
        <v>0.66298871654823599</v>
      </c>
      <c r="T88" s="123">
        <v>1754502965.8728502</v>
      </c>
      <c r="U88" s="123">
        <v>2075047982.99789</v>
      </c>
      <c r="V88" s="123">
        <v>265435190.15000001</v>
      </c>
      <c r="W88" s="123">
        <v>105969531.05</v>
      </c>
      <c r="X88" s="123">
        <v>4791369516.456605</v>
      </c>
      <c r="Y88" s="123">
        <v>201393393.71017641</v>
      </c>
      <c r="Z88" s="123">
        <v>374188207.04954004</v>
      </c>
      <c r="AA88" s="123">
        <v>479531201.8441</v>
      </c>
      <c r="AB88" s="123">
        <v>26809262.943886235</v>
      </c>
      <c r="AD88" s="123">
        <v>332027.27272727271</v>
      </c>
      <c r="AE88" s="187">
        <v>0.13112789244223866</v>
      </c>
      <c r="AF88" s="187">
        <v>8.8970557315989407E-2</v>
      </c>
      <c r="AG88" s="180">
        <v>0.10744826495686501</v>
      </c>
      <c r="AH88" s="180">
        <v>5.6599999999999998E-2</v>
      </c>
      <c r="AI88" s="123">
        <v>-1720.6040472050202</v>
      </c>
      <c r="AJ88" s="123">
        <v>488.41</v>
      </c>
      <c r="AL88" s="180">
        <v>0.34758635472158339</v>
      </c>
      <c r="AM88" s="180">
        <v>0.76359527313392228</v>
      </c>
      <c r="AN88" s="180">
        <v>0.10825975321326846</v>
      </c>
      <c r="AO88" s="180">
        <v>9.3875269048214069E-2</v>
      </c>
      <c r="AP88" s="180">
        <v>0.13480261714996225</v>
      </c>
      <c r="AQ88" s="123">
        <v>6343041365.3909998</v>
      </c>
      <c r="AR88" s="180">
        <v>0.6037404973843612</v>
      </c>
      <c r="AS88" s="123">
        <v>87680786</v>
      </c>
      <c r="AT88" s="123">
        <v>168187023</v>
      </c>
      <c r="AU88" s="180">
        <v>5.5202273787333597E-2</v>
      </c>
      <c r="AV88" s="180">
        <v>9.6369929628439779E-2</v>
      </c>
      <c r="AW88" s="180">
        <v>9.4217119486392498E-2</v>
      </c>
      <c r="AX88" s="180">
        <v>3.6910772955846161E-2</v>
      </c>
      <c r="AY88" s="180">
        <v>-5.2465621704030907E-3</v>
      </c>
      <c r="AZ88" s="123">
        <v>190464845</v>
      </c>
      <c r="BA88" s="180">
        <v>5.4391041230106019E-2</v>
      </c>
      <c r="BI88" s="180">
        <v>2.5149784004154241E-2</v>
      </c>
      <c r="BJ88" s="123">
        <v>913117313.48699296</v>
      </c>
      <c r="BK88" s="123">
        <v>432572084.543001</v>
      </c>
      <c r="BL88" s="184">
        <v>2075047982.99789</v>
      </c>
      <c r="BM88" s="184">
        <v>326935231.13924003</v>
      </c>
      <c r="BN88" s="184">
        <v>47252975.910300002</v>
      </c>
      <c r="BO88" s="184">
        <v>479531201.8441</v>
      </c>
      <c r="BP88">
        <v>-3.0296123989054569E-2</v>
      </c>
      <c r="BQ88">
        <v>6.1877158075748923E-2</v>
      </c>
      <c r="BR88" s="184">
        <v>1302775502.0195401</v>
      </c>
      <c r="BS88" s="184">
        <v>168430272.80720001</v>
      </c>
      <c r="BT88" s="184">
        <v>1846109520.6508</v>
      </c>
      <c r="BU88" s="185">
        <v>3.3124009957003819E-2</v>
      </c>
      <c r="BV88" s="185">
        <v>0.16625367296032589</v>
      </c>
    </row>
    <row r="89" spans="1:74">
      <c r="A89" s="179">
        <v>44196</v>
      </c>
      <c r="B89" s="123">
        <v>1848203958</v>
      </c>
      <c r="C89" s="123">
        <v>1886641411</v>
      </c>
      <c r="D89" s="123">
        <v>189521900.78000003</v>
      </c>
      <c r="E89" s="123">
        <v>184625598.73000002</v>
      </c>
      <c r="F89" s="123">
        <v>236647782.42500001</v>
      </c>
      <c r="G89" s="123">
        <v>334190125.6936</v>
      </c>
      <c r="H89" s="123">
        <v>58568013.839720003</v>
      </c>
      <c r="I89" s="123">
        <v>15226134.46524</v>
      </c>
      <c r="J89" s="123">
        <v>1900754.3000000007</v>
      </c>
      <c r="K89" s="123">
        <v>1746302.4074633501</v>
      </c>
      <c r="M89" s="123">
        <v>6181902.5999999987</v>
      </c>
      <c r="N89" s="123">
        <v>6764651.9830957996</v>
      </c>
      <c r="O89" s="123">
        <v>4574594694.0045261</v>
      </c>
      <c r="P89" s="125">
        <v>0.73999785988289868</v>
      </c>
      <c r="Q89" s="125">
        <v>0.67098292094553302</v>
      </c>
      <c r="R89" s="125">
        <v>0.67624982119346111</v>
      </c>
      <c r="S89" s="188">
        <v>0.67212087019686495</v>
      </c>
      <c r="T89" s="123">
        <v>1770083752.6772802</v>
      </c>
      <c r="U89" s="123">
        <v>2189066614.06707</v>
      </c>
      <c r="V89" s="123">
        <v>272739368.63999999</v>
      </c>
      <c r="W89" s="123">
        <v>101408130.87</v>
      </c>
      <c r="X89" s="123">
        <v>4977929922.6779108</v>
      </c>
      <c r="Y89" s="123">
        <v>164644213.09737802</v>
      </c>
      <c r="Z89" s="123">
        <v>295995847.42249995</v>
      </c>
      <c r="AA89" s="123">
        <v>496714973.80949998</v>
      </c>
      <c r="AB89" s="123">
        <v>35044795.223767519</v>
      </c>
      <c r="AD89" s="123">
        <v>328104.54545454547</v>
      </c>
      <c r="AE89" s="187">
        <v>0.130199847132213</v>
      </c>
      <c r="AF89" s="187">
        <v>8.8568065013272204E-2</v>
      </c>
      <c r="AG89" s="180">
        <v>0.10411324781884196</v>
      </c>
      <c r="AH89" s="180">
        <v>6.2600000000000003E-2</v>
      </c>
      <c r="AI89" s="123">
        <v>-1264.1062130236471</v>
      </c>
      <c r="AJ89" s="123">
        <v>522.59</v>
      </c>
      <c r="AL89" s="180">
        <v>0.37051291376494194</v>
      </c>
      <c r="AM89" s="180">
        <v>0.80524237354983752</v>
      </c>
      <c r="AN89" s="180">
        <v>0.10492974552191268</v>
      </c>
      <c r="AO89" s="180">
        <v>9.7186785042979423E-2</v>
      </c>
      <c r="AP89" s="180">
        <v>0.13498346685752372</v>
      </c>
      <c r="AQ89" s="123">
        <v>6691935700.8799295</v>
      </c>
      <c r="AR89" s="180">
        <v>0.59163006695114506</v>
      </c>
      <c r="AS89" s="123">
        <v>116644613</v>
      </c>
      <c r="AT89" s="123">
        <v>165085439</v>
      </c>
      <c r="AU89" s="180">
        <v>4.2804276074230367E-2</v>
      </c>
      <c r="AV89" s="180">
        <v>8.8214003486811327E-2</v>
      </c>
      <c r="AW89" s="180">
        <v>9.3729436174892794E-2</v>
      </c>
      <c r="AX89" s="180">
        <v>3.6470410957320204E-2</v>
      </c>
      <c r="AY89" s="180">
        <v>-5.1613711616205898E-3</v>
      </c>
      <c r="AZ89" s="123">
        <v>212509545</v>
      </c>
      <c r="BA89" s="180">
        <v>5.8285747072018668E-2</v>
      </c>
      <c r="BI89" s="180">
        <v>4.1289509965961591E-3</v>
      </c>
      <c r="BJ89" s="123">
        <v>932057895.09128904</v>
      </c>
      <c r="BK89" s="123">
        <v>480736904.76499999</v>
      </c>
      <c r="BL89" s="184">
        <v>2189066614.06707</v>
      </c>
      <c r="BM89" s="184">
        <v>251617358.84689996</v>
      </c>
      <c r="BN89" s="184">
        <v>44378488.575599998</v>
      </c>
      <c r="BO89" s="184">
        <v>496714973.80949998</v>
      </c>
      <c r="BP89">
        <v>-0.16834395225220578</v>
      </c>
      <c r="BQ89">
        <v>-2.1268913949000268E-2</v>
      </c>
      <c r="BR89" s="184">
        <v>1150727208.2548399</v>
      </c>
      <c r="BS89" s="184">
        <v>160835448.9955</v>
      </c>
      <c r="BT89" s="184">
        <v>1828473632.6696</v>
      </c>
      <c r="BU89" s="185">
        <v>-3.9084652351602078E-2</v>
      </c>
      <c r="BV89" s="185">
        <v>-0.14612930103634947</v>
      </c>
    </row>
    <row r="90" spans="1:74">
      <c r="A90" s="179">
        <v>44286</v>
      </c>
      <c r="B90" s="123">
        <v>1831730638.03</v>
      </c>
      <c r="C90" s="123">
        <v>1858206826.751698</v>
      </c>
      <c r="D90" s="123">
        <v>185619447.55000001</v>
      </c>
      <c r="E90" s="123">
        <v>149912845.56999999</v>
      </c>
      <c r="F90" s="123">
        <v>245816332.762999</v>
      </c>
      <c r="G90" s="123">
        <v>325055493.9048</v>
      </c>
      <c r="H90" s="123">
        <v>49844923.767779998</v>
      </c>
      <c r="I90" s="123">
        <v>24988284.661074881</v>
      </c>
      <c r="J90" s="123">
        <v>1278566.6000000008</v>
      </c>
      <c r="K90" s="123">
        <v>1788028.39142478</v>
      </c>
      <c r="M90" s="123">
        <v>6197410.3999999985</v>
      </c>
      <c r="N90" s="123">
        <v>6915646.9296574099</v>
      </c>
      <c r="O90" s="123">
        <v>4461494163.8487015</v>
      </c>
      <c r="P90" s="125">
        <v>0.71989651739841254</v>
      </c>
      <c r="Q90" s="125">
        <v>0.68218506746110297</v>
      </c>
      <c r="R90" s="125">
        <v>0.64513041357212797</v>
      </c>
      <c r="S90" s="188">
        <v>0.67894464160123102</v>
      </c>
      <c r="T90" s="123">
        <v>1791200936.4204099</v>
      </c>
      <c r="U90" s="123">
        <v>2113205603.04087</v>
      </c>
      <c r="V90" s="123">
        <v>246424425.51000005</v>
      </c>
      <c r="W90" s="123">
        <v>89107867.609999999</v>
      </c>
      <c r="X90" s="123">
        <v>4885643867.6779337</v>
      </c>
      <c r="Y90" s="123">
        <v>-27131338.327757627</v>
      </c>
      <c r="Z90" s="123">
        <v>317804844.82269996</v>
      </c>
      <c r="AA90" s="123">
        <v>382304880.4303</v>
      </c>
      <c r="AB90" s="123">
        <v>27612488.955312937</v>
      </c>
      <c r="AD90" s="123">
        <v>325827.27272727271</v>
      </c>
      <c r="AE90" s="187">
        <v>0.13206127936395295</v>
      </c>
      <c r="AF90" s="187">
        <v>8.7955857799910428E-2</v>
      </c>
      <c r="AG90" s="180">
        <v>0.10797688614790969</v>
      </c>
      <c r="AH90" s="180">
        <v>6.7599999999999993E-2</v>
      </c>
      <c r="AI90" s="123">
        <v>-1138.7100755681952</v>
      </c>
      <c r="AJ90" s="123">
        <v>531.16999999999996</v>
      </c>
      <c r="AL90" s="180">
        <v>0.35536027606802845</v>
      </c>
      <c r="AM90" s="180">
        <v>0.78833634572238998</v>
      </c>
      <c r="AN90" s="180">
        <v>0.10391409474096888</v>
      </c>
      <c r="AO90" s="180">
        <v>9.6615210064292092E-2</v>
      </c>
      <c r="AP90" s="180">
        <v>0.1374750850871439</v>
      </c>
      <c r="AQ90" s="123">
        <v>6700152914.3889303</v>
      </c>
      <c r="AR90" s="180">
        <v>0.58273394493375841</v>
      </c>
      <c r="AS90" s="123">
        <v>127102479</v>
      </c>
      <c r="AT90" s="123">
        <v>165399558</v>
      </c>
      <c r="AU90" s="180">
        <v>4.1297910190046791E-2</v>
      </c>
      <c r="AV90" s="180">
        <v>8.492963407226102E-2</v>
      </c>
      <c r="AW90" s="180">
        <v>9.33262357966399E-2</v>
      </c>
      <c r="AX90" s="180">
        <v>3.8735043567313054E-2</v>
      </c>
      <c r="AY90" s="180">
        <v>-5.3703779967294724E-3</v>
      </c>
      <c r="AZ90" s="123">
        <v>229444112.01792002</v>
      </c>
      <c r="BA90" s="180">
        <v>6.0831489933147652E-2</v>
      </c>
      <c r="BI90" s="180">
        <v>-3.3814228029103055E-2</v>
      </c>
      <c r="BJ90" s="123">
        <v>926706573.17098606</v>
      </c>
      <c r="BK90" s="123">
        <v>515884190.99599898</v>
      </c>
      <c r="BL90" s="184">
        <v>2113205603.04087</v>
      </c>
      <c r="BM90" s="184">
        <v>266697083.70719996</v>
      </c>
      <c r="BN90" s="184">
        <v>51107761.115500003</v>
      </c>
      <c r="BO90" s="184">
        <v>382304880.4303</v>
      </c>
      <c r="BP90">
        <v>-0.2131407855494688</v>
      </c>
      <c r="BQ90">
        <v>-0.10294149843768882</v>
      </c>
      <c r="BR90" s="184">
        <v>1102821075.71614</v>
      </c>
      <c r="BS90" s="184">
        <v>168841688.18440002</v>
      </c>
      <c r="BT90" s="184">
        <v>1785572890.5242999</v>
      </c>
      <c r="BU90" s="185">
        <v>-6.6907917002941963E-2</v>
      </c>
      <c r="BV90" s="185">
        <v>0.18575305072833093</v>
      </c>
    </row>
    <row r="91" spans="1:74">
      <c r="A91" s="181">
        <v>44377</v>
      </c>
      <c r="B91" s="123">
        <v>1860468162.1108799</v>
      </c>
      <c r="C91" s="123">
        <v>1668437963.0275979</v>
      </c>
      <c r="D91" s="123">
        <v>176762762.64999998</v>
      </c>
      <c r="E91" s="123">
        <v>146133382.75999999</v>
      </c>
      <c r="F91" s="123">
        <v>298785552.05699903</v>
      </c>
      <c r="G91" s="123">
        <v>316685664.32220101</v>
      </c>
      <c r="H91" s="123">
        <v>65143545.603980005</v>
      </c>
      <c r="I91" s="123">
        <v>28192600.758254699</v>
      </c>
      <c r="J91" s="174">
        <v>1576104.3999999992</v>
      </c>
      <c r="K91" s="123">
        <v>1832646.54172646</v>
      </c>
      <c r="M91" s="123">
        <v>6499056.0999999987</v>
      </c>
      <c r="N91" s="123">
        <v>7077649.9551101197</v>
      </c>
      <c r="O91" s="123">
        <v>4408505337.8854227</v>
      </c>
      <c r="P91" s="125">
        <v>0.67833009440946712</v>
      </c>
      <c r="Q91" s="125">
        <v>0.69041628931533205</v>
      </c>
      <c r="R91" s="125">
        <v>0.62287699530865415</v>
      </c>
      <c r="S91" s="188">
        <v>0.68405700682390502</v>
      </c>
      <c r="T91" s="123">
        <v>1767294431.7159698</v>
      </c>
      <c r="U91" s="123">
        <v>1957284465.2582901</v>
      </c>
      <c r="V91" s="123">
        <v>238435888.90000001</v>
      </c>
      <c r="W91" s="123">
        <v>84460256.510000005</v>
      </c>
      <c r="X91" s="123">
        <v>4756282405.1256952</v>
      </c>
      <c r="Y91" s="123">
        <v>-144709134.57465351</v>
      </c>
      <c r="Z91" s="123">
        <v>356575414.38709998</v>
      </c>
      <c r="AA91" s="123">
        <v>469653050.60360003</v>
      </c>
      <c r="AB91" s="123">
        <v>35118507.912366517</v>
      </c>
      <c r="AD91" s="123">
        <v>334631.81818181818</v>
      </c>
      <c r="AE91" s="187">
        <v>0.13226685196478707</v>
      </c>
      <c r="AF91" s="187">
        <v>8.8273149923007124E-2</v>
      </c>
      <c r="AG91" s="180">
        <v>0.10725951168693748</v>
      </c>
      <c r="AH91" s="180">
        <v>7.0999999999999994E-2</v>
      </c>
      <c r="AI91" s="123">
        <v>-1051.2634911589935</v>
      </c>
      <c r="AJ91" s="123">
        <v>520.61</v>
      </c>
      <c r="AL91" s="180">
        <v>0.31416019347306301</v>
      </c>
      <c r="AM91" s="180">
        <v>0.73184202935649312</v>
      </c>
      <c r="AN91" s="180">
        <v>0.10694915182538356</v>
      </c>
      <c r="AO91" s="180">
        <v>9.6300359945814151E-2</v>
      </c>
      <c r="AP91" s="180">
        <v>0.13828706104260058</v>
      </c>
      <c r="AQ91" s="123">
        <v>6797715087.2843304</v>
      </c>
      <c r="AR91" s="180">
        <v>0.54791629969037425</v>
      </c>
      <c r="AS91" s="123">
        <v>145862907</v>
      </c>
      <c r="AT91" s="123">
        <v>176632874</v>
      </c>
      <c r="AU91" s="180">
        <v>4.7714653504429834E-2</v>
      </c>
      <c r="AV91" s="180">
        <v>9.3929336871258678E-2</v>
      </c>
      <c r="AW91" s="180">
        <v>9.2998628489670804E-2</v>
      </c>
      <c r="AX91" s="180">
        <v>3.9268223475116271E-2</v>
      </c>
      <c r="AY91" s="180">
        <v>-4.7254785666636795E-3</v>
      </c>
      <c r="AZ91" s="123">
        <v>282126190.78881598</v>
      </c>
      <c r="BA91" s="180">
        <v>7.3527448047096725E-2</v>
      </c>
      <c r="BI91" s="180">
        <v>-6.1180011515250876E-2</v>
      </c>
      <c r="BJ91" s="123">
        <v>876115888.05298901</v>
      </c>
      <c r="BK91" s="123">
        <v>549562691.23399699</v>
      </c>
      <c r="BL91" s="184">
        <v>1957284465.2582901</v>
      </c>
      <c r="BM91" s="184">
        <v>291423264.20230001</v>
      </c>
      <c r="BN91" s="184">
        <v>65152150.184799999</v>
      </c>
      <c r="BO91" s="184">
        <v>469653050.60360003</v>
      </c>
      <c r="BP91">
        <v>-0.13654752944060045</v>
      </c>
      <c r="BQ91">
        <v>-0.1370820978078324</v>
      </c>
      <c r="BR91" s="184">
        <v>1136672937.8956399</v>
      </c>
      <c r="BS91" s="184">
        <v>207891375.78620002</v>
      </c>
      <c r="BT91" s="184">
        <v>1828204106.6875</v>
      </c>
      <c r="BU91" s="185">
        <v>-2.1856398809523725E-2</v>
      </c>
      <c r="BV91" s="185">
        <v>1.4960154612857202</v>
      </c>
    </row>
    <row r="92" spans="1:74">
      <c r="A92" s="181">
        <v>44469</v>
      </c>
      <c r="B92" s="123">
        <v>1883826474.1747999</v>
      </c>
      <c r="C92" s="123">
        <v>1614313456.8016269</v>
      </c>
      <c r="D92" s="123">
        <v>177964877.22</v>
      </c>
      <c r="E92" s="123">
        <v>143097691.13999999</v>
      </c>
      <c r="F92" s="123">
        <v>331248096.11119097</v>
      </c>
      <c r="G92" s="123">
        <v>321792114.00949901</v>
      </c>
      <c r="H92" s="123">
        <v>72038140.960199997</v>
      </c>
      <c r="I92" s="123">
        <v>21620818.998446014</v>
      </c>
      <c r="J92" s="174">
        <v>1907325.1999999983</v>
      </c>
      <c r="K92" s="123">
        <v>1879985.9705545099</v>
      </c>
      <c r="M92" s="123">
        <v>6662750.4999999991</v>
      </c>
      <c r="N92" s="123">
        <v>7250709.1590008</v>
      </c>
      <c r="O92" s="123">
        <v>4526792395.6829653</v>
      </c>
      <c r="P92" s="125">
        <v>0.67941796645138763</v>
      </c>
      <c r="Q92" s="125">
        <v>0.69822325576915401</v>
      </c>
      <c r="R92" s="125">
        <v>0.62432408974280107</v>
      </c>
      <c r="S92" s="188">
        <v>0.688876367500033</v>
      </c>
      <c r="T92" s="123">
        <v>1765226485.2246299</v>
      </c>
      <c r="U92" s="123">
        <v>1928911202.7836401</v>
      </c>
      <c r="V92" s="123">
        <v>235265584.85999998</v>
      </c>
      <c r="W92" s="123">
        <v>85796983.5</v>
      </c>
      <c r="X92" s="123">
        <v>4761899426.4476061</v>
      </c>
      <c r="Y92" s="123">
        <v>8469554.2933028117</v>
      </c>
      <c r="Z92" s="123">
        <v>349228333.72180003</v>
      </c>
      <c r="AA92" s="123">
        <v>446152791.23100007</v>
      </c>
      <c r="AB92" s="123">
        <v>38910763.259292401</v>
      </c>
      <c r="AD92" s="123">
        <v>345845.45454545453</v>
      </c>
      <c r="AE92" s="187">
        <v>0.13406206729364858</v>
      </c>
      <c r="AF92" s="187">
        <v>9.1473211857046752E-2</v>
      </c>
      <c r="AG92" s="180">
        <v>0.11017271898971313</v>
      </c>
      <c r="AH92" s="180">
        <v>7.8600000000000003E-2</v>
      </c>
      <c r="AI92" s="123">
        <v>-933.38566558954938</v>
      </c>
      <c r="AJ92" s="123">
        <v>493.12</v>
      </c>
      <c r="AL92" s="180">
        <v>0.30238385577902704</v>
      </c>
      <c r="AM92" s="180">
        <v>0.71470474940455997</v>
      </c>
      <c r="AN92" s="180">
        <v>0.10738955021158698</v>
      </c>
      <c r="AO92" s="180">
        <v>0.10001288697798714</v>
      </c>
      <c r="AP92" s="180">
        <v>0.13988855039134787</v>
      </c>
      <c r="AQ92" s="123">
        <v>6902555614.8652802</v>
      </c>
      <c r="AR92" s="180">
        <v>0.53518405270833447</v>
      </c>
      <c r="AS92" s="123">
        <v>146068428.40279996</v>
      </c>
      <c r="AT92" s="123">
        <v>182632649</v>
      </c>
      <c r="AU92" s="180">
        <v>5.318741526489594E-2</v>
      </c>
      <c r="AV92" s="180">
        <v>0.1014486315617847</v>
      </c>
      <c r="AW92" s="180">
        <v>9.2732476515944504E-2</v>
      </c>
      <c r="AX92" s="180">
        <v>4.1329590777704081E-2</v>
      </c>
      <c r="AY92" s="180">
        <v>-1.2592646588977519E-3</v>
      </c>
      <c r="AZ92" s="123">
        <v>301892461.989658</v>
      </c>
      <c r="BA92" s="180">
        <v>7.8323672505411307E-2</v>
      </c>
      <c r="BI92" s="180">
        <v>-6.4552277757231935E-2</v>
      </c>
      <c r="BJ92" s="123">
        <v>838912304.92699301</v>
      </c>
      <c r="BK92" s="123">
        <v>584206340.778</v>
      </c>
      <c r="BL92" s="184">
        <v>1928911202.7836401</v>
      </c>
      <c r="BM92" s="184">
        <v>289585054.51670003</v>
      </c>
      <c r="BN92" s="184">
        <v>59643279.2051</v>
      </c>
      <c r="BO92" s="184">
        <v>446152791.23100007</v>
      </c>
      <c r="BP92">
        <v>-0.15616868787527183</v>
      </c>
      <c r="BQ92">
        <v>-0.16855023877938671</v>
      </c>
      <c r="BR92" s="184">
        <v>1099322761.2730999</v>
      </c>
      <c r="BS92" s="184">
        <v>220281679.081</v>
      </c>
      <c r="BT92" s="184">
        <v>1794825696.0743999</v>
      </c>
      <c r="BU92" s="185">
        <v>4.1617610820578799E-2</v>
      </c>
      <c r="BV92" s="185">
        <v>0.26221212645570557</v>
      </c>
    </row>
    <row r="93" spans="1:74">
      <c r="A93" s="179">
        <v>44561</v>
      </c>
      <c r="B93" s="123">
        <v>1982895240</v>
      </c>
      <c r="C93" s="123">
        <v>1598169339</v>
      </c>
      <c r="D93" s="123">
        <v>181069616.24999997</v>
      </c>
      <c r="E93" s="123">
        <v>142872244.11000001</v>
      </c>
      <c r="F93" s="123">
        <v>353405579.66920799</v>
      </c>
      <c r="G93" s="123">
        <v>324848586.09354699</v>
      </c>
      <c r="H93" s="123">
        <v>74846335.056579992</v>
      </c>
      <c r="I93" s="123">
        <v>21856165.813564204</v>
      </c>
      <c r="J93" s="174">
        <v>2220966.3000000017</v>
      </c>
      <c r="K93" s="123">
        <v>1929715.45125646</v>
      </c>
      <c r="M93" s="123">
        <v>6982962.5</v>
      </c>
      <c r="N93" s="123">
        <v>7434511.0197168598</v>
      </c>
      <c r="O93" s="123">
        <v>4692243711.5261421</v>
      </c>
      <c r="P93" s="125">
        <v>0.67195602318158554</v>
      </c>
      <c r="Q93" s="125">
        <v>0.70513571297794297</v>
      </c>
      <c r="R93" s="125">
        <v>0.63114355457702231</v>
      </c>
      <c r="S93" s="188">
        <v>0.69372053732056305</v>
      </c>
      <c r="T93" s="123">
        <v>1829322984.3036199</v>
      </c>
      <c r="U93" s="123">
        <v>1928702857.1331899</v>
      </c>
      <c r="V93" s="123">
        <v>235587333.07999998</v>
      </c>
      <c r="W93" s="123">
        <v>88354527.280000001</v>
      </c>
      <c r="X93" s="123">
        <v>4856924368.4297085</v>
      </c>
      <c r="Y93" s="123">
        <v>97810762.968603432</v>
      </c>
      <c r="Z93" s="123">
        <v>399509328.71740001</v>
      </c>
      <c r="AA93" s="123">
        <v>626506406.49150002</v>
      </c>
      <c r="AB93" s="123">
        <v>33922609.540064164</v>
      </c>
      <c r="AD93" s="123">
        <v>359986.36363636365</v>
      </c>
      <c r="AE93" s="187">
        <v>0.13311477012579453</v>
      </c>
      <c r="AF93" s="187">
        <v>9.2175287540849735E-2</v>
      </c>
      <c r="AG93" s="180">
        <v>0.10811627620631004</v>
      </c>
      <c r="AH93" s="180">
        <v>8.5000000000000006E-2</v>
      </c>
      <c r="AI93" s="123">
        <v>-1107.8624132939574</v>
      </c>
      <c r="AJ93" s="123">
        <v>481.11</v>
      </c>
      <c r="AL93" s="180">
        <v>0.28885410517573162</v>
      </c>
      <c r="AM93" s="180">
        <v>0.69553923115435723</v>
      </c>
      <c r="AN93" s="180">
        <v>0.10804765137315434</v>
      </c>
      <c r="AO93" s="180">
        <v>9.5063172910035021E-2</v>
      </c>
      <c r="AP93" s="180">
        <v>0.14103545031036097</v>
      </c>
      <c r="AQ93" s="123">
        <v>7085515647.2522297</v>
      </c>
      <c r="AR93" s="180">
        <v>0.53038141873191347</v>
      </c>
      <c r="AS93" s="123">
        <v>101849834</v>
      </c>
      <c r="AT93" s="123">
        <v>190204677</v>
      </c>
      <c r="AU93" s="180">
        <v>5.0709857777058796E-2</v>
      </c>
      <c r="AV93" s="180">
        <v>9.0472445709607427E-2</v>
      </c>
      <c r="AW93" s="180">
        <v>9.2514223830158795E-2</v>
      </c>
      <c r="AX93" s="180">
        <v>4.0600546295635739E-2</v>
      </c>
      <c r="AY93" s="180">
        <v>-3.3893628930906083E-4</v>
      </c>
      <c r="AZ93" s="123">
        <v>285432829.58984703</v>
      </c>
      <c r="BA93" s="180">
        <v>7.4709520086636089E-2</v>
      </c>
      <c r="BI93" s="180">
        <v>-6.2576982743540732E-2</v>
      </c>
      <c r="BJ93" s="123">
        <v>834108399.20899093</v>
      </c>
      <c r="BK93" s="123">
        <v>642957315.02000201</v>
      </c>
      <c r="BL93" s="184">
        <v>1928702857.1331899</v>
      </c>
      <c r="BM93" s="184">
        <v>312744618.01340002</v>
      </c>
      <c r="BN93" s="184">
        <v>86764710.704000011</v>
      </c>
      <c r="BO93" s="184">
        <v>626506406.49150002</v>
      </c>
      <c r="BP93">
        <v>8.4492763489145695E-3</v>
      </c>
      <c r="BQ93">
        <v>-0.12435193162910663</v>
      </c>
      <c r="BR93" s="184">
        <v>1160450020.4396</v>
      </c>
      <c r="BS93" s="184">
        <v>262667901.2094</v>
      </c>
      <c r="BT93" s="184">
        <v>1924617128.7564001</v>
      </c>
      <c r="BU93" s="185">
        <v>9.716969369519135E-2</v>
      </c>
      <c r="BV93" s="185">
        <v>0.95510738397937778</v>
      </c>
    </row>
    <row r="94" spans="1:74">
      <c r="A94" s="179">
        <v>44651</v>
      </c>
      <c r="B94" s="123">
        <v>2081365305.6635203</v>
      </c>
      <c r="C94" s="123">
        <v>1732402921.57249</v>
      </c>
      <c r="D94" s="123">
        <v>190318813.45999998</v>
      </c>
      <c r="E94" s="123">
        <v>110337074.49000001</v>
      </c>
      <c r="F94" s="123">
        <v>372745237.12709802</v>
      </c>
      <c r="G94" s="123">
        <v>335692997.95618999</v>
      </c>
      <c r="H94" s="123">
        <v>77193393.102899998</v>
      </c>
      <c r="I94" s="123">
        <v>22361487.439057365</v>
      </c>
      <c r="J94" s="174">
        <v>1487927.0000000014</v>
      </c>
      <c r="K94" s="123">
        <v>1981520.84419827</v>
      </c>
      <c r="M94" s="123">
        <v>7192322.9000000004</v>
      </c>
      <c r="N94" s="123">
        <v>7628374.5414838605</v>
      </c>
      <c r="O94" s="123">
        <v>4901427254.7908039</v>
      </c>
      <c r="P94" s="125">
        <v>0.68148042335401871</v>
      </c>
      <c r="Q94" s="125">
        <v>0.71215029592066903</v>
      </c>
      <c r="R94" s="125">
        <v>0.6425257737590564</v>
      </c>
      <c r="S94" s="188">
        <v>0.69884872977549195</v>
      </c>
      <c r="T94" s="123">
        <v>1892587143.59305</v>
      </c>
      <c r="U94" s="123">
        <v>2002897983.8113601</v>
      </c>
      <c r="V94" s="123">
        <v>226922661.74000001</v>
      </c>
      <c r="W94" s="123">
        <v>73733226.210000008</v>
      </c>
      <c r="X94" s="123">
        <v>5004134130.9796553</v>
      </c>
      <c r="Y94" s="123">
        <v>177498438.38385788</v>
      </c>
      <c r="Z94" s="123">
        <v>364763892.67129999</v>
      </c>
      <c r="AA94" s="123">
        <v>470772250.38449991</v>
      </c>
      <c r="AB94" s="123">
        <v>40039152.416257054</v>
      </c>
      <c r="AD94" s="123">
        <v>374086.36363636365</v>
      </c>
      <c r="AE94" s="187">
        <v>0.13700467922809889</v>
      </c>
      <c r="AF94" s="187">
        <v>9.1532554938681052E-2</v>
      </c>
      <c r="AG94" s="180">
        <v>0.1113839871019615</v>
      </c>
      <c r="AH94" s="180">
        <v>0.09</v>
      </c>
      <c r="AI94" s="123">
        <v>-1137.7387523098514</v>
      </c>
      <c r="AJ94" s="123">
        <v>488.6</v>
      </c>
      <c r="AL94" s="180">
        <v>0.2887288625516744</v>
      </c>
      <c r="AM94" s="180">
        <v>0.69576049359236292</v>
      </c>
      <c r="AN94" s="180">
        <v>0.11001729958604843</v>
      </c>
      <c r="AO94" s="180">
        <v>9.1808650776720263E-2</v>
      </c>
      <c r="AP94" s="180">
        <v>0.14406099105518083</v>
      </c>
      <c r="AQ94" s="123">
        <v>7206519004.9378996</v>
      </c>
      <c r="AR94" s="180">
        <v>0.54055017751777634</v>
      </c>
      <c r="AS94" s="123">
        <v>97795174</v>
      </c>
      <c r="AT94" s="123">
        <v>201191526.70000002</v>
      </c>
      <c r="AU94" s="180">
        <v>5.5862687372462576E-2</v>
      </c>
      <c r="AV94" s="180">
        <v>9.5611989464295069E-2</v>
      </c>
      <c r="AW94" s="180">
        <v>9.2335761983914896E-2</v>
      </c>
      <c r="AX94" s="180">
        <v>4.4668917244183995E-2</v>
      </c>
      <c r="AY94" s="180">
        <v>-8.0320704523384467E-4</v>
      </c>
      <c r="AZ94" s="123">
        <v>293465006.27192706</v>
      </c>
      <c r="BA94" s="180">
        <v>7.7836246279605933E-2</v>
      </c>
      <c r="BI94" s="180">
        <v>-5.6322956016435555E-2</v>
      </c>
      <c r="BJ94" s="123">
        <v>840810443.72299004</v>
      </c>
      <c r="BK94" s="123">
        <v>692676387.75299895</v>
      </c>
      <c r="BL94" s="184">
        <v>2002897983.8113601</v>
      </c>
      <c r="BM94" s="184">
        <v>299156235.583</v>
      </c>
      <c r="BN94" s="184">
        <v>65607657.088300012</v>
      </c>
      <c r="BO94" s="184">
        <v>470772250.38449991</v>
      </c>
      <c r="BP94">
        <v>8.1688769450438237E-2</v>
      </c>
      <c r="BQ94">
        <v>-5.0644542879129867E-2</v>
      </c>
      <c r="BR94" s="184">
        <v>1192909172.3154001</v>
      </c>
      <c r="BS94" s="184">
        <v>277167797.18220001</v>
      </c>
      <c r="BT94" s="184">
        <v>2013084498.7105999</v>
      </c>
      <c r="BU94" s="185">
        <v>0.1481124968611367</v>
      </c>
      <c r="BV94" s="185">
        <v>0.28371221231998889</v>
      </c>
    </row>
    <row r="95" spans="1:74">
      <c r="A95" s="181">
        <v>44742</v>
      </c>
      <c r="B95" s="123">
        <v>2208197225.9636898</v>
      </c>
      <c r="C95" s="123">
        <v>1466252652.7578001</v>
      </c>
      <c r="D95" s="123">
        <v>201080189.06402001</v>
      </c>
      <c r="E95" s="123">
        <v>127840365.52000001</v>
      </c>
      <c r="F95" s="123">
        <v>386998077.57929701</v>
      </c>
      <c r="G95" s="123">
        <v>299361125.496301</v>
      </c>
      <c r="H95" s="123">
        <v>78093712.523200005</v>
      </c>
      <c r="I95" s="123">
        <v>20796902.993858937</v>
      </c>
      <c r="J95" s="174">
        <v>1900956.0000000023</v>
      </c>
      <c r="K95" s="123">
        <v>2035270.04152635</v>
      </c>
      <c r="M95" s="123">
        <v>7517174.5000000037</v>
      </c>
      <c r="N95" s="123">
        <v>7831336.5107025299</v>
      </c>
      <c r="O95" s="123">
        <v>5081986991.2105312</v>
      </c>
      <c r="P95" s="125">
        <v>0.67605015570817584</v>
      </c>
      <c r="Q95" s="125">
        <v>0.71841839591419399</v>
      </c>
      <c r="R95" s="125">
        <v>0.64892971771361652</v>
      </c>
      <c r="S95" s="188">
        <v>0.70397052913722002</v>
      </c>
      <c r="T95" s="123">
        <v>1918461407.8425202</v>
      </c>
      <c r="U95" s="123">
        <v>1845059867.6223302</v>
      </c>
      <c r="V95" s="123">
        <v>251989561.25402004</v>
      </c>
      <c r="W95" s="123">
        <v>76930993.329999998</v>
      </c>
      <c r="X95" s="123">
        <v>4877691648.6415272</v>
      </c>
      <c r="Y95" s="123">
        <v>-105451710.66347456</v>
      </c>
      <c r="Z95" s="123">
        <v>383573058.66799998</v>
      </c>
      <c r="AA95" s="123">
        <v>538930344.773</v>
      </c>
      <c r="AB95" s="123">
        <v>26512141.27608538</v>
      </c>
      <c r="AD95" s="123">
        <v>390213.63636363635</v>
      </c>
      <c r="AE95" s="187">
        <v>0.14043448345621079</v>
      </c>
      <c r="AF95" s="187">
        <v>9.4664388008774886E-2</v>
      </c>
      <c r="AG95" s="180">
        <v>0.11369540235605378</v>
      </c>
      <c r="AH95" s="180">
        <v>0.1032</v>
      </c>
      <c r="AI95" s="123">
        <v>-1070.4959934081935</v>
      </c>
      <c r="AJ95" s="123">
        <v>419.63</v>
      </c>
      <c r="AL95" s="180">
        <v>0.25567995806833127</v>
      </c>
      <c r="AM95" s="180">
        <v>0.6488730105495788</v>
      </c>
      <c r="AN95" s="180">
        <v>0.11481808720296639</v>
      </c>
      <c r="AO95" s="180">
        <v>9.8477977554577517E-2</v>
      </c>
      <c r="AP95" s="180">
        <v>0.14772934301826399</v>
      </c>
      <c r="AQ95" s="123">
        <v>7265294909.5890303</v>
      </c>
      <c r="AR95" s="180">
        <v>0.51801355929786175</v>
      </c>
      <c r="AS95" s="123">
        <v>87262813</v>
      </c>
      <c r="AT95" s="123">
        <v>213053384</v>
      </c>
      <c r="AU95" s="180">
        <v>5.1401437948212107E-2</v>
      </c>
      <c r="AV95" s="180">
        <v>8.49444548231056E-2</v>
      </c>
      <c r="AW95" s="180">
        <v>9.2187706417488899E-2</v>
      </c>
      <c r="AX95" s="180">
        <v>4.8246777038721891E-2</v>
      </c>
      <c r="AY95" s="180">
        <v>2.4766815912859869E-3</v>
      </c>
      <c r="AZ95" s="123">
        <v>275615778.80103105</v>
      </c>
      <c r="BA95" s="180">
        <v>7.3145333778113941E-2</v>
      </c>
      <c r="BI95" s="180">
        <v>-5.5040811423603508E-2</v>
      </c>
      <c r="BJ95" s="123">
        <v>835424523.50198925</v>
      </c>
      <c r="BK95" s="123">
        <v>715153898.09399796</v>
      </c>
      <c r="BL95" s="184">
        <v>1845059867.6223302</v>
      </c>
      <c r="BM95" s="184">
        <v>308172020.46069998</v>
      </c>
      <c r="BN95" s="184">
        <v>75401038.207300007</v>
      </c>
      <c r="BO95" s="184">
        <v>538930344.773</v>
      </c>
      <c r="BP95">
        <v>6.4209314962032638E-2</v>
      </c>
      <c r="BQ95">
        <v>-4.55331778471596E-4</v>
      </c>
      <c r="BR95" s="184">
        <v>1209657928.5738001</v>
      </c>
      <c r="BS95" s="184">
        <v>287416685.20469999</v>
      </c>
      <c r="BT95" s="184">
        <v>2082361792.8799999</v>
      </c>
      <c r="BU95" s="185">
        <v>0.16609842567815369</v>
      </c>
      <c r="BV95" s="185">
        <v>0.15730698055904035</v>
      </c>
    </row>
    <row r="96" spans="1:74">
      <c r="A96" s="181">
        <v>44834</v>
      </c>
      <c r="B96" s="123">
        <v>2313464841.6500001</v>
      </c>
      <c r="C96" s="123">
        <v>1401161523.0190001</v>
      </c>
      <c r="D96" s="123">
        <v>210308157.47999999</v>
      </c>
      <c r="E96" s="123">
        <v>93095379.49000001</v>
      </c>
      <c r="F96" s="123">
        <v>409852236.13700098</v>
      </c>
      <c r="G96" s="123">
        <v>323466403.88699901</v>
      </c>
      <c r="H96" s="123">
        <v>77053453.523200005</v>
      </c>
      <c r="I96" s="123">
        <v>18751992.214485452</v>
      </c>
      <c r="J96" s="174">
        <v>2379442.9999999907</v>
      </c>
      <c r="K96" s="123">
        <v>2090522.43923447</v>
      </c>
      <c r="M96" s="123">
        <v>7989292.2999999961</v>
      </c>
      <c r="N96" s="123">
        <v>8042161.18149768</v>
      </c>
      <c r="O96" s="123">
        <v>5145696480.1505146</v>
      </c>
      <c r="P96" s="125">
        <v>0.6440741290878188</v>
      </c>
      <c r="Q96" s="125">
        <v>0.72247034771312502</v>
      </c>
      <c r="R96" s="125">
        <v>0.63984000867690138</v>
      </c>
      <c r="S96" s="188">
        <v>0.70821371065615102</v>
      </c>
      <c r="T96" s="123">
        <v>1984397372.4699502</v>
      </c>
      <c r="U96" s="123">
        <v>1813917119.6733699</v>
      </c>
      <c r="V96" s="123">
        <v>217633103.64000002</v>
      </c>
      <c r="W96" s="123">
        <v>85770433.329999998</v>
      </c>
      <c r="X96" s="123">
        <v>4930842114.8750057</v>
      </c>
      <c r="Y96" s="123">
        <v>63210391.496083483</v>
      </c>
      <c r="Z96" s="123">
        <v>394853023.79884166</v>
      </c>
      <c r="AA96" s="123">
        <v>529723743.96319991</v>
      </c>
      <c r="AB96" s="123">
        <v>28417174.817613825</v>
      </c>
      <c r="AD96" s="123">
        <v>393509.09090909088</v>
      </c>
      <c r="AE96" s="187">
        <v>0.13840618358494117</v>
      </c>
      <c r="AF96" s="187">
        <v>9.5403591051761549E-2</v>
      </c>
      <c r="AG96" s="180">
        <v>0.11376843027870343</v>
      </c>
      <c r="AH96" s="180">
        <v>0.105</v>
      </c>
      <c r="AI96" s="123">
        <v>-701.15905205501622</v>
      </c>
      <c r="AJ96" s="123">
        <v>416.27</v>
      </c>
      <c r="AL96" s="180">
        <v>0.23777920267147701</v>
      </c>
      <c r="AM96" s="180">
        <v>0.61718133843657319</v>
      </c>
      <c r="AN96" s="180">
        <v>0.11721015860361339</v>
      </c>
      <c r="AO96" s="180">
        <v>9.5760053579375684E-2</v>
      </c>
      <c r="AP96" s="180">
        <v>0.14430466443509929</v>
      </c>
      <c r="AQ96" s="123">
        <v>7711097838.3538599</v>
      </c>
      <c r="AR96" s="180">
        <v>0.49257765518822311</v>
      </c>
      <c r="AS96" s="123">
        <v>113881608.59720001</v>
      </c>
      <c r="AT96" s="123">
        <v>225341832</v>
      </c>
      <c r="AU96" s="180">
        <v>4.6321972882564934E-2</v>
      </c>
      <c r="AV96" s="180">
        <v>9.0075538580659739E-2</v>
      </c>
      <c r="AW96" s="180">
        <v>9.2062720213331797E-2</v>
      </c>
      <c r="AX96" s="180">
        <v>4.634346337160937E-2</v>
      </c>
      <c r="AY96" s="180">
        <v>3.340870838429752E-3</v>
      </c>
      <c r="AZ96" s="123">
        <v>275288157.60018903</v>
      </c>
      <c r="BA96" s="180">
        <v>7.2870111006164154E-2</v>
      </c>
      <c r="BI96" s="180">
        <v>-6.8373701979249635E-2</v>
      </c>
      <c r="BJ96" s="123">
        <v>845142026.22499275</v>
      </c>
      <c r="BK96" s="123">
        <v>772567274.59899998</v>
      </c>
      <c r="BL96" s="184">
        <v>1813917119.6733699</v>
      </c>
      <c r="BM96" s="184">
        <v>316646072.64044166</v>
      </c>
      <c r="BN96" s="184">
        <v>78206951.158399984</v>
      </c>
      <c r="BO96" s="184">
        <v>529723743.96319991</v>
      </c>
      <c r="BP96">
        <v>0.12498257132903046</v>
      </c>
      <c r="BQ96">
        <v>6.9832483022603975E-2</v>
      </c>
      <c r="BR96" s="184">
        <v>1236718946.6975417</v>
      </c>
      <c r="BS96" s="184">
        <v>305980357.15799999</v>
      </c>
      <c r="BT96" s="184">
        <v>2165932745.6121998</v>
      </c>
      <c r="BU96" s="185">
        <v>0.13781773256578078</v>
      </c>
      <c r="BV96" s="185">
        <v>0.82225047739840762</v>
      </c>
    </row>
    <row r="97" spans="1:74">
      <c r="A97" s="179">
        <v>44926</v>
      </c>
      <c r="B97" s="123">
        <v>2447633600.5111399</v>
      </c>
      <c r="C97" s="123">
        <v>1386419159.464</v>
      </c>
      <c r="D97" s="123">
        <v>181678845</v>
      </c>
      <c r="E97" s="123">
        <v>85754847</v>
      </c>
      <c r="F97" s="123">
        <v>456849026.76999998</v>
      </c>
      <c r="G97" s="123">
        <v>327194255.91469997</v>
      </c>
      <c r="H97" s="123">
        <v>58925736.663199998</v>
      </c>
      <c r="I97" s="123">
        <v>17037823.885700226</v>
      </c>
      <c r="J97" s="174">
        <v>2733109.5000000037</v>
      </c>
      <c r="K97" s="123">
        <v>2146753.4870404801</v>
      </c>
      <c r="M97" s="123">
        <v>8501435.4999999981</v>
      </c>
      <c r="N97" s="123">
        <v>8259416.4567374103</v>
      </c>
      <c r="O97" s="123">
        <v>5378569337.6299458</v>
      </c>
      <c r="P97" s="125">
        <v>0.63266601712498405</v>
      </c>
      <c r="Q97" s="125">
        <v>0.72554213409385304</v>
      </c>
      <c r="R97" s="125">
        <v>0.65120452102188331</v>
      </c>
      <c r="S97" s="188">
        <v>0.71276109630403905</v>
      </c>
      <c r="T97" s="123">
        <v>2116814288.88042</v>
      </c>
      <c r="U97" s="123">
        <v>1858893393.6566</v>
      </c>
      <c r="V97" s="123">
        <v>174144900</v>
      </c>
      <c r="W97" s="123">
        <v>93288792</v>
      </c>
      <c r="X97" s="123">
        <v>5103148217.7706203</v>
      </c>
      <c r="Y97" s="123">
        <v>210985702.87824732</v>
      </c>
      <c r="Z97" s="123">
        <v>440919794.14119995</v>
      </c>
      <c r="AA97" s="123">
        <v>648502773.47519994</v>
      </c>
      <c r="AB97" s="123">
        <v>33592512.48454766</v>
      </c>
      <c r="AD97" s="123">
        <v>400072.72727272729</v>
      </c>
      <c r="AE97" s="187">
        <v>0.14562066047216471</v>
      </c>
      <c r="AF97" s="187">
        <v>9.039224493525877E-2</v>
      </c>
      <c r="AG97" s="180">
        <v>0.11274472994257471</v>
      </c>
      <c r="AH97" s="180">
        <v>0.1179</v>
      </c>
      <c r="AI97" s="123">
        <v>-148.20216456642993</v>
      </c>
      <c r="AJ97" s="123">
        <v>393.57</v>
      </c>
      <c r="AL97" s="180">
        <v>0.22962971202411644</v>
      </c>
      <c r="AM97" s="180">
        <v>0.60026900371950376</v>
      </c>
      <c r="AN97" s="180">
        <v>0.11646977749399334</v>
      </c>
      <c r="AO97" s="180">
        <v>9.9653208046051059E-2</v>
      </c>
      <c r="AP97" s="180">
        <v>0.15281060455941903</v>
      </c>
      <c r="AQ97" s="123">
        <v>8388949009.7621698</v>
      </c>
      <c r="AR97" s="180">
        <v>0.47392202264079952</v>
      </c>
      <c r="AS97" s="123">
        <v>140818207.62972999</v>
      </c>
      <c r="AT97" s="123">
        <v>267123084.774813</v>
      </c>
      <c r="AU97" s="180">
        <v>4.1854215448141135E-2</v>
      </c>
      <c r="AV97" s="180">
        <v>9.5730133819662416E-2</v>
      </c>
      <c r="AW97" s="180">
        <v>9.1948939421648404E-2</v>
      </c>
      <c r="AX97" s="180">
        <v>5.3671721050516305E-2</v>
      </c>
      <c r="AY97" s="180">
        <v>-1.5566944863896343E-3</v>
      </c>
      <c r="AZ97" s="123">
        <v>310605581.77857</v>
      </c>
      <c r="BA97" s="180">
        <v>8.165586684514875E-2</v>
      </c>
      <c r="BI97" s="180">
        <v>-6.1556575282155745E-2</v>
      </c>
      <c r="BJ97" s="123">
        <v>875028826.56899762</v>
      </c>
      <c r="BK97" s="123">
        <v>834371381.12900198</v>
      </c>
      <c r="BL97" s="184">
        <v>1858893393.6566</v>
      </c>
      <c r="BM97" s="184">
        <v>356426501.50839996</v>
      </c>
      <c r="BN97" s="184">
        <v>84493292.632800013</v>
      </c>
      <c r="BO97" s="184">
        <v>648502773.47519994</v>
      </c>
      <c r="BP97">
        <v>0.10336576986529944</v>
      </c>
      <c r="BQ97">
        <v>9.3561606401700192E-2</v>
      </c>
      <c r="BR97" s="184">
        <v>1280400830.1925416</v>
      </c>
      <c r="BS97" s="184">
        <v>303708939.08679998</v>
      </c>
      <c r="BT97" s="184">
        <v>2187929112.5958996</v>
      </c>
      <c r="BU97" s="185">
        <v>0.11135522810207465</v>
      </c>
      <c r="BV97" s="185">
        <v>-0.99999896271192201</v>
      </c>
    </row>
    <row r="98" spans="1:74">
      <c r="A98" s="179">
        <v>45016</v>
      </c>
      <c r="B98" s="123">
        <v>2551050855.7620602</v>
      </c>
      <c r="C98" s="123">
        <v>1425876652.28701</v>
      </c>
      <c r="D98" s="123">
        <v>189447028</v>
      </c>
      <c r="E98" s="123">
        <v>78291558</v>
      </c>
      <c r="F98" s="123">
        <v>441276177.70399898</v>
      </c>
      <c r="G98" s="123">
        <v>316527689.61310101</v>
      </c>
      <c r="H98" s="123">
        <v>56840371.663199998</v>
      </c>
      <c r="I98" s="123">
        <v>16240286.945731182</v>
      </c>
      <c r="J98" s="174">
        <v>1788263.3</v>
      </c>
      <c r="K98" s="123">
        <v>2203619.2100126799</v>
      </c>
      <c r="M98" s="123">
        <v>8801771.799999997</v>
      </c>
      <c r="N98" s="123">
        <v>8481637.1962389108</v>
      </c>
      <c r="O98" s="123">
        <v>5527701334.7957373</v>
      </c>
      <c r="P98" s="125">
        <v>0.62802143254790355</v>
      </c>
      <c r="Q98" s="125">
        <v>0.72804928040095196</v>
      </c>
      <c r="R98" s="125">
        <v>0.65172574668095162</v>
      </c>
      <c r="S98" s="188">
        <v>0.71699531261551297</v>
      </c>
      <c r="T98" s="123">
        <v>2206381005.6750202</v>
      </c>
      <c r="U98" s="123">
        <v>1906422333.17377</v>
      </c>
      <c r="V98" s="123">
        <v>169574581</v>
      </c>
      <c r="W98" s="123">
        <v>98164005</v>
      </c>
      <c r="X98" s="123">
        <v>5211426450.7748213</v>
      </c>
      <c r="Y98" s="123">
        <v>159241570.53760204</v>
      </c>
      <c r="Z98" s="123">
        <v>409665970.35659993</v>
      </c>
      <c r="AA98" s="123">
        <v>480975431.97110003</v>
      </c>
      <c r="AB98" s="123">
        <v>22145914.225831605</v>
      </c>
      <c r="AD98" s="123">
        <v>408972.72727272729</v>
      </c>
      <c r="AE98" s="189">
        <v>0.15595768806979782</v>
      </c>
      <c r="AF98" s="189">
        <v>0.11972626169311119</v>
      </c>
      <c r="AG98" s="180">
        <v>0.13639153506263713</v>
      </c>
      <c r="AH98" s="180">
        <v>0.1149</v>
      </c>
      <c r="AI98" s="123">
        <v>-138.75460494915524</v>
      </c>
      <c r="AJ98" s="123">
        <v>388.35</v>
      </c>
      <c r="AL98" s="180">
        <v>0.2277480470663612</v>
      </c>
      <c r="AM98" s="180">
        <v>0.59208833961985052</v>
      </c>
      <c r="AN98" s="180">
        <v>0.12373455736456035</v>
      </c>
      <c r="AO98" s="180">
        <v>9.9357706474853882E-2</v>
      </c>
      <c r="AP98" s="180">
        <v>0.15690947298589064</v>
      </c>
      <c r="AQ98" s="123">
        <v>8409427416.7251701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    <v>4.9784141040396739E-2</v>
      </c>
      <c r="AV98" s="180">
        <v>9.6984332028578105E-2</v>
      </c>
      <c r="AW98" s="180">
        <v>9.1833258104123003E-2</v>
      </c>
      <c r="AX98" s="180">
        <v>6.4124429965674815E-2</v>
      </c>
      <c r="AY98" s="180">
        <v>2.7893003588988191E-2</v>
      </c>
      <c r="AZ98" s="123">
        <v>278238898.31914002</v>
      </c>
      <c r="BA98" s="180">
        <v>7.2115177373258704E-2</v>
      </c>
      <c r="BI98" s="180">
        <v>-6.5269565934561347E-2</v>
      </c>
      <c r="BJ98" s="123">
        <v>900391941.42698908</v>
      </c>
      <c r="BK98" s="123">
        <v>880351406.96000099</v>
      </c>
      <c r="BL98" s="184">
        <v>1906422333.17377</v>
      </c>
      <c r="BM98" s="184">
        <v>337917396.68319994</v>
      </c>
      <c r="BN98" s="184">
        <v>71748573.6734</v>
      </c>
      <c r="BO98" s="184">
        <v>480975431.97110003</v>
      </c>
      <c r="BP98">
        <v>0.10583607026198694</v>
      </c>
      <c r="BQ98">
        <v>9.9598431604587367E-2</v>
      </c>
      <c r="BR98" s="184">
        <v>1319161991.2927415</v>
      </c>
      <c r="BS98" s="184">
        <v>309849855.67190003</v>
      </c>
      <c r="BT98" s="184">
        <v>2198132294.1824999</v>
      </c>
      <c r="BU98" s="185">
        <v>9.3257512241947005E-2</v>
      </c>
      <c r="BV98" s="185">
        <v>-0.99999871966164122</v>
      </c>
    </row>
    <row r="99" spans="1:74">
      <c r="A99" s="181">
        <v>45107</v>
      </c>
      <c r="B99" s="123">
        <v>2698232861.1799998</v>
      </c>
      <c r="C99" s="123">
        <v>1431901687.8110001</v>
      </c>
      <c r="D99" s="123">
        <v>200905655</v>
      </c>
      <c r="E99" s="123">
        <v>82406685</v>
      </c>
      <c r="F99" s="123">
        <v>454286336.09499902</v>
      </c>
      <c r="G99" s="123">
        <v>306103840.3369</v>
      </c>
      <c r="H99" s="123">
        <v>55578712.663199998</v>
      </c>
      <c r="I99" s="123">
        <v>15755402.476642802</v>
      </c>
      <c r="J99" s="174">
        <v>2138375.5000000028</v>
      </c>
      <c r="K99" s="123">
        <v>2261142.1057274798</v>
      </c>
      <c r="M99" s="123">
        <v>9039191.299999997</v>
      </c>
      <c r="N99" s="123">
        <v>8707509.5217213891</v>
      </c>
      <c r="O99" s="123">
        <v>5710705258.7302036</v>
      </c>
      <c r="P99" s="125">
        <v>0.63177170049827425</v>
      </c>
      <c r="Q99" s="125">
        <v>0.73048358651477996</v>
      </c>
      <c r="R99" s="125">
        <v>0.65583680896179519</v>
      </c>
      <c r="S99" s="188">
        <v>0.72112968221590501</v>
      </c>
      <c r="T99" s="123">
        <v>2295834729.68084</v>
      </c>
      <c r="U99" s="123">
        <v>1934859939.5237198</v>
      </c>
      <c r="V99" s="123">
        <v>176480959</v>
      </c>
      <c r="W99" s="123">
        <v>106831381</v>
      </c>
      <c r="X99" s="123">
        <v>5345731300.7763014</v>
      </c>
      <c r="Y99" s="123">
        <v>145041087.43717554</v>
      </c>
      <c r="Z99" s="123">
        <v>454146834.99460006</v>
      </c>
      <c r="AA99" s="123">
        <v>544563725.78170002</v>
      </c>
      <c r="AB99" s="123">
        <v>27149757.0814059</v>
      </c>
      <c r="AD99" s="123">
        <v>420863.63636363635</v>
      </c>
      <c r="AE99" s="189">
        <v>0.15564688454535502</v>
      </c>
      <c r="AF99" s="189">
        <v>0.12058389701287416</v>
      </c>
      <c r="AG99" s="180">
        <v>0.13652820103720906</v>
      </c>
      <c r="AH99" s="180">
        <v>0.11509999999999999</v>
      </c>
      <c r="AI99" s="123">
        <v>-275.65182425643661</v>
      </c>
      <c r="AJ99" s="123">
        <v>386.06</v>
      </c>
      <c r="AL99" s="180">
        <v>0.22587101575377885</v>
      </c>
      <c r="AM99" s="180">
        <v>0.59139486303119881</v>
      </c>
      <c r="AN99" s="180">
        <v>0.12423425781579642</v>
      </c>
      <c r="AO99" s="180">
        <v>9.582403473857537E-2</v>
      </c>
      <c r="AP99" s="180">
        <v>0.15722427646287132</v>
      </c>
      <c r="AQ99" s="123">
        <v>8441926731.5346203</v>
      </c>
      <c r="AR99" s="180">
        <v>0.50115273488466783</v>
      </c>
      <c r="AS99" s="123">
        <v>150862308.78115997</v>
      </c>
      <c r="AT99" s="123">
        <v>293693641.95376301</v>
      </c>
      <c r="AU99" s="180">
        <v>4.8082836792974176E-2</v>
      </c>
      <c r="AV99" s="180">
        <v>0.10295871967050911</v>
      </c>
      <c r="AW99" s="180">
        <v>9.1704933568938496E-2</v>
      </c>
      <c r="AX99" s="180">
        <v>6.3941950976416528E-2</v>
      </c>
      <c r="AY99" s="180">
        <v>2.887896344393566E-2</v>
      </c>
      <c r="AZ99" s="123">
        <v>304158133.21737993</v>
      </c>
      <c r="BA99" s="180">
        <v>7.7738375339076182E-2</v>
      </c>
      <c r="BI99" s="180">
        <v>-6.5292873254109818E-2</v>
      </c>
      <c r="BJ99" s="123">
        <v>939347566.37797785</v>
      </c>
      <c r="BK99" s="123">
        <v>937692699.23399794</v>
      </c>
      <c r="BL99" s="184">
        <v>1934859939.5237198</v>
      </c>
      <c r="BM99" s="184">
        <v>370450051.85280007</v>
      </c>
      <c r="BN99" s="184">
        <v>83696783.141799986</v>
      </c>
      <c r="BO99" s="184">
        <v>544563725.78170002</v>
      </c>
      <c r="BP99">
        <v>0.14200881923170994</v>
      </c>
      <c r="BQ99">
        <v>0.11904830767200669</v>
      </c>
      <c r="BR99" s="184">
        <v>1381440022.6848416</v>
      </c>
      <c r="BS99" s="184">
        <v>318145600.60639995</v>
      </c>
      <c r="BT99" s="184">
        <v>2203765675.1911998</v>
      </c>
      <c r="BU99" s="185">
        <v>7.854671683343617E-2</v>
      </c>
      <c r="BV99" s="185">
        <v>-1</v>
      </c>
    </row>
    <row r="100" spans="1:74">
      <c r="A100" s="179">
        <v>45199</v>
      </c>
      <c r="B100" s="123">
        <v>2830777064.0190597</v>
      </c>
      <c r="C100" s="123">
        <v>1496936603.425</v>
      </c>
      <c r="D100" s="123">
        <v>214679801</v>
      </c>
      <c r="E100" s="123">
        <v>80880580</v>
      </c>
      <c r="F100" s="123">
        <v>480329723.705001</v>
      </c>
      <c r="G100" s="123">
        <v>308493860.56849903</v>
      </c>
      <c r="H100" s="123">
        <v>55578712.663199998</v>
      </c>
      <c r="I100" s="123">
        <v>15755402.476642802</v>
      </c>
      <c r="J100" s="174">
        <v>2575925.5282135261</v>
      </c>
      <c r="K100" s="123">
        <v>2319085.07431754</v>
      </c>
      <c r="M100" s="123">
        <v>9235673.8282135315</v>
      </c>
      <c r="N100" s="123">
        <v>8935919.6390314307</v>
      </c>
      <c r="O100" s="123">
        <v>5935549536.9493084</v>
      </c>
      <c r="P100" s="125">
        <v>0.64267639236209684</v>
      </c>
      <c r="Q100" s="125">
        <v>0.73324997573856698</v>
      </c>
      <c r="R100" s="125">
        <v>0.66423488311413081</v>
      </c>
      <c r="S100" s="188">
        <v>0.72540888104078005</v>
      </c>
      <c r="T100" s="123">
        <v>2398740438.5103402</v>
      </c>
      <c r="U100" s="123">
        <v>2064329980.27003</v>
      </c>
      <c r="V100" s="123">
        <v>172094350</v>
      </c>
      <c r="W100" s="123">
        <v>123466031</v>
      </c>
      <c r="X100" s="123">
        <v>5618788499.1937132</v>
      </c>
      <c r="Y100" s="123">
        <v>255767142.322101</v>
      </c>
      <c r="Z100" s="123">
        <v>437462861.94220006</v>
      </c>
      <c r="AA100" s="123">
        <v>508661593.92566139</v>
      </c>
      <c r="AB100" s="123">
        <v>23391392.746290099</v>
      </c>
      <c r="AD100" s="123">
        <v>434190.90909090912</v>
      </c>
      <c r="AE100" s="189">
        <v>0.16198661803102465</v>
      </c>
      <c r="AF100" s="189">
        <v>0.12427075658353663</v>
      </c>
      <c r="AG100" s="180">
        <v>0.14170957088233743</v>
      </c>
      <c r="AH100" s="180">
        <v>0.1046</v>
      </c>
      <c r="AI100" s="123">
        <v>-368.29280885168873</v>
      </c>
      <c r="AJ100" s="123">
        <v>391</v>
      </c>
      <c r="AL100" s="180">
        <v>0.23688536992142978</v>
      </c>
      <c r="AM100" s="180">
        <v>0.60837883663985592</v>
      </c>
      <c r="AN100" s="180">
        <v>0.12491675752279617</v>
      </c>
      <c r="AO100" s="180">
        <v>0.10121440777438848</v>
      </c>
      <c r="AP100" s="180">
        <v>0.16367627444681213</v>
      </c>
      <c r="AQ100" s="123">
        <v>8752354876.2444496</v>
      </c>
      <c r="AR100" s="180">
        <v>0.50992795446331707</v>
      </c>
      <c r="AS100" s="123">
        <v>113518172.93899995</v>
      </c>
      <c r="AT100" s="123">
        <v>307491477.80926299</v>
      </c>
      <c r="AU100" s="180">
        <v>4.9844612361458221E-2</v>
      </c>
      <c r="AV100" s="180">
        <v>9.8731378736227421E-2</v>
      </c>
      <c r="AW100" s="180">
        <v>9.1556442545480704E-2</v>
      </c>
      <c r="AX100" s="180">
        <v>7.043017548554395E-2</v>
      </c>
      <c r="AY100" s="180">
        <v>3.2714314038055928E-2</v>
      </c>
      <c r="AZ100" s="123">
        <v>280171923.57099998</v>
      </c>
      <c r="BA100" s="180">
        <v>6.9532265607743157E-2</v>
      </c>
      <c r="BI100" s="180">
        <v>-6.1173997926649237E-2</v>
      </c>
      <c r="BJ100" s="123">
        <v>1039218327.3630019</v>
      </c>
      <c r="BK100" s="123">
        <v>997197800.95800209</v>
      </c>
      <c r="BL100" s="184">
        <v>2064329980.27003</v>
      </c>
      <c r="BM100" s="184">
        <v>360233584.09000003</v>
      </c>
      <c r="BN100" s="184">
        <v>77229277.852200001</v>
      </c>
      <c r="BO100" s="184">
        <v>508661593.92566139</v>
      </c>
      <c r="BP100">
        <v>0.15226465798046185</v>
      </c>
      <c r="BQ100">
        <v>0.12586882933486454</v>
      </c>
      <c r="BR100" s="184">
        <v>1425027534.1343999</v>
      </c>
      <c r="BS100" s="184">
        <v>317167927.30019999</v>
      </c>
      <c r="BT100" s="184">
        <v>2182703525.1536617</v>
      </c>
      <c r="BU100" s="185">
        <v>0.10338215589336053</v>
      </c>
      <c r="BV100" s="185">
        <v>-0.99999998630008513</v>
      </c>
    </row>
    <row r="101" spans="1:74">
      <c r="A101" s="179">
        <v>45291</v>
      </c>
      <c r="B101" s="123">
        <v>3017907274.51298</v>
      </c>
      <c r="C101" s="123">
        <v>1606078269.2820001</v>
      </c>
      <c r="D101" s="123">
        <v>220714408</v>
      </c>
      <c r="E101" s="123">
        <v>87724790</v>
      </c>
      <c r="F101" s="174">
        <v>480482312.55199999</v>
      </c>
      <c r="G101" s="174">
        <v>310158602.49110001</v>
      </c>
      <c r="H101" s="174">
        <v>57793059.280599996</v>
      </c>
      <c r="I101" s="174">
        <v>16320950.1064323</v>
      </c>
      <c r="J101" s="174">
        <v>3057042.5539340293</v>
      </c>
      <c r="K101" s="123">
        <v>2377134.2867869302</v>
      </c>
      <c r="M101" s="123">
        <v>9559606.882147558</v>
      </c>
      <c r="N101" s="123">
        <v>9165961.0551270209</v>
      </c>
      <c r="O101" s="123">
        <v>6190960183.2171383</v>
      </c>
      <c r="P101" s="125">
        <v>0.64761660804051224</v>
      </c>
      <c r="Q101" s="125">
        <v>0.73600739904706602</v>
      </c>
      <c r="R101" s="125">
        <v>0.67542946625920874</v>
      </c>
      <c r="S101" s="188">
        <v>0.72998584385570897</v>
      </c>
      <c r="T101" s="123">
        <v>2518509862.1876001</v>
      </c>
      <c r="U101" s="123">
        <v>2238875166.3435903</v>
      </c>
      <c r="V101" s="123">
        <v>172867384</v>
      </c>
      <c r="W101" s="123">
        <v>135571814</v>
      </c>
      <c r="X101" s="123">
        <v>5930579150.9613228</v>
      </c>
      <c r="Y101" s="123">
        <v>307784205.67393583</v>
      </c>
      <c r="Z101" s="123">
        <v>558868355.99180007</v>
      </c>
      <c r="AA101" s="123">
        <v>709159031.81399989</v>
      </c>
      <c r="AB101" s="177">
        <v>13469595.923115676</v>
      </c>
      <c r="AD101" s="123">
        <v>453418.18181818182</v>
      </c>
      <c r="AE101" s="189">
        <v>0.16274048327774385</v>
      </c>
      <c r="AF101" s="189">
        <v>0.1254941088340768</v>
      </c>
      <c r="AG101" s="180">
        <v>0.1419100161340027</v>
      </c>
      <c r="AH101" s="180">
        <v>0.1055</v>
      </c>
      <c r="AI101" s="123">
        <v>-149.00663814056907</v>
      </c>
      <c r="AJ101" s="123">
        <v>405</v>
      </c>
      <c r="AL101" s="180">
        <v>0.24838332889795281</v>
      </c>
      <c r="AM101" s="180">
        <v>0.6203789783486392</v>
      </c>
      <c r="AN101" s="190">
        <v>0.12620582528412183</v>
      </c>
      <c r="AO101" s="190">
        <v>0.10009000360601827</v>
      </c>
      <c r="AP101" s="190">
        <v>0.16406492969179973</v>
      </c>
      <c r="AQ101" s="123">
        <v>9100279712.5754089</v>
      </c>
      <c r="AR101" s="180">
        <v>0.52277349474841972</v>
      </c>
      <c r="AS101" s="123">
        <v>81704348.089369997</v>
      </c>
      <c r="AT101" s="123">
        <v>372921774.91386002</v>
      </c>
      <c r="AU101" s="191">
        <v>4.7382475112746444E-2</v>
      </c>
      <c r="AV101" s="191">
        <v>9.5598777327390361E-2</v>
      </c>
      <c r="AW101" s="180">
        <v>9.1387295379448993E-2</v>
      </c>
      <c r="AX101" s="180">
        <v>7.1353187898294854E-2</v>
      </c>
      <c r="AY101" s="180">
        <v>3.4106813454627807E-2</v>
      </c>
      <c r="AZ101" s="123">
        <v>242131379.98413</v>
      </c>
      <c r="BA101" s="180">
        <v>5.7711213522206511E-2</v>
      </c>
      <c r="BI101" s="180">
        <v>-5.4556377596500227E-2</v>
      </c>
      <c r="BJ101" s="123">
        <v>1088702202.2109981</v>
      </c>
      <c r="BK101" s="123">
        <v>1070909488.6490029</v>
      </c>
      <c r="BL101" s="184">
        <v>2270456691.3301101</v>
      </c>
      <c r="BM101" s="184">
        <v>449291752.06510007</v>
      </c>
      <c r="BN101" s="184">
        <v>109576603.9267</v>
      </c>
      <c r="BO101" s="184">
        <v>709159031.81399989</v>
      </c>
      <c r="BP101">
        <v>0.18548250586720205</v>
      </c>
      <c r="BQ101">
        <v>0.14639801333534019</v>
      </c>
      <c r="BR101" s="184">
        <v>1517892784.6911001</v>
      </c>
      <c r="BS101" s="184">
        <v>342251238.5941</v>
      </c>
      <c r="BT101" s="184">
        <v>2243359783.4924612</v>
      </c>
      <c r="BU101" s="185">
        <v>0.13333939283766583</v>
      </c>
      <c r="BV101" s="185">
        <v>-1</v>
      </c>
    </row>
    <row r="102" spans="1:74">
      <c r="A102" s="179">
        <v>45382</v>
      </c>
      <c r="B102" s="123">
        <v>3157746742.9609699</v>
      </c>
      <c r="C102" s="123">
        <v>1566037601.938</v>
      </c>
      <c r="D102" s="123">
        <v>233057106</v>
      </c>
      <c r="E102" s="123">
        <v>91996648</v>
      </c>
      <c r="F102" s="174">
        <v>487556624.40799499</v>
      </c>
      <c r="G102" s="174">
        <v>304017968.798199</v>
      </c>
      <c r="H102" s="174">
        <v>58087517.740199998</v>
      </c>
      <c r="I102" s="174">
        <v>16296693.9133508</v>
      </c>
      <c r="J102" s="174">
        <v>1922939.6</v>
      </c>
      <c r="K102" s="123">
        <v>2435136.4394234102</v>
      </c>
      <c r="M102" s="123">
        <v>9694283.1821475588</v>
      </c>
      <c r="N102" s="123">
        <v>9396914.6233344004</v>
      </c>
      <c r="O102" s="123">
        <v>6304672625.1102619</v>
      </c>
      <c r="P102" s="125">
        <v>0.65034954175060511</v>
      </c>
      <c r="Q102" s="125">
        <v>0.73863581738056505</v>
      </c>
      <c r="R102" s="125">
        <v>0.67093007416014094</v>
      </c>
      <c r="S102" s="188">
        <v>0.73397867344543599</v>
      </c>
      <c r="T102" s="123">
        <v>2619233833.3956199</v>
      </c>
      <c r="U102" s="123">
        <v>2262218749.1398101</v>
      </c>
      <c r="V102" s="123">
        <v>187465741</v>
      </c>
      <c r="W102" s="123">
        <v>137588013</v>
      </c>
      <c r="X102" s="123">
        <v>6072465141.395175</v>
      </c>
      <c r="Y102" s="123">
        <v>143049738.99929109</v>
      </c>
      <c r="Z102" s="123">
        <v>475283200.89761007</v>
      </c>
      <c r="AA102" s="123">
        <v>486710476.84578305</v>
      </c>
      <c r="AB102" s="177">
        <v>18982184.99505201</v>
      </c>
      <c r="AD102" s="123">
        <v>458227.27272727271</v>
      </c>
      <c r="AE102" s="189">
        <v>0.16074512549389625</v>
      </c>
      <c r="AF102" s="189">
        <v>0.12569433533646687</v>
      </c>
      <c r="AG102" s="180">
        <v>0.14301155074591904</v>
      </c>
      <c r="AH102" s="180">
        <v>0.1008</v>
      </c>
      <c r="AI102" s="123">
        <v>-149.00663814056907</v>
      </c>
      <c r="AJ102" s="123">
        <v>404.27</v>
      </c>
      <c r="AL102" s="180">
        <v>0.24754865491851508</v>
      </c>
      <c r="AM102" s="180">
        <v>0.62639650888039689</v>
      </c>
      <c r="AN102" s="180"/>
      <c r="AO102" s="180"/>
      <c r="AP102" s="180"/>
      <c r="AQ102" s="123">
        <v>9232695417.6034508</v>
      </c>
      <c r="AR102" s="180">
        <v>0.52871370295918618</v>
      </c>
      <c r="AS102" s="123">
        <v>88385925.434909999</v>
      </c>
      <c r="AT102" s="123">
        <v>379722430.11442995</v>
      </c>
      <c r="AU102" s="180">
        <v>4.5602258631631289E-2</v>
      </c>
      <c r="AV102" s="191">
        <v>9.224103238322276E-2</v>
      </c>
      <c r="AW102" s="180">
        <v>9.1201486751661703E-2</v>
      </c>
      <c r="AX102" s="180">
        <v>6.9543638742234543E-2</v>
      </c>
      <c r="AY102" s="180">
        <v>3.4492848584805169E-2</v>
      </c>
      <c r="AZ102" s="123">
        <v>251792240.56047997</v>
      </c>
      <c r="BA102" s="180">
        <v>5.7342953270824122E-2</v>
      </c>
      <c r="BI102" s="180">
        <v>-6.3048599285295048E-2</v>
      </c>
      <c r="BJ102" s="123">
        <v>1160714119.0079999</v>
      </c>
      <c r="BK102" s="123">
        <v>1109325748.234993</v>
      </c>
      <c r="BL102" s="184">
        <v>2218779965.7603102</v>
      </c>
      <c r="BM102" s="184">
        <v>407373505.06711006</v>
      </c>
      <c r="BN102" s="184">
        <v>67909695.830500007</v>
      </c>
      <c r="BO102" s="184">
        <v>486710476.84578305</v>
      </c>
      <c r="BP102">
        <v>0.20330096193830838</v>
      </c>
      <c r="BQ102">
        <v>0.17076423625442055</v>
      </c>
      <c r="BR102" s="184">
        <v>1587348893.0750103</v>
      </c>
      <c r="BS102" s="184">
        <v>338412360.75119996</v>
      </c>
      <c r="BT102" s="184">
        <v>2249094828.3671446</v>
      </c>
      <c r="BU102" s="185">
        <v>0.12043479227332332</v>
      </c>
      <c r="BV102" s="185">
        <v>-1</v>
      </c>
    </row>
    <row r="103" spans="1:74">
      <c r="A103" s="179">
        <v>45473</v>
      </c>
      <c r="B103" s="123">
        <v>3359782805.1235104</v>
      </c>
      <c r="C103" s="123">
        <v>1614539995.9099998</v>
      </c>
      <c r="D103" s="123">
        <v>241157910</v>
      </c>
      <c r="E103" s="123">
        <v>90785310</v>
      </c>
      <c r="F103" s="174">
        <v>491120454.42309898</v>
      </c>
      <c r="G103" s="174">
        <v>295266688.99339998</v>
      </c>
      <c r="H103" s="174">
        <v>58772978.377800003</v>
      </c>
      <c r="I103" s="174">
        <v>15237712.1915868</v>
      </c>
      <c r="J103" s="174">
        <v>2289185.6</v>
      </c>
      <c r="K103" s="123">
        <v>2493363.17118171</v>
      </c>
      <c r="M103" s="123">
        <v>9845093.2821475547</v>
      </c>
      <c r="N103" s="123">
        <v>9628307.2256216798</v>
      </c>
      <c r="O103" s="123">
        <v>6669138212.2838182</v>
      </c>
      <c r="P103" s="125">
        <v>0.67740731561956813</v>
      </c>
      <c r="Q103" s="125">
        <v>0.742494159364257</v>
      </c>
      <c r="R103" s="125">
        <v>0.69265947336378297</v>
      </c>
      <c r="S103" s="188">
        <v>0.73886599400374897</v>
      </c>
      <c r="T103" s="123">
        <v>2713694755.8141103</v>
      </c>
      <c r="U103" s="123">
        <v>2304876565.38449</v>
      </c>
      <c r="V103" s="123">
        <v>183150702</v>
      </c>
      <c r="W103" s="123">
        <v>148792518</v>
      </c>
      <c r="X103" s="123">
        <v>6210912375.1844864</v>
      </c>
      <c r="Y103" s="123">
        <v>154523865.88464341</v>
      </c>
      <c r="Z103" s="123">
        <v>548319164.09099996</v>
      </c>
      <c r="AA103" s="123">
        <v>665652554.56770003</v>
      </c>
      <c r="AB103" s="177">
        <v>17405127.221472584</v>
      </c>
      <c r="AD103" s="123">
        <v>459722.72727272729</v>
      </c>
      <c r="AE103" s="189">
        <v>0.15726599290473312</v>
      </c>
      <c r="AF103" s="189">
        <v>0.12351912867604709</v>
      </c>
      <c r="AG103" s="180">
        <v>0.13876170154669887</v>
      </c>
      <c r="AH103" s="180">
        <v>8.8499999999999995E-2</v>
      </c>
      <c r="AI103" s="123">
        <v>-149.00663814056907</v>
      </c>
      <c r="AJ103" s="123">
        <v>387.38</v>
      </c>
      <c r="AL103" s="180">
        <v>0.24922761146751268</v>
      </c>
      <c r="AM103" s="180">
        <v>0.63086374066632223</v>
      </c>
      <c r="AN103" s="180"/>
      <c r="AO103" s="180"/>
      <c r="AP103" s="180"/>
      <c r="AQ103" s="123">
        <v>9441734640.4511299</v>
      </c>
      <c r="AR103" s="180">
        <v>0.53153064688956475</v>
      </c>
      <c r="AS103" s="123">
        <v>35866852.560469992</v>
      </c>
      <c r="AT103" s="123">
        <v>396098244.14871001</v>
      </c>
      <c r="AU103" s="180">
        <v>4.5602258631631289E-2</v>
      </c>
      <c r="AV103" s="191">
        <v>8.3775977292601361E-2</v>
      </c>
      <c r="AW103" s="180">
        <v>9.10056435191548E-2</v>
      </c>
      <c r="AX103" s="180">
        <v>6.6260349385578315E-2</v>
      </c>
      <c r="AY103" s="180">
        <v>3.2513485156892286E-2</v>
      </c>
      <c r="AZ103" s="123">
        <v>210358532.98875999</v>
      </c>
      <c r="BA103" s="180">
        <v>4.5898236369818456E-2</v>
      </c>
      <c r="BI103" s="180">
        <v>-4.6206520639965998E-2</v>
      </c>
      <c r="BJ103" s="123">
        <v>1187837451.9550002</v>
      </c>
      <c r="BK103" s="123">
        <v>1149116798.7014999</v>
      </c>
      <c r="BL103" s="184">
        <v>2359574624.02</v>
      </c>
      <c r="BM103" s="184">
        <v>456360506.66159993</v>
      </c>
      <c r="BN103" s="184">
        <v>91958657.429400012</v>
      </c>
      <c r="BO103" s="184">
        <v>665652554.56770003</v>
      </c>
      <c r="BP103">
        <v>0.21124284833721174</v>
      </c>
      <c r="BQ103">
        <v>0.188072743530796</v>
      </c>
      <c r="BR103" s="184">
        <v>1673259347.88381</v>
      </c>
      <c r="BS103" s="184">
        <v>346674235.0388</v>
      </c>
      <c r="BT103" s="184">
        <v>2370183657.1531444</v>
      </c>
      <c r="BU103" s="185">
        <v>9.2331785289988089E-2</v>
      </c>
      <c r="BV103" s="185">
        <v>-1</v>
      </c>
    </row>
    <row r="104" spans="1:74">
      <c r="A104" s="179">
        <v>45565</v>
      </c>
      <c r="B104" s="123">
        <v>3486156607.1234198</v>
      </c>
      <c r="C104" s="123">
        <v>1705638786.56989</v>
      </c>
      <c r="D104" s="123">
        <v>247460590</v>
      </c>
      <c r="E104" s="123">
        <v>91358637</v>
      </c>
      <c r="F104" s="174">
        <v>495241466.10130399</v>
      </c>
      <c r="G104" s="174">
        <v>303092882.03829998</v>
      </c>
      <c r="H104" s="174">
        <v>59751059.777400002</v>
      </c>
      <c r="I104" s="174">
        <v>15869253.9035237</v>
      </c>
      <c r="J104" s="174">
        <v>2833518.0810348787</v>
      </c>
      <c r="K104" s="123">
        <v>2551765.9979919102</v>
      </c>
      <c r="M104" s="123">
        <v>10102685.834968908</v>
      </c>
      <c r="N104" s="123">
        <v>9859851.5993062593</v>
      </c>
      <c r="O104" s="123">
        <v>6930979266.5990038</v>
      </c>
      <c r="P104" s="125">
        <v>0.68605313278261848</v>
      </c>
      <c r="Q104" s="125">
        <v>0.74652344741058296</v>
      </c>
      <c r="R104" s="125">
        <v>0.70294965363238004</v>
      </c>
      <c r="S104" s="188">
        <v>0.74398590938862796</v>
      </c>
      <c r="T104" s="123">
        <v>2877380573.7338104</v>
      </c>
      <c r="U104" s="123">
        <v>2470047755.9724102</v>
      </c>
      <c r="V104" s="123">
        <v>184100630</v>
      </c>
      <c r="W104" s="123">
        <v>154718597</v>
      </c>
      <c r="X104" s="123">
        <v>6560202218.5267487</v>
      </c>
      <c r="Y104" s="123">
        <v>342917589.66016269</v>
      </c>
      <c r="Z104" s="123">
        <v>586582666.25667858</v>
      </c>
      <c r="AA104" s="123">
        <v>644047597.62546432</v>
      </c>
      <c r="AB104" s="177">
        <v>14060581.152542826</v>
      </c>
      <c r="AD104" s="123">
        <v>461568.18181818182</v>
      </c>
      <c r="AE104" s="189">
        <v>0.15726599290473312</v>
      </c>
      <c r="AF104" s="189">
        <v>0.12351912867604709</v>
      </c>
      <c r="AG104" s="180">
        <v>0.13960464694911351</v>
      </c>
      <c r="AH104" s="180">
        <v>8.72E-2</v>
      </c>
      <c r="AI104" s="123">
        <v>-149.00663814056907</v>
      </c>
      <c r="AJ104" s="123">
        <v>387.53</v>
      </c>
      <c r="AL104" s="180">
        <v>0.25980876727723051</v>
      </c>
      <c r="AM104" s="180">
        <v>0.64935229360687508</v>
      </c>
      <c r="AN104" s="180"/>
      <c r="AO104" s="180"/>
      <c r="AP104" s="180"/>
      <c r="AQ104" s="123">
        <v>9777099519.0834808</v>
      </c>
      <c r="AR104" s="180">
        <v>0.54693401854699497</v>
      </c>
      <c r="AS104" s="123">
        <v>36148744.613929994</v>
      </c>
      <c r="AT104" s="123">
        <v>405005232.71072006</v>
      </c>
      <c r="AU104" s="180">
        <v>4.5602258631631289E-2</v>
      </c>
      <c r="AV104" s="191">
        <v>8.6394191592479089E-2</v>
      </c>
      <c r="AW104" s="180">
        <v>9.08070422549839E-2</v>
      </c>
      <c r="AX104" s="180">
        <v>6.6458950649749216E-2</v>
      </c>
      <c r="AY104" s="180">
        <v>3.2712086421063186E-2</v>
      </c>
      <c r="AZ104" s="123">
        <v>209505960.84327</v>
      </c>
      <c r="BA104" s="180">
        <v>4.382860010919408E-2</v>
      </c>
      <c r="BI104" s="180">
        <v>-4.1036255756247919E-2</v>
      </c>
      <c r="BJ104" s="123">
        <v>1254948377.07848</v>
      </c>
      <c r="BK104" s="123">
        <v>1236828459.1917</v>
      </c>
      <c r="BL104" s="184">
        <v>2470047755.9724102</v>
      </c>
      <c r="BM104" s="184">
        <v>470134458.3940714</v>
      </c>
      <c r="BN104" s="184">
        <v>116448207.86260714</v>
      </c>
      <c r="BO104" s="184">
        <v>644047597.62546432</v>
      </c>
      <c r="BP104">
        <v>0.25131632861467557</v>
      </c>
      <c r="BQ104">
        <v>0.21283566118934943</v>
      </c>
      <c r="BR104" s="184">
        <v>1783160222.1878815</v>
      </c>
      <c r="BS104" s="184">
        <v>385893165.04920715</v>
      </c>
      <c r="BT104" s="184">
        <v>2505569660.8529472</v>
      </c>
      <c r="BU104" s="185">
        <v>6.3053537404995641E-2</v>
      </c>
      <c r="BV104" s="185">
        <v>-1</v>
      </c>
    </row>
  </sheetData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3798F-5CB1-F642-A879-E5840C750BB7}">
  <dimension ref="A1:L101"/>
  <sheetViews>
    <sheetView workbookViewId="0">
      <selection activeCell="J37" sqref="J37"/>
    </sheetView>
  </sheetViews>
  <sheetFormatPr baseColWidth="10" defaultRowHeight="15"/>
  <cols>
    <col min="1" max="1" width="7.1640625" style="1" bestFit="1" customWidth="1"/>
    <col min="2" max="2" width="13.33203125" bestFit="1" customWidth="1"/>
    <col min="3" max="3" width="20.5" bestFit="1" customWidth="1"/>
    <col min="4" max="5" width="13.6640625" bestFit="1" customWidth="1"/>
    <col min="6" max="6" width="13.1640625" bestFit="1" customWidth="1"/>
    <col min="7" max="7" width="15.1640625" bestFit="1" customWidth="1"/>
    <col min="8" max="8" width="14.6640625" bestFit="1" customWidth="1"/>
    <col min="9" max="9" width="14.1640625" bestFit="1" customWidth="1"/>
    <col min="10" max="10" width="19.6640625" bestFit="1" customWidth="1"/>
    <col min="11" max="11" width="15.83203125" bestFit="1" customWidth="1"/>
  </cols>
  <sheetData>
    <row r="1" spans="1:12">
      <c r="A1" s="1" t="s">
        <v>347</v>
      </c>
      <c r="B1" t="s">
        <v>1229</v>
      </c>
      <c r="C1" t="s">
        <v>1230</v>
      </c>
      <c r="D1" t="s">
        <v>1231</v>
      </c>
      <c r="E1" t="s">
        <v>319</v>
      </c>
      <c r="F1" t="s">
        <v>1232</v>
      </c>
      <c r="G1" t="s">
        <v>1233</v>
      </c>
      <c r="H1" t="s">
        <v>1210</v>
      </c>
      <c r="I1" t="s">
        <v>1211</v>
      </c>
      <c r="J1" t="s">
        <v>1235</v>
      </c>
      <c r="K1" t="s">
        <v>1234</v>
      </c>
    </row>
    <row r="2" spans="1:12">
      <c r="A2" s="2">
        <v>36616</v>
      </c>
      <c r="B2" s="193">
        <f>FCyI_raw!AM6</f>
        <v>8.3326453028876479E-2</v>
      </c>
      <c r="C2" s="194">
        <f>FCyI_raw!BI6</f>
        <v>2.4766796946629199E-10</v>
      </c>
      <c r="D2" s="195" t="e">
        <f>NA()</f>
        <v>#N/A</v>
      </c>
      <c r="E2" s="195" t="e">
        <f>NA()</f>
        <v>#N/A</v>
      </c>
      <c r="F2" s="195" t="e">
        <f>NA()</f>
        <v>#N/A</v>
      </c>
      <c r="G2" s="193">
        <f>FCyI_raw!AD6/FCyI_raw!AD2-1</f>
        <v>-0.13951832348927462</v>
      </c>
      <c r="H2" s="193" t="e">
        <f>NA()</f>
        <v>#N/A</v>
      </c>
      <c r="I2" s="193" t="e">
        <f>NA()</f>
        <v>#N/A</v>
      </c>
      <c r="J2" s="184">
        <f>FCyI_raw!M6/AVERAGE(FCyI_raw!AJ3:AJ6)</f>
        <v>2045.282594183793</v>
      </c>
      <c r="K2" s="193">
        <f>-FCyI_raw!AI6/J2</f>
        <v>0.26607356035995433</v>
      </c>
      <c r="L2" s="184"/>
    </row>
    <row r="3" spans="1:12">
      <c r="A3" s="2">
        <v>36707</v>
      </c>
      <c r="B3" s="193">
        <f>FCyI_raw!AM7</f>
        <v>9.0331975041516022E-2</v>
      </c>
      <c r="C3" s="194">
        <f>FCyI_raw!BI7</f>
        <v>-2.6968173527652795E-10</v>
      </c>
      <c r="D3" s="195" t="e">
        <f>NA()</f>
        <v>#N/A</v>
      </c>
      <c r="E3" s="195" t="e">
        <f>NA()</f>
        <v>#N/A</v>
      </c>
      <c r="F3" s="195" t="e">
        <f>NA()</f>
        <v>#N/A</v>
      </c>
      <c r="G3" s="193">
        <f>FCyI_raw!AD7/FCyI_raw!AD3-1</f>
        <v>-7.0502728322968111E-2</v>
      </c>
      <c r="H3" s="193" t="e">
        <f>NA()</f>
        <v>#N/A</v>
      </c>
      <c r="I3" s="193" t="e">
        <f>NA()</f>
        <v>#N/A</v>
      </c>
      <c r="J3" s="184">
        <f>FCyI_raw!M7/AVERAGE(FCyI_raw!AJ4:AJ7)</f>
        <v>2062.1934906160423</v>
      </c>
      <c r="K3" s="193">
        <f>-FCyI_raw!AI7/J3</f>
        <v>0.27089668975841374</v>
      </c>
    </row>
    <row r="4" spans="1:12">
      <c r="A4" s="2">
        <v>36799</v>
      </c>
      <c r="B4" s="193">
        <f>FCyI_raw!AM8</f>
        <v>9.1314468773828178E-2</v>
      </c>
      <c r="C4" s="194">
        <f>FCyI_raw!BI8</f>
        <v>5.9736681751923482E-4</v>
      </c>
      <c r="D4" s="195">
        <f>SUM(FCyI_raw!BM5:BM8)</f>
        <v>7932295.3800587673</v>
      </c>
      <c r="E4" s="195">
        <f>SUM(FCyI_raw!BN5:BN8)</f>
        <v>1077440.75075681</v>
      </c>
      <c r="F4" s="195">
        <f>SUM(FCyI_raw!BO5:BO8)</f>
        <v>8758180.991830945</v>
      </c>
      <c r="G4" s="193">
        <f>FCyI_raw!AD8/FCyI_raw!AD4-1</f>
        <v>-6.1267523362409593E-2</v>
      </c>
      <c r="H4" s="193" t="e">
        <f>NA()</f>
        <v>#N/A</v>
      </c>
      <c r="I4" s="193" t="e">
        <f>NA()</f>
        <v>#N/A</v>
      </c>
      <c r="J4" s="184">
        <f>FCyI_raw!M8/AVERAGE(FCyI_raw!AJ5:AJ8)</f>
        <v>2016.3210190565856</v>
      </c>
      <c r="K4" s="193">
        <f>-FCyI_raw!AI8/J4</f>
        <v>0.27054467049051056</v>
      </c>
    </row>
    <row r="5" spans="1:12">
      <c r="A5" s="2">
        <v>36891</v>
      </c>
      <c r="B5" s="193">
        <f>FCyI_raw!AM9</f>
        <v>9.5990228271657596E-2</v>
      </c>
      <c r="C5" s="194">
        <f>FCyI_raw!BI9</f>
        <v>1.1521234630517407E-3</v>
      </c>
      <c r="D5" s="195">
        <f>SUM(FCyI_raw!BM6:BM9)</f>
        <v>15864590.760117535</v>
      </c>
      <c r="E5" s="195">
        <f>SUM(FCyI_raw!BN6:BN9)</f>
        <v>2154881.5015136199</v>
      </c>
      <c r="F5" s="195">
        <f>SUM(FCyI_raw!BO6:BO9)</f>
        <v>17516361.98366189</v>
      </c>
      <c r="G5" s="193">
        <f>FCyI_raw!AD9/FCyI_raw!AD5-1</f>
        <v>-1.267184064781357E-2</v>
      </c>
      <c r="H5" s="193" t="e">
        <f>NA()</f>
        <v>#N/A</v>
      </c>
      <c r="I5" s="193" t="e">
        <f>NA()</f>
        <v>#N/A</v>
      </c>
      <c r="J5" s="184">
        <f>FCyI_raw!M9/AVERAGE(FCyI_raw!AJ6:AJ9)</f>
        <v>2031.7412820258585</v>
      </c>
      <c r="K5" s="193">
        <f>-FCyI_raw!AI9/J5</f>
        <v>0.2617345839753753</v>
      </c>
    </row>
    <row r="6" spans="1:12">
      <c r="A6" s="2">
        <v>36981</v>
      </c>
      <c r="B6" s="193">
        <f>FCyI_raw!AM10</f>
        <v>8.97512985592476E-2</v>
      </c>
      <c r="C6" s="194">
        <f>FCyI_raw!BI10</f>
        <v>-5.7071602578248684E-3</v>
      </c>
      <c r="D6" s="195">
        <f>SUM(FCyI_raw!BM7:BM10)</f>
        <v>23796886.140176304</v>
      </c>
      <c r="E6" s="195">
        <f>SUM(FCyI_raw!BN7:BN10)</f>
        <v>3232322.2522704299</v>
      </c>
      <c r="F6" s="195">
        <f>SUM(FCyI_raw!BO7:BO10)</f>
        <v>26274542.975492835</v>
      </c>
      <c r="G6" s="193">
        <f>FCyI_raw!AD10/FCyI_raw!AD6-1</f>
        <v>2.822117953746428E-3</v>
      </c>
      <c r="H6" s="193" t="e">
        <f>NA()</f>
        <v>#N/A</v>
      </c>
      <c r="I6" s="193" t="e">
        <f>NA()</f>
        <v>#N/A</v>
      </c>
      <c r="J6" s="184">
        <f>FCyI_raw!M10/AVERAGE(FCyI_raw!AJ7:AJ10)</f>
        <v>2062.2725504138343</v>
      </c>
      <c r="K6" s="193">
        <f>-FCyI_raw!AI10/J6</f>
        <v>0.24690206195824441</v>
      </c>
    </row>
    <row r="7" spans="1:12">
      <c r="A7" s="2">
        <v>37072</v>
      </c>
      <c r="B7" s="193">
        <f>FCyI_raw!AM11</f>
        <v>8.83727453462686E-2</v>
      </c>
      <c r="C7" s="194">
        <f>FCyI_raw!BI11</f>
        <v>1.3350383559008958E-3</v>
      </c>
      <c r="D7" s="195">
        <f>SUM(FCyI_raw!BM8:BM11)</f>
        <v>31729181.520235069</v>
      </c>
      <c r="E7" s="195">
        <f>SUM(FCyI_raw!BN8:BN11)</f>
        <v>4309763.0030272398</v>
      </c>
      <c r="F7" s="195">
        <f>SUM(FCyI_raw!BO8:BO11)</f>
        <v>35032723.96732378</v>
      </c>
      <c r="G7" s="193">
        <f>FCyI_raw!AD11/FCyI_raw!AD7-1</f>
        <v>2.5249873425521097E-2</v>
      </c>
      <c r="H7" s="193" t="e">
        <f>NA()</f>
        <v>#N/A</v>
      </c>
      <c r="I7" s="193" t="e">
        <f>NA()</f>
        <v>#N/A</v>
      </c>
      <c r="J7" s="184">
        <f>FCyI_raw!M11/AVERAGE(FCyI_raw!AJ8:AJ11)</f>
        <v>2086.7329802282215</v>
      </c>
      <c r="K7" s="193">
        <f>-FCyI_raw!AI11/J7</f>
        <v>0.23950023962318753</v>
      </c>
    </row>
    <row r="8" spans="1:12">
      <c r="A8" s="2">
        <v>37164</v>
      </c>
      <c r="B8" s="193">
        <f>FCyI_raw!AM12</f>
        <v>8.3719783680967053E-2</v>
      </c>
      <c r="C8" s="194">
        <f>FCyI_raw!BI12</f>
        <v>2.8672108936343838E-3</v>
      </c>
      <c r="D8" s="195">
        <f>SUM(FCyI_raw!BM9:BM12)</f>
        <v>31729181.520235069</v>
      </c>
      <c r="E8" s="195">
        <f>SUM(FCyI_raw!BN9:BN12)</f>
        <v>4309763.0030272398</v>
      </c>
      <c r="F8" s="195">
        <f>SUM(FCyI_raw!BO9:BO12)</f>
        <v>35032723.96732378</v>
      </c>
      <c r="G8" s="193">
        <f>FCyI_raw!AD12/FCyI_raw!AD8-1</f>
        <v>8.7108101542573646E-2</v>
      </c>
      <c r="H8" s="193" t="e">
        <f>NA()</f>
        <v>#N/A</v>
      </c>
      <c r="I8" s="193" t="e">
        <f>NA()</f>
        <v>#N/A</v>
      </c>
      <c r="J8" s="184">
        <f>FCyI_raw!M12/AVERAGE(FCyI_raw!AJ9:AJ12)</f>
        <v>2183.5223909199781</v>
      </c>
      <c r="K8" s="193">
        <f>-FCyI_raw!AI12/J8</f>
        <v>0.24016245037229619</v>
      </c>
    </row>
    <row r="9" spans="1:12">
      <c r="A9" s="2">
        <v>37256</v>
      </c>
      <c r="B9" s="193">
        <f>FCyI_raw!AM13</f>
        <v>7.3561591627354025E-2</v>
      </c>
      <c r="C9" s="194">
        <f>FCyI_raw!BI13</f>
        <v>9.312019580469795E-3</v>
      </c>
      <c r="D9" s="195">
        <f>SUM(FCyI_raw!BM10:BM13)</f>
        <v>31729181.520235069</v>
      </c>
      <c r="E9" s="195">
        <f>SUM(FCyI_raw!BN10:BN13)</f>
        <v>4309763.0030272398</v>
      </c>
      <c r="F9" s="195">
        <f>SUM(FCyI_raw!BO10:BO13)</f>
        <v>35032723.96732378</v>
      </c>
      <c r="G9" s="193">
        <f>FCyI_raw!AD13/FCyI_raw!AD9-1</f>
        <v>8.4819885141936835E-2</v>
      </c>
      <c r="H9" s="193" t="e">
        <f>NA()</f>
        <v>#N/A</v>
      </c>
      <c r="I9" s="193" t="e">
        <f>NA()</f>
        <v>#N/A</v>
      </c>
      <c r="J9" s="184">
        <f>FCyI_raw!M13/AVERAGE(FCyI_raw!AJ10:AJ13)</f>
        <v>2259.7419213155754</v>
      </c>
      <c r="K9" s="193">
        <f>-FCyI_raw!AI13/J9</f>
        <v>0.23067228266914722</v>
      </c>
    </row>
    <row r="10" spans="1:12">
      <c r="A10" s="2">
        <v>37346</v>
      </c>
      <c r="B10" s="193">
        <f>FCyI_raw!AM14</f>
        <v>6.1427147502435581E-2</v>
      </c>
      <c r="C10" s="194">
        <f>FCyI_raw!BI14</f>
        <v>6.2695562816696901E-3</v>
      </c>
      <c r="D10" s="195">
        <f>SUM(FCyI_raw!BM11:BM14)</f>
        <v>31729181.520235069</v>
      </c>
      <c r="E10" s="195">
        <f>SUM(FCyI_raw!BN11:BN14)</f>
        <v>4309763.0030272398</v>
      </c>
      <c r="F10" s="195">
        <f>SUM(FCyI_raw!BO11:BO14)</f>
        <v>35032723.96732378</v>
      </c>
      <c r="G10" s="193">
        <f>FCyI_raw!AD14/FCyI_raw!AD10-1</f>
        <v>0.29105324436345104</v>
      </c>
      <c r="H10" s="193" t="e">
        <f>NA()</f>
        <v>#N/A</v>
      </c>
      <c r="I10" s="193" t="e">
        <f>NA()</f>
        <v>#N/A</v>
      </c>
      <c r="J10" s="184">
        <f>FCyI_raw!M14/AVERAGE(FCyI_raw!AJ11:AJ14)</f>
        <v>2263.6375332082525</v>
      </c>
      <c r="K10" s="193">
        <f>-FCyI_raw!AI14/J10</f>
        <v>0.22024183994122462</v>
      </c>
    </row>
    <row r="11" spans="1:12">
      <c r="A11" s="2">
        <v>37437</v>
      </c>
      <c r="B11" s="193">
        <f>FCyI_raw!AM15</f>
        <v>6.4219420048070311E-2</v>
      </c>
      <c r="C11" s="194">
        <f>FCyI_raw!BI15</f>
        <v>9.1078166643781683E-3</v>
      </c>
      <c r="D11" s="195">
        <f>SUM(FCyI_raw!BM12:BM15)</f>
        <v>31729181.520235069</v>
      </c>
      <c r="E11" s="195">
        <f>SUM(FCyI_raw!BN12:BN15)</f>
        <v>4309763.0030272398</v>
      </c>
      <c r="F11" s="195">
        <f>SUM(FCyI_raw!BO12:BO15)</f>
        <v>35032723.96732378</v>
      </c>
      <c r="G11" s="193">
        <f>FCyI_raw!AD15/FCyI_raw!AD11-1</f>
        <v>0.25043644967437473</v>
      </c>
      <c r="H11" s="193" t="e">
        <f>NA()</f>
        <v>#N/A</v>
      </c>
      <c r="I11" s="193" t="e">
        <f>NA()</f>
        <v>#N/A</v>
      </c>
      <c r="J11" s="184">
        <f>FCyI_raw!M15/AVERAGE(FCyI_raw!AJ12:AJ15)</f>
        <v>2262.5756897626006</v>
      </c>
      <c r="K11" s="193">
        <f>-FCyI_raw!AI15/J11</f>
        <v>0.20811913076587607</v>
      </c>
    </row>
    <row r="12" spans="1:12">
      <c r="A12" s="2">
        <v>37529</v>
      </c>
      <c r="B12" s="193">
        <f>FCyI_raw!AM16</f>
        <v>6.5755499785651622E-2</v>
      </c>
      <c r="C12" s="194">
        <f>FCyI_raw!BI16</f>
        <v>9.8975162151224358E-3</v>
      </c>
      <c r="D12" s="195">
        <f>SUM(FCyI_raw!BM13:BM16)</f>
        <v>31729181.520235069</v>
      </c>
      <c r="E12" s="195">
        <f>SUM(FCyI_raw!BN13:BN16)</f>
        <v>4309763.0030272398</v>
      </c>
      <c r="F12" s="195">
        <f>SUM(FCyI_raw!BO13:BO16)</f>
        <v>35032723.96732378</v>
      </c>
      <c r="G12" s="193">
        <f>FCyI_raw!AD16/FCyI_raw!AD12-1</f>
        <v>0.33786290317483902</v>
      </c>
      <c r="H12" s="193" t="e">
        <f>NA()</f>
        <v>#N/A</v>
      </c>
      <c r="I12" s="193" t="e">
        <f>NA()</f>
        <v>#N/A</v>
      </c>
      <c r="J12" s="184">
        <f>FCyI_raw!M16/AVERAGE(FCyI_raw!AJ13:AJ16)</f>
        <v>2400.3075587273415</v>
      </c>
      <c r="K12" s="193">
        <f>-FCyI_raw!AI16/J12</f>
        <v>0.19215332484531356</v>
      </c>
    </row>
    <row r="13" spans="1:12">
      <c r="A13" s="2">
        <v>37621</v>
      </c>
      <c r="B13" s="193">
        <f>FCyI_raw!AM17</f>
        <v>6.4948643291301358E-2</v>
      </c>
      <c r="C13" s="194">
        <f>FCyI_raw!BI17</f>
        <v>1.2032020868807482E-2</v>
      </c>
      <c r="D13" s="195">
        <f>SUM(FCyI_raw!BM14:BM17)</f>
        <v>31729181.520235069</v>
      </c>
      <c r="E13" s="195">
        <f>SUM(FCyI_raw!BN14:BN17)</f>
        <v>4309763.0030272398</v>
      </c>
      <c r="F13" s="195">
        <f>SUM(FCyI_raw!BO14:BO17)</f>
        <v>35032723.96732378</v>
      </c>
      <c r="G13" s="193">
        <f>FCyI_raw!AD17/FCyI_raw!AD13-1</f>
        <v>0.4615328271345267</v>
      </c>
      <c r="H13" s="193" t="e">
        <f>NA()</f>
        <v>#N/A</v>
      </c>
      <c r="I13" s="193" t="e">
        <f>NA()</f>
        <v>#N/A</v>
      </c>
      <c r="J13" s="184">
        <f>FCyI_raw!M17/AVERAGE(FCyI_raw!AJ14:AJ17)</f>
        <v>2524.8965586512991</v>
      </c>
      <c r="K13" s="193">
        <f>-FCyI_raw!AI17/J13</f>
        <v>0.18197357568108852</v>
      </c>
    </row>
    <row r="14" spans="1:12">
      <c r="A14" s="2">
        <v>37711</v>
      </c>
      <c r="B14" s="193">
        <f>FCyI_raw!AM18</f>
        <v>7.3376027601819716E-2</v>
      </c>
      <c r="C14" s="194">
        <f>FCyI_raw!BI18</f>
        <v>1.0091194673649051E-2</v>
      </c>
      <c r="D14" s="195">
        <f>SUM(FCyI_raw!BM15:BM18)</f>
        <v>31729181.520235069</v>
      </c>
      <c r="E14" s="195">
        <f>SUM(FCyI_raw!BN15:BN18)</f>
        <v>4309763.0030272398</v>
      </c>
      <c r="F14" s="195">
        <f>SUM(FCyI_raw!BO15:BO18)</f>
        <v>35032723.96732378</v>
      </c>
      <c r="G14" s="193">
        <f>FCyI_raw!AD18/FCyI_raw!AD14-1</f>
        <v>0.57269346448956937</v>
      </c>
      <c r="H14" s="193">
        <f>FCyI_raw!AX21</f>
        <v>0.14329231283619023</v>
      </c>
      <c r="I14" s="193">
        <f>FCyI_raw!AY21</f>
        <v>0.12100995784913335</v>
      </c>
      <c r="J14" s="184">
        <f>FCyI_raw!M18/AVERAGE(FCyI_raw!AJ15:AJ18)</f>
        <v>2566.0821566705222</v>
      </c>
      <c r="K14" s="193">
        <f>-FCyI_raw!AI18/J14</f>
        <v>0.18774683529464173</v>
      </c>
    </row>
    <row r="15" spans="1:12">
      <c r="A15" s="2">
        <v>37802</v>
      </c>
      <c r="B15" s="193">
        <f>FCyI_raw!AM19</f>
        <v>7.514066168980775E-2</v>
      </c>
      <c r="C15" s="194">
        <f>FCyI_raw!BI19</f>
        <v>9.5392185648369848E-3</v>
      </c>
      <c r="D15" s="195">
        <f>SUM(FCyI_raw!BM16:BM19)</f>
        <v>33144164.974825799</v>
      </c>
      <c r="E15" s="195">
        <f>SUM(FCyI_raw!BN16:BN19)</f>
        <v>4309763.0030272398</v>
      </c>
      <c r="F15" s="195">
        <f>SUM(FCyI_raw!BO16:BO19)</f>
        <v>40990306.386822879</v>
      </c>
      <c r="G15" s="193">
        <f>FCyI_raw!AD19/FCyI_raw!AD15-1</f>
        <v>0.59033469806052863</v>
      </c>
      <c r="H15" s="193">
        <f>FCyI_raw!AX21</f>
        <v>0.14329231283619023</v>
      </c>
      <c r="I15" s="193">
        <f>FCyI_raw!AY21</f>
        <v>0.12100995784913335</v>
      </c>
      <c r="J15" s="184">
        <f>FCyI_raw!M19/AVERAGE(FCyI_raw!AJ16:AJ19)</f>
        <v>2678.389322661119</v>
      </c>
      <c r="K15" s="193">
        <f>-FCyI_raw!AI19/J15</f>
        <v>0.19972133996698771</v>
      </c>
    </row>
    <row r="16" spans="1:12">
      <c r="A16" s="2">
        <v>37894</v>
      </c>
      <c r="B16" s="193">
        <f>FCyI_raw!AM20</f>
        <v>7.2337862939202344E-2</v>
      </c>
      <c r="C16" s="194">
        <f>FCyI_raw!BI20</f>
        <v>9.8755897745030907E-3</v>
      </c>
      <c r="D16" s="195">
        <f>SUM(FCyI_raw!BM17:BM20)</f>
        <v>34824763.647155724</v>
      </c>
      <c r="E16" s="195">
        <f>SUM(FCyI_raw!BN17:BN20)</f>
        <v>4309763.0030272398</v>
      </c>
      <c r="F16" s="195">
        <f>SUM(FCyI_raw!BO17:BO20)</f>
        <v>48634947.107353389</v>
      </c>
      <c r="G16" s="193">
        <f>FCyI_raw!AD20/FCyI_raw!AD16-1</f>
        <v>0.51321725273778762</v>
      </c>
      <c r="H16" s="193">
        <f>FCyI_raw!AX21</f>
        <v>0.14329231283619023</v>
      </c>
      <c r="I16" s="193">
        <f>FCyI_raw!AY21</f>
        <v>0.12100995784913335</v>
      </c>
      <c r="J16" s="184">
        <f>FCyI_raw!M20/AVERAGE(FCyI_raw!AJ17:AJ20)</f>
        <v>2805.0616533879938</v>
      </c>
      <c r="K16" s="193">
        <f>-FCyI_raw!AI20/J16</f>
        <v>0.19072439768823074</v>
      </c>
    </row>
    <row r="17" spans="1:11">
      <c r="A17" s="2">
        <v>37986</v>
      </c>
      <c r="B17" s="193">
        <f>FCyI_raw!AM21</f>
        <v>7.0615886688728563E-2</v>
      </c>
      <c r="C17" s="194">
        <f>FCyI_raw!BI21</f>
        <v>1.0081925146958812E-2</v>
      </c>
      <c r="D17" s="195">
        <f>SUM(FCyI_raw!BM18:BM21)</f>
        <v>37859265.520993158</v>
      </c>
      <c r="E17" s="195">
        <f>SUM(FCyI_raw!BN18:BN21)</f>
        <v>4309763.0030272398</v>
      </c>
      <c r="F17" s="195">
        <f>SUM(FCyI_raw!BO18:BO21)</f>
        <v>54364884.49270685</v>
      </c>
      <c r="G17" s="193">
        <f>FCyI_raw!AD21/FCyI_raw!AD17-1</f>
        <v>0.38294061789280254</v>
      </c>
      <c r="H17" s="193">
        <f>FCyI_raw!AX21</f>
        <v>0.14329231283619023</v>
      </c>
      <c r="I17" s="193">
        <f>FCyI_raw!AY21</f>
        <v>0.12100995784913335</v>
      </c>
      <c r="J17" s="184">
        <f>FCyI_raw!M21/AVERAGE(FCyI_raw!AJ18:AJ21)</f>
        <v>2993.5521914911924</v>
      </c>
      <c r="K17" s="193">
        <f>-FCyI_raw!AI21/J17</f>
        <v>0.18303577695727588</v>
      </c>
    </row>
    <row r="18" spans="1:11">
      <c r="A18" s="2">
        <v>38077</v>
      </c>
      <c r="B18" s="193">
        <f>FCyI_raw!AM22</f>
        <v>7.4725445700550064E-2</v>
      </c>
      <c r="C18" s="194">
        <f>FCyI_raw!BI22</f>
        <v>1.1465574856047718E-2</v>
      </c>
      <c r="D18" s="195">
        <f>SUM(FCyI_raw!BM19:BM22)</f>
        <v>42969633.574593775</v>
      </c>
      <c r="E18" s="195">
        <f>SUM(FCyI_raw!BN19:BN22)</f>
        <v>4309763.0030272398</v>
      </c>
      <c r="F18" s="195">
        <f>SUM(FCyI_raw!BO19:BO22)</f>
        <v>94751170.889171451</v>
      </c>
      <c r="G18" s="193">
        <f>FCyI_raw!AD22/FCyI_raw!AD18-1</f>
        <v>0.26201748401833469</v>
      </c>
      <c r="H18" s="193">
        <f>FCyI_raw!AX22</f>
        <v>0.14505425434915886</v>
      </c>
      <c r="I18" s="193">
        <f>FCyI_raw!AY22</f>
        <v>9.3767669450826902E-2</v>
      </c>
      <c r="J18" s="184">
        <f>FCyI_raw!M22/AVERAGE(FCyI_raw!AJ19:AJ22)</f>
        <v>3086.0475925258074</v>
      </c>
      <c r="K18" s="193">
        <f>-FCyI_raw!AI22/J18</f>
        <v>0.18986343358195612</v>
      </c>
    </row>
    <row r="19" spans="1:11">
      <c r="A19" s="2">
        <v>38168</v>
      </c>
      <c r="B19" s="193">
        <f>FCyI_raw!AM23</f>
        <v>7.4221649289402794E-2</v>
      </c>
      <c r="C19" s="194">
        <f>FCyI_raw!BI23</f>
        <v>1.1187505701184604E-2</v>
      </c>
      <c r="D19" s="195">
        <f>SUM(FCyI_raw!BM20:BM23)</f>
        <v>49018611.812802993</v>
      </c>
      <c r="E19" s="195">
        <f>SUM(FCyI_raw!BN20:BN23)</f>
        <v>4309763.0030272398</v>
      </c>
      <c r="F19" s="195">
        <f>SUM(FCyI_raw!BO20:BO23)</f>
        <v>139590034.99647847</v>
      </c>
      <c r="G19" s="193">
        <f>FCyI_raw!AD23/FCyI_raw!AD19-1</f>
        <v>0.2399595723176764</v>
      </c>
      <c r="H19" s="193">
        <f>FCyI_raw!AX23</f>
        <v>0.14164071838024389</v>
      </c>
      <c r="I19" s="193">
        <f>FCyI_raw!AY23</f>
        <v>7.1483681412257652E-2</v>
      </c>
      <c r="J19" s="184">
        <f>FCyI_raw!M23/AVERAGE(FCyI_raw!AJ20:AJ23)</f>
        <v>3256.8758179516817</v>
      </c>
      <c r="K19" s="193">
        <f>-FCyI_raw!AI23/J19</f>
        <v>0.18388166575256598</v>
      </c>
    </row>
    <row r="20" spans="1:11">
      <c r="A20" s="2">
        <v>38260</v>
      </c>
      <c r="B20" s="193">
        <f>FCyI_raw!AM24</f>
        <v>7.4608311029349728E-2</v>
      </c>
      <c r="C20" s="194">
        <f>FCyI_raw!BI24</f>
        <v>1.415533290185398E-2</v>
      </c>
      <c r="D20" s="195">
        <f>SUM(FCyI_raw!BM21:BM24)</f>
        <v>56305650.326433852</v>
      </c>
      <c r="E20" s="195">
        <f>SUM(FCyI_raw!BN21:BN24)</f>
        <v>4309763.0030272398</v>
      </c>
      <c r="F20" s="195">
        <f>SUM(FCyI_raw!BO21:BO24)</f>
        <v>186252941.94427368</v>
      </c>
      <c r="G20" s="193">
        <f>FCyI_raw!AD24/FCyI_raw!AD20-1</f>
        <v>0.14934547704239609</v>
      </c>
      <c r="H20" s="193">
        <f>FCyI_raw!AX24</f>
        <v>0.13522504290954124</v>
      </c>
      <c r="I20" s="193">
        <f>FCyI_raw!AY24</f>
        <v>6.8432727808162341E-2</v>
      </c>
      <c r="J20" s="184">
        <f>FCyI_raw!M24/AVERAGE(FCyI_raw!AJ21:AJ24)</f>
        <v>3552.9571776933722</v>
      </c>
      <c r="K20" s="193">
        <f>-FCyI_raw!AI24/J20</f>
        <v>0.18447871925873893</v>
      </c>
    </row>
    <row r="21" spans="1:11">
      <c r="A21" s="2">
        <v>38352</v>
      </c>
      <c r="B21" s="193">
        <f>FCyI_raw!AM25</f>
        <v>7.5200419633131801E-2</v>
      </c>
      <c r="C21" s="194">
        <f>FCyI_raw!BI25</f>
        <v>1.5200515399732377E-2</v>
      </c>
      <c r="D21" s="195">
        <f>SUM(FCyI_raw!BM22:BM25)</f>
        <v>63732166.653927371</v>
      </c>
      <c r="E21" s="195">
        <f>SUM(FCyI_raw!BN22:BN25)</f>
        <v>4309763.0030272398</v>
      </c>
      <c r="F21" s="195">
        <f>SUM(FCyI_raw!BO22:BO25)</f>
        <v>237914341.63997817</v>
      </c>
      <c r="G21" s="193">
        <f>FCyI_raw!AD25/FCyI_raw!AD21-1</f>
        <v>0.13445169055235828</v>
      </c>
      <c r="H21" s="193">
        <f>FCyI_raw!AX25</f>
        <v>0.12732958530627847</v>
      </c>
      <c r="I21" s="193">
        <f>FCyI_raw!AY25</f>
        <v>6.7199313474121947E-2</v>
      </c>
      <c r="J21" s="184">
        <f>FCyI_raw!M25/AVERAGE(FCyI_raw!AJ22:AJ25)</f>
        <v>3814.1715349410961</v>
      </c>
      <c r="K21" s="193">
        <f>-FCyI_raw!AI25/J21</f>
        <v>0.16915503167108323</v>
      </c>
    </row>
    <row r="22" spans="1:11">
      <c r="A22" s="2">
        <v>38442</v>
      </c>
      <c r="B22" s="193">
        <f>FCyI_raw!AM26</f>
        <v>7.7285542428304474E-2</v>
      </c>
      <c r="C22" s="194">
        <f>FCyI_raw!BI26</f>
        <v>1.3885765438426484E-2</v>
      </c>
      <c r="D22" s="195">
        <f>SUM(FCyI_raw!BM23:BM26)</f>
        <v>70259573.762119651</v>
      </c>
      <c r="E22" s="195">
        <f>SUM(FCyI_raw!BN23:BN26)</f>
        <v>4309763.0030272398</v>
      </c>
      <c r="F22" s="195">
        <f>SUM(FCyI_raw!BO23:BO26)</f>
        <v>239849219.06020766</v>
      </c>
      <c r="G22" s="193">
        <f>FCyI_raw!AD26/FCyI_raw!AD22-1</f>
        <v>0.14302938418958733</v>
      </c>
      <c r="H22" s="193">
        <f>FCyI_raw!AX26</f>
        <v>0.13206530434622482</v>
      </c>
      <c r="I22" s="193">
        <f>FCyI_raw!AY26</f>
        <v>5.8484786805220915E-2</v>
      </c>
      <c r="J22" s="184">
        <f>FCyI_raw!M26/AVERAGE(FCyI_raw!AJ23:AJ26)</f>
        <v>4071.3349905630484</v>
      </c>
      <c r="K22" s="193">
        <f>-FCyI_raw!AI26/J22</f>
        <v>0.16433537382207386</v>
      </c>
    </row>
    <row r="23" spans="1:11">
      <c r="A23" s="2">
        <v>38533</v>
      </c>
      <c r="B23" s="193">
        <f>FCyI_raw!AM27</f>
        <v>8.0526770078929055E-2</v>
      </c>
      <c r="C23" s="194">
        <f>FCyI_raw!BI27</f>
        <v>1.8463535427445291E-2</v>
      </c>
      <c r="D23" s="195">
        <f>SUM(FCyI_raw!BM24:BM27)</f>
        <v>74460818.518398121</v>
      </c>
      <c r="E23" s="195">
        <f>SUM(FCyI_raw!BN24:BN27)</f>
        <v>4309763.0030272398</v>
      </c>
      <c r="F23" s="195">
        <f>SUM(FCyI_raw!BO24:BO27)</f>
        <v>225648846.80084518</v>
      </c>
      <c r="G23" s="193">
        <f>FCyI_raw!AD27/FCyI_raw!AD23-1</f>
        <v>0.21765159359144315</v>
      </c>
      <c r="H23" s="193">
        <f>FCyI_raw!AX27</f>
        <v>0.12438403090862445</v>
      </c>
      <c r="I23" s="193">
        <f>FCyI_raw!AY27</f>
        <v>6.0617005254982273E-2</v>
      </c>
      <c r="J23" s="184">
        <f>FCyI_raw!M27/AVERAGE(FCyI_raw!AJ24:AJ27)</f>
        <v>4476.5298032463297</v>
      </c>
      <c r="K23" s="193">
        <f>-FCyI_raw!AI27/J23</f>
        <v>0.15616874981572063</v>
      </c>
    </row>
    <row r="24" spans="1:11">
      <c r="A24" s="2">
        <v>38625</v>
      </c>
      <c r="B24" s="193">
        <f>FCyI_raw!AM28</f>
        <v>8.1661537613319735E-2</v>
      </c>
      <c r="C24" s="194">
        <f>FCyI_raw!BI28</f>
        <v>1.7572124286212701E-2</v>
      </c>
      <c r="D24" s="195">
        <f>SUM(FCyI_raw!BM25:BM28)</f>
        <v>79027451.288914323</v>
      </c>
      <c r="E24" s="195">
        <f>SUM(FCyI_raw!BN25:BN28)</f>
        <v>4657553.8889420386</v>
      </c>
      <c r="F24" s="195">
        <f>SUM(FCyI_raw!BO25:BO28)</f>
        <v>210797212.59778497</v>
      </c>
      <c r="G24" s="193">
        <f>FCyI_raw!AD28/FCyI_raw!AD24-1</f>
        <v>0.32362459546925559</v>
      </c>
      <c r="H24" s="193">
        <f>FCyI_raw!AX28</f>
        <v>0.11471135291033382</v>
      </c>
      <c r="I24" s="193">
        <f>FCyI_raw!AY28</f>
        <v>6.0830045324550802E-2</v>
      </c>
      <c r="J24" s="184">
        <f>FCyI_raw!M28/AVERAGE(FCyI_raw!AJ25:AJ28)</f>
        <v>4827.9517953710811</v>
      </c>
      <c r="K24" s="193">
        <f>-FCyI_raw!AI28/J24</f>
        <v>0.14413247186589867</v>
      </c>
    </row>
    <row r="25" spans="1:11">
      <c r="A25" s="2">
        <v>38717</v>
      </c>
      <c r="B25" s="193">
        <f>FCyI_raw!AM29</f>
        <v>8.6763179907319174E-2</v>
      </c>
      <c r="C25" s="194">
        <f>FCyI_raw!BI29</f>
        <v>2.1226916516147235E-2</v>
      </c>
      <c r="D25" s="195">
        <f>SUM(FCyI_raw!BM26:BM29)</f>
        <v>84419980.825603306</v>
      </c>
      <c r="E25" s="195">
        <f>SUM(FCyI_raw!BN26:BN29)</f>
        <v>5433982.361771429</v>
      </c>
      <c r="F25" s="195">
        <f>SUM(FCyI_raw!BO26:BO29)</f>
        <v>206266344.65819648</v>
      </c>
      <c r="G25" s="193">
        <f>FCyI_raw!AD29/FCyI_raw!AD25-1</f>
        <v>0.37638668779714735</v>
      </c>
      <c r="H25" s="193">
        <f>FCyI_raw!AX29</f>
        <v>0.10852403369083286</v>
      </c>
      <c r="I25" s="193">
        <f>FCyI_raw!AY29</f>
        <v>5.8809219707071231E-2</v>
      </c>
      <c r="J25" s="184">
        <f>FCyI_raw!M29/AVERAGE(FCyI_raw!AJ26:AJ29)</f>
        <v>5225.9652294877114</v>
      </c>
      <c r="K25" s="193">
        <f>-FCyI_raw!AI29/J25</f>
        <v>0.14975102361126852</v>
      </c>
    </row>
    <row r="26" spans="1:11">
      <c r="A26" s="2">
        <v>38807</v>
      </c>
      <c r="B26" s="193">
        <f>FCyI_raw!AM30</f>
        <v>9.0020226680547044E-2</v>
      </c>
      <c r="C26" s="194">
        <f>FCyI_raw!BI30</f>
        <v>2.0220826990609772E-2</v>
      </c>
      <c r="D26" s="195">
        <f>SUM(FCyI_raw!BM27:BM30)</f>
        <v>90649663.077586085</v>
      </c>
      <c r="E26" s="195">
        <f>SUM(FCyI_raw!BN27:BN30)</f>
        <v>6570371.0428564418</v>
      </c>
      <c r="F26" s="195">
        <f>SUM(FCyI_raw!BO27:BO30)</f>
        <v>213639654.40415323</v>
      </c>
      <c r="G26" s="193">
        <f>FCyI_raw!AD30/FCyI_raw!AD26-1</f>
        <v>0.36309963099630993</v>
      </c>
      <c r="H26" s="193">
        <f>FCyI_raw!AX30</f>
        <v>1.3592561071344628E-2</v>
      </c>
      <c r="I26" s="193">
        <f>FCyI_raw!AY30</f>
        <v>5.0026314772482428E-2</v>
      </c>
      <c r="J26" s="184">
        <f>FCyI_raw!M30/AVERAGE(FCyI_raw!AJ27:AJ30)</f>
        <v>5391.5241947994982</v>
      </c>
      <c r="K26" s="193">
        <f>-FCyI_raw!AI30/J26</f>
        <v>0.15266559826610149</v>
      </c>
    </row>
    <row r="27" spans="1:11">
      <c r="A27" s="2">
        <v>38898</v>
      </c>
      <c r="B27" s="193">
        <f>FCyI_raw!AM31</f>
        <v>9.2127418854699855E-2</v>
      </c>
      <c r="C27" s="194">
        <f>FCyI_raw!BI31</f>
        <v>2.2085404987005633E-2</v>
      </c>
      <c r="D27" s="195">
        <f>SUM(FCyI_raw!BM28:BM31)</f>
        <v>98577072.928915188</v>
      </c>
      <c r="E27" s="195">
        <f>SUM(FCyI_raw!BN28:BN31)</f>
        <v>8335111.2481871573</v>
      </c>
      <c r="F27" s="195">
        <f>SUM(FCyI_raw!BO28:BO31)</f>
        <v>231488830.92147243</v>
      </c>
      <c r="G27" s="193">
        <f>FCyI_raw!AD31/FCyI_raw!AD27-1</f>
        <v>0.25231788079470197</v>
      </c>
      <c r="H27" s="193">
        <f>FCyI_raw!AX31</f>
        <v>0.10081313311317297</v>
      </c>
      <c r="I27" s="193">
        <f>FCyI_raw!AY31</f>
        <v>5.0210666536388227E-2</v>
      </c>
      <c r="J27" s="184">
        <f>FCyI_raw!M31/AVERAGE(FCyI_raw!AJ28:AJ31)</f>
        <v>5694.4937926703524</v>
      </c>
      <c r="K27" s="193">
        <f>-FCyI_raw!AI31/J27</f>
        <v>0.15264294702873632</v>
      </c>
    </row>
    <row r="28" spans="1:11">
      <c r="A28" s="2">
        <v>38990</v>
      </c>
      <c r="B28" s="193">
        <f>FCyI_raw!AM32</f>
        <v>8.8442728941592497E-2</v>
      </c>
      <c r="C28" s="194">
        <f>FCyI_raw!BI32</f>
        <v>2.2114353945689072E-2</v>
      </c>
      <c r="D28" s="195">
        <f>SUM(FCyI_raw!BM29:BM32)</f>
        <v>105033128.10466284</v>
      </c>
      <c r="E28" s="195">
        <f>SUM(FCyI_raw!BN29:BN32)</f>
        <v>10233083.998958105</v>
      </c>
      <c r="F28" s="195">
        <f>SUM(FCyI_raw!BO29:BO32)</f>
        <v>275532851.0903126</v>
      </c>
      <c r="G28" s="193">
        <f>FCyI_raw!AD32/FCyI_raw!AD28-1</f>
        <v>0.26528117359413206</v>
      </c>
      <c r="H28" s="193">
        <f>FCyI_raw!AX32</f>
        <v>7.7977320089031119E-2</v>
      </c>
      <c r="I28" s="193">
        <f>FCyI_raw!AY32</f>
        <v>4.303435377453059E-2</v>
      </c>
      <c r="J28" s="184">
        <f>FCyI_raw!M32/AVERAGE(FCyI_raw!AJ29:AJ32)</f>
        <v>6234.4054798735615</v>
      </c>
      <c r="K28" s="193">
        <f>-FCyI_raw!AI32/J28</f>
        <v>0.15425825723911521</v>
      </c>
    </row>
    <row r="29" spans="1:11">
      <c r="A29" s="2">
        <v>39082</v>
      </c>
      <c r="B29" s="193">
        <f>FCyI_raw!AM33</f>
        <v>9.2566285056675676E-2</v>
      </c>
      <c r="C29" s="194">
        <f>FCyI_raw!BI33</f>
        <v>2.7069006673027807E-2</v>
      </c>
      <c r="D29" s="195">
        <f>SUM(FCyI_raw!BM30:BM33)</f>
        <v>113244176.42601945</v>
      </c>
      <c r="E29" s="195">
        <f>SUM(FCyI_raw!BN30:BN33)</f>
        <v>12347190.090975713</v>
      </c>
      <c r="F29" s="195">
        <f>SUM(FCyI_raw!BO30:BO33)</f>
        <v>285881951.06839734</v>
      </c>
      <c r="G29" s="193">
        <f>FCyI_raw!AD33/FCyI_raw!AD29-1</f>
        <v>0.27748992515831894</v>
      </c>
      <c r="H29" s="193">
        <f>FCyI_raw!AX33</f>
        <v>8.6773444961432855E-2</v>
      </c>
      <c r="I29" s="193">
        <f>FCyI_raw!AY33</f>
        <v>4.7100006893981611E-2</v>
      </c>
      <c r="J29" s="184">
        <f>FCyI_raw!M33/AVERAGE(FCyI_raw!AJ30:AJ33)</f>
        <v>6808.5438930388746</v>
      </c>
      <c r="K29" s="193">
        <f>-FCyI_raw!AI33/J29</f>
        <v>0.15205227220266951</v>
      </c>
    </row>
    <row r="30" spans="1:11">
      <c r="A30" s="2">
        <v>39172</v>
      </c>
      <c r="B30" s="193">
        <f>FCyI_raw!AM34</f>
        <v>0.1016169706229061</v>
      </c>
      <c r="C30" s="194">
        <f>FCyI_raw!BI34</f>
        <v>3.2634689932735481E-2</v>
      </c>
      <c r="D30" s="195">
        <f>SUM(FCyI_raw!BM31:BM34)</f>
        <v>123419445.40195049</v>
      </c>
      <c r="E30" s="195">
        <f>SUM(FCyI_raw!BN31:BN34)</f>
        <v>14759675.527038619</v>
      </c>
      <c r="F30" s="195">
        <f>SUM(FCyI_raw!BO31:BO34)</f>
        <v>280845329.31718391</v>
      </c>
      <c r="G30" s="193">
        <f>FCyI_raw!AD34/FCyI_raw!AD30-1</f>
        <v>0.27937195452084462</v>
      </c>
      <c r="H30" s="193">
        <f>FCyI_raw!AX34</f>
        <v>8.8800947417900442E-2</v>
      </c>
      <c r="I30" s="193">
        <f>FCyI_raw!AY34</f>
        <v>4.4564972269479322E-2</v>
      </c>
      <c r="J30" s="184">
        <f>FCyI_raw!M34/AVERAGE(FCyI_raw!AJ31:AJ34)</f>
        <v>7380.9973240208483</v>
      </c>
      <c r="K30" s="193">
        <f>-FCyI_raw!AI34/J30</f>
        <v>0.16236972856501239</v>
      </c>
    </row>
    <row r="31" spans="1:11">
      <c r="A31" s="2">
        <v>39263</v>
      </c>
      <c r="B31" s="193">
        <f>FCyI_raw!AM35</f>
        <v>0.11171006962875965</v>
      </c>
      <c r="C31" s="194">
        <f>FCyI_raw!BI35</f>
        <v>3.8104552728193006E-2</v>
      </c>
      <c r="D31" s="195">
        <f>SUM(FCyI_raw!BM32:BM35)</f>
        <v>136836947.76906073</v>
      </c>
      <c r="E31" s="195">
        <f>SUM(FCyI_raw!BN32:BN35)</f>
        <v>17786639.880546615</v>
      </c>
      <c r="F31" s="195">
        <f>SUM(FCyI_raw!BO32:BO35)</f>
        <v>300176819.36467141</v>
      </c>
      <c r="G31" s="193">
        <f>FCyI_raw!AD35/FCyI_raw!AD31-1</f>
        <v>0.36858804865150718</v>
      </c>
      <c r="H31" s="193">
        <f>FCyI_raw!AX35</f>
        <v>8.0224303342061029E-2</v>
      </c>
      <c r="I31" s="193">
        <f>FCyI_raw!AY35</f>
        <v>3.9320020841701567E-2</v>
      </c>
      <c r="J31" s="184">
        <f>FCyI_raw!M35/AVERAGE(FCyI_raw!AJ32:AJ35)</f>
        <v>8055.5812191960404</v>
      </c>
      <c r="K31" s="193">
        <f>-FCyI_raw!AI35/J31</f>
        <v>0.16726987817261088</v>
      </c>
    </row>
    <row r="32" spans="1:11">
      <c r="A32" s="2">
        <v>39355</v>
      </c>
      <c r="B32" s="193">
        <f>FCyI_raw!AM36</f>
        <v>0.12717317364023367</v>
      </c>
      <c r="C32" s="194">
        <f>FCyI_raw!BI36</f>
        <v>5.5540830574092565E-2</v>
      </c>
      <c r="D32" s="195">
        <f>SUM(FCyI_raw!BM33:BM36)</f>
        <v>157122034.39914066</v>
      </c>
      <c r="E32" s="195">
        <f>SUM(FCyI_raw!BN33:BN36)</f>
        <v>22139263.937971458</v>
      </c>
      <c r="F32" s="195">
        <f>SUM(FCyI_raw!BO33:BO36)</f>
        <v>317689070.3276031</v>
      </c>
      <c r="G32" s="193">
        <f>FCyI_raw!AD36/FCyI_raw!AD32-1</f>
        <v>0.3057971014492753</v>
      </c>
      <c r="H32" s="193">
        <f>FCyI_raw!AX36</f>
        <v>-3.1342041303884557E-2</v>
      </c>
      <c r="I32" s="193">
        <f>FCyI_raw!AY36</f>
        <v>3.2657480075630851E-2</v>
      </c>
      <c r="J32" s="184">
        <f>FCyI_raw!M36/AVERAGE(FCyI_raw!AJ33:AJ36)</f>
        <v>8928.4103554493631</v>
      </c>
      <c r="K32" s="193">
        <f>-FCyI_raw!AI36/J32</f>
        <v>0.17261248146287939</v>
      </c>
    </row>
    <row r="33" spans="1:11">
      <c r="A33" s="2">
        <v>39447</v>
      </c>
      <c r="B33" s="193">
        <f>FCyI_raw!AM37</f>
        <v>0.13858236807871233</v>
      </c>
      <c r="C33" s="194">
        <f>FCyI_raw!BI37</f>
        <v>6.8138187626130817E-2</v>
      </c>
      <c r="D33" s="195">
        <f>SUM(FCyI_raw!BM34:BM37)</f>
        <v>182949140.85079882</v>
      </c>
      <c r="E33" s="195">
        <f>SUM(FCyI_raw!BN34:BN37)</f>
        <v>27115918.305123031</v>
      </c>
      <c r="F33" s="195">
        <f>SUM(FCyI_raw!BO34:BO37)</f>
        <v>385855638.50193739</v>
      </c>
      <c r="G33" s="193">
        <f>FCyI_raw!AD37/FCyI_raw!AD33-1</f>
        <v>0.27354664263181605</v>
      </c>
      <c r="H33" s="193">
        <f>FCyI_raw!AX37</f>
        <v>7.3507341451977792E-2</v>
      </c>
      <c r="I33" s="193">
        <f>FCyI_raw!AY37</f>
        <v>3.2846382704915356E-2</v>
      </c>
      <c r="J33" s="184">
        <f>FCyI_raw!M37/AVERAGE(FCyI_raw!AJ34:AJ37)</f>
        <v>9817.8305282098536</v>
      </c>
      <c r="K33" s="193">
        <f>-FCyI_raw!AI37/J33</f>
        <v>0.19422268472208565</v>
      </c>
    </row>
    <row r="34" spans="1:11">
      <c r="A34" s="2">
        <v>39538</v>
      </c>
      <c r="B34" s="193">
        <f>FCyI_raw!AM38</f>
        <v>0.15127459568050472</v>
      </c>
      <c r="C34" s="194">
        <f>FCyI_raw!BI38</f>
        <v>7.6012459354747694E-2</v>
      </c>
      <c r="D34" s="195">
        <f>SUM(FCyI_raw!BM35:BM38)</f>
        <v>211718485.43093187</v>
      </c>
      <c r="E34" s="195">
        <f>SUM(FCyI_raw!BN35:BN38)</f>
        <v>32393188.794274196</v>
      </c>
      <c r="F34" s="195">
        <f>SUM(FCyI_raw!BO35:BO38)</f>
        <v>416065905.77847838</v>
      </c>
      <c r="G34" s="193">
        <f>FCyI_raw!AD38/FCyI_raw!AD34-1</f>
        <v>0.21328819297503165</v>
      </c>
      <c r="H34" s="193">
        <f>FCyI_raw!AX38</f>
        <v>7.0398825667857823E-2</v>
      </c>
      <c r="I34" s="193">
        <f>FCyI_raw!AY38</f>
        <v>2.6437767631665082E-2</v>
      </c>
      <c r="J34" s="184">
        <f>FCyI_raw!M38/AVERAGE(FCyI_raw!AJ35:AJ38)</f>
        <v>10483.975941854796</v>
      </c>
      <c r="K34" s="193">
        <f>-FCyI_raw!AI38/J34</f>
        <v>0.20024496565293443</v>
      </c>
    </row>
    <row r="35" spans="1:11">
      <c r="A35" s="2">
        <v>39629</v>
      </c>
      <c r="B35" s="193">
        <f>FCyI_raw!AM39</f>
        <v>0.16658929078666843</v>
      </c>
      <c r="C35" s="194">
        <f>FCyI_raw!BI39</f>
        <v>8.3548772049949094E-2</v>
      </c>
      <c r="D35" s="195">
        <f>SUM(FCyI_raw!BM36:BM39)</f>
        <v>244665254.68936256</v>
      </c>
      <c r="E35" s="195">
        <f>SUM(FCyI_raw!BN36:BN39)</f>
        <v>38496869.632277369</v>
      </c>
      <c r="F35" s="195">
        <f>SUM(FCyI_raw!BO36:BO39)</f>
        <v>440367567.08934575</v>
      </c>
      <c r="G35" s="193">
        <f>FCyI_raw!AD39/FCyI_raw!AD35-1</f>
        <v>0.17194744976816079</v>
      </c>
      <c r="H35" s="193">
        <f>FCyI_raw!AX39</f>
        <v>6.3784919541079829E-2</v>
      </c>
      <c r="I35" s="193">
        <f>FCyI_raw!AY39</f>
        <v>2.6734093029347442E-2</v>
      </c>
      <c r="J35" s="184">
        <f>FCyI_raw!M39/AVERAGE(FCyI_raw!AJ36:AJ39)</f>
        <v>11213.554547237791</v>
      </c>
      <c r="K35" s="193">
        <f>-FCyI_raw!AI39/J35</f>
        <v>0.21548144314673526</v>
      </c>
    </row>
    <row r="36" spans="1:11">
      <c r="A36" s="2">
        <v>39721</v>
      </c>
      <c r="B36" s="193">
        <f>FCyI_raw!AM40</f>
        <v>0.17580357083449633</v>
      </c>
      <c r="C36" s="194">
        <f>FCyI_raw!BI40</f>
        <v>9.3887789653838316E-2</v>
      </c>
      <c r="D36" s="195">
        <f>SUM(FCyI_raw!BM37:BM40)</f>
        <v>277161816.25287068</v>
      </c>
      <c r="E36" s="195">
        <f>SUM(FCyI_raw!BN37:BN40)</f>
        <v>44347726.904290915</v>
      </c>
      <c r="F36" s="195">
        <f>SUM(FCyI_raw!BO37:BO40)</f>
        <v>454072008.77301365</v>
      </c>
      <c r="G36" s="193">
        <f>FCyI_raw!AD40/FCyI_raw!AD36-1</f>
        <v>0.11357750647428788</v>
      </c>
      <c r="H36" s="193">
        <f>FCyI_raw!AX40</f>
        <v>6.7248050979717727E-2</v>
      </c>
      <c r="I36" s="193">
        <f>FCyI_raw!AY40</f>
        <v>1.9813685609829851E-2</v>
      </c>
      <c r="J36" s="184">
        <f>FCyI_raw!M40/AVERAGE(FCyI_raw!AJ37:AJ40)</f>
        <v>12298.36373882254</v>
      </c>
      <c r="K36" s="193">
        <f>-FCyI_raw!AI40/J36</f>
        <v>0.2296351162989039</v>
      </c>
    </row>
    <row r="37" spans="1:11">
      <c r="A37" s="2">
        <v>39813</v>
      </c>
      <c r="B37" s="193">
        <f>FCyI_raw!AM41</f>
        <v>0.18268161742318748</v>
      </c>
      <c r="C37" s="194">
        <f>FCyI_raw!BI41</f>
        <v>8.4875757551003711E-2</v>
      </c>
      <c r="D37" s="195">
        <f>SUM(FCyI_raw!BM38:BM41)</f>
        <v>297309918.28982592</v>
      </c>
      <c r="E37" s="195">
        <f>SUM(FCyI_raw!BN38:BN41)</f>
        <v>42311152.849443302</v>
      </c>
      <c r="F37" s="195">
        <f>SUM(FCyI_raw!BO38:BO41)</f>
        <v>433766751.07447416</v>
      </c>
      <c r="G37" s="193">
        <f>FCyI_raw!AD41/FCyI_raw!AD37-1</f>
        <v>3.3262561924982226E-2</v>
      </c>
      <c r="H37" s="193">
        <f>FCyI_raw!AX41</f>
        <v>7.5067073240781004E-2</v>
      </c>
      <c r="I37" s="193">
        <f>FCyI_raw!AY41</f>
        <v>2.0871616483136166E-2</v>
      </c>
      <c r="J37" s="184">
        <f>FCyI_raw!M41/AVERAGE(FCyI_raw!AJ38:AJ41)</f>
        <v>12436.673680148635</v>
      </c>
      <c r="K37" s="193">
        <f>-FCyI_raw!AI41/J37</f>
        <v>0.25147285973317263</v>
      </c>
    </row>
    <row r="38" spans="1:11">
      <c r="A38" s="2">
        <v>39903</v>
      </c>
      <c r="B38" s="193">
        <f>FCyI_raw!AM42</f>
        <v>0.19083262968629797</v>
      </c>
      <c r="C38" s="194">
        <f>FCyI_raw!BI42</f>
        <v>7.8108444182035663E-2</v>
      </c>
      <c r="D38" s="195">
        <f>SUM(FCyI_raw!BM39:BM42)</f>
        <v>280738142.98281735</v>
      </c>
      <c r="E38" s="195">
        <f>SUM(FCyI_raw!BN39:BN42)</f>
        <v>35484492.644487403</v>
      </c>
      <c r="F38" s="195">
        <f>SUM(FCyI_raw!BO39:BO42)</f>
        <v>413628180.84533167</v>
      </c>
      <c r="G38" s="193">
        <f>FCyI_raw!AD42/FCyI_raw!AD38-1</f>
        <v>1.0812696198116534E-2</v>
      </c>
      <c r="H38" s="193">
        <f>FCyI_raw!AX42</f>
        <v>8.1329259218534483E-2</v>
      </c>
      <c r="I38" s="193">
        <f>FCyI_raw!AY42</f>
        <v>2.8699485211335501E-2</v>
      </c>
      <c r="J38" s="184">
        <f>FCyI_raw!M42/AVERAGE(FCyI_raw!AJ39:AJ42)</f>
        <v>12206.924627150256</v>
      </c>
      <c r="K38" s="193">
        <f>-FCyI_raw!AI42/J38</f>
        <v>0.2495442799556345</v>
      </c>
    </row>
    <row r="39" spans="1:11">
      <c r="A39" s="2">
        <v>39994</v>
      </c>
      <c r="B39" s="193">
        <f>FCyI_raw!AM43</f>
        <v>0.18815549974533408</v>
      </c>
      <c r="C39" s="194">
        <f>FCyI_raw!BI43</f>
        <v>3.8806496358726239E-2</v>
      </c>
      <c r="D39" s="195">
        <f>SUM(FCyI_raw!BM40:BM43)</f>
        <v>252515847.23690403</v>
      </c>
      <c r="E39" s="195">
        <f>SUM(FCyI_raw!BN40:BN43)</f>
        <v>26277430.28988871</v>
      </c>
      <c r="F39" s="195">
        <f>SUM(FCyI_raw!BO40:BO43)</f>
        <v>373433524.82878596</v>
      </c>
      <c r="G39" s="193">
        <f>FCyI_raw!AD43/FCyI_raw!AD39-1</f>
        <v>-0.14507088691064951</v>
      </c>
      <c r="H39" s="193">
        <f>FCyI_raw!AX43</f>
        <v>8.2045063298042481E-2</v>
      </c>
      <c r="I39" s="193">
        <f>FCyI_raw!AY43</f>
        <v>2.6317211332243517E-2</v>
      </c>
      <c r="J39" s="184">
        <f>FCyI_raw!M43/AVERAGE(FCyI_raw!AJ40:AJ43)</f>
        <v>11204.038395790703</v>
      </c>
      <c r="K39" s="193">
        <f>-FCyI_raw!AI43/J39</f>
        <v>0.25301794118498461</v>
      </c>
    </row>
    <row r="40" spans="1:11">
      <c r="A40" s="2">
        <v>40086</v>
      </c>
      <c r="B40" s="193">
        <f>FCyI_raw!AM44</f>
        <v>0.21818586772180928</v>
      </c>
      <c r="C40" s="194">
        <f>FCyI_raw!BI44</f>
        <v>4.2201165048928874E-2</v>
      </c>
      <c r="D40" s="195">
        <f>SUM(FCyI_raw!BM41:BM44)</f>
        <v>226696070.65327257</v>
      </c>
      <c r="E40" s="195">
        <f>SUM(FCyI_raw!BN41:BN44)</f>
        <v>17756660.48390777</v>
      </c>
      <c r="F40" s="195">
        <f>SUM(FCyI_raw!BO41:BO44)</f>
        <v>375752654.49208421</v>
      </c>
      <c r="G40" s="193">
        <f>FCyI_raw!AD44/FCyI_raw!AD40-1</f>
        <v>-0.15282392026578073</v>
      </c>
      <c r="H40" s="193">
        <f>FCyI_raw!AX44</f>
        <v>7.6206886572300361E-2</v>
      </c>
      <c r="I40" s="193">
        <f>FCyI_raw!AY44</f>
        <v>1.8856033419863874E-2</v>
      </c>
      <c r="J40" s="184">
        <f>FCyI_raw!M44/AVERAGE(FCyI_raw!AJ41:AJ44)</f>
        <v>9796.2145863873648</v>
      </c>
      <c r="K40" s="193">
        <f>-FCyI_raw!AI44/J40</f>
        <v>0.25948028006386054</v>
      </c>
    </row>
    <row r="41" spans="1:11">
      <c r="A41" s="2">
        <v>40178</v>
      </c>
      <c r="B41" s="193">
        <f>FCyI_raw!AM45</f>
        <v>0.23492152068511007</v>
      </c>
      <c r="C41" s="194">
        <f>FCyI_raw!BI45</f>
        <v>4.0000750657574913E-2</v>
      </c>
      <c r="D41" s="195">
        <f>SUM(FCyI_raw!BM42:BM45)</f>
        <v>233475583.37255383</v>
      </c>
      <c r="E41" s="195">
        <f>SUM(FCyI_raw!BN42:BN45)</f>
        <v>18214132.2565636</v>
      </c>
      <c r="F41" s="195">
        <f>SUM(FCyI_raw!BO42:BO45)</f>
        <v>422614090.06285357</v>
      </c>
      <c r="G41" s="193">
        <f>FCyI_raw!AD45/FCyI_raw!AD41-1</f>
        <v>-8.0479452054794565E-2</v>
      </c>
      <c r="H41" s="193">
        <f>FCyI_raw!AX45</f>
        <v>7.4652533264583779E-2</v>
      </c>
      <c r="I41" s="193">
        <f>FCyI_raw!AY45</f>
        <v>1.5754290115688172E-2</v>
      </c>
      <c r="J41" s="184">
        <f>FCyI_raw!M45/AVERAGE(FCyI_raw!AJ42:AJ45)</f>
        <v>9222.3546540743773</v>
      </c>
      <c r="K41" s="193">
        <f>-FCyI_raw!AI45/J41</f>
        <v>0.25658113911513136</v>
      </c>
    </row>
    <row r="42" spans="1:11">
      <c r="A42" s="2">
        <v>40268</v>
      </c>
      <c r="B42" s="193">
        <f>FCyI_raw!AM46</f>
        <v>0.24695305389095759</v>
      </c>
      <c r="C42" s="194">
        <f>FCyI_raw!BI46</f>
        <v>4.4218424621826263E-2</v>
      </c>
      <c r="D42" s="195">
        <f>SUM(FCyI_raw!BM43:BM46)</f>
        <v>257193486.58126381</v>
      </c>
      <c r="E42" s="195">
        <f>SUM(FCyI_raw!BN43:BN46)</f>
        <v>20111887.607863598</v>
      </c>
      <c r="F42" s="195">
        <f>SUM(FCyI_raw!BO43:BO46)</f>
        <v>477736866.54941821</v>
      </c>
      <c r="G42" s="193">
        <f>FCyI_raw!AD46/FCyI_raw!AD42-1</f>
        <v>-5.4175293305728123E-2</v>
      </c>
      <c r="H42" s="193">
        <f>FCyI_raw!AX46</f>
        <v>7.8679480562519902E-2</v>
      </c>
      <c r="I42" s="193">
        <f>FCyI_raw!AY46</f>
        <v>1.1374191386402763E-2</v>
      </c>
      <c r="J42" s="184">
        <f>FCyI_raw!M46/AVERAGE(FCyI_raw!AJ43:AJ46)</f>
        <v>9008.151616086443</v>
      </c>
      <c r="K42" s="193">
        <f>-FCyI_raw!AI46/J42</f>
        <v>0.26836505056521093</v>
      </c>
    </row>
    <row r="43" spans="1:11">
      <c r="A43" s="2">
        <v>40359</v>
      </c>
      <c r="B43" s="193">
        <f>FCyI_raw!AM47</f>
        <v>0.24652134654096852</v>
      </c>
      <c r="C43" s="194">
        <f>FCyI_raw!BI47</f>
        <v>3.6712685302476206E-2</v>
      </c>
      <c r="D43" s="195">
        <f>SUM(FCyI_raw!BM44:BM47)</f>
        <v>294409207.27906996</v>
      </c>
      <c r="E43" s="195">
        <f>SUM(FCyI_raw!BN44:BN47)</f>
        <v>24492914.647001401</v>
      </c>
      <c r="F43" s="195">
        <f>SUM(FCyI_raw!BO44:BO47)</f>
        <v>584941229.41434753</v>
      </c>
      <c r="G43" s="193">
        <f>FCyI_raw!AD47/FCyI_raw!AD43-1</f>
        <v>9.1399922869263461E-2</v>
      </c>
      <c r="H43" s="193">
        <f>FCyI_raw!AX47</f>
        <v>7.5135444097826562E-2</v>
      </c>
      <c r="I43" s="193">
        <f>FCyI_raw!AY47</f>
        <v>6.2607333619017075E-3</v>
      </c>
      <c r="J43" s="184">
        <f>FCyI_raw!M47/AVERAGE(FCyI_raw!AJ44:AJ47)</f>
        <v>9140.4542733826147</v>
      </c>
      <c r="K43" s="193">
        <f>-FCyI_raw!AI47/J43</f>
        <v>0.26932684718831329</v>
      </c>
    </row>
    <row r="44" spans="1:11">
      <c r="A44" s="2">
        <v>40451</v>
      </c>
      <c r="B44" s="193">
        <f>FCyI_raw!AM48</f>
        <v>0.25824783316173111</v>
      </c>
      <c r="C44" s="194">
        <f>FCyI_raw!BI48</f>
        <v>4.8533988165895464E-2</v>
      </c>
      <c r="D44" s="195">
        <f>SUM(FCyI_raw!BM45:BM48)</f>
        <v>323942426.98751998</v>
      </c>
      <c r="E44" s="195">
        <f>SUM(FCyI_raw!BN45:BN48)</f>
        <v>26031177.1564814</v>
      </c>
      <c r="F44" s="195">
        <f>SUM(FCyI_raw!BO45:BO48)</f>
        <v>650673303.93931711</v>
      </c>
      <c r="G44" s="193">
        <f>FCyI_raw!AD48/FCyI_raw!AD44-1</f>
        <v>5.9607843137254868E-2</v>
      </c>
      <c r="H44" s="193">
        <f>FCyI_raw!AX48</f>
        <v>7.8239628748880088E-2</v>
      </c>
      <c r="I44" s="193">
        <f>FCyI_raw!AY48</f>
        <v>-2.3728795863004054E-3</v>
      </c>
      <c r="J44" s="184">
        <f>FCyI_raw!M48/AVERAGE(FCyI_raw!AJ45:AJ48)</f>
        <v>9375.6988933238208</v>
      </c>
      <c r="K44" s="193">
        <f>-FCyI_raw!AI48/J44</f>
        <v>0.26174430004772054</v>
      </c>
    </row>
    <row r="45" spans="1:11">
      <c r="A45" s="2">
        <v>40543</v>
      </c>
      <c r="B45" s="193">
        <f>FCyI_raw!AM49</f>
        <v>0.27513039240730464</v>
      </c>
      <c r="C45" s="194">
        <f>FCyI_raw!BI49</f>
        <v>6.305831524110167E-2</v>
      </c>
      <c r="D45" s="195">
        <f>SUM(FCyI_raw!BM46:BM49)</f>
        <v>375512835.30454993</v>
      </c>
      <c r="E45" s="195">
        <f>SUM(FCyI_raw!BN46:BN49)</f>
        <v>34374724.962555297</v>
      </c>
      <c r="F45" s="195">
        <f>SUM(FCyI_raw!BO46:BO49)</f>
        <v>691397618.21077693</v>
      </c>
      <c r="G45" s="193">
        <f>FCyI_raw!AD49/FCyI_raw!AD45-1</f>
        <v>-2.9050279329608908E-2</v>
      </c>
      <c r="H45" s="193">
        <f>FCyI_raw!AX49</f>
        <v>6.6103112721647095E-2</v>
      </c>
      <c r="I45" s="193">
        <f>FCyI_raw!AY49</f>
        <v>-6.5454741830060781E-3</v>
      </c>
      <c r="J45" s="184">
        <f>FCyI_raw!M49/AVERAGE(FCyI_raw!AJ46:AJ49)</f>
        <v>9875.3681964677144</v>
      </c>
      <c r="K45" s="193">
        <f>-FCyI_raw!AI49/J45</f>
        <v>0.23558512451248484</v>
      </c>
    </row>
    <row r="46" spans="1:11">
      <c r="A46" s="2">
        <v>40633</v>
      </c>
      <c r="B46" s="193">
        <f>FCyI_raw!AM50</f>
        <v>0.29561327957149702</v>
      </c>
      <c r="C46" s="194">
        <f>FCyI_raw!BI50</f>
        <v>7.0205042574982945E-2</v>
      </c>
      <c r="D46" s="195">
        <f>SUM(FCyI_raw!BM47:BM50)</f>
        <v>411426730.18521458</v>
      </c>
      <c r="E46" s="195">
        <f>SUM(FCyI_raw!BN47:BN50)</f>
        <v>36848050.149863698</v>
      </c>
      <c r="F46" s="195">
        <f>SUM(FCyI_raw!BO47:BO50)</f>
        <v>753790582.28014064</v>
      </c>
      <c r="G46" s="193">
        <f>FCyI_raw!AD50/FCyI_raw!AD46-1</f>
        <v>-5.9832178037212747E-2</v>
      </c>
      <c r="H46" s="193">
        <f>FCyI_raw!AX50</f>
        <v>7.4361257905482217E-2</v>
      </c>
      <c r="I46" s="193">
        <f>FCyI_raw!AY50</f>
        <v>-7.8691962904451074E-3</v>
      </c>
      <c r="J46" s="184">
        <f>FCyI_raw!M50/AVERAGE(FCyI_raw!AJ47:AJ50)</f>
        <v>10191.069233222037</v>
      </c>
      <c r="K46" s="193">
        <f>-FCyI_raw!AI50/J46</f>
        <v>0.22369735303537222</v>
      </c>
    </row>
    <row r="47" spans="1:11">
      <c r="A47" s="2">
        <v>40724</v>
      </c>
      <c r="B47" s="193">
        <f>FCyI_raw!AM51</f>
        <v>0.30964196400551242</v>
      </c>
      <c r="C47" s="194">
        <f>FCyI_raw!BI51</f>
        <v>7.431883849383486E-2</v>
      </c>
      <c r="D47" s="195">
        <f>SUM(FCyI_raw!BM48:BM51)</f>
        <v>455497049.70035464</v>
      </c>
      <c r="E47" s="195">
        <f>SUM(FCyI_raw!BN48:BN51)</f>
        <v>40083645.9867993</v>
      </c>
      <c r="F47" s="195">
        <f>SUM(FCyI_raw!BO48:BO51)</f>
        <v>845435000.66205883</v>
      </c>
      <c r="G47" s="193">
        <f>FCyI_raw!AD51/FCyI_raw!AD47-1</f>
        <v>-9.2579505300353304E-2</v>
      </c>
      <c r="H47" s="193">
        <f>FCyI_raw!AX51</f>
        <v>6.8366768819133089E-2</v>
      </c>
      <c r="I47" s="193">
        <f>FCyI_raw!AY51</f>
        <v>-1.2314551099612464E-2</v>
      </c>
      <c r="J47" s="184">
        <f>FCyI_raw!M51/AVERAGE(FCyI_raw!AJ48:AJ51)</f>
        <v>10495.240524123799</v>
      </c>
      <c r="K47" s="193">
        <f>-FCyI_raw!AI51/J47</f>
        <v>0.21681231717310051</v>
      </c>
    </row>
    <row r="48" spans="1:11">
      <c r="A48" s="2">
        <v>40816</v>
      </c>
      <c r="B48" s="193">
        <f>FCyI_raw!AM52</f>
        <v>0.31764375164641917</v>
      </c>
      <c r="C48" s="194">
        <f>FCyI_raw!BI52</f>
        <v>8.0908101652939546E-2</v>
      </c>
      <c r="D48" s="195">
        <f>SUM(FCyI_raw!BM49:BM52)</f>
        <v>495422198.67771459</v>
      </c>
      <c r="E48" s="195">
        <f>SUM(FCyI_raw!BN49:BN52)</f>
        <v>43254463.200410299</v>
      </c>
      <c r="F48" s="195">
        <f>SUM(FCyI_raw!BO49:BO52)</f>
        <v>880427083.80417371</v>
      </c>
      <c r="G48" s="193">
        <f>FCyI_raw!AD52/FCyI_raw!AD48-1</f>
        <v>-5.0703182827535165E-2</v>
      </c>
      <c r="H48" s="193">
        <f>FCyI_raw!AX52</f>
        <v>6.9027537652441823E-2</v>
      </c>
      <c r="I48" s="193">
        <f>FCyI_raw!AY52</f>
        <v>-1.5531280495861832E-2</v>
      </c>
      <c r="J48" s="184">
        <f>FCyI_raw!M52/AVERAGE(FCyI_raw!AJ49:AJ52)</f>
        <v>10755.688059599777</v>
      </c>
      <c r="K48" s="193">
        <f>-FCyI_raw!AI52/J48</f>
        <v>0.20520422953252071</v>
      </c>
    </row>
    <row r="49" spans="1:11">
      <c r="A49" s="2">
        <v>40908</v>
      </c>
      <c r="B49" s="193">
        <f>FCyI_raw!AM53</f>
        <v>0.33764910321284081</v>
      </c>
      <c r="C49" s="194">
        <f>FCyI_raw!BI53</f>
        <v>8.536648078924608E-2</v>
      </c>
      <c r="D49" s="195">
        <f>SUM(FCyI_raw!BM50:BM53)</f>
        <v>515873519.93302262</v>
      </c>
      <c r="E49" s="195">
        <f>SUM(FCyI_raw!BN50:BN53)</f>
        <v>38707460.589112803</v>
      </c>
      <c r="F49" s="195">
        <f>SUM(FCyI_raw!BO50:BO53)</f>
        <v>926709732.71792233</v>
      </c>
      <c r="G49" s="193">
        <f>FCyI_raw!AD53/FCyI_raw!AD49-1</f>
        <v>-1.6494054468737973E-2</v>
      </c>
      <c r="H49" s="193">
        <f>FCyI_raw!AX53</f>
        <v>6.7715109084478753E-2</v>
      </c>
      <c r="I49" s="193">
        <f>FCyI_raw!AY53</f>
        <v>-1.473749034305194E-2</v>
      </c>
      <c r="J49" s="184">
        <f>FCyI_raw!M53/AVERAGE(FCyI_raw!AJ50:AJ53)</f>
        <v>10809.616931976463</v>
      </c>
      <c r="K49" s="193">
        <f>-FCyI_raw!AI53/J49</f>
        <v>0.201268000649441</v>
      </c>
    </row>
    <row r="50" spans="1:11">
      <c r="A50" s="2">
        <v>40999</v>
      </c>
      <c r="B50" s="193">
        <f>FCyI_raw!AM54</f>
        <v>0.344212329033797</v>
      </c>
      <c r="C50" s="194">
        <f>FCyI_raw!BI54</f>
        <v>8.0206447977633211E-2</v>
      </c>
      <c r="D50" s="195">
        <f>SUM(FCyI_raw!BM51:BM54)</f>
        <v>557531784.61385798</v>
      </c>
      <c r="E50" s="195">
        <f>SUM(FCyI_raw!BN51:BN54)</f>
        <v>38922288.415899999</v>
      </c>
      <c r="F50" s="195">
        <f>SUM(FCyI_raw!BO51:BO54)</f>
        <v>974407649.05466986</v>
      </c>
      <c r="G50" s="193">
        <f>FCyI_raw!AD54/FCyI_raw!AD50-1</f>
        <v>-3.0267753201396963E-2</v>
      </c>
      <c r="H50" s="193">
        <f>FCyI_raw!AX54</f>
        <v>7.2330386855232104E-2</v>
      </c>
      <c r="I50" s="193">
        <f>FCyI_raw!AY54</f>
        <v>-1.4204068915530832E-2</v>
      </c>
      <c r="J50" s="184">
        <f>FCyI_raw!M54/AVERAGE(FCyI_raw!AJ51:AJ54)</f>
        <v>10782.400316152723</v>
      </c>
      <c r="K50" s="193">
        <f>-FCyI_raw!AI54/J50</f>
        <v>0.20399845730771488</v>
      </c>
    </row>
    <row r="51" spans="1:11">
      <c r="A51" s="2">
        <v>41090</v>
      </c>
      <c r="B51" s="193">
        <f>FCyI_raw!AM55</f>
        <v>0.39239640107876794</v>
      </c>
      <c r="C51" s="194">
        <f>FCyI_raw!BI55</f>
        <v>9.9781801501901801E-2</v>
      </c>
      <c r="D51" s="195">
        <f>SUM(FCyI_raw!BM52:BM55)</f>
        <v>597025587.77951813</v>
      </c>
      <c r="E51" s="195">
        <f>SUM(FCyI_raw!BN52:BN55)</f>
        <v>40790265.955886602</v>
      </c>
      <c r="F51" s="195">
        <f>SUM(FCyI_raw!BO52:BO55)</f>
        <v>978242842.57161903</v>
      </c>
      <c r="G51" s="193">
        <f>FCyI_raw!AD55/FCyI_raw!AD51-1</f>
        <v>2.3364485981307581E-3</v>
      </c>
      <c r="H51" s="193">
        <f>FCyI_raw!AX55</f>
        <v>6.5728775768667674E-2</v>
      </c>
      <c r="I51" s="193">
        <f>FCyI_raw!AY55</f>
        <v>-1.6844508665018895E-2</v>
      </c>
      <c r="J51" s="184">
        <f>FCyI_raw!M55/AVERAGE(FCyI_raw!AJ52:AJ55)</f>
        <v>10670.997455262552</v>
      </c>
      <c r="K51" s="193">
        <f>-FCyI_raw!AI55/J51</f>
        <v>0.20838481693581726</v>
      </c>
    </row>
    <row r="52" spans="1:11">
      <c r="A52" s="2">
        <v>41182</v>
      </c>
      <c r="B52" s="193">
        <f>FCyI_raw!AM56</f>
        <v>0.39271207766404775</v>
      </c>
      <c r="C52" s="194">
        <f>FCyI_raw!BI56</f>
        <v>9.2036089815648092E-2</v>
      </c>
      <c r="D52" s="195">
        <f>SUM(FCyI_raw!BM53:BM56)</f>
        <v>660360221.91450799</v>
      </c>
      <c r="E52" s="195">
        <f>SUM(FCyI_raw!BN53:BN56)</f>
        <v>46011647.214285605</v>
      </c>
      <c r="F52" s="195">
        <f>SUM(FCyI_raw!BO53:BO56)</f>
        <v>1072376549.2346298</v>
      </c>
      <c r="G52" s="193">
        <f>FCyI_raw!AD56/FCyI_raw!AD52-1</f>
        <v>1.9883040935672502E-2</v>
      </c>
      <c r="H52" s="193">
        <f>FCyI_raw!AX56</f>
        <v>6.3946206877907141E-2</v>
      </c>
      <c r="I52" s="193">
        <f>FCyI_raw!AY56</f>
        <v>-1.7506287625912456E-2</v>
      </c>
      <c r="J52" s="184">
        <f>FCyI_raw!M56/AVERAGE(FCyI_raw!AJ53:AJ56)</f>
        <v>10580.743293878179</v>
      </c>
      <c r="K52" s="193">
        <f>-FCyI_raw!AI56/J52</f>
        <v>0.20348820202498288</v>
      </c>
    </row>
    <row r="53" spans="1:11">
      <c r="A53" s="2">
        <v>41274</v>
      </c>
      <c r="B53" s="193">
        <f>FCyI_raw!AM57</f>
        <v>0.40868233645660396</v>
      </c>
      <c r="C53" s="194">
        <f>FCyI_raw!BI57</f>
        <v>9.6516087455544131E-2</v>
      </c>
      <c r="D53" s="195">
        <f>SUM(FCyI_raw!BM54:BM57)</f>
        <v>718467306.02214992</v>
      </c>
      <c r="E53" s="195">
        <f>SUM(FCyI_raw!BN54:BN57)</f>
        <v>48671659.327146798</v>
      </c>
      <c r="F53" s="195">
        <f>SUM(FCyI_raw!BO54:BO57)</f>
        <v>1155707798.7096996</v>
      </c>
      <c r="G53" s="193">
        <f>FCyI_raw!AD57/FCyI_raw!AD53-1</f>
        <v>3.4711388455538117E-2</v>
      </c>
      <c r="H53" s="193">
        <f>FCyI_raw!AX57</f>
        <v>6.4313266880242331E-2</v>
      </c>
      <c r="I53" s="193">
        <f>FCyI_raw!AY57</f>
        <v>-1.5209726503116971E-2</v>
      </c>
      <c r="J53" s="184">
        <f>FCyI_raw!M57/AVERAGE(FCyI_raw!AJ54:AJ57)</f>
        <v>10522.193173280011</v>
      </c>
      <c r="K53" s="193">
        <f>-FCyI_raw!AI57/J53</f>
        <v>0.21041307903340184</v>
      </c>
    </row>
    <row r="54" spans="1:11">
      <c r="A54" s="2">
        <v>41364</v>
      </c>
      <c r="B54" s="193">
        <f>FCyI_raw!AM58</f>
        <v>0.41537954785673947</v>
      </c>
      <c r="C54" s="194">
        <f>FCyI_raw!BI58</f>
        <v>8.1917330243732711E-2</v>
      </c>
      <c r="D54" s="195">
        <f>SUM(FCyI_raw!BM55:BM58)</f>
        <v>822134168.08944988</v>
      </c>
      <c r="E54" s="195">
        <f>SUM(FCyI_raw!BN55:BN58)</f>
        <v>49196441.186819203</v>
      </c>
      <c r="F54" s="195">
        <f>SUM(FCyI_raw!BO55:BO58)</f>
        <v>1182930654.2418103</v>
      </c>
      <c r="G54" s="193">
        <f>FCyI_raw!AD58/FCyI_raw!AD54-1</f>
        <v>7.9631852741096409E-2</v>
      </c>
      <c r="H54" s="193">
        <f>FCyI_raw!AX58</f>
        <v>6.7940563327334891E-2</v>
      </c>
      <c r="I54" s="193">
        <f>FCyI_raw!AY58</f>
        <v>-1.7114441370009587E-2</v>
      </c>
      <c r="J54" s="184">
        <f>FCyI_raw!M58/AVERAGE(FCyI_raw!AJ55:AJ58)</f>
        <v>10572.780779943449</v>
      </c>
      <c r="K54" s="193">
        <f>-FCyI_raw!AI58/J54</f>
        <v>0.20911328710747909</v>
      </c>
    </row>
    <row r="55" spans="1:11">
      <c r="A55" s="2">
        <v>41455</v>
      </c>
      <c r="B55" s="193">
        <f>FCyI_raw!AM59</f>
        <v>0.42240373583498858</v>
      </c>
      <c r="C55" s="194">
        <f>FCyI_raw!BI59</f>
        <v>7.2355672379275648E-2</v>
      </c>
      <c r="D55" s="195">
        <f>SUM(FCyI_raw!BM56:BM59)</f>
        <v>848355529.78240848</v>
      </c>
      <c r="E55" s="195">
        <f>SUM(FCyI_raw!BN56:BN59)</f>
        <v>49157318.934835494</v>
      </c>
      <c r="F55" s="195">
        <f>SUM(FCyI_raw!BO56:BO59)</f>
        <v>1192862128.1472831</v>
      </c>
      <c r="G55" s="193">
        <f>FCyI_raw!AD59/FCyI_raw!AD55-1</f>
        <v>5.6721056721056762E-2</v>
      </c>
      <c r="H55" s="193">
        <f>FCyI_raw!AX59</f>
        <v>5.9064178971082959E-2</v>
      </c>
      <c r="I55" s="193">
        <f>FCyI_raw!AY59</f>
        <v>-1.2256282275995858E-2</v>
      </c>
      <c r="J55" s="184">
        <f>FCyI_raw!M59/AVERAGE(FCyI_raw!AJ56:AJ59)</f>
        <v>10687.779790838633</v>
      </c>
      <c r="K55" s="193">
        <f>-FCyI_raw!AI59/J55</f>
        <v>0.2013874379486684</v>
      </c>
    </row>
    <row r="56" spans="1:11">
      <c r="A56" s="2">
        <v>41547</v>
      </c>
      <c r="B56" s="193">
        <f>FCyI_raw!AM60</f>
        <v>0.42334635722119762</v>
      </c>
      <c r="C56" s="194">
        <f>FCyI_raw!BI60</f>
        <v>6.8339813251224568E-2</v>
      </c>
      <c r="D56" s="195">
        <f>SUM(FCyI_raw!BM57:BM60)</f>
        <v>835185459.85478878</v>
      </c>
      <c r="E56" s="195">
        <f>SUM(FCyI_raw!BN57:BN60)</f>
        <v>48310823.417527691</v>
      </c>
      <c r="F56" s="195">
        <f>SUM(FCyI_raw!BO57:BO60)</f>
        <v>1142193987.4500823</v>
      </c>
      <c r="G56" s="193">
        <f>FCyI_raw!AD60/FCyI_raw!AD56-1</f>
        <v>4.190992493744794E-2</v>
      </c>
      <c r="H56" s="193">
        <f>FCyI_raw!AX60</f>
        <v>6.145743999777345E-2</v>
      </c>
      <c r="I56" s="193">
        <f>FCyI_raw!AY60</f>
        <v>-1.1032342897767292E-2</v>
      </c>
      <c r="J56" s="184">
        <f>FCyI_raw!M60/AVERAGE(FCyI_raw!AJ57:AJ60)</f>
        <v>10869.216769753522</v>
      </c>
      <c r="K56" s="193">
        <f>-FCyI_raw!AI60/J56</f>
        <v>0.2021205002205301</v>
      </c>
    </row>
    <row r="57" spans="1:11">
      <c r="A57" s="2">
        <v>41639</v>
      </c>
      <c r="B57" s="193">
        <f>FCyI_raw!AM61</f>
        <v>0.43354383039882743</v>
      </c>
      <c r="C57" s="194">
        <f>FCyI_raw!BI61</f>
        <v>7.2641607584613466E-2</v>
      </c>
      <c r="D57" s="195">
        <f>SUM(FCyI_raw!BM58:BM61)</f>
        <v>839004789.43814087</v>
      </c>
      <c r="E57" s="195">
        <f>SUM(FCyI_raw!BN58:BN61)</f>
        <v>47782809.603286497</v>
      </c>
      <c r="F57" s="195">
        <f>SUM(FCyI_raw!BO58:BO61)</f>
        <v>1196238407.2373762</v>
      </c>
      <c r="G57" s="193">
        <f>FCyI_raw!AD61/FCyI_raw!AD57-1</f>
        <v>3.0257341602987875E-2</v>
      </c>
      <c r="H57" s="193">
        <f>FCyI_raw!AX61</f>
        <v>6.1161576761865344E-2</v>
      </c>
      <c r="I57" s="193">
        <f>FCyI_raw!AY61</f>
        <v>-1.0351708054605765E-2</v>
      </c>
      <c r="J57" s="184">
        <f>FCyI_raw!M61/AVERAGE(FCyI_raw!AJ58:AJ61)</f>
        <v>11142.112016957441</v>
      </c>
      <c r="K57" s="193">
        <f>-FCyI_raw!AI61/J57</f>
        <v>0.20818691871644168</v>
      </c>
    </row>
    <row r="58" spans="1:11">
      <c r="A58" s="2">
        <v>41729</v>
      </c>
      <c r="B58" s="193">
        <f>FCyI_raw!AM62</f>
        <v>0.44208966040975539</v>
      </c>
      <c r="C58" s="194">
        <f>FCyI_raw!BI62</f>
        <v>6.1552156659438251E-2</v>
      </c>
      <c r="D58" s="195">
        <f>SUM(FCyI_raw!BM59:BM62)</f>
        <v>767725453.72535098</v>
      </c>
      <c r="E58" s="195">
        <f>SUM(FCyI_raw!BN59:BN62)</f>
        <v>48092376.388878495</v>
      </c>
      <c r="F58" s="195">
        <f>SUM(FCyI_raw!BO59:BO62)</f>
        <v>1181376173.1491823</v>
      </c>
      <c r="G58" s="193">
        <f>FCyI_raw!AD62/FCyI_raw!AD58-1</f>
        <v>1.3360064694386553E-2</v>
      </c>
      <c r="H58" s="193">
        <f>FCyI_raw!AX62</f>
        <v>6.4957238542437484E-2</v>
      </c>
      <c r="I58" s="193">
        <f>FCyI_raw!AY62</f>
        <v>-1.1345306178864131E-2</v>
      </c>
      <c r="J58" s="184">
        <f>FCyI_raw!M62/AVERAGE(FCyI_raw!AJ59:AJ62)</f>
        <v>11217.076997389193</v>
      </c>
      <c r="K58" s="193">
        <f>-FCyI_raw!AI62/J58</f>
        <v>0.20568782414217313</v>
      </c>
    </row>
    <row r="59" spans="1:11">
      <c r="A59" s="2">
        <v>41820</v>
      </c>
      <c r="B59" s="193">
        <f>FCyI_raw!AM63</f>
        <v>0.44933781131094486</v>
      </c>
      <c r="C59" s="194">
        <f>FCyI_raw!BI63</f>
        <v>5.5750224676927473E-2</v>
      </c>
      <c r="D59" s="195">
        <f>SUM(FCyI_raw!BM60:BM63)</f>
        <v>865378397.1734823</v>
      </c>
      <c r="E59" s="195">
        <f>SUM(FCyI_raw!BN60:BN63)</f>
        <v>50944161.465939894</v>
      </c>
      <c r="F59" s="195">
        <f>SUM(FCyI_raw!BO60:BO63)</f>
        <v>1211634561.084877</v>
      </c>
      <c r="G59" s="193">
        <f>FCyI_raw!AD63/FCyI_raw!AD59-1</f>
        <v>5.848930481283432E-3</v>
      </c>
      <c r="H59" s="193">
        <f>FCyI_raw!AX63</f>
        <v>6.1238530096116323E-2</v>
      </c>
      <c r="I59" s="193">
        <f>FCyI_raw!AY63</f>
        <v>-1.5627586840079408E-2</v>
      </c>
      <c r="J59" s="184">
        <f>FCyI_raw!M63/AVERAGE(FCyI_raw!AJ60:AJ63)</f>
        <v>11354.343712902186</v>
      </c>
      <c r="K59" s="193">
        <f>-FCyI_raw!AI63/J59</f>
        <v>0.20420402030282261</v>
      </c>
    </row>
    <row r="60" spans="1:11">
      <c r="A60" s="2">
        <v>41912</v>
      </c>
      <c r="B60" s="193">
        <f>FCyI_raw!AM64</f>
        <v>0.45267783323879923</v>
      </c>
      <c r="C60" s="194">
        <f>FCyI_raw!BI64</f>
        <v>5.1283607842424583E-2</v>
      </c>
      <c r="D60" s="195">
        <f>SUM(FCyI_raw!BM61:BM64)</f>
        <v>1069562425.6517937</v>
      </c>
      <c r="E60" s="195">
        <f>SUM(FCyI_raw!BN61:BN64)</f>
        <v>50847845.981695503</v>
      </c>
      <c r="F60" s="195">
        <f>SUM(FCyI_raw!BO61:BO64)</f>
        <v>1228761287.2847679</v>
      </c>
      <c r="G60" s="193">
        <f>FCyI_raw!AD64/FCyI_raw!AD60-1</f>
        <v>4.2358748582482786E-3</v>
      </c>
      <c r="H60" s="193">
        <f>FCyI_raw!AX64</f>
        <v>6.3705292218756343E-2</v>
      </c>
      <c r="I60" s="193">
        <f>FCyI_raw!AY64</f>
        <v>-1.5107365915106336E-2</v>
      </c>
      <c r="J60" s="184">
        <f>FCyI_raw!M64/AVERAGE(FCyI_raw!AJ61:AJ64)</f>
        <v>11542.826743631451</v>
      </c>
      <c r="K60" s="193">
        <f>-FCyI_raw!AI64/J60</f>
        <v>0.20612018869023627</v>
      </c>
    </row>
    <row r="61" spans="1:11">
      <c r="A61" s="2">
        <v>42004</v>
      </c>
      <c r="B61" s="193">
        <f>FCyI_raw!AM65</f>
        <v>0.50609765372648319</v>
      </c>
      <c r="C61" s="194">
        <f>FCyI_raw!BI65</f>
        <v>4.5000088269944838E-2</v>
      </c>
      <c r="D61" s="195">
        <f>SUM(FCyI_raw!BM62:BM65)</f>
        <v>1091399692.645494</v>
      </c>
      <c r="E61" s="195">
        <f>SUM(FCyI_raw!BN62:BN65)</f>
        <v>53056768.242286302</v>
      </c>
      <c r="F61" s="195">
        <f>SUM(FCyI_raw!BO62:BO65)</f>
        <v>1222596394.3878291</v>
      </c>
      <c r="G61" s="193">
        <f>FCyI_raw!AD65/FCyI_raw!AD61-1</f>
        <v>1.7627885318964864E-3</v>
      </c>
      <c r="H61" s="193">
        <f>FCyI_raw!AX65</f>
        <v>5.3840678864516517E-2</v>
      </c>
      <c r="I61" s="193">
        <f>FCyI_raw!AY65</f>
        <v>-1.6187222989450217E-2</v>
      </c>
      <c r="J61" s="184">
        <f>FCyI_raw!M65/AVERAGE(FCyI_raw!AJ62:AJ65)</f>
        <v>11320.475767172613</v>
      </c>
      <c r="K61" s="193">
        <f>-FCyI_raw!AI65/J61</f>
        <v>0.19141317701607125</v>
      </c>
    </row>
    <row r="62" spans="1:11">
      <c r="A62" s="2">
        <v>42094</v>
      </c>
      <c r="B62" s="193">
        <f>FCyI_raw!AM66</f>
        <v>0.48704376631171331</v>
      </c>
      <c r="C62" s="194">
        <f>FCyI_raw!BI66</f>
        <v>2.0642027994133116E-2</v>
      </c>
      <c r="D62" s="195">
        <f>SUM(FCyI_raw!BM63:BM66)</f>
        <v>1064559055.2528822</v>
      </c>
      <c r="E62" s="195">
        <f>SUM(FCyI_raw!BN63:BN66)</f>
        <v>52606495.799426295</v>
      </c>
      <c r="F62" s="195">
        <f>SUM(FCyI_raw!BO63:BO66)</f>
        <v>1244873248.853976</v>
      </c>
      <c r="G62" s="193">
        <f>FCyI_raw!AD66/FCyI_raw!AD62-1</f>
        <v>2.4771816655297929E-3</v>
      </c>
      <c r="H62" s="193">
        <f>FCyI_raw!AX66</f>
        <v>5.9281644549445303E-2</v>
      </c>
      <c r="I62" s="193">
        <f>FCyI_raw!AY66</f>
        <v>-1.5195242035133588E-2</v>
      </c>
      <c r="J62" s="184">
        <f>FCyI_raw!M66/AVERAGE(FCyI_raw!AJ63:AJ66)</f>
        <v>11084.732608560225</v>
      </c>
      <c r="K62" s="193">
        <f>-FCyI_raw!AI66/J62</f>
        <v>0.1800773652873115</v>
      </c>
    </row>
    <row r="63" spans="1:11">
      <c r="A63" s="2">
        <v>42185</v>
      </c>
      <c r="B63" s="193">
        <f>FCyI_raw!AM67</f>
        <v>0.4801765718362716</v>
      </c>
      <c r="C63" s="194">
        <f>FCyI_raw!BI67</f>
        <v>5.4958284526462897E-3</v>
      </c>
      <c r="D63" s="195">
        <f>SUM(FCyI_raw!BM64:BM67)</f>
        <v>953316563.27485681</v>
      </c>
      <c r="E63" s="195">
        <f>SUM(FCyI_raw!BN64:BN67)</f>
        <v>48779405.111688599</v>
      </c>
      <c r="F63" s="195">
        <f>SUM(FCyI_raw!BO64:BO67)</f>
        <v>1225834422.2447071</v>
      </c>
      <c r="G63" s="193">
        <f>FCyI_raw!AD67/FCyI_raw!AD63-1</f>
        <v>2.4090380461869731E-3</v>
      </c>
      <c r="H63" s="193">
        <f>FCyI_raw!AX67</f>
        <v>5.9710758867887015E-2</v>
      </c>
      <c r="I63" s="193">
        <f>FCyI_raw!AY67</f>
        <v>-1.2440547759660775E-2</v>
      </c>
      <c r="J63" s="184">
        <f>FCyI_raw!M67/AVERAGE(FCyI_raw!AJ64:AJ67)</f>
        <v>10877.18322194306</v>
      </c>
      <c r="K63" s="193">
        <f>-FCyI_raw!AI67/J63</f>
        <v>0.15806343481146867</v>
      </c>
    </row>
    <row r="64" spans="1:11">
      <c r="A64" s="2">
        <v>42277</v>
      </c>
      <c r="B64" s="193">
        <f>FCyI_raw!AM68</f>
        <v>0.47600694052997145</v>
      </c>
      <c r="C64" s="194">
        <f>FCyI_raw!BI68</f>
        <v>-6.3105851761559584E-3</v>
      </c>
      <c r="D64" s="195">
        <f>SUM(FCyI_raw!BM65:BM68)</f>
        <v>742882947.57698369</v>
      </c>
      <c r="E64" s="195">
        <f>SUM(FCyI_raw!BN65:BN68)</f>
        <v>47404508.302950799</v>
      </c>
      <c r="F64" s="195">
        <f>SUM(FCyI_raw!BO65:BO68)</f>
        <v>1235713398.0740952</v>
      </c>
      <c r="G64" s="193">
        <f>FCyI_raw!AD68/FCyI_raw!AD64-1</f>
        <v>2.3082799163041123E-3</v>
      </c>
      <c r="H64" s="193">
        <f>FCyI_raw!AX68</f>
        <v>6.5372760702479368E-2</v>
      </c>
      <c r="I64" s="193">
        <f>FCyI_raw!AY68</f>
        <v>-9.9588124627926905E-3</v>
      </c>
      <c r="J64" s="184">
        <f>FCyI_raw!M68/AVERAGE(FCyI_raw!AJ65:AJ68)</f>
        <v>10671.042835854021</v>
      </c>
      <c r="K64" s="193">
        <f>-FCyI_raw!AI68/J64</f>
        <v>0.13572662579476799</v>
      </c>
    </row>
    <row r="65" spans="1:11">
      <c r="A65" s="2">
        <v>42369</v>
      </c>
      <c r="B65" s="193">
        <f>FCyI_raw!AM69</f>
        <v>0.49898226474052498</v>
      </c>
      <c r="C65" s="194">
        <f>FCyI_raw!BI69</f>
        <v>-8.9467764832970031E-3</v>
      </c>
      <c r="D65" s="195">
        <f>SUM(FCyI_raw!BM66:BM69)</f>
        <v>709843722.60321307</v>
      </c>
      <c r="E65" s="195">
        <f>SUM(FCyI_raw!BN66:BN69)</f>
        <v>44622941.757699996</v>
      </c>
      <c r="F65" s="195">
        <f>SUM(FCyI_raw!BO66:BO69)</f>
        <v>1251222918.493504</v>
      </c>
      <c r="G65" s="193">
        <f>FCyI_raw!AD69/FCyI_raw!AD65-1</f>
        <v>2.4901225140279148E-3</v>
      </c>
      <c r="H65" s="193">
        <f>FCyI_raw!AX69</f>
        <v>6.5855086042337974E-2</v>
      </c>
      <c r="I65" s="193">
        <f>FCyI_raw!AY69</f>
        <v>-8.1590007058388037E-3</v>
      </c>
      <c r="J65" s="184">
        <f>FCyI_raw!M69/AVERAGE(FCyI_raw!AJ66:AJ69)</f>
        <v>10611.919710486451</v>
      </c>
      <c r="K65" s="193">
        <f>-FCyI_raw!AI69/J65</f>
        <v>0.12075994598611833</v>
      </c>
    </row>
    <row r="66" spans="1:11">
      <c r="A66" s="2">
        <v>42460</v>
      </c>
      <c r="B66" s="193">
        <f>FCyI_raw!AM70</f>
        <v>0.50847361831243176</v>
      </c>
      <c r="C66" s="194">
        <f>FCyI_raw!BI70</f>
        <v>-1.3277840595262769E-2</v>
      </c>
      <c r="D66" s="195">
        <f>SUM(FCyI_raw!BM67:BM70)</f>
        <v>728029343.22482431</v>
      </c>
      <c r="E66" s="195">
        <f>SUM(FCyI_raw!BN67:BN70)</f>
        <v>44397957.240400001</v>
      </c>
      <c r="F66" s="195">
        <f>SUM(FCyI_raw!BO67:BO70)</f>
        <v>1288241465.6594186</v>
      </c>
      <c r="G66" s="193">
        <f>FCyI_raw!AD70/FCyI_raw!AD66-1</f>
        <v>2.3218017181338979E-3</v>
      </c>
      <c r="H66" s="193">
        <f>FCyI_raw!AX70</f>
        <v>7.0112364083889572E-2</v>
      </c>
      <c r="I66" s="193">
        <f>FCyI_raw!AY70</f>
        <v>-2.1085032808542889E-2</v>
      </c>
      <c r="J66" s="184">
        <f>FCyI_raw!M70/AVERAGE(FCyI_raw!AJ67:AJ70)</f>
        <v>10587.721663404474</v>
      </c>
      <c r="K66" s="193">
        <f>-FCyI_raw!AI70/J66</f>
        <v>0.10442429435190367</v>
      </c>
    </row>
    <row r="67" spans="1:11">
      <c r="A67" s="2">
        <v>42551</v>
      </c>
      <c r="B67" s="193">
        <f>FCyI_raw!AM71</f>
        <v>0.5137387287102767</v>
      </c>
      <c r="C67" s="194">
        <f>FCyI_raw!BI71</f>
        <v>-1.7373706758103402E-2</v>
      </c>
      <c r="D67" s="195">
        <f>SUM(FCyI_raw!BM68:BM71)</f>
        <v>726051333.71977377</v>
      </c>
      <c r="E67" s="195">
        <f>SUM(FCyI_raw!BN68:BN71)</f>
        <v>45682542.041999996</v>
      </c>
      <c r="F67" s="195">
        <f>SUM(FCyI_raw!BO68:BO71)</f>
        <v>1289277853.0320165</v>
      </c>
      <c r="G67" s="193">
        <f>FCyI_raw!AD71/FCyI_raw!AD67-1</f>
        <v>2.3369520179001846E-3</v>
      </c>
      <c r="H67" s="193">
        <f>FCyI_raw!AX71</f>
        <v>6.6084979615345832E-2</v>
      </c>
      <c r="I67" s="193">
        <f>FCyI_raw!AY71</f>
        <v>-1.3794945433442771E-2</v>
      </c>
      <c r="J67" s="184">
        <f>FCyI_raw!M71/AVERAGE(FCyI_raw!AJ68:AJ71)</f>
        <v>10609.013055974294</v>
      </c>
      <c r="K67" s="193">
        <f>-FCyI_raw!AI71/J67</f>
        <v>9.944453435871313E-2</v>
      </c>
    </row>
    <row r="68" spans="1:11">
      <c r="A68" s="2">
        <v>42643</v>
      </c>
      <c r="B68" s="193">
        <f>FCyI_raw!AM72</f>
        <v>0.5206017858269818</v>
      </c>
      <c r="C68" s="194">
        <f>FCyI_raw!BI72</f>
        <v>-2.4177834916652818E-2</v>
      </c>
      <c r="D68" s="195">
        <f>SUM(FCyI_raw!BM69:BM72)</f>
        <v>733009591.66741514</v>
      </c>
      <c r="E68" s="195">
        <f>SUM(FCyI_raw!BN69:BN72)</f>
        <v>47786936.216399997</v>
      </c>
      <c r="F68" s="195">
        <f>SUM(FCyI_raw!BO69:BO72)</f>
        <v>1339681457.7030091</v>
      </c>
      <c r="G68" s="193">
        <f>FCyI_raw!AD72/FCyI_raw!AD68-1</f>
        <v>2.2532597710289703E-3</v>
      </c>
      <c r="H68" s="193">
        <f>FCyI_raw!AX72</f>
        <v>6.1188830162514821E-2</v>
      </c>
      <c r="I68" s="193">
        <f>FCyI_raw!AY72</f>
        <v>-1.3223002095028413E-2</v>
      </c>
      <c r="J68" s="184">
        <f>FCyI_raw!M72/AVERAGE(FCyI_raw!AJ69:AJ72)</f>
        <v>10608.463511794273</v>
      </c>
      <c r="K68" s="193">
        <f>-FCyI_raw!AI72/J68</f>
        <v>9.0219032936600385E-2</v>
      </c>
    </row>
    <row r="69" spans="1:11">
      <c r="A69" s="2">
        <v>42735</v>
      </c>
      <c r="B69" s="193">
        <f>FCyI_raw!AM73</f>
        <v>0.5758591017387179</v>
      </c>
      <c r="C69" s="194">
        <f>FCyI_raw!BI73</f>
        <v>-2.1915193166637925E-2</v>
      </c>
      <c r="D69" s="195">
        <f>SUM(FCyI_raw!BM70:BM73)</f>
        <v>739957524.73372352</v>
      </c>
      <c r="E69" s="195">
        <f>SUM(FCyI_raw!BN70:BN73)</f>
        <v>49699937.297199994</v>
      </c>
      <c r="F69" s="195">
        <f>SUM(FCyI_raw!BO70:BO73)</f>
        <v>1429840430.4662173</v>
      </c>
      <c r="G69" s="193">
        <f>FCyI_raw!AD73/FCyI_raw!AD69-1</f>
        <v>2.6495330198050837E-3</v>
      </c>
      <c r="H69" s="193">
        <f>FCyI_raw!AX73</f>
        <v>6.1000447961033377E-2</v>
      </c>
      <c r="I69" s="193">
        <f>FCyI_raw!AY73</f>
        <v>-1.2975009763991296E-2</v>
      </c>
      <c r="J69" s="184">
        <f>FCyI_raw!M73/AVERAGE(FCyI_raw!AJ70:AJ73)</f>
        <v>10567.483981293697</v>
      </c>
      <c r="K69" s="193">
        <f>-FCyI_raw!AI73/J69</f>
        <v>8.5720079018541728E-2</v>
      </c>
    </row>
    <row r="70" spans="1:11">
      <c r="A70" s="2">
        <v>42825</v>
      </c>
      <c r="B70" s="193">
        <f>FCyI_raw!AM74</f>
        <v>0.5649314649044318</v>
      </c>
      <c r="C70" s="194">
        <f>FCyI_raw!BI74</f>
        <v>-3.1170117155312926E-2</v>
      </c>
      <c r="D70" s="195">
        <f>SUM(FCyI_raw!BM71:BM74)</f>
        <v>756866024.80051398</v>
      </c>
      <c r="E70" s="195">
        <f>SUM(FCyI_raw!BN71:BN74)</f>
        <v>53291228.677100003</v>
      </c>
      <c r="F70" s="195">
        <f>SUM(FCyI_raw!BO71:BO74)</f>
        <v>1497858923.5459962</v>
      </c>
      <c r="G70" s="193">
        <f>FCyI_raw!AD74/FCyI_raw!AD70-1</f>
        <v>-1.6992620536748437E-2</v>
      </c>
      <c r="H70" s="193">
        <f>FCyI_raw!AX74</f>
        <v>5.9165898378206794E-2</v>
      </c>
      <c r="I70" s="193">
        <f>FCyI_raw!AY74</f>
        <v>-1.5768799887221796E-2</v>
      </c>
      <c r="J70" s="184">
        <f>FCyI_raw!M74/AVERAGE(FCyI_raw!AJ71:AJ74)</f>
        <v>10714.052053125635</v>
      </c>
      <c r="K70" s="193">
        <f>-FCyI_raw!AI74/J70</f>
        <v>8.5113613953877551E-2</v>
      </c>
    </row>
    <row r="71" spans="1:11">
      <c r="A71" s="2">
        <v>42916</v>
      </c>
      <c r="B71" s="193">
        <f>FCyI_raw!AM75</f>
        <v>0.56732305755371981</v>
      </c>
      <c r="C71" s="194">
        <f>FCyI_raw!BI75</f>
        <v>-2.5042801085469635E-2</v>
      </c>
      <c r="D71" s="195">
        <f>SUM(FCyI_raw!BM72:BM75)</f>
        <v>796532107.54989994</v>
      </c>
      <c r="E71" s="195">
        <f>SUM(FCyI_raw!BN72:BN75)</f>
        <v>57989257.112299994</v>
      </c>
      <c r="F71" s="195">
        <f>SUM(FCyI_raw!BO72:BO75)</f>
        <v>1597853281.7472</v>
      </c>
      <c r="G71" s="193">
        <f>FCyI_raw!AD75/FCyI_raw!AD71-1</f>
        <v>-4.828361664131231E-2</v>
      </c>
      <c r="H71" s="193">
        <f>FCyI_raw!AX75</f>
        <v>5.2421700811249208E-2</v>
      </c>
      <c r="I71" s="193">
        <f>FCyI_raw!AY75</f>
        <v>-1.26896359190381E-2</v>
      </c>
      <c r="J71" s="184">
        <f>FCyI_raw!M75/AVERAGE(FCyI_raw!AJ72:AJ75)</f>
        <v>10872.57168421491</v>
      </c>
      <c r="K71" s="193">
        <f>-FCyI_raw!AI75/J71</f>
        <v>8.6974727583879627E-2</v>
      </c>
    </row>
    <row r="72" spans="1:11">
      <c r="A72" s="2">
        <v>43008</v>
      </c>
      <c r="B72" s="193">
        <f>FCyI_raw!AM76</f>
        <v>0.56438991608448963</v>
      </c>
      <c r="C72" s="194">
        <f>FCyI_raw!BI76</f>
        <v>-1.9876762198142273E-2</v>
      </c>
      <c r="D72" s="195">
        <f>SUM(FCyI_raw!BM73:BM76)</f>
        <v>837052113.03269994</v>
      </c>
      <c r="E72" s="195">
        <f>SUM(FCyI_raw!BN73:BN76)</f>
        <v>61801162.768599994</v>
      </c>
      <c r="F72" s="195">
        <f>SUM(FCyI_raw!BO73:BO76)</f>
        <v>1661297795.175</v>
      </c>
      <c r="G72" s="193">
        <f>FCyI_raw!AD76/FCyI_raw!AD72-1</f>
        <v>-4.6468186401732336E-2</v>
      </c>
      <c r="H72" s="193">
        <f>FCyI_raw!AX76</f>
        <v>4.8574267650772718E-2</v>
      </c>
      <c r="I72" s="193">
        <f>FCyI_raw!AY76</f>
        <v>-1.7918452989781175E-2</v>
      </c>
      <c r="J72" s="184">
        <f>FCyI_raw!M76/AVERAGE(FCyI_raw!AJ73:AJ76)</f>
        <v>10978.559599640756</v>
      </c>
      <c r="K72" s="193">
        <f>-FCyI_raw!AI76/J72</f>
        <v>9.0947651191773088E-2</v>
      </c>
    </row>
    <row r="73" spans="1:11">
      <c r="A73" s="2">
        <v>43100</v>
      </c>
      <c r="B73" s="193">
        <f>FCyI_raw!AM77</f>
        <v>0.5766572765533502</v>
      </c>
      <c r="C73" s="194">
        <f>FCyI_raw!BI77</f>
        <v>-3.1642422663665792E-3</v>
      </c>
      <c r="D73" s="195">
        <f>SUM(FCyI_raw!BM74:BM77)</f>
        <v>932441434.97779989</v>
      </c>
      <c r="E73" s="195">
        <f>SUM(FCyI_raw!BN74:BN77)</f>
        <v>83092010.953099996</v>
      </c>
      <c r="F73" s="195">
        <f>SUM(FCyI_raw!BO74:BO77)</f>
        <v>1755075184.7215998</v>
      </c>
      <c r="G73" s="193">
        <f>FCyI_raw!AD77/FCyI_raw!AD73-1</f>
        <v>-2.9199973574684623E-2</v>
      </c>
      <c r="H73" s="193">
        <f>FCyI_raw!AX77</f>
        <v>3.7122234584858693E-2</v>
      </c>
      <c r="I73" s="193">
        <f>FCyI_raw!AY77</f>
        <v>-1.6601891501650853E-2</v>
      </c>
      <c r="J73" s="184">
        <f>FCyI_raw!M77/AVERAGE(FCyI_raw!AJ74:AJ77)</f>
        <v>11553.760608781866</v>
      </c>
      <c r="K73" s="193">
        <f>-FCyI_raw!AI77/J73</f>
        <v>0.10763168858939461</v>
      </c>
    </row>
    <row r="74" spans="1:11">
      <c r="A74" s="2">
        <v>43190</v>
      </c>
      <c r="B74" s="193">
        <f>FCyI_raw!AM78</f>
        <v>0.57956125580979756</v>
      </c>
      <c r="C74" s="194">
        <f>FCyI_raw!BI78</f>
        <v>6.6863544276732911E-3</v>
      </c>
      <c r="D74" s="195">
        <f>SUM(FCyI_raw!BM75:BM78)</f>
        <v>968883177.66270006</v>
      </c>
      <c r="E74" s="195">
        <f>SUM(FCyI_raw!BN75:BN78)</f>
        <v>84092336.674099982</v>
      </c>
      <c r="F74" s="195">
        <f>SUM(FCyI_raw!BO75:BO78)</f>
        <v>1745792492.5671999</v>
      </c>
      <c r="G74" s="193">
        <f>FCyI_raw!AD78/FCyI_raw!AD74-1</f>
        <v>2.6392418912322579E-2</v>
      </c>
      <c r="H74" s="193">
        <f>FCyI_raw!AX78</f>
        <v>3.4903172403065869E-2</v>
      </c>
      <c r="I74" s="193">
        <f>FCyI_raw!AY78</f>
        <v>-1.9637748132968091E-2</v>
      </c>
      <c r="J74" s="184">
        <f>FCyI_raw!M78/AVERAGE(FCyI_raw!AJ75:AJ78)</f>
        <v>11874.734696424488</v>
      </c>
      <c r="K74" s="193">
        <f>-FCyI_raw!AI78/J74</f>
        <v>0.11814013871428089</v>
      </c>
    </row>
    <row r="75" spans="1:11">
      <c r="A75" s="2">
        <v>43281</v>
      </c>
      <c r="B75" s="193">
        <f>FCyI_raw!AM79</f>
        <v>0.59443641190258756</v>
      </c>
      <c r="C75" s="194">
        <f>FCyI_raw!BI79</f>
        <v>1.2820139708904388E-2</v>
      </c>
      <c r="D75" s="195">
        <f>SUM(FCyI_raw!BM76:BM79)</f>
        <v>1037030994.4376999</v>
      </c>
      <c r="E75" s="195">
        <f>SUM(FCyI_raw!BN76:BN79)</f>
        <v>87279799.351699993</v>
      </c>
      <c r="F75" s="195">
        <f>SUM(FCyI_raw!BO76:BO79)</f>
        <v>1823263968.8962998</v>
      </c>
      <c r="G75" s="193">
        <f>FCyI_raw!AD79/FCyI_raw!AD75-1</f>
        <v>8.4891236361109179E-2</v>
      </c>
      <c r="H75" s="193">
        <f>FCyI_raw!AX79</f>
        <v>2.9726297796473178E-2</v>
      </c>
      <c r="I75" s="193">
        <f>FCyI_raw!AY79</f>
        <v>-1.0666873735578952E-2</v>
      </c>
      <c r="J75" s="184">
        <f>FCyI_raw!M79/AVERAGE(FCyI_raw!AJ76:AJ79)</f>
        <v>12175.534301374135</v>
      </c>
      <c r="K75" s="193">
        <f>-FCyI_raw!AI79/J75</f>
        <v>0.1290686815733926</v>
      </c>
    </row>
    <row r="76" spans="1:11">
      <c r="A76" s="2">
        <v>43373</v>
      </c>
      <c r="B76" s="193">
        <f>FCyI_raw!AM80</f>
        <v>0.60025751441136244</v>
      </c>
      <c r="C76" s="194">
        <f>FCyI_raw!BI80</f>
        <v>1.0257739848756997E-2</v>
      </c>
      <c r="D76" s="195">
        <f>SUM(FCyI_raw!BM77:BM80)</f>
        <v>1134813217.395</v>
      </c>
      <c r="E76" s="195">
        <f>SUM(FCyI_raw!BN77:BN80)</f>
        <v>97916415.039099991</v>
      </c>
      <c r="F76" s="195">
        <f>SUM(FCyI_raw!BO77:BO80)</f>
        <v>1862798875.2925999</v>
      </c>
      <c r="G76" s="193">
        <f>FCyI_raw!AD80/FCyI_raw!AD76-1</f>
        <v>0.10594292846988651</v>
      </c>
      <c r="H76" s="193">
        <f>FCyI_raw!AX80</f>
        <v>2.6422836832168728E-2</v>
      </c>
      <c r="I76" s="193">
        <f>FCyI_raw!AY80</f>
        <v>-1.1450296215554961E-2</v>
      </c>
      <c r="J76" s="184">
        <f>FCyI_raw!M80/AVERAGE(FCyI_raw!AJ77:AJ80)</f>
        <v>12354.938288883706</v>
      </c>
      <c r="K76" s="193">
        <f>-FCyI_raw!AI80/J76</f>
        <v>0.14080882939558656</v>
      </c>
    </row>
    <row r="77" spans="1:11">
      <c r="A77" s="2">
        <v>43465</v>
      </c>
      <c r="B77" s="193">
        <f>FCyI_raw!AM81</f>
        <v>0.61631671277716005</v>
      </c>
      <c r="C77" s="194">
        <f>FCyI_raw!BI81</f>
        <v>1.2191091417666278E-2</v>
      </c>
      <c r="D77" s="195">
        <f>SUM(FCyI_raw!BM78:BM81)</f>
        <v>1188463888.4548001</v>
      </c>
      <c r="E77" s="195">
        <f>SUM(FCyI_raw!BN78:BN81)</f>
        <v>100914211.5422</v>
      </c>
      <c r="F77" s="195">
        <f>SUM(FCyI_raw!BO78:BO81)</f>
        <v>1805428265.3353</v>
      </c>
      <c r="G77" s="193">
        <f>FCyI_raw!AD81/FCyI_raw!AD77-1</f>
        <v>0.10620959510037431</v>
      </c>
      <c r="H77" s="193">
        <f>FCyI_raw!AX81</f>
        <v>2.3183596657688502E-2</v>
      </c>
      <c r="I77" s="193">
        <f>FCyI_raw!AY81</f>
        <v>-1.2203183232709983E-2</v>
      </c>
      <c r="J77" s="184">
        <f>FCyI_raw!M81/AVERAGE(FCyI_raw!AJ78:AJ81)</f>
        <v>12478.556585578299</v>
      </c>
      <c r="K77" s="193">
        <f>-FCyI_raw!AI81/J77</f>
        <v>0.14046034652683623</v>
      </c>
    </row>
    <row r="78" spans="1:11">
      <c r="A78" s="2">
        <v>43555</v>
      </c>
      <c r="B78" s="193">
        <f>FCyI_raw!AM82</f>
        <v>0.62455424585255115</v>
      </c>
      <c r="C78" s="194">
        <f>FCyI_raw!BI82</f>
        <v>1.2625914239123626E-2</v>
      </c>
      <c r="D78" s="195">
        <f>SUM(FCyI_raw!BM79:BM82)</f>
        <v>1258631145.9607999</v>
      </c>
      <c r="E78" s="195">
        <f>SUM(FCyI_raw!BN79:BN82)</f>
        <v>117729900.59380001</v>
      </c>
      <c r="F78" s="195">
        <f>SUM(FCyI_raw!BO79:BO82)</f>
        <v>1853635253.6386001</v>
      </c>
      <c r="G78" s="193">
        <f>FCyI_raw!AD82/FCyI_raw!AD78-1</f>
        <v>9.644303776710017E-2</v>
      </c>
      <c r="H78" s="193">
        <f>FCyI_raw!AX82</f>
        <v>3.1539056661381196E-2</v>
      </c>
      <c r="I78" s="193">
        <f>FCyI_raw!AY82</f>
        <v>-1.0221193302274403E-2</v>
      </c>
      <c r="J78" s="184">
        <f>FCyI_raw!M82/AVERAGE(FCyI_raw!AJ79:AJ82)</f>
        <v>12699.015265045424</v>
      </c>
      <c r="K78" s="193">
        <f>-FCyI_raw!AI82/J78</f>
        <v>0.13887206170617072</v>
      </c>
    </row>
    <row r="79" spans="1:11">
      <c r="A79" s="2">
        <v>43646</v>
      </c>
      <c r="B79" s="193">
        <f>FCyI_raw!AM83</f>
        <v>0.63493781901418511</v>
      </c>
      <c r="C79" s="194">
        <f>FCyI_raw!BI83</f>
        <v>2.044638451538161E-2</v>
      </c>
      <c r="D79" s="195">
        <f>SUM(FCyI_raw!BM80:BM83)</f>
        <v>1316408345.3392999</v>
      </c>
      <c r="E79" s="195">
        <f>SUM(FCyI_raw!BN80:BN83)</f>
        <v>140670922.2236</v>
      </c>
      <c r="F79" s="195">
        <f>SUM(FCyI_raw!BO80:BO83)</f>
        <v>1862660222.6101999</v>
      </c>
      <c r="G79" s="193">
        <f>FCyI_raw!AD83/FCyI_raw!AD79-1</f>
        <v>9.7850805547548214E-2</v>
      </c>
      <c r="H79" s="193">
        <f>FCyI_raw!AX83</f>
        <v>3.2954865053647031E-2</v>
      </c>
      <c r="I79" s="193">
        <f>FCyI_raw!AY83</f>
        <v>-9.9593565035814985E-3</v>
      </c>
      <c r="J79" s="184">
        <f>FCyI_raw!M83/AVERAGE(FCyI_raw!AJ80:AJ83)</f>
        <v>12986.212020725392</v>
      </c>
      <c r="K79" s="193">
        <f>-FCyI_raw!AI83/J79</f>
        <v>0.13059866837963457</v>
      </c>
    </row>
    <row r="80" spans="1:11">
      <c r="A80" s="2">
        <v>43738</v>
      </c>
      <c r="B80" s="193">
        <f>FCyI_raw!AM84</f>
        <v>0.64615765428025029</v>
      </c>
      <c r="C80" s="194">
        <f>FCyI_raw!BI84</f>
        <v>2.6187431216501689E-2</v>
      </c>
      <c r="D80" s="195">
        <f>SUM(FCyI_raw!BM81:BM84)</f>
        <v>1343477668.0265999</v>
      </c>
      <c r="E80" s="195">
        <f>SUM(FCyI_raw!BN81:BN84)</f>
        <v>152016231.1654</v>
      </c>
      <c r="F80" s="195">
        <f>SUM(FCyI_raw!BO81:BO84)</f>
        <v>1877053124.0022998</v>
      </c>
      <c r="G80" s="193">
        <f>FCyI_raw!AD84/FCyI_raw!AD80-1</f>
        <v>0.1083347702726003</v>
      </c>
      <c r="H80" s="193">
        <f>FCyI_raw!AX84</f>
        <v>3.3782528801923548E-2</v>
      </c>
      <c r="I80" s="193">
        <f>FCyI_raw!AY84</f>
        <v>-1.0640843859376706E-2</v>
      </c>
      <c r="J80" s="184">
        <f>FCyI_raw!M84/AVERAGE(FCyI_raw!AJ81:AJ84)</f>
        <v>13313.78804737789</v>
      </c>
      <c r="K80" s="193">
        <f>-FCyI_raw!AI84/J80</f>
        <v>0.12221249676986418</v>
      </c>
    </row>
    <row r="81" spans="1:11">
      <c r="A81" s="2">
        <v>43830</v>
      </c>
      <c r="B81" s="193">
        <f>FCyI_raw!AM85</f>
        <v>0.67319601140988339</v>
      </c>
      <c r="C81" s="194">
        <f>FCyI_raw!BI85</f>
        <v>4.2162633294621887E-2</v>
      </c>
      <c r="D81" s="195">
        <f>SUM(FCyI_raw!BM82:BM85)</f>
        <v>1383657596.6363997</v>
      </c>
      <c r="E81" s="195">
        <f>SUM(FCyI_raw!BN82:BN85)</f>
        <v>165066471.17499998</v>
      </c>
      <c r="F81" s="195">
        <f>SUM(FCyI_raw!BO82:BO85)</f>
        <v>1864420477.3125</v>
      </c>
      <c r="G81" s="193">
        <f>FCyI_raw!AD85/FCyI_raw!AD81-1</f>
        <v>0.15526813589037736</v>
      </c>
      <c r="H81" s="193">
        <f>FCyI_raw!AX85</f>
        <v>3.3637208984922229E-2</v>
      </c>
      <c r="I81" s="193">
        <f>FCyI_raw!AY85</f>
        <v>-1.1092184593585172E-2</v>
      </c>
      <c r="J81" s="184">
        <f>FCyI_raw!M85/AVERAGE(FCyI_raw!AJ82:AJ85)</f>
        <v>13637.531692727734</v>
      </c>
      <c r="K81" s="193">
        <f>-FCyI_raw!AI85/J81</f>
        <v>0.13264744673906023</v>
      </c>
    </row>
    <row r="82" spans="1:11">
      <c r="A82" s="2">
        <v>43921</v>
      </c>
      <c r="B82" s="193">
        <f>FCyI_raw!AM86</f>
        <v>0.69814547994883724</v>
      </c>
      <c r="C82" s="194">
        <f>FCyI_raw!BI86</f>
        <v>2.645147770908407E-2</v>
      </c>
      <c r="D82" s="195">
        <f>SUM(FCyI_raw!BM83:BM86)</f>
        <v>1401548149.2280002</v>
      </c>
      <c r="E82" s="195">
        <f>SUM(FCyI_raw!BN83:BN86)</f>
        <v>178938761.74649999</v>
      </c>
      <c r="F82" s="195">
        <f>SUM(FCyI_raw!BO83:BO86)</f>
        <v>1882325900.8400998</v>
      </c>
      <c r="G82" s="193">
        <f>FCyI_raw!AD86/FCyI_raw!AD82-1</f>
        <v>0.14899790607239027</v>
      </c>
      <c r="H82" s="193">
        <f>FCyI_raw!AX86</f>
        <v>3.6627159582406851E-2</v>
      </c>
      <c r="I82" s="193">
        <f>FCyI_raw!AY86</f>
        <v>-6.7593298210632674E-3</v>
      </c>
      <c r="J82" s="184">
        <f>FCyI_raw!M86/AVERAGE(FCyI_raw!AJ83:AJ86)</f>
        <v>13553.837005223924</v>
      </c>
      <c r="K82" s="193">
        <f>-FCyI_raw!AI86/J82</f>
        <v>0.13120912859635361</v>
      </c>
    </row>
    <row r="83" spans="1:11">
      <c r="A83" s="2">
        <v>44012</v>
      </c>
      <c r="B83" s="193">
        <f>FCyI_raw!AM87</f>
        <v>0.72607426706809663</v>
      </c>
      <c r="C83" s="194">
        <f>FCyI_raw!BI87</f>
        <v>2.8249926434244399E-2</v>
      </c>
      <c r="D83" s="195">
        <f>SUM(FCyI_raw!BM84:BM87)</f>
        <v>1316427917.7512002</v>
      </c>
      <c r="E83" s="195">
        <f>SUM(FCyI_raw!BN84:BN87)</f>
        <v>161694190.43889999</v>
      </c>
      <c r="F83" s="195">
        <f>SUM(FCyI_raw!BO84:BO87)</f>
        <v>1831343607.2918999</v>
      </c>
      <c r="G83" s="193">
        <f>FCyI_raw!AD87/FCyI_raw!AD83-1</f>
        <v>9.7911074804527765E-2</v>
      </c>
      <c r="H83" s="193">
        <f>FCyI_raw!AX87</f>
        <v>3.4402891020799492E-2</v>
      </c>
      <c r="I83" s="193">
        <f>FCyI_raw!AY87</f>
        <v>-6.5211655951038089E-3</v>
      </c>
      <c r="J83" s="184">
        <f>FCyI_raw!M87/AVERAGE(FCyI_raw!AJ84:AJ87)</f>
        <v>13083.674440154435</v>
      </c>
      <c r="K83" s="193">
        <f>-FCyI_raw!AI87/J83</f>
        <v>0.13050888375357456</v>
      </c>
    </row>
    <row r="84" spans="1:11">
      <c r="A84" s="2">
        <v>44104</v>
      </c>
      <c r="B84" s="193">
        <f>FCyI_raw!AM88</f>
        <v>0.76359527313392228</v>
      </c>
      <c r="C84" s="194">
        <f>FCyI_raw!BI88</f>
        <v>2.5149784004154241E-2</v>
      </c>
      <c r="D84" s="195">
        <f>SUM(FCyI_raw!BM85:BM88)</f>
        <v>1302775502.0195401</v>
      </c>
      <c r="E84" s="195">
        <f>SUM(FCyI_raw!BN85:BN88)</f>
        <v>168430272.80720001</v>
      </c>
      <c r="F84" s="195">
        <f>SUM(FCyI_raw!BO85:BO88)</f>
        <v>1846109520.6508</v>
      </c>
      <c r="G84" s="193">
        <f>FCyI_raw!AD88/FCyI_raw!AD84-1</f>
        <v>3.3124009957003819E-2</v>
      </c>
      <c r="H84" s="193">
        <f>FCyI_raw!AX88</f>
        <v>3.6910772955846161E-2</v>
      </c>
      <c r="I84" s="193">
        <f>FCyI_raw!AY88</f>
        <v>-5.2465621704030907E-3</v>
      </c>
      <c r="J84" s="184">
        <f>FCyI_raw!M88/AVERAGE(FCyI_raw!AJ85:AJ88)</f>
        <v>12838.757404319307</v>
      </c>
      <c r="K84" s="193">
        <f>-FCyI_raw!AI88/J84</f>
        <v>0.13401639995364054</v>
      </c>
    </row>
    <row r="85" spans="1:11">
      <c r="A85" s="2">
        <v>44196</v>
      </c>
      <c r="B85" s="193">
        <f>FCyI_raw!AM89</f>
        <v>0.80524237354983752</v>
      </c>
      <c r="C85" s="194">
        <f>FCyI_raw!BI89</f>
        <v>4.1289509965961591E-3</v>
      </c>
      <c r="D85" s="195">
        <f>SUM(FCyI_raw!BM86:BM89)</f>
        <v>1150727208.2548399</v>
      </c>
      <c r="E85" s="195">
        <f>SUM(FCyI_raw!BN86:BN89)</f>
        <v>160835448.9955</v>
      </c>
      <c r="F85" s="195">
        <f>SUM(FCyI_raw!BO86:BO89)</f>
        <v>1828473632.6696</v>
      </c>
      <c r="G85" s="193">
        <f>FCyI_raw!AD89/FCyI_raw!AD85-1</f>
        <v>-3.9084652351602078E-2</v>
      </c>
      <c r="H85" s="193">
        <f>FCyI_raw!AX89</f>
        <v>3.6470410957320204E-2</v>
      </c>
      <c r="I85" s="193">
        <f>FCyI_raw!AY89</f>
        <v>-5.1613711616205898E-3</v>
      </c>
      <c r="J85" s="184">
        <f>FCyI_raw!M89/AVERAGE(FCyI_raw!AJ86:AJ89)</f>
        <v>12377.234499431881</v>
      </c>
      <c r="K85" s="193">
        <f>-FCyI_raw!AI89/J85</f>
        <v>0.10213155556531388</v>
      </c>
    </row>
    <row r="86" spans="1:11">
      <c r="A86" s="2">
        <v>44286</v>
      </c>
      <c r="B86" s="193">
        <f>FCyI_raw!AM90</f>
        <v>0.78833634572238998</v>
      </c>
      <c r="C86" s="194">
        <f>FCyI_raw!BI90</f>
        <v>-3.3814228029103055E-2</v>
      </c>
      <c r="D86" s="195">
        <f>SUM(FCyI_raw!BM87:BM90)</f>
        <v>1102821075.71614</v>
      </c>
      <c r="E86" s="195">
        <f>SUM(FCyI_raw!BN87:BN90)</f>
        <v>168841688.18440002</v>
      </c>
      <c r="F86" s="195">
        <f>SUM(FCyI_raw!BO87:BO90)</f>
        <v>1785572890.5242999</v>
      </c>
      <c r="G86" s="193">
        <f>FCyI_raw!AD90/FCyI_raw!AD86-1</f>
        <v>-6.6907917002941963E-2</v>
      </c>
      <c r="H86" s="193">
        <f>FCyI_raw!AX90</f>
        <v>3.8735043567313054E-2</v>
      </c>
      <c r="I86" s="193">
        <f>FCyI_raw!AY90</f>
        <v>-5.3703779967294724E-3</v>
      </c>
      <c r="J86" s="184">
        <f>FCyI_raw!M90/AVERAGE(FCyI_raw!AJ87:AJ90)</f>
        <v>12244.640286881395</v>
      </c>
      <c r="K86" s="193">
        <f>-FCyI_raw!AI90/J86</f>
        <v>9.2996613121267516E-2</v>
      </c>
    </row>
    <row r="87" spans="1:11">
      <c r="A87" s="2">
        <v>44377</v>
      </c>
      <c r="B87" s="193">
        <f>FCyI_raw!AM91</f>
        <v>0.73184202935649312</v>
      </c>
      <c r="C87" s="194">
        <f>FCyI_raw!BI91</f>
        <v>-6.1180011515250876E-2</v>
      </c>
      <c r="D87" s="195">
        <f>SUM(FCyI_raw!BM88:BM91)</f>
        <v>1136672937.8956399</v>
      </c>
      <c r="E87" s="195">
        <f>SUM(FCyI_raw!BN88:BN91)</f>
        <v>207891375.78620002</v>
      </c>
      <c r="F87" s="195">
        <f>SUM(FCyI_raw!BO88:BO91)</f>
        <v>1828204106.6875</v>
      </c>
      <c r="G87" s="193">
        <f>FCyI_raw!AD91/FCyI_raw!AD87-1</f>
        <v>-2.1856398809523725E-2</v>
      </c>
      <c r="H87" s="193">
        <f>FCyI_raw!AX91</f>
        <v>3.9268223475116271E-2</v>
      </c>
      <c r="I87" s="193">
        <f>FCyI_raw!AY91</f>
        <v>-4.7254785666636795E-3</v>
      </c>
      <c r="J87" s="184">
        <f>FCyI_raw!M91/AVERAGE(FCyI_raw!AJ88:AJ91)</f>
        <v>12602.519124676404</v>
      </c>
      <c r="K87" s="193">
        <f>-FCyI_raw!AI91/J87</f>
        <v>8.3416932817865247E-2</v>
      </c>
    </row>
    <row r="88" spans="1:11">
      <c r="A88" s="2">
        <v>44469</v>
      </c>
      <c r="B88" s="193">
        <f>FCyI_raw!AM92</f>
        <v>0.71470474940455997</v>
      </c>
      <c r="C88" s="194">
        <f>FCyI_raw!BI92</f>
        <v>-6.4552277757231935E-2</v>
      </c>
      <c r="D88" s="195">
        <f>SUM(FCyI_raw!BM89:BM92)</f>
        <v>1099322761.2730999</v>
      </c>
      <c r="E88" s="195">
        <f>SUM(FCyI_raw!BN89:BN92)</f>
        <v>220281679.081</v>
      </c>
      <c r="F88" s="195">
        <f>SUM(FCyI_raw!BO89:BO92)</f>
        <v>1794825696.0743999</v>
      </c>
      <c r="G88" s="193">
        <f>FCyI_raw!AD92/FCyI_raw!AD88-1</f>
        <v>4.1617610820578799E-2</v>
      </c>
      <c r="H88" s="193">
        <f>FCyI_raw!AX92</f>
        <v>4.1329590777704081E-2</v>
      </c>
      <c r="I88" s="193">
        <f>FCyI_raw!AY92</f>
        <v>-1.2592646588977519E-3</v>
      </c>
      <c r="J88" s="184">
        <f>FCyI_raw!M92/AVERAGE(FCyI_raw!AJ89:AJ92)</f>
        <v>12890.510715892216</v>
      </c>
      <c r="K88" s="193">
        <f>-FCyI_raw!AI92/J88</f>
        <v>7.2408742070926166E-2</v>
      </c>
    </row>
    <row r="89" spans="1:11">
      <c r="A89" s="2">
        <v>44561</v>
      </c>
      <c r="B89" s="193">
        <f>FCyI_raw!AM93</f>
        <v>0.69553923115435723</v>
      </c>
      <c r="C89" s="194">
        <f>FCyI_raw!BI93</f>
        <v>-6.2576982743540732E-2</v>
      </c>
      <c r="D89" s="195">
        <f>SUM(FCyI_raw!BM90:BM93)</f>
        <v>1160450020.4396</v>
      </c>
      <c r="E89" s="195">
        <f>SUM(FCyI_raw!BN90:BN93)</f>
        <v>262667901.2094</v>
      </c>
      <c r="F89" s="195">
        <f>SUM(FCyI_raw!BO90:BO93)</f>
        <v>1924617128.7564001</v>
      </c>
      <c r="G89" s="193">
        <f>FCyI_raw!AD93/FCyI_raw!AD89-1</f>
        <v>9.716969369519135E-2</v>
      </c>
      <c r="H89" s="193">
        <f>FCyI_raw!AX93</f>
        <v>4.0600546295635739E-2</v>
      </c>
      <c r="I89" s="193">
        <f>FCyI_raw!AY93</f>
        <v>-3.3893628930906083E-4</v>
      </c>
      <c r="J89" s="184">
        <f>FCyI_raw!M93/AVERAGE(FCyI_raw!AJ90:AJ93)</f>
        <v>13786.629878431004</v>
      </c>
      <c r="K89" s="193">
        <f>-FCyI_raw!AI93/J89</f>
        <v>8.0357739568187952E-2</v>
      </c>
    </row>
    <row r="90" spans="1:11">
      <c r="A90" s="2">
        <v>44651</v>
      </c>
      <c r="B90" s="193">
        <f>FCyI_raw!AM94</f>
        <v>0.69576049359236292</v>
      </c>
      <c r="C90" s="194">
        <f>FCyI_raw!BI94</f>
        <v>-5.6322956016435555E-2</v>
      </c>
      <c r="D90" s="195">
        <f>SUM(FCyI_raw!BM91:BM94)</f>
        <v>1192909172.3154001</v>
      </c>
      <c r="E90" s="195">
        <f>SUM(FCyI_raw!BN91:BN94)</f>
        <v>277167797.18220001</v>
      </c>
      <c r="F90" s="195">
        <f>SUM(FCyI_raw!BO91:BO94)</f>
        <v>2013084498.7105999</v>
      </c>
      <c r="G90" s="193">
        <f>FCyI_raw!AD94/FCyI_raw!AD90-1</f>
        <v>0.1481124968611367</v>
      </c>
      <c r="H90" s="193">
        <f>FCyI_raw!AX94</f>
        <v>4.4668917244183995E-2</v>
      </c>
      <c r="I90" s="193">
        <f>FCyI_raw!AY94</f>
        <v>-8.0320704523384467E-4</v>
      </c>
      <c r="J90" s="184">
        <f>FCyI_raw!M94/AVERAGE(FCyI_raw!AJ91:AJ94)</f>
        <v>14504.745089339733</v>
      </c>
      <c r="K90" s="193">
        <f>-FCyI_raw!AI94/J90</f>
        <v>7.8439072545027549E-2</v>
      </c>
    </row>
    <row r="91" spans="1:11">
      <c r="A91" s="2">
        <v>44742</v>
      </c>
      <c r="B91" s="193">
        <f>FCyI_raw!AM95</f>
        <v>0.6488730105495788</v>
      </c>
      <c r="C91" s="194">
        <f>FCyI_raw!BI95</f>
        <v>-5.5040811423603508E-2</v>
      </c>
      <c r="D91" s="195">
        <f>SUM(FCyI_raw!BM92:BM95)</f>
        <v>1209657928.5738001</v>
      </c>
      <c r="E91" s="195">
        <f>SUM(FCyI_raw!BN92:BN95)</f>
        <v>287416685.20469999</v>
      </c>
      <c r="F91" s="195">
        <f>SUM(FCyI_raw!BO92:BO95)</f>
        <v>2082361792.8799999</v>
      </c>
      <c r="G91" s="193">
        <f>FCyI_raw!AD95/FCyI_raw!AD91-1</f>
        <v>0.16609842567815369</v>
      </c>
      <c r="H91" s="193">
        <f>FCyI_raw!AX95</f>
        <v>4.8246777038721891E-2</v>
      </c>
      <c r="I91" s="193">
        <f>FCyI_raw!AY95</f>
        <v>2.4766815912859869E-3</v>
      </c>
      <c r="J91" s="184">
        <f>FCyI_raw!M95/AVERAGE(FCyI_raw!AJ92:AJ95)</f>
        <v>15973.087343157365</v>
      </c>
      <c r="K91" s="193">
        <f>-FCyI_raw!AI95/J91</f>
        <v>6.7018727839535552E-2</v>
      </c>
    </row>
    <row r="92" spans="1:11">
      <c r="A92" s="2">
        <v>44834</v>
      </c>
      <c r="B92" s="193">
        <f>FCyI_raw!AM96</f>
        <v>0.61718133843657319</v>
      </c>
      <c r="C92" s="194">
        <f>FCyI_raw!BI96</f>
        <v>-6.8373701979249635E-2</v>
      </c>
      <c r="D92" s="195">
        <f>SUM(FCyI_raw!BM93:BM96)</f>
        <v>1236718946.6975417</v>
      </c>
      <c r="E92" s="195">
        <f>SUM(FCyI_raw!BN93:BN96)</f>
        <v>305980357.15799999</v>
      </c>
      <c r="F92" s="195">
        <f>SUM(FCyI_raw!BO93:BO96)</f>
        <v>2165932745.6121998</v>
      </c>
      <c r="G92" s="193">
        <f>FCyI_raw!AD96/FCyI_raw!AD92-1</f>
        <v>0.13781773256578078</v>
      </c>
      <c r="H92" s="193">
        <f>FCyI_raw!AX96</f>
        <v>4.634346337160937E-2</v>
      </c>
      <c r="I92" s="193">
        <f>FCyI_raw!AY96</f>
        <v>3.340870838429752E-3</v>
      </c>
      <c r="J92" s="184">
        <f>FCyI_raw!M96/AVERAGE(FCyI_raw!AJ93:AJ96)</f>
        <v>17698.821561688284</v>
      </c>
      <c r="K92" s="193">
        <f>-FCyI_raw!AI96/J92</f>
        <v>3.9616143346672225E-2</v>
      </c>
    </row>
    <row r="93" spans="1:11">
      <c r="A93" s="2">
        <v>44926</v>
      </c>
      <c r="B93" s="193">
        <f>FCyI_raw!AM97</f>
        <v>0.60026900371950376</v>
      </c>
      <c r="C93" s="194">
        <f>FCyI_raw!BI97</f>
        <v>-6.1556575282155745E-2</v>
      </c>
      <c r="D93" s="195">
        <f>SUM(FCyI_raw!BM94:BM97)</f>
        <v>1280400830.1925416</v>
      </c>
      <c r="E93" s="195">
        <f>SUM(FCyI_raw!BN94:BN97)</f>
        <v>303708939.08679998</v>
      </c>
      <c r="F93" s="195">
        <f>SUM(FCyI_raw!BO94:BO97)</f>
        <v>2187929112.5958996</v>
      </c>
      <c r="G93" s="193">
        <f>FCyI_raw!AD97/FCyI_raw!AD93-1</f>
        <v>0.11135522810207465</v>
      </c>
      <c r="H93" s="193">
        <f>FCyI_raw!AX97</f>
        <v>5.3671721050516305E-2</v>
      </c>
      <c r="I93" s="193">
        <f>FCyI_raw!AY97</f>
        <v>-1.5566944863896343E-3</v>
      </c>
      <c r="J93" s="184">
        <f>FCyI_raw!M97/AVERAGE(FCyI_raw!AJ94:AJ97)</f>
        <v>19792.989808331437</v>
      </c>
      <c r="K93" s="193">
        <f>-FCyI_raw!AI97/J93</f>
        <v>7.4876087949101756E-3</v>
      </c>
    </row>
    <row r="94" spans="1:11">
      <c r="A94" s="2">
        <v>45016</v>
      </c>
      <c r="B94" s="193">
        <f>FCyI_raw!AM98</f>
        <v>0.59208833961985052</v>
      </c>
      <c r="C94" s="194">
        <f>FCyI_raw!BI98</f>
        <v>-6.5269565934561347E-2</v>
      </c>
      <c r="D94" s="195">
        <f>SUM(FCyI_raw!BM95:BM98)</f>
        <v>1319161991.2927415</v>
      </c>
      <c r="E94" s="195">
        <f>SUM(FCyI_raw!BN95:BN98)</f>
        <v>309849855.67190003</v>
      </c>
      <c r="F94" s="195">
        <f>SUM(FCyI_raw!BO95:BO98)</f>
        <v>2198132294.1824999</v>
      </c>
      <c r="G94" s="193">
        <f>FCyI_raw!AD98/FCyI_raw!AD94-1</f>
        <v>9.3257512241947005E-2</v>
      </c>
      <c r="H94" s="193">
        <f>FCyI_raw!AX98</f>
        <v>6.4124429965674815E-2</v>
      </c>
      <c r="I94" s="193">
        <f>FCyI_raw!AY98</f>
        <v>2.7893003588988191E-2</v>
      </c>
      <c r="J94" s="184">
        <f>FCyI_raw!M98/AVERAGE(FCyI_raw!AJ95:AJ98)</f>
        <v>21762.054616706424</v>
      </c>
      <c r="K94" s="193">
        <f>-FCyI_raw!AI98/J94</f>
        <v>6.375988269169919E-3</v>
      </c>
    </row>
    <row r="95" spans="1:11">
      <c r="A95" s="2">
        <v>45107</v>
      </c>
      <c r="B95" s="193">
        <f>FCyI_raw!AM99</f>
        <v>0.59139486303119881</v>
      </c>
      <c r="C95" s="194">
        <f>FCyI_raw!BI99</f>
        <v>-6.5292873254109818E-2</v>
      </c>
      <c r="D95" s="195">
        <f>SUM(FCyI_raw!BM96:BM99)</f>
        <v>1381440022.6848416</v>
      </c>
      <c r="E95" s="195">
        <f>SUM(FCyI_raw!BN96:BN99)</f>
        <v>318145600.60639995</v>
      </c>
      <c r="F95" s="195">
        <f>SUM(FCyI_raw!BO96:BO99)</f>
        <v>2203765675.1911998</v>
      </c>
      <c r="G95" s="193">
        <f>FCyI_raw!AD99/FCyI_raw!AD95-1</f>
        <v>7.854671683343617E-2</v>
      </c>
      <c r="H95" s="193">
        <f>FCyI_raw!AX99</f>
        <v>6.3941950976416528E-2</v>
      </c>
      <c r="I95" s="193">
        <f>FCyI_raw!AY99</f>
        <v>2.887896344393566E-2</v>
      </c>
      <c r="J95" s="184">
        <f>FCyI_raw!M99/AVERAGE(FCyI_raw!AJ96:AJ99)</f>
        <v>22822.638598706006</v>
      </c>
      <c r="K95" s="193">
        <f>-FCyI_raw!AI99/J95</f>
        <v>1.207799979236693E-2</v>
      </c>
    </row>
    <row r="96" spans="1:11">
      <c r="A96" s="2">
        <v>45199</v>
      </c>
      <c r="B96" s="193">
        <f>FCyI_raw!AM100</f>
        <v>0.60837883663985592</v>
      </c>
      <c r="C96" s="194">
        <f>FCyI_raw!BI100</f>
        <v>-6.1173997926649237E-2</v>
      </c>
      <c r="D96" s="195">
        <f>SUM(FCyI_raw!BM97:BM100)</f>
        <v>1425027534.1343999</v>
      </c>
      <c r="E96" s="195">
        <f>SUM(FCyI_raw!BN97:BN100)</f>
        <v>317167927.30019999</v>
      </c>
      <c r="F96" s="195">
        <f>SUM(FCyI_raw!BO97:BO100)</f>
        <v>2182703525.1536617</v>
      </c>
      <c r="G96" s="193">
        <f>FCyI_raw!AD100/FCyI_raw!AD96-1</f>
        <v>0.10338215589336053</v>
      </c>
      <c r="H96" s="193">
        <f>FCyI_raw!AX100</f>
        <v>7.043017548554395E-2</v>
      </c>
      <c r="I96" s="193">
        <f>FCyI_raw!AY100</f>
        <v>3.2714314038055928E-2</v>
      </c>
      <c r="J96" s="184">
        <f>FCyI_raw!M100/AVERAGE(FCyI_raw!AJ97:AJ100)</f>
        <v>23696.708946140505</v>
      </c>
      <c r="K96" s="193">
        <f>-FCyI_raw!AI100/J96</f>
        <v>1.5541939165002606E-2</v>
      </c>
    </row>
    <row r="97" spans="1:11">
      <c r="A97" s="2">
        <v>45291</v>
      </c>
      <c r="B97" s="193">
        <f>FCyI_raw!AM101</f>
        <v>0.6203789783486392</v>
      </c>
      <c r="C97" s="194">
        <f>FCyI_raw!BI101</f>
        <v>-5.4556377596500227E-2</v>
      </c>
      <c r="D97" s="195">
        <f>SUM(FCyI_raw!BM98:BM101)</f>
        <v>1517892784.6911001</v>
      </c>
      <c r="E97" s="195">
        <f>SUM(FCyI_raw!BN98:BN101)</f>
        <v>342251238.5941</v>
      </c>
      <c r="F97" s="195">
        <f>SUM(FCyI_raw!BO98:BO101)</f>
        <v>2243359783.4924612</v>
      </c>
      <c r="G97" s="193">
        <f>FCyI_raw!AD101/FCyI_raw!AD97-1</f>
        <v>0.13333939283766583</v>
      </c>
      <c r="H97" s="193">
        <f>FCyI_raw!AX101</f>
        <v>7.1353187898294854E-2</v>
      </c>
      <c r="I97" s="193">
        <f>FCyI_raw!AY101</f>
        <v>3.4106813454627807E-2</v>
      </c>
      <c r="J97" s="184">
        <f>FCyI_raw!M101/AVERAGE(FCyI_raw!AJ98:AJ101)</f>
        <v>24349.327582344886</v>
      </c>
      <c r="K97" s="193">
        <f>-FCyI_raw!AI101/J97</f>
        <v>6.1195381119522252E-3</v>
      </c>
    </row>
    <row r="98" spans="1:11">
      <c r="A98" s="2">
        <v>45382</v>
      </c>
      <c r="B98" s="193">
        <f>FCyI_raw!AM102</f>
        <v>0.62639650888039689</v>
      </c>
      <c r="C98" s="194">
        <f>FCyI_raw!BI102</f>
        <v>-6.3048599285295048E-2</v>
      </c>
      <c r="D98" s="195">
        <f>SUM(FCyI_raw!BM99:BM102)</f>
        <v>1587348893.0750103</v>
      </c>
      <c r="E98" s="195">
        <f>SUM(FCyI_raw!BN99:BN102)</f>
        <v>338412360.75119996</v>
      </c>
      <c r="F98" s="195">
        <f>SUM(FCyI_raw!BO99:BO102)</f>
        <v>2249094828.3671446</v>
      </c>
      <c r="G98" s="193">
        <f>FCyI_raw!AD102/FCyI_raw!AD98-1</f>
        <v>0.12043479227332332</v>
      </c>
      <c r="H98" s="193">
        <f>FCyI_raw!AX102</f>
        <v>6.9543638742234543E-2</v>
      </c>
      <c r="I98" s="193">
        <f>FCyI_raw!AY102</f>
        <v>3.4492848584805169E-2</v>
      </c>
      <c r="J98" s="184">
        <f>FCyI_raw!M102/AVERAGE(FCyI_raw!AJ99:AJ102)</f>
        <v>24444.556131820136</v>
      </c>
      <c r="K98" s="193">
        <f>-FCyI_raw!AI102/J98</f>
        <v>6.0956982543284195E-3</v>
      </c>
    </row>
    <row r="99" spans="1:11">
      <c r="A99" s="2">
        <v>45473</v>
      </c>
      <c r="B99" s="193">
        <f>FCyI_raw!AM103</f>
        <v>0.63086374066632223</v>
      </c>
      <c r="C99" s="194">
        <f>FCyI_raw!BI103</f>
        <v>-4.6206520639965998E-2</v>
      </c>
      <c r="D99" s="195">
        <f>SUM(FCyI_raw!BM100:BM103)</f>
        <v>1673259347.88381</v>
      </c>
      <c r="E99" s="195">
        <f>SUM(FCyI_raw!BN100:BN103)</f>
        <v>346674235.0388</v>
      </c>
      <c r="F99" s="195">
        <f>SUM(FCyI_raw!BO100:BO103)</f>
        <v>2370183657.1531444</v>
      </c>
      <c r="G99" s="193">
        <f>FCyI_raw!AD103/FCyI_raw!AD99-1</f>
        <v>9.2331785289988089E-2</v>
      </c>
      <c r="H99" s="193">
        <f>FCyI_raw!AX103</f>
        <v>6.6260349385578315E-2</v>
      </c>
      <c r="I99" s="193">
        <f>FCyI_raw!AY103</f>
        <v>3.2513485156892286E-2</v>
      </c>
      <c r="J99" s="184">
        <f>FCyI_raw!M103/AVERAGE(FCyI_raw!AJ100:AJ103)</f>
        <v>24804.190551185849</v>
      </c>
      <c r="K99" s="193">
        <f>-FCyI_raw!AI103/J99</f>
        <v>6.0073171036595383E-3</v>
      </c>
    </row>
    <row r="100" spans="1:11">
      <c r="A100" s="2">
        <v>45565</v>
      </c>
      <c r="B100" s="193">
        <f>FCyI_raw!AM104</f>
        <v>0.64935229360687508</v>
      </c>
      <c r="C100" s="194">
        <f>FCyI_raw!BI104</f>
        <v>-4.1036255756247919E-2</v>
      </c>
      <c r="D100" s="195">
        <f>SUM(FCyI_raw!BM101:BM104)</f>
        <v>1783160222.1878815</v>
      </c>
      <c r="E100" s="195">
        <f>SUM(FCyI_raw!BN101:BN104)</f>
        <v>385893165.04920715</v>
      </c>
      <c r="F100" s="195">
        <f>SUM(FCyI_raw!BO101:BO104)</f>
        <v>2505569660.8529472</v>
      </c>
      <c r="G100" s="193">
        <f>FCyI_raw!AD104/FCyI_raw!AD100-1</f>
        <v>6.3053537404995641E-2</v>
      </c>
      <c r="H100" s="193">
        <f>FCyI_raw!AX104</f>
        <v>6.6458950649749216E-2</v>
      </c>
      <c r="I100" s="193">
        <f>FCyI_raw!AY104</f>
        <v>3.2712086421063186E-2</v>
      </c>
      <c r="J100" s="184">
        <f>FCyI_raw!M104/AVERAGE(FCyI_raw!AJ101:AJ104)</f>
        <v>25508.93417406837</v>
      </c>
      <c r="K100" s="193">
        <f>-FCyI_raw!AI104/J100</f>
        <v>5.8413509997624607E-3</v>
      </c>
    </row>
    <row r="101" spans="1:11">
      <c r="G101" s="193"/>
    </row>
  </sheetData>
  <pageMargins left="0.7" right="0.7" top="0.75" bottom="0.75" header="0.3" footer="0.3"/>
  <ignoredErrors>
    <ignoredError sqref="D4:D100 E4:E100 F4:F100 J2:J100" formulaRange="1"/>
    <ignoredError sqref="G2:G3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B6A3-50AE-F147-B1EC-0D158BC7280F}">
  <dimension ref="A1:J88"/>
  <sheetViews>
    <sheetView zoomScale="109" workbookViewId="0">
      <selection activeCell="H2" sqref="H2:J35"/>
    </sheetView>
  </sheetViews>
  <sheetFormatPr baseColWidth="10" defaultRowHeight="15"/>
  <cols>
    <col min="1" max="1" width="7.1640625" style="1" bestFit="1" customWidth="1"/>
    <col min="2" max="2" width="20.1640625" bestFit="1" customWidth="1"/>
    <col min="3" max="3" width="15" bestFit="1" customWidth="1"/>
    <col min="4" max="4" width="16" bestFit="1" customWidth="1"/>
    <col min="5" max="5" width="15.83203125" bestFit="1" customWidth="1"/>
    <col min="6" max="6" width="16" bestFit="1" customWidth="1"/>
    <col min="7" max="7" width="25.1640625" bestFit="1" customWidth="1"/>
    <col min="8" max="8" width="20.83203125" bestFit="1" customWidth="1"/>
    <col min="9" max="9" width="32.83203125" bestFit="1" customWidth="1"/>
    <col min="10" max="10" width="21.1640625" bestFit="1" customWidth="1"/>
  </cols>
  <sheetData>
    <row r="1" spans="1:10">
      <c r="A1" s="1" t="s">
        <v>347</v>
      </c>
      <c r="B1" t="s">
        <v>1236</v>
      </c>
      <c r="C1" t="s">
        <v>1237</v>
      </c>
      <c r="D1" t="s">
        <v>1238</v>
      </c>
      <c r="E1" t="s">
        <v>1239</v>
      </c>
      <c r="F1" t="s">
        <v>1240</v>
      </c>
      <c r="G1" t="s">
        <v>1241</v>
      </c>
      <c r="H1" t="s">
        <v>1242</v>
      </c>
      <c r="I1" t="s">
        <v>1243</v>
      </c>
      <c r="J1" t="s">
        <v>1244</v>
      </c>
    </row>
    <row r="2" spans="1:10">
      <c r="A2" s="2">
        <v>37711</v>
      </c>
      <c r="B2" s="193">
        <f>FCyI_data_base!B14/FCyI_data_base!B10-1</f>
        <v>0.19452116181872792</v>
      </c>
      <c r="C2" s="196">
        <f>FCyI_data_base!C14</f>
        <v>1.0091194673649051E-2</v>
      </c>
      <c r="D2" s="195">
        <f>FCyI_data_base!D14-FCyI_data_base!D10</f>
        <v>0</v>
      </c>
      <c r="E2" s="195">
        <f>FCyI_data_base!E14-FCyI_data_base!E10</f>
        <v>0</v>
      </c>
      <c r="F2" s="195">
        <f>FCyI_data_base!F14-FCyI_data_base!F10</f>
        <v>0</v>
      </c>
      <c r="G2" s="193">
        <v>5.5494163999999999E-2</v>
      </c>
      <c r="H2" s="192">
        <f>-FCyI_data_base!H14</f>
        <v>-0.14329231283619023</v>
      </c>
      <c r="I2" s="192">
        <f>-FCyI_data_base!I14</f>
        <v>-0.12100995784913335</v>
      </c>
      <c r="J2" s="192">
        <f>FCyI_data_base!K14</f>
        <v>0.18774683529464173</v>
      </c>
    </row>
    <row r="3" spans="1:10">
      <c r="A3" s="2">
        <v>37802</v>
      </c>
      <c r="B3" s="193">
        <f>FCyI_data_base!B15/FCyI_data_base!B11-1</f>
        <v>0.17006135579490644</v>
      </c>
      <c r="C3" s="196">
        <f>FCyI_data_base!C15</f>
        <v>9.5392185648369848E-3</v>
      </c>
      <c r="D3" s="195">
        <f>FCyI_data_base!D15-FCyI_data_base!D11</f>
        <v>1414983.4545907304</v>
      </c>
      <c r="E3" s="195">
        <f>FCyI_data_base!E15-FCyI_data_base!E11</f>
        <v>0</v>
      </c>
      <c r="F3" s="195">
        <f>FCyI_data_base!F15-FCyI_data_base!F11</f>
        <v>5957582.4194990993</v>
      </c>
      <c r="G3" s="193">
        <v>7.8365188700000005E-2</v>
      </c>
      <c r="H3" s="192">
        <f>-FCyI_data_base!H15</f>
        <v>-0.14329231283619023</v>
      </c>
      <c r="I3" s="192">
        <f>-FCyI_data_base!I15</f>
        <v>-0.12100995784913335</v>
      </c>
      <c r="J3" s="192">
        <f>FCyI_data_base!K15</f>
        <v>0.19972133996698771</v>
      </c>
    </row>
    <row r="4" spans="1:10">
      <c r="A4" s="2">
        <v>37894</v>
      </c>
      <c r="B4" s="193">
        <f>FCyI_data_base!B16/FCyI_data_base!B12-1</f>
        <v>0.10010361376626697</v>
      </c>
      <c r="C4" s="196">
        <f>FCyI_data_base!C16</f>
        <v>9.8755897745030907E-3</v>
      </c>
      <c r="D4" s="195">
        <f>FCyI_data_base!D16-FCyI_data_base!D12</f>
        <v>3095582.1269206554</v>
      </c>
      <c r="E4" s="195">
        <f>FCyI_data_base!E16-FCyI_data_base!E12</f>
        <v>0</v>
      </c>
      <c r="F4" s="195">
        <f>FCyI_data_base!F16-FCyI_data_base!F12</f>
        <v>13602223.140029609</v>
      </c>
      <c r="G4" s="193">
        <v>8.1840299000000005E-2</v>
      </c>
      <c r="H4" s="192">
        <f>-FCyI_data_base!H16</f>
        <v>-0.14329231283619023</v>
      </c>
      <c r="I4" s="192">
        <f>-FCyI_data_base!I16</f>
        <v>-0.12100995784913335</v>
      </c>
      <c r="J4" s="192">
        <f>FCyI_data_base!K16</f>
        <v>0.19072439768823074</v>
      </c>
    </row>
    <row r="5" spans="1:10">
      <c r="A5" s="2">
        <v>37986</v>
      </c>
      <c r="B5" s="193">
        <f>FCyI_data_base!B17/FCyI_data_base!B13-1</f>
        <v>8.7257302235075773E-2</v>
      </c>
      <c r="C5" s="196">
        <f>FCyI_data_base!C17</f>
        <v>1.0081925146958812E-2</v>
      </c>
      <c r="D5" s="195">
        <f>FCyI_data_base!D17-FCyI_data_base!D13</f>
        <v>6130084.0007580891</v>
      </c>
      <c r="E5" s="195">
        <f>FCyI_data_base!E17-FCyI_data_base!E13</f>
        <v>0</v>
      </c>
      <c r="F5" s="195">
        <f>FCyI_data_base!F17-FCyI_data_base!F13</f>
        <v>19332160.52538307</v>
      </c>
      <c r="G5" s="193">
        <v>5.9942962700000005E-2</v>
      </c>
      <c r="H5" s="192">
        <f>-FCyI_data_base!H17</f>
        <v>-0.14329231283619023</v>
      </c>
      <c r="I5" s="192">
        <f>-FCyI_data_base!I17</f>
        <v>-0.12100995784913335</v>
      </c>
      <c r="J5" s="192">
        <f>FCyI_data_base!K17</f>
        <v>0.18303577695727588</v>
      </c>
    </row>
    <row r="6" spans="1:10">
      <c r="A6" s="2">
        <v>38077</v>
      </c>
      <c r="B6" s="193">
        <f>FCyI_data_base!B18/FCyI_data_base!B14-1</f>
        <v>1.8390449072182902E-2</v>
      </c>
      <c r="C6" s="196">
        <f>FCyI_data_base!C18</f>
        <v>1.1465574856047718E-2</v>
      </c>
      <c r="D6" s="195">
        <f>FCyI_data_base!D18-FCyI_data_base!D14</f>
        <v>11240452.054358706</v>
      </c>
      <c r="E6" s="195">
        <f>FCyI_data_base!E18-FCyI_data_base!E14</f>
        <v>0</v>
      </c>
      <c r="F6" s="195">
        <f>FCyI_data_base!F18-FCyI_data_base!F14</f>
        <v>59718446.921847671</v>
      </c>
      <c r="G6" s="193">
        <v>5.5006412500000004E-2</v>
      </c>
      <c r="H6" s="192">
        <f>-FCyI_data_base!H18</f>
        <v>-0.14505425434915886</v>
      </c>
      <c r="I6" s="192">
        <f>-FCyI_data_base!I18</f>
        <v>-9.3767669450826902E-2</v>
      </c>
      <c r="J6" s="192">
        <f>FCyI_data_base!K18</f>
        <v>0.18986343358195612</v>
      </c>
    </row>
    <row r="7" spans="1:10">
      <c r="A7" s="2">
        <v>38168</v>
      </c>
      <c r="B7" s="193">
        <f>FCyI_data_base!B19/FCyI_data_base!B15-1</f>
        <v>-1.223056038817949E-2</v>
      </c>
      <c r="C7" s="196">
        <f>FCyI_data_base!C19</f>
        <v>1.1187505701184604E-2</v>
      </c>
      <c r="D7" s="195">
        <f>FCyI_data_base!D19-FCyI_data_base!D15</f>
        <v>15874446.837977193</v>
      </c>
      <c r="E7" s="195">
        <f>FCyI_data_base!E19-FCyI_data_base!E15</f>
        <v>0</v>
      </c>
      <c r="F7" s="195">
        <f>FCyI_data_base!F19-FCyI_data_base!F15</f>
        <v>98599728.609655589</v>
      </c>
      <c r="G7" s="193">
        <v>3.9243987000000001E-2</v>
      </c>
      <c r="H7" s="192">
        <f>-FCyI_data_base!H19</f>
        <v>-0.14164071838024389</v>
      </c>
      <c r="I7" s="192">
        <f>-FCyI_data_base!I19</f>
        <v>-7.1483681412257652E-2</v>
      </c>
      <c r="J7" s="192">
        <f>FCyI_data_base!K19</f>
        <v>0.18388166575256598</v>
      </c>
    </row>
    <row r="8" spans="1:10">
      <c r="A8" s="2">
        <v>38260</v>
      </c>
      <c r="B8" s="193">
        <f>FCyI_data_base!B20/FCyI_data_base!B16-1</f>
        <v>3.138671779750557E-2</v>
      </c>
      <c r="C8" s="196">
        <f>FCyI_data_base!C20</f>
        <v>1.415533290185398E-2</v>
      </c>
      <c r="D8" s="195">
        <f>FCyI_data_base!D20-FCyI_data_base!D16</f>
        <v>21480886.679278128</v>
      </c>
      <c r="E8" s="195">
        <f>FCyI_data_base!E20-FCyI_data_base!E16</f>
        <v>0</v>
      </c>
      <c r="F8" s="195">
        <f>FCyI_data_base!F20-FCyI_data_base!F16</f>
        <v>137617994.83692029</v>
      </c>
      <c r="G8" s="193">
        <v>-2.4239978700000001E-2</v>
      </c>
      <c r="H8" s="192">
        <f>-FCyI_data_base!H20</f>
        <v>-0.13522504290954124</v>
      </c>
      <c r="I8" s="192">
        <f>-FCyI_data_base!I20</f>
        <v>-6.8432727808162341E-2</v>
      </c>
      <c r="J8" s="192">
        <f>FCyI_data_base!K20</f>
        <v>0.18447871925873893</v>
      </c>
    </row>
    <row r="9" spans="1:10">
      <c r="A9" s="2">
        <v>38352</v>
      </c>
      <c r="B9" s="193">
        <f>FCyI_data_base!B21/FCyI_data_base!B17-1</f>
        <v>6.4922118228319281E-2</v>
      </c>
      <c r="C9" s="196">
        <f>FCyI_data_base!C21</f>
        <v>1.5200515399732377E-2</v>
      </c>
      <c r="D9" s="195">
        <f>FCyI_data_base!D21-FCyI_data_base!D17</f>
        <v>25872901.132934213</v>
      </c>
      <c r="E9" s="195">
        <f>FCyI_data_base!E21-FCyI_data_base!E17</f>
        <v>0</v>
      </c>
      <c r="F9" s="195">
        <f>FCyI_data_base!F21-FCyI_data_base!F17</f>
        <v>183549457.14727134</v>
      </c>
      <c r="G9" s="193">
        <v>-5.5193290900000004E-2</v>
      </c>
      <c r="H9" s="192">
        <f>-FCyI_data_base!H21</f>
        <v>-0.12732958530627847</v>
      </c>
      <c r="I9" s="192">
        <f>-FCyI_data_base!I21</f>
        <v>-6.7199313474121947E-2</v>
      </c>
      <c r="J9" s="192">
        <f>FCyI_data_base!K21</f>
        <v>0.16915503167108323</v>
      </c>
    </row>
    <row r="10" spans="1:10">
      <c r="A10" s="2">
        <v>38442</v>
      </c>
      <c r="B10" s="193">
        <f>FCyI_data_base!B22/FCyI_data_base!B18-1</f>
        <v>3.426003958562629E-2</v>
      </c>
      <c r="C10" s="196">
        <f>FCyI_data_base!C22</f>
        <v>1.3885765438426484E-2</v>
      </c>
      <c r="D10" s="195">
        <f>FCyI_data_base!D22-FCyI_data_base!D18</f>
        <v>27289940.187525876</v>
      </c>
      <c r="E10" s="195">
        <f>FCyI_data_base!E22-FCyI_data_base!E18</f>
        <v>0</v>
      </c>
      <c r="F10" s="195">
        <f>FCyI_data_base!F22-FCyI_data_base!F18</f>
        <v>145098048.17103621</v>
      </c>
      <c r="G10" s="193">
        <v>-7.7624507800000006E-2</v>
      </c>
      <c r="H10" s="192">
        <f>-FCyI_data_base!H22</f>
        <v>-0.13206530434622482</v>
      </c>
      <c r="I10" s="192">
        <f>-FCyI_data_base!I22</f>
        <v>-5.8484786805220915E-2</v>
      </c>
      <c r="J10" s="192">
        <f>FCyI_data_base!K22</f>
        <v>0.16433537382207386</v>
      </c>
    </row>
    <row r="11" spans="1:10">
      <c r="A11" s="2">
        <v>38533</v>
      </c>
      <c r="B11" s="193">
        <f>FCyI_data_base!B23/FCyI_data_base!B19-1</f>
        <v>8.4949887935547252E-2</v>
      </c>
      <c r="C11" s="196">
        <f>FCyI_data_base!C23</f>
        <v>1.8463535427445291E-2</v>
      </c>
      <c r="D11" s="195">
        <f>FCyI_data_base!D23-FCyI_data_base!D19</f>
        <v>25442206.705595128</v>
      </c>
      <c r="E11" s="195">
        <f>FCyI_data_base!E23-FCyI_data_base!E19</f>
        <v>0</v>
      </c>
      <c r="F11" s="195">
        <f>FCyI_data_base!F23-FCyI_data_base!F19</f>
        <v>86058811.804366708</v>
      </c>
      <c r="G11" s="193">
        <v>-4.0048268499999998E-2</v>
      </c>
      <c r="H11" s="192">
        <f>-FCyI_data_base!H23</f>
        <v>-0.12438403090862445</v>
      </c>
      <c r="I11" s="192">
        <f>-FCyI_data_base!I23</f>
        <v>-6.0617005254982273E-2</v>
      </c>
      <c r="J11" s="192">
        <f>FCyI_data_base!K23</f>
        <v>0.15616874981572063</v>
      </c>
    </row>
    <row r="12" spans="1:10">
      <c r="A12" s="2">
        <v>38625</v>
      </c>
      <c r="B12" s="193">
        <f>FCyI_data_base!B24/FCyI_data_base!B20-1</f>
        <v>9.4536741103754318E-2</v>
      </c>
      <c r="C12" s="196">
        <f>FCyI_data_base!C24</f>
        <v>1.7572124286212701E-2</v>
      </c>
      <c r="D12" s="195">
        <f>FCyI_data_base!D24-FCyI_data_base!D20</f>
        <v>22721800.962480471</v>
      </c>
      <c r="E12" s="195">
        <f>FCyI_data_base!E24-FCyI_data_base!E20</f>
        <v>347790.88591479883</v>
      </c>
      <c r="F12" s="195">
        <f>FCyI_data_base!F24-FCyI_data_base!F20</f>
        <v>24544270.653511286</v>
      </c>
      <c r="G12" s="193">
        <v>-6.6922676200000001E-3</v>
      </c>
      <c r="H12" s="192">
        <f>-FCyI_data_base!H24</f>
        <v>-0.11471135291033382</v>
      </c>
      <c r="I12" s="192">
        <f>-FCyI_data_base!I24</f>
        <v>-6.0830045324550802E-2</v>
      </c>
      <c r="J12" s="192">
        <f>FCyI_data_base!K24</f>
        <v>0.14413247186589867</v>
      </c>
    </row>
    <row r="13" spans="1:10">
      <c r="A13" s="2">
        <v>38717</v>
      </c>
      <c r="B13" s="193">
        <f>FCyI_data_base!B25/FCyI_data_base!B21-1</f>
        <v>0.15375925201743224</v>
      </c>
      <c r="C13" s="196">
        <f>FCyI_data_base!C25</f>
        <v>2.1226916516147235E-2</v>
      </c>
      <c r="D13" s="195">
        <f>FCyI_data_base!D25-FCyI_data_base!D21</f>
        <v>20687814.171675935</v>
      </c>
      <c r="E13" s="195">
        <f>FCyI_data_base!E25-FCyI_data_base!E21</f>
        <v>1124219.3587441891</v>
      </c>
      <c r="F13" s="195">
        <f>FCyI_data_base!F25-FCyI_data_base!F21</f>
        <v>-31647996.981781691</v>
      </c>
      <c r="G13" s="193">
        <v>-2.5824439999999997E-3</v>
      </c>
      <c r="H13" s="192">
        <f>-FCyI_data_base!H25</f>
        <v>-0.10852403369083286</v>
      </c>
      <c r="I13" s="192">
        <f>-FCyI_data_base!I25</f>
        <v>-5.8809219707071231E-2</v>
      </c>
      <c r="J13" s="192">
        <f>FCyI_data_base!K25</f>
        <v>0.14975102361126852</v>
      </c>
    </row>
    <row r="14" spans="1:10">
      <c r="A14" s="2">
        <v>38807</v>
      </c>
      <c r="B14" s="193">
        <f>FCyI_data_base!B26/FCyI_data_base!B22-1</f>
        <v>0.1647744694818718</v>
      </c>
      <c r="C14" s="196">
        <f>FCyI_data_base!C26</f>
        <v>2.0220826990609772E-2</v>
      </c>
      <c r="D14" s="195">
        <f>FCyI_data_base!D26-FCyI_data_base!D22</f>
        <v>20390089.315466434</v>
      </c>
      <c r="E14" s="195">
        <f>FCyI_data_base!E26-FCyI_data_base!E22</f>
        <v>2260608.039829202</v>
      </c>
      <c r="F14" s="195">
        <f>FCyI_data_base!F26-FCyI_data_base!F22</f>
        <v>-26209564.656054437</v>
      </c>
      <c r="G14" s="193">
        <v>-6.1239886600000001E-4</v>
      </c>
      <c r="H14" s="192">
        <f>-FCyI_data_base!H26</f>
        <v>-1.3592561071344628E-2</v>
      </c>
      <c r="I14" s="192">
        <f>-FCyI_data_base!I26</f>
        <v>-5.0026314772482428E-2</v>
      </c>
      <c r="J14" s="192">
        <f>FCyI_data_base!K26</f>
        <v>0.15266559826610149</v>
      </c>
    </row>
    <row r="15" spans="1:10">
      <c r="A15" s="2">
        <v>38898</v>
      </c>
      <c r="B15" s="193">
        <f>FCyI_data_base!B27/FCyI_data_base!B23-1</f>
        <v>0.14405953156199258</v>
      </c>
      <c r="C15" s="196">
        <f>FCyI_data_base!C27</f>
        <v>2.2085404987005633E-2</v>
      </c>
      <c r="D15" s="195">
        <f>FCyI_data_base!D27-FCyI_data_base!D23</f>
        <v>24116254.410517067</v>
      </c>
      <c r="E15" s="195">
        <f>FCyI_data_base!E27-FCyI_data_base!E23</f>
        <v>4025348.2451599175</v>
      </c>
      <c r="F15" s="195">
        <f>FCyI_data_base!F27-FCyI_data_base!F23</f>
        <v>5839984.1206272542</v>
      </c>
      <c r="G15" s="193">
        <v>-2.2786860999999999E-2</v>
      </c>
      <c r="H15" s="192">
        <f>-FCyI_data_base!H27</f>
        <v>-0.10081313311317297</v>
      </c>
      <c r="I15" s="192">
        <f>-FCyI_data_base!I27</f>
        <v>-5.0210666536388227E-2</v>
      </c>
      <c r="J15" s="192">
        <f>FCyI_data_base!K27</f>
        <v>0.15264294702873632</v>
      </c>
    </row>
    <row r="16" spans="1:10">
      <c r="A16" s="2">
        <v>38990</v>
      </c>
      <c r="B16" s="193">
        <f>FCyI_data_base!B28/FCyI_data_base!B24-1</f>
        <v>8.3040211174846723E-2</v>
      </c>
      <c r="C16" s="196">
        <f>FCyI_data_base!C28</f>
        <v>2.2114353945689072E-2</v>
      </c>
      <c r="D16" s="195">
        <f>FCyI_data_base!D28-FCyI_data_base!D24</f>
        <v>26005676.815748513</v>
      </c>
      <c r="E16" s="195">
        <f>FCyI_data_base!E28-FCyI_data_base!E24</f>
        <v>5575530.1100160666</v>
      </c>
      <c r="F16" s="195">
        <f>FCyI_data_base!F28-FCyI_data_base!F24</f>
        <v>64735638.492527634</v>
      </c>
      <c r="G16" s="193">
        <v>-2.4768079099999996E-2</v>
      </c>
      <c r="H16" s="192">
        <f>-FCyI_data_base!H28</f>
        <v>-7.7977320089031119E-2</v>
      </c>
      <c r="I16" s="192">
        <f>-FCyI_data_base!I28</f>
        <v>-4.303435377453059E-2</v>
      </c>
      <c r="J16" s="192">
        <f>FCyI_data_base!K28</f>
        <v>0.15425825723911521</v>
      </c>
    </row>
    <row r="17" spans="1:10">
      <c r="A17" s="2">
        <v>39082</v>
      </c>
      <c r="B17" s="193">
        <f>FCyI_data_base!B29/FCyI_data_base!B25-1</f>
        <v>6.6884422119560361E-2</v>
      </c>
      <c r="C17" s="196">
        <f>FCyI_data_base!C29</f>
        <v>2.7069006673027807E-2</v>
      </c>
      <c r="D17" s="195">
        <f>FCyI_data_base!D29-FCyI_data_base!D25</f>
        <v>28824195.600416139</v>
      </c>
      <c r="E17" s="195">
        <f>FCyI_data_base!E29-FCyI_data_base!E25</f>
        <v>6913207.729204284</v>
      </c>
      <c r="F17" s="195">
        <f>FCyI_data_base!F29-FCyI_data_base!F25</f>
        <v>79615606.410200864</v>
      </c>
      <c r="G17" s="193">
        <v>3.59677814E-3</v>
      </c>
      <c r="H17" s="192">
        <f>-FCyI_data_base!H29</f>
        <v>-8.6773444961432855E-2</v>
      </c>
      <c r="I17" s="192">
        <f>-FCyI_data_base!I29</f>
        <v>-4.7100006893981611E-2</v>
      </c>
      <c r="J17" s="192">
        <f>FCyI_data_base!K29</f>
        <v>0.15205227220266951</v>
      </c>
    </row>
    <row r="18" spans="1:10">
      <c r="A18" s="2">
        <v>39172</v>
      </c>
      <c r="B18" s="193">
        <f>FCyI_data_base!B30/FCyI_data_base!B26-1</f>
        <v>0.12882375850387695</v>
      </c>
      <c r="C18" s="196">
        <f>FCyI_data_base!C30</f>
        <v>3.2634689932735481E-2</v>
      </c>
      <c r="D18" s="195">
        <f>FCyI_data_base!D30-FCyI_data_base!D26</f>
        <v>32769782.324364409</v>
      </c>
      <c r="E18" s="195">
        <f>FCyI_data_base!E30-FCyI_data_base!E26</f>
        <v>8189304.4841821771</v>
      </c>
      <c r="F18" s="195">
        <f>FCyI_data_base!F30-FCyI_data_base!F26</f>
        <v>67205674.913030684</v>
      </c>
      <c r="G18" s="193">
        <v>1.9363833100000002E-2</v>
      </c>
      <c r="H18" s="192">
        <f>-FCyI_data_base!H30</f>
        <v>-8.8800947417900442E-2</v>
      </c>
      <c r="I18" s="192">
        <f>-FCyI_data_base!I30</f>
        <v>-4.4564972269479322E-2</v>
      </c>
      <c r="J18" s="192">
        <f>FCyI_data_base!K30</f>
        <v>0.16236972856501239</v>
      </c>
    </row>
    <row r="19" spans="1:10">
      <c r="A19" s="2">
        <v>39263</v>
      </c>
      <c r="B19" s="193">
        <f>FCyI_data_base!B31/FCyI_data_base!B27-1</f>
        <v>0.21256050606329113</v>
      </c>
      <c r="C19" s="196">
        <f>FCyI_data_base!C31</f>
        <v>3.8104552728193006E-2</v>
      </c>
      <c r="D19" s="195">
        <f>FCyI_data_base!D31-FCyI_data_base!D27</f>
        <v>38259874.840145543</v>
      </c>
      <c r="E19" s="195">
        <f>FCyI_data_base!E31-FCyI_data_base!E27</f>
        <v>9451528.6323594563</v>
      </c>
      <c r="F19" s="195">
        <f>FCyI_data_base!F31-FCyI_data_base!F27</f>
        <v>68687988.443198979</v>
      </c>
      <c r="G19" s="193">
        <v>5.85872349E-2</v>
      </c>
      <c r="H19" s="192">
        <f>-FCyI_data_base!H31</f>
        <v>-8.0224303342061029E-2</v>
      </c>
      <c r="I19" s="192">
        <f>-FCyI_data_base!I31</f>
        <v>-3.9320020841701567E-2</v>
      </c>
      <c r="J19" s="192">
        <f>FCyI_data_base!K31</f>
        <v>0.16726987817261088</v>
      </c>
    </row>
    <row r="20" spans="1:10">
      <c r="A20" s="2">
        <v>39355</v>
      </c>
      <c r="B20" s="193">
        <f>FCyI_data_base!B32/FCyI_data_base!B28-1</f>
        <v>0.43791553202998434</v>
      </c>
      <c r="C20" s="196">
        <f>FCyI_data_base!C32</f>
        <v>5.5540830574092565E-2</v>
      </c>
      <c r="D20" s="195">
        <f>FCyI_data_base!D32-FCyI_data_base!D28</f>
        <v>52088906.29447782</v>
      </c>
      <c r="E20" s="195">
        <f>FCyI_data_base!E32-FCyI_data_base!E28</f>
        <v>11906179.939013353</v>
      </c>
      <c r="F20" s="195">
        <f>FCyI_data_base!F32-FCyI_data_base!F28</f>
        <v>42156219.237290502</v>
      </c>
      <c r="G20" s="193">
        <v>7.6086056499999999E-2</v>
      </c>
      <c r="H20" s="192">
        <f>-FCyI_data_base!H32</f>
        <v>3.1342041303884557E-2</v>
      </c>
      <c r="I20" s="192">
        <f>-FCyI_data_base!I32</f>
        <v>-3.2657480075630851E-2</v>
      </c>
      <c r="J20" s="192">
        <f>FCyI_data_base!K32</f>
        <v>0.17261248146287939</v>
      </c>
    </row>
    <row r="21" spans="1:10">
      <c r="A21" s="2">
        <v>39447</v>
      </c>
      <c r="B21" s="193">
        <f>FCyI_data_base!B33/FCyI_data_base!B29-1</f>
        <v>0.4971149376240207</v>
      </c>
      <c r="C21" s="196">
        <f>FCyI_data_base!C33</f>
        <v>6.8138187626130817E-2</v>
      </c>
      <c r="D21" s="195">
        <f>FCyI_data_base!D33-FCyI_data_base!D29</f>
        <v>69704964.42477937</v>
      </c>
      <c r="E21" s="195">
        <f>FCyI_data_base!E33-FCyI_data_base!E29</f>
        <v>14768728.214147318</v>
      </c>
      <c r="F21" s="195">
        <f>FCyI_data_base!F33-FCyI_data_base!F29</f>
        <v>99973687.433540046</v>
      </c>
      <c r="G21" s="193">
        <v>8.9019126800000001E-2</v>
      </c>
      <c r="H21" s="192">
        <f>-FCyI_data_base!H33</f>
        <v>-7.3507341451977792E-2</v>
      </c>
      <c r="I21" s="192">
        <f>-FCyI_data_base!I33</f>
        <v>-3.2846382704915356E-2</v>
      </c>
      <c r="J21" s="192">
        <f>FCyI_data_base!K33</f>
        <v>0.19422268472208565</v>
      </c>
    </row>
    <row r="22" spans="1:10">
      <c r="A22" s="2">
        <v>39538</v>
      </c>
      <c r="B22" s="193">
        <f>FCyI_data_base!B34/FCyI_data_base!B30-1</f>
        <v>0.48867452703224945</v>
      </c>
      <c r="C22" s="196">
        <f>FCyI_data_base!C34</f>
        <v>7.6012459354747694E-2</v>
      </c>
      <c r="D22" s="195">
        <f>FCyI_data_base!D34-FCyI_data_base!D30</f>
        <v>88299040.028981373</v>
      </c>
      <c r="E22" s="195">
        <f>FCyI_data_base!E34-FCyI_data_base!E30</f>
        <v>17633513.267235577</v>
      </c>
      <c r="F22" s="195">
        <f>FCyI_data_base!F34-FCyI_data_base!F30</f>
        <v>135220576.46129447</v>
      </c>
      <c r="G22" s="193">
        <v>8.5892001400000015E-2</v>
      </c>
      <c r="H22" s="192">
        <f>-FCyI_data_base!H34</f>
        <v>-7.0398825667857823E-2</v>
      </c>
      <c r="I22" s="192">
        <f>-FCyI_data_base!I34</f>
        <v>-2.6437767631665082E-2</v>
      </c>
      <c r="J22" s="192">
        <f>FCyI_data_base!K34</f>
        <v>0.20024496565293443</v>
      </c>
    </row>
    <row r="23" spans="1:10">
      <c r="A23" s="2">
        <v>39629</v>
      </c>
      <c r="B23" s="193">
        <f>FCyI_data_base!B35/FCyI_data_base!B31-1</f>
        <v>0.49126476547983611</v>
      </c>
      <c r="C23" s="196">
        <f>FCyI_data_base!C35</f>
        <v>8.3548772049949094E-2</v>
      </c>
      <c r="D23" s="195">
        <f>FCyI_data_base!D35-FCyI_data_base!D31</f>
        <v>107828306.92030182</v>
      </c>
      <c r="E23" s="195">
        <f>FCyI_data_base!E35-FCyI_data_base!E31</f>
        <v>20710229.751730755</v>
      </c>
      <c r="F23" s="195">
        <f>FCyI_data_base!F35-FCyI_data_base!F31</f>
        <v>140190747.72467434</v>
      </c>
      <c r="G23" s="193">
        <v>0.108076898</v>
      </c>
      <c r="H23" s="192">
        <f>-FCyI_data_base!H35</f>
        <v>-6.3784919541079829E-2</v>
      </c>
      <c r="I23" s="192">
        <f>-FCyI_data_base!I35</f>
        <v>-2.6734093029347442E-2</v>
      </c>
      <c r="J23" s="192">
        <f>FCyI_data_base!K35</f>
        <v>0.21548144314673526</v>
      </c>
    </row>
    <row r="24" spans="1:10">
      <c r="A24" s="2">
        <v>39721</v>
      </c>
      <c r="B24" s="193">
        <f>FCyI_data_base!B36/FCyI_data_base!B32-1</f>
        <v>0.38239509011417394</v>
      </c>
      <c r="C24" s="196">
        <f>FCyI_data_base!C36</f>
        <v>9.3887789653838316E-2</v>
      </c>
      <c r="D24" s="195">
        <f>FCyI_data_base!D36-FCyI_data_base!D32</f>
        <v>120039781.85373002</v>
      </c>
      <c r="E24" s="195">
        <f>FCyI_data_base!E36-FCyI_data_base!E32</f>
        <v>22208462.966319457</v>
      </c>
      <c r="F24" s="195">
        <f>FCyI_data_base!F36-FCyI_data_base!F32</f>
        <v>136382938.44541055</v>
      </c>
      <c r="G24" s="193">
        <v>0.105410688</v>
      </c>
      <c r="H24" s="192">
        <f>-FCyI_data_base!H36</f>
        <v>-6.7248050979717727E-2</v>
      </c>
      <c r="I24" s="192">
        <f>-FCyI_data_base!I36</f>
        <v>-1.9813685609829851E-2</v>
      </c>
      <c r="J24" s="192">
        <f>FCyI_data_base!K36</f>
        <v>0.2296351162989039</v>
      </c>
    </row>
    <row r="25" spans="1:10">
      <c r="A25" s="2">
        <v>39813</v>
      </c>
      <c r="B25" s="193">
        <f>FCyI_data_base!B37/FCyI_data_base!B33-1</f>
        <v>0.31821688397926318</v>
      </c>
      <c r="C25" s="196">
        <f>FCyI_data_base!C37</f>
        <v>8.4875757551003711E-2</v>
      </c>
      <c r="D25" s="195">
        <f>FCyI_data_base!D37-FCyI_data_base!D33</f>
        <v>114360777.4390271</v>
      </c>
      <c r="E25" s="195">
        <f>FCyI_data_base!E37-FCyI_data_base!E33</f>
        <v>15195234.54432027</v>
      </c>
      <c r="F25" s="195">
        <f>FCyI_data_base!F37-FCyI_data_base!F33</f>
        <v>47911112.572536767</v>
      </c>
      <c r="G25" s="193">
        <v>7.7890569999999992E-2</v>
      </c>
      <c r="H25" s="192">
        <f>-FCyI_data_base!H37</f>
        <v>-7.5067073240781004E-2</v>
      </c>
      <c r="I25" s="192">
        <f>-FCyI_data_base!I37</f>
        <v>-2.0871616483136166E-2</v>
      </c>
      <c r="J25" s="192">
        <f>FCyI_data_base!K37</f>
        <v>0.25147285973317263</v>
      </c>
    </row>
    <row r="26" spans="1:10">
      <c r="A26" s="2">
        <v>39903</v>
      </c>
      <c r="B26" s="193">
        <f>FCyI_data_base!B38/FCyI_data_base!B34-1</f>
        <v>0.26149819689051212</v>
      </c>
      <c r="C26" s="196">
        <f>FCyI_data_base!C38</f>
        <v>7.8108444182035663E-2</v>
      </c>
      <c r="D26" s="195">
        <f>FCyI_data_base!D38-FCyI_data_base!D34</f>
        <v>69019657.551885486</v>
      </c>
      <c r="E26" s="195">
        <f>FCyI_data_base!E38-FCyI_data_base!E34</f>
        <v>3091303.8502132073</v>
      </c>
      <c r="F26" s="195">
        <f>FCyI_data_base!F38-FCyI_data_base!F34</f>
        <v>-2437724.9331467152</v>
      </c>
      <c r="G26" s="193">
        <v>1.6573346100000001E-2</v>
      </c>
      <c r="H26" s="192">
        <f>-FCyI_data_base!H38</f>
        <v>-8.1329259218534483E-2</v>
      </c>
      <c r="I26" s="192">
        <f>-FCyI_data_base!I38</f>
        <v>-2.8699485211335501E-2</v>
      </c>
      <c r="J26" s="192">
        <f>FCyI_data_base!K38</f>
        <v>0.2495442799556345</v>
      </c>
    </row>
    <row r="27" spans="1:10">
      <c r="A27" s="2">
        <v>39994</v>
      </c>
      <c r="B27" s="193">
        <f>FCyI_data_base!B39/FCyI_data_base!B35-1</f>
        <v>0.12945735501259192</v>
      </c>
      <c r="C27" s="196">
        <f>FCyI_data_base!C39</f>
        <v>3.8806496358726239E-2</v>
      </c>
      <c r="D27" s="195">
        <f>FCyI_data_base!D39-FCyI_data_base!D35</f>
        <v>7850592.5475414693</v>
      </c>
      <c r="E27" s="195">
        <f>FCyI_data_base!E39-FCyI_data_base!E35</f>
        <v>-12219439.34238866</v>
      </c>
      <c r="F27" s="195">
        <f>FCyI_data_base!F39-FCyI_data_base!F35</f>
        <v>-66934042.260559797</v>
      </c>
      <c r="G27" s="193">
        <v>-4.5235579799999995E-2</v>
      </c>
      <c r="H27" s="192">
        <f>-FCyI_data_base!H39</f>
        <v>-8.2045063298042481E-2</v>
      </c>
      <c r="I27" s="192">
        <f>-FCyI_data_base!I39</f>
        <v>-2.6317211332243517E-2</v>
      </c>
      <c r="J27" s="192">
        <f>FCyI_data_base!K39</f>
        <v>0.25301794118498461</v>
      </c>
    </row>
    <row r="28" spans="1:10">
      <c r="A28" s="2">
        <v>40086</v>
      </c>
      <c r="B28" s="193">
        <f>FCyI_data_base!B40/FCyI_data_base!B36-1</f>
        <v>0.24107756563836902</v>
      </c>
      <c r="C28" s="196">
        <f>FCyI_data_base!C40</f>
        <v>4.2201165048928874E-2</v>
      </c>
      <c r="D28" s="195">
        <f>FCyI_data_base!D40-FCyI_data_base!D36</f>
        <v>-50465745.59959811</v>
      </c>
      <c r="E28" s="195">
        <f>FCyI_data_base!E40-FCyI_data_base!E36</f>
        <v>-26591066.420383144</v>
      </c>
      <c r="F28" s="195">
        <f>FCyI_data_base!F40-FCyI_data_base!F36</f>
        <v>-78319354.280929446</v>
      </c>
      <c r="G28" s="193">
        <v>-7.9368099999999997E-2</v>
      </c>
      <c r="H28" s="192">
        <f>-FCyI_data_base!H40</f>
        <v>-7.6206886572300361E-2</v>
      </c>
      <c r="I28" s="192">
        <f>-FCyI_data_base!I40</f>
        <v>-1.8856033419863874E-2</v>
      </c>
      <c r="J28" s="192">
        <f>FCyI_data_base!K40</f>
        <v>0.25948028006386054</v>
      </c>
    </row>
    <row r="29" spans="1:10">
      <c r="A29" s="2">
        <v>40178</v>
      </c>
      <c r="B29" s="193">
        <f>FCyI_data_base!B41/FCyI_data_base!B37-1</f>
        <v>0.28596146672441214</v>
      </c>
      <c r="C29" s="196">
        <f>FCyI_data_base!C41</f>
        <v>4.0000750657574913E-2</v>
      </c>
      <c r="D29" s="195">
        <f>FCyI_data_base!D41-FCyI_data_base!D37</f>
        <v>-63834334.917272091</v>
      </c>
      <c r="E29" s="195">
        <f>FCyI_data_base!E41-FCyI_data_base!E37</f>
        <v>-24097020.592879701</v>
      </c>
      <c r="F29" s="195">
        <f>FCyI_data_base!F41-FCyI_data_base!F37</f>
        <v>-11152661.011620581</v>
      </c>
      <c r="G29" s="193">
        <v>-3.7318793000000003E-2</v>
      </c>
      <c r="H29" s="192">
        <f>-FCyI_data_base!H41</f>
        <v>-7.4652533264583779E-2</v>
      </c>
      <c r="I29" s="192">
        <f>-FCyI_data_base!I41</f>
        <v>-1.5754290115688172E-2</v>
      </c>
      <c r="J29" s="192">
        <f>FCyI_data_base!K41</f>
        <v>0.25658113911513136</v>
      </c>
    </row>
    <row r="30" spans="1:10">
      <c r="A30" s="2">
        <v>40268</v>
      </c>
      <c r="B30" s="193">
        <f>FCyI_data_base!B42/FCyI_data_base!B38-1</f>
        <v>0.29408190987523319</v>
      </c>
      <c r="C30" s="196">
        <f>FCyI_data_base!C42</f>
        <v>4.4218424621826263E-2</v>
      </c>
      <c r="D30" s="195">
        <f>FCyI_data_base!D42-FCyI_data_base!D38</f>
        <v>-23544656.401553541</v>
      </c>
      <c r="E30" s="195">
        <f>FCyI_data_base!E42-FCyI_data_base!E38</f>
        <v>-15372605.036623806</v>
      </c>
      <c r="F30" s="195">
        <f>FCyI_data_base!F42-FCyI_data_base!F38</f>
        <v>64108685.704086542</v>
      </c>
      <c r="G30" s="193">
        <v>-6.5586435E-3</v>
      </c>
      <c r="H30" s="192">
        <f>-FCyI_data_base!H42</f>
        <v>-7.8679480562519902E-2</v>
      </c>
      <c r="I30" s="192">
        <f>-FCyI_data_base!I42</f>
        <v>-1.1374191386402763E-2</v>
      </c>
      <c r="J30" s="192">
        <f>FCyI_data_base!K42</f>
        <v>0.26836505056521093</v>
      </c>
    </row>
    <row r="31" spans="1:10">
      <c r="A31" s="2">
        <v>40359</v>
      </c>
      <c r="B31" s="193">
        <f>FCyI_data_base!B43/FCyI_data_base!B39-1</f>
        <v>0.31020005726450628</v>
      </c>
      <c r="C31" s="196">
        <f>FCyI_data_base!C43</f>
        <v>3.6712685302476206E-2</v>
      </c>
      <c r="D31" s="195">
        <f>FCyI_data_base!D43-FCyI_data_base!D39</f>
        <v>41893360.042165935</v>
      </c>
      <c r="E31" s="195">
        <f>FCyI_data_base!E43-FCyI_data_base!E39</f>
        <v>-1784515.6428873092</v>
      </c>
      <c r="F31" s="195">
        <f>FCyI_data_base!F43-FCyI_data_base!F39</f>
        <v>211507704.58556157</v>
      </c>
      <c r="G31" s="193">
        <v>3.04961898E-2</v>
      </c>
      <c r="H31" s="192">
        <f>-FCyI_data_base!H43</f>
        <v>-7.5135444097826562E-2</v>
      </c>
      <c r="I31" s="192">
        <f>-FCyI_data_base!I43</f>
        <v>-6.2607333619017075E-3</v>
      </c>
      <c r="J31" s="192">
        <f>FCyI_data_base!K43</f>
        <v>0.26932684718831329</v>
      </c>
    </row>
    <row r="32" spans="1:10">
      <c r="A32" s="2">
        <v>40451</v>
      </c>
      <c r="B32" s="193">
        <f>FCyI_data_base!B44/FCyI_data_base!B40-1</f>
        <v>0.18361393365312506</v>
      </c>
      <c r="C32" s="196">
        <f>FCyI_data_base!C44</f>
        <v>4.8533988165895464E-2</v>
      </c>
      <c r="D32" s="195">
        <f>FCyI_data_base!D44-FCyI_data_base!D40</f>
        <v>97246356.33424741</v>
      </c>
      <c r="E32" s="195">
        <f>FCyI_data_base!E44-FCyI_data_base!E40</f>
        <v>8274516.6725736298</v>
      </c>
      <c r="F32" s="195">
        <f>FCyI_data_base!F44-FCyI_data_base!F40</f>
        <v>274920649.4472329</v>
      </c>
      <c r="G32" s="193">
        <v>7.0038589900000003E-3</v>
      </c>
      <c r="H32" s="192">
        <f>-FCyI_data_base!H44</f>
        <v>-7.8239628748880088E-2</v>
      </c>
      <c r="I32" s="192">
        <f>-FCyI_data_base!I44</f>
        <v>2.3728795863004054E-3</v>
      </c>
      <c r="J32" s="192">
        <f>FCyI_data_base!K44</f>
        <v>0.26174430004772054</v>
      </c>
    </row>
    <row r="33" spans="1:10">
      <c r="A33" s="2">
        <v>40543</v>
      </c>
      <c r="B33" s="193">
        <f>FCyI_data_base!B45/FCyI_data_base!B41-1</f>
        <v>0.1711587410337374</v>
      </c>
      <c r="C33" s="196">
        <f>FCyI_data_base!C45</f>
        <v>6.305831524110167E-2</v>
      </c>
      <c r="D33" s="195">
        <f>FCyI_data_base!D45-FCyI_data_base!D41</f>
        <v>142037251.93199611</v>
      </c>
      <c r="E33" s="195">
        <f>FCyI_data_base!E45-FCyI_data_base!E41</f>
        <v>16160592.705991697</v>
      </c>
      <c r="F33" s="195">
        <f>FCyI_data_base!F45-FCyI_data_base!F41</f>
        <v>268783528.14792335</v>
      </c>
      <c r="G33" s="193">
        <v>-2.8476887100000001E-2</v>
      </c>
      <c r="H33" s="192">
        <f>-FCyI_data_base!H45</f>
        <v>-6.6103112721647095E-2</v>
      </c>
      <c r="I33" s="192">
        <f>-FCyI_data_base!I45</f>
        <v>6.5454741830060781E-3</v>
      </c>
      <c r="J33" s="192">
        <f>FCyI_data_base!K45</f>
        <v>0.23558512451248484</v>
      </c>
    </row>
    <row r="34" spans="1:10">
      <c r="A34" s="2">
        <v>40633</v>
      </c>
      <c r="B34" s="193">
        <f>FCyI_data_base!B46/FCyI_data_base!B42-1</f>
        <v>0.19704241317876314</v>
      </c>
      <c r="C34" s="196">
        <f>FCyI_data_base!C46</f>
        <v>7.0205042574982945E-2</v>
      </c>
      <c r="D34" s="195">
        <f>FCyI_data_base!D46-FCyI_data_base!D42</f>
        <v>154233243.60395077</v>
      </c>
      <c r="E34" s="195">
        <f>FCyI_data_base!E46-FCyI_data_base!E42</f>
        <v>16736162.5420001</v>
      </c>
      <c r="F34" s="195">
        <f>FCyI_data_base!F46-FCyI_data_base!F42</f>
        <v>276053715.73072243</v>
      </c>
      <c r="G34" s="193">
        <v>-3.0673023399999999E-2</v>
      </c>
      <c r="H34" s="192">
        <f>-FCyI_data_base!H46</f>
        <v>-7.4361257905482217E-2</v>
      </c>
      <c r="I34" s="192">
        <f>-FCyI_data_base!I46</f>
        <v>7.8691962904451074E-3</v>
      </c>
      <c r="J34" s="192">
        <f>FCyI_data_base!K46</f>
        <v>0.22369735303537222</v>
      </c>
    </row>
    <row r="35" spans="1:10">
      <c r="A35" s="2">
        <v>40724</v>
      </c>
      <c r="B35" s="193">
        <f>FCyI_data_base!B47/FCyI_data_base!B43-1</f>
        <v>0.25604524050437183</v>
      </c>
      <c r="C35" s="196">
        <f>FCyI_data_base!C47</f>
        <v>7.431883849383486E-2</v>
      </c>
      <c r="D35" s="195">
        <f>FCyI_data_base!D47-FCyI_data_base!D43</f>
        <v>161087842.42128468</v>
      </c>
      <c r="E35" s="195">
        <f>FCyI_data_base!E47-FCyI_data_base!E43</f>
        <v>15590731.339797899</v>
      </c>
      <c r="F35" s="195">
        <f>FCyI_data_base!F47-FCyI_data_base!F43</f>
        <v>260493771.2477113</v>
      </c>
      <c r="G35" s="193">
        <v>-3.1366416799999998E-2</v>
      </c>
      <c r="H35" s="192">
        <f>-FCyI_data_base!H47</f>
        <v>-6.8366768819133089E-2</v>
      </c>
      <c r="I35" s="192">
        <f>-FCyI_data_base!I47</f>
        <v>1.2314551099612464E-2</v>
      </c>
      <c r="J35" s="192">
        <f>FCyI_data_base!K47</f>
        <v>0.21681231717310051</v>
      </c>
    </row>
    <row r="36" spans="1:10">
      <c r="A36" s="2">
        <v>40816</v>
      </c>
      <c r="B36" s="193">
        <f>FCyI_data_base!B48/FCyI_data_base!B44-1</f>
        <v>0.22999580580213652</v>
      </c>
      <c r="C36" s="196">
        <f>FCyI_data_base!C48</f>
        <v>8.0908101652939546E-2</v>
      </c>
      <c r="D36" s="195">
        <f>FCyI_data_base!D48-FCyI_data_base!D44</f>
        <v>171479771.69019461</v>
      </c>
      <c r="E36" s="195">
        <f>FCyI_data_base!E48-FCyI_data_base!E44</f>
        <v>17223286.043928899</v>
      </c>
      <c r="F36" s="195">
        <f>FCyI_data_base!F48-FCyI_data_base!F44</f>
        <v>229753779.8648566</v>
      </c>
      <c r="G36" s="193">
        <v>-2.8329717500000001E-2</v>
      </c>
      <c r="H36" s="192">
        <f>-FCyI_data_base!H48</f>
        <v>-6.9027537652441823E-2</v>
      </c>
      <c r="I36" s="192">
        <f>-FCyI_data_base!I48</f>
        <v>1.5531280495861832E-2</v>
      </c>
      <c r="J36" s="192">
        <f>FCyI_data_base!K48</f>
        <v>0.20520422953252071</v>
      </c>
    </row>
    <row r="37" spans="1:10">
      <c r="A37" s="2">
        <v>40908</v>
      </c>
      <c r="B37" s="193">
        <f>FCyI_data_base!B49/FCyI_data_base!B45-1</f>
        <v>0.22723302307141369</v>
      </c>
      <c r="C37" s="196">
        <f>FCyI_data_base!C49</f>
        <v>8.536648078924608E-2</v>
      </c>
      <c r="D37" s="195">
        <f>FCyI_data_base!D49-FCyI_data_base!D45</f>
        <v>140360684.62847269</v>
      </c>
      <c r="E37" s="195">
        <f>FCyI_data_base!E49-FCyI_data_base!E45</f>
        <v>4332735.6265575066</v>
      </c>
      <c r="F37" s="195">
        <f>FCyI_data_base!F49-FCyI_data_base!F45</f>
        <v>235312114.5071454</v>
      </c>
      <c r="G37" s="193">
        <v>-2.5471366500000002E-2</v>
      </c>
      <c r="H37" s="192">
        <f>-FCyI_data_base!H49</f>
        <v>-6.7715109084478753E-2</v>
      </c>
      <c r="I37" s="192">
        <f>-FCyI_data_base!I49</f>
        <v>1.473749034305194E-2</v>
      </c>
      <c r="J37" s="192">
        <f>FCyI_data_base!K49</f>
        <v>0.201268000649441</v>
      </c>
    </row>
    <row r="38" spans="1:10">
      <c r="A38" s="2">
        <v>40999</v>
      </c>
      <c r="B38" s="193">
        <f>FCyI_data_base!B50/FCyI_data_base!B46-1</f>
        <v>0.16440076552970218</v>
      </c>
      <c r="C38" s="196">
        <f>FCyI_data_base!C50</f>
        <v>8.0206447977633211E-2</v>
      </c>
      <c r="D38" s="195">
        <f>FCyI_data_base!D50-FCyI_data_base!D46</f>
        <v>146105054.42864341</v>
      </c>
      <c r="E38" s="195">
        <f>FCyI_data_base!E50-FCyI_data_base!E46</f>
        <v>2074238.2660363019</v>
      </c>
      <c r="F38" s="195">
        <f>FCyI_data_base!F50-FCyI_data_base!F46</f>
        <v>220617066.77452922</v>
      </c>
      <c r="G38" s="193">
        <v>-5.0506048599999999E-2</v>
      </c>
      <c r="H38" s="192">
        <f>-FCyI_data_base!H50</f>
        <v>-7.2330386855232104E-2</v>
      </c>
      <c r="I38" s="192">
        <f>-FCyI_data_base!I50</f>
        <v>1.4204068915530832E-2</v>
      </c>
      <c r="J38" s="192">
        <f>FCyI_data_base!K50</f>
        <v>0.20399845730771488</v>
      </c>
    </row>
    <row r="39" spans="1:10">
      <c r="A39" s="2">
        <v>41090</v>
      </c>
      <c r="B39" s="193">
        <f>FCyI_data_base!B51/FCyI_data_base!B47-1</f>
        <v>0.26725846846709156</v>
      </c>
      <c r="C39" s="196">
        <f>FCyI_data_base!C51</f>
        <v>9.9781801501901801E-2</v>
      </c>
      <c r="D39" s="195">
        <f>FCyI_data_base!D51-FCyI_data_base!D47</f>
        <v>141528538.07916349</v>
      </c>
      <c r="E39" s="195">
        <f>FCyI_data_base!E51-FCyI_data_base!E47</f>
        <v>706619.96908730268</v>
      </c>
      <c r="F39" s="195">
        <f>FCyI_data_base!F51-FCyI_data_base!F47</f>
        <v>132807841.9095602</v>
      </c>
      <c r="G39" s="193">
        <v>-3.3385773200000003E-2</v>
      </c>
      <c r="H39" s="192">
        <f>-FCyI_data_base!H51</f>
        <v>-6.5728775768667674E-2</v>
      </c>
      <c r="I39" s="192">
        <f>-FCyI_data_base!I51</f>
        <v>1.6844508665018895E-2</v>
      </c>
      <c r="J39" s="192">
        <f>FCyI_data_base!K51</f>
        <v>0.20838481693581726</v>
      </c>
    </row>
    <row r="40" spans="1:10">
      <c r="A40" s="2">
        <v>41182</v>
      </c>
      <c r="B40" s="193">
        <f>FCyI_data_base!B52/FCyI_data_base!B48-1</f>
        <v>0.23632867206904762</v>
      </c>
      <c r="C40" s="196">
        <f>FCyI_data_base!C52</f>
        <v>9.2036089815648092E-2</v>
      </c>
      <c r="D40" s="195">
        <f>FCyI_data_base!D52-FCyI_data_base!D48</f>
        <v>164938023.2367934</v>
      </c>
      <c r="E40" s="195">
        <f>FCyI_data_base!E52-FCyI_data_base!E48</f>
        <v>2757184.0138753057</v>
      </c>
      <c r="F40" s="195">
        <f>FCyI_data_base!F52-FCyI_data_base!F48</f>
        <v>191949465.43045604</v>
      </c>
      <c r="G40" s="193">
        <v>-1.5255447799999999E-2</v>
      </c>
      <c r="H40" s="192">
        <f>-FCyI_data_base!H52</f>
        <v>-6.3946206877907141E-2</v>
      </c>
      <c r="I40" s="192">
        <f>-FCyI_data_base!I52</f>
        <v>1.7506287625912456E-2</v>
      </c>
      <c r="J40" s="192">
        <f>FCyI_data_base!K52</f>
        <v>0.20348820202498288</v>
      </c>
    </row>
    <row r="41" spans="1:10">
      <c r="A41" s="2">
        <v>41274</v>
      </c>
      <c r="B41" s="193">
        <f>FCyI_data_base!B53/FCyI_data_base!B49-1</f>
        <v>0.21037589784145405</v>
      </c>
      <c r="C41" s="196">
        <f>FCyI_data_base!C53</f>
        <v>9.6516087455544131E-2</v>
      </c>
      <c r="D41" s="195">
        <f>FCyI_data_base!D53-FCyI_data_base!D49</f>
        <v>202593786.0891273</v>
      </c>
      <c r="E41" s="195">
        <f>FCyI_data_base!E53-FCyI_data_base!E49</f>
        <v>9964198.738033995</v>
      </c>
      <c r="F41" s="195">
        <f>FCyI_data_base!F53-FCyI_data_base!F49</f>
        <v>228998065.9917773</v>
      </c>
      <c r="G41" s="193">
        <v>-2.1512482200000001E-3</v>
      </c>
      <c r="H41" s="192">
        <f>-FCyI_data_base!H53</f>
        <v>-6.4313266880242331E-2</v>
      </c>
      <c r="I41" s="192">
        <f>-FCyI_data_base!I53</f>
        <v>1.5209726503116971E-2</v>
      </c>
      <c r="J41" s="192">
        <f>FCyI_data_base!K53</f>
        <v>0.21041307903340184</v>
      </c>
    </row>
    <row r="42" spans="1:10">
      <c r="A42" s="2">
        <v>41364</v>
      </c>
      <c r="B42" s="193">
        <f>FCyI_data_base!B54/FCyI_data_base!B50-1</f>
        <v>0.20675383424733407</v>
      </c>
      <c r="C42" s="196">
        <f>FCyI_data_base!C54</f>
        <v>8.1917330243732711E-2</v>
      </c>
      <c r="D42" s="195">
        <f>FCyI_data_base!D54-FCyI_data_base!D50</f>
        <v>264602383.4755919</v>
      </c>
      <c r="E42" s="195">
        <f>FCyI_data_base!E54-FCyI_data_base!E50</f>
        <v>10274152.770919204</v>
      </c>
      <c r="F42" s="195">
        <f>FCyI_data_base!F54-FCyI_data_base!F50</f>
        <v>208523005.18714046</v>
      </c>
      <c r="G42" s="193">
        <v>9.0835771400000001E-3</v>
      </c>
      <c r="H42" s="192">
        <f>-FCyI_data_base!H54</f>
        <v>-6.7940563327334891E-2</v>
      </c>
      <c r="I42" s="192">
        <f>-FCyI_data_base!I54</f>
        <v>1.7114441370009587E-2</v>
      </c>
      <c r="J42" s="192">
        <f>FCyI_data_base!K54</f>
        <v>0.20911328710747909</v>
      </c>
    </row>
    <row r="43" spans="1:10">
      <c r="A43" s="2">
        <v>41455</v>
      </c>
      <c r="B43" s="193">
        <f>FCyI_data_base!B55/FCyI_data_base!B51-1</f>
        <v>7.6471992795359656E-2</v>
      </c>
      <c r="C43" s="196">
        <f>FCyI_data_base!C55</f>
        <v>7.2355672379275648E-2</v>
      </c>
      <c r="D43" s="195">
        <f>FCyI_data_base!D55-FCyI_data_base!D51</f>
        <v>251329942.00289035</v>
      </c>
      <c r="E43" s="195">
        <f>FCyI_data_base!E55-FCyI_data_base!E51</f>
        <v>8367052.9789488912</v>
      </c>
      <c r="F43" s="195">
        <f>FCyI_data_base!F55-FCyI_data_base!F51</f>
        <v>214619285.57566404</v>
      </c>
      <c r="G43" s="193">
        <v>1.9890775499999999E-2</v>
      </c>
      <c r="H43" s="192">
        <f>-FCyI_data_base!H55</f>
        <v>-5.9064178971082959E-2</v>
      </c>
      <c r="I43" s="192">
        <f>-FCyI_data_base!I55</f>
        <v>1.2256282275995858E-2</v>
      </c>
      <c r="J43" s="192">
        <f>FCyI_data_base!K55</f>
        <v>0.2013874379486684</v>
      </c>
    </row>
    <row r="44" spans="1:10">
      <c r="A44" s="2">
        <v>41547</v>
      </c>
      <c r="B44" s="193">
        <f>FCyI_data_base!B56/FCyI_data_base!B52-1</f>
        <v>7.8006970754172844E-2</v>
      </c>
      <c r="C44" s="196">
        <f>FCyI_data_base!C56</f>
        <v>6.8339813251224568E-2</v>
      </c>
      <c r="D44" s="195">
        <f>FCyI_data_base!D56-FCyI_data_base!D52</f>
        <v>174825237.9402808</v>
      </c>
      <c r="E44" s="195">
        <f>FCyI_data_base!E56-FCyI_data_base!E52</f>
        <v>2299176.2032420859</v>
      </c>
      <c r="F44" s="195">
        <f>FCyI_data_base!F56-FCyI_data_base!F52</f>
        <v>69817438.215452552</v>
      </c>
      <c r="G44" s="193">
        <v>1.7499788299999999E-2</v>
      </c>
      <c r="H44" s="192">
        <f>-FCyI_data_base!H56</f>
        <v>-6.145743999777345E-2</v>
      </c>
      <c r="I44" s="192">
        <f>-FCyI_data_base!I56</f>
        <v>1.1032342897767292E-2</v>
      </c>
      <c r="J44" s="192">
        <f>FCyI_data_base!K56</f>
        <v>0.2021205002205301</v>
      </c>
    </row>
    <row r="45" spans="1:10">
      <c r="A45" s="2">
        <v>41639</v>
      </c>
      <c r="B45" s="193">
        <f>FCyI_data_base!B57/FCyI_data_base!B53-1</f>
        <v>6.083329697529849E-2</v>
      </c>
      <c r="C45" s="196">
        <f>FCyI_data_base!C57</f>
        <v>7.2641607584613466E-2</v>
      </c>
      <c r="D45" s="195">
        <f>FCyI_data_base!D57-FCyI_data_base!D53</f>
        <v>120537483.41599095</v>
      </c>
      <c r="E45" s="195">
        <f>FCyI_data_base!E57-FCyI_data_base!E53</f>
        <v>-888849.72386030108</v>
      </c>
      <c r="F45" s="195">
        <f>FCyI_data_base!F57-FCyI_data_base!F53</f>
        <v>40530608.527676582</v>
      </c>
      <c r="G45" s="193">
        <v>1.7028011999999999E-2</v>
      </c>
      <c r="H45" s="192">
        <f>-FCyI_data_base!H57</f>
        <v>-6.1161576761865344E-2</v>
      </c>
      <c r="I45" s="192">
        <f>-FCyI_data_base!I57</f>
        <v>1.0351708054605765E-2</v>
      </c>
      <c r="J45" s="192">
        <f>FCyI_data_base!K57</f>
        <v>0.20818691871644168</v>
      </c>
    </row>
    <row r="46" spans="1:10">
      <c r="A46" s="2">
        <v>41729</v>
      </c>
      <c r="B46" s="193">
        <f>FCyI_data_base!B58/FCyI_data_base!B54-1</f>
        <v>6.4302907282830279E-2</v>
      </c>
      <c r="C46" s="196">
        <f>FCyI_data_base!C58</f>
        <v>6.1552156659438251E-2</v>
      </c>
      <c r="D46" s="195">
        <f>FCyI_data_base!D58-FCyI_data_base!D54</f>
        <v>-54408714.364098907</v>
      </c>
      <c r="E46" s="195">
        <f>FCyI_data_base!E58-FCyI_data_base!E54</f>
        <v>-1104064.7979407087</v>
      </c>
      <c r="F46" s="195">
        <f>FCyI_data_base!F58-FCyI_data_base!F54</f>
        <v>-1554481.0926280022</v>
      </c>
      <c r="G46" s="193">
        <v>1.4873653899999999E-2</v>
      </c>
      <c r="H46" s="192">
        <f>-FCyI_data_base!H58</f>
        <v>-6.4957238542437484E-2</v>
      </c>
      <c r="I46" s="192">
        <f>-FCyI_data_base!I58</f>
        <v>1.1345306178864131E-2</v>
      </c>
      <c r="J46" s="192">
        <f>FCyI_data_base!K58</f>
        <v>0.20568782414217313</v>
      </c>
    </row>
    <row r="47" spans="1:10">
      <c r="A47" s="2">
        <v>41820</v>
      </c>
      <c r="B47" s="193">
        <f>FCyI_data_base!B59/FCyI_data_base!B55-1</f>
        <v>6.3763819282313339E-2</v>
      </c>
      <c r="C47" s="196">
        <f>FCyI_data_base!C59</f>
        <v>5.5750224676927473E-2</v>
      </c>
      <c r="D47" s="195">
        <f>FCyI_data_base!D59-FCyI_data_base!D55</f>
        <v>17022867.391073823</v>
      </c>
      <c r="E47" s="195">
        <f>FCyI_data_base!E59-FCyI_data_base!E55</f>
        <v>1786842.5311044008</v>
      </c>
      <c r="F47" s="195">
        <f>FCyI_data_base!F59-FCyI_data_base!F55</f>
        <v>18772432.937593937</v>
      </c>
      <c r="G47" s="193">
        <v>1.2861812800000001E-2</v>
      </c>
      <c r="H47" s="192">
        <f>-FCyI_data_base!H59</f>
        <v>-6.1238530096116323E-2</v>
      </c>
      <c r="I47" s="192">
        <f>-FCyI_data_base!I59</f>
        <v>1.5627586840079408E-2</v>
      </c>
      <c r="J47" s="192">
        <f>FCyI_data_base!K59</f>
        <v>0.20420402030282261</v>
      </c>
    </row>
    <row r="48" spans="1:10">
      <c r="A48" s="2">
        <v>41912</v>
      </c>
      <c r="B48" s="193">
        <f>FCyI_data_base!B60/FCyI_data_base!B56-1</f>
        <v>6.9284819669006792E-2</v>
      </c>
      <c r="C48" s="196">
        <f>FCyI_data_base!C60</f>
        <v>5.1283607842424583E-2</v>
      </c>
      <c r="D48" s="195">
        <f>FCyI_data_base!D60-FCyI_data_base!D56</f>
        <v>234376965.79700494</v>
      </c>
      <c r="E48" s="195">
        <f>FCyI_data_base!E60-FCyI_data_base!E56</f>
        <v>2537022.5641678125</v>
      </c>
      <c r="F48" s="195">
        <f>FCyI_data_base!F60-FCyI_data_base!F56</f>
        <v>86567299.834685564</v>
      </c>
      <c r="G48" s="193">
        <v>1.10933687E-2</v>
      </c>
      <c r="H48" s="192">
        <f>-FCyI_data_base!H60</f>
        <v>-6.3705292218756343E-2</v>
      </c>
      <c r="I48" s="192">
        <f>-FCyI_data_base!I60</f>
        <v>1.5107365915106336E-2</v>
      </c>
      <c r="J48" s="192">
        <f>FCyI_data_base!K60</f>
        <v>0.20612018869023627</v>
      </c>
    </row>
    <row r="49" spans="1:10">
      <c r="A49" s="2">
        <v>42004</v>
      </c>
      <c r="B49" s="193">
        <f>FCyI_data_base!B61/FCyI_data_base!B57-1</f>
        <v>0.16735060734438711</v>
      </c>
      <c r="C49" s="196">
        <f>FCyI_data_base!C61</f>
        <v>4.5000088269944838E-2</v>
      </c>
      <c r="D49" s="195">
        <f>FCyI_data_base!D61-FCyI_data_base!D57</f>
        <v>252394903.20735312</v>
      </c>
      <c r="E49" s="195">
        <f>FCyI_data_base!E61-FCyI_data_base!E57</f>
        <v>5273958.6389998049</v>
      </c>
      <c r="F49" s="195">
        <f>FCyI_data_base!F61-FCyI_data_base!F57</f>
        <v>26357987.150452852</v>
      </c>
      <c r="G49" s="193">
        <v>9.6926867700000002E-3</v>
      </c>
      <c r="H49" s="192">
        <f>-FCyI_data_base!H61</f>
        <v>-5.3840678864516517E-2</v>
      </c>
      <c r="I49" s="192">
        <f>-FCyI_data_base!I61</f>
        <v>1.6187222989450217E-2</v>
      </c>
      <c r="J49" s="192">
        <f>FCyI_data_base!K61</f>
        <v>0.19141317701607125</v>
      </c>
    </row>
    <row r="50" spans="1:10">
      <c r="A50" s="2">
        <v>42094</v>
      </c>
      <c r="B50" s="193">
        <f>FCyI_data_base!B62/FCyI_data_base!B58-1</f>
        <v>0.10168549488420919</v>
      </c>
      <c r="C50" s="196">
        <f>FCyI_data_base!C62</f>
        <v>2.0642027994133116E-2</v>
      </c>
      <c r="D50" s="195">
        <f>FCyI_data_base!D62-FCyI_data_base!D58</f>
        <v>296833601.52753127</v>
      </c>
      <c r="E50" s="195">
        <f>FCyI_data_base!E62-FCyI_data_base!E58</f>
        <v>4514119.4105478004</v>
      </c>
      <c r="F50" s="195">
        <f>FCyI_data_base!F62-FCyI_data_base!F58</f>
        <v>63497075.704793692</v>
      </c>
      <c r="G50" s="193">
        <v>8.9252359500000007E-3</v>
      </c>
      <c r="H50" s="192">
        <f>-FCyI_data_base!H62</f>
        <v>-5.9281644549445303E-2</v>
      </c>
      <c r="I50" s="192">
        <f>-FCyI_data_base!I62</f>
        <v>1.5195242035133588E-2</v>
      </c>
      <c r="J50" s="192">
        <f>FCyI_data_base!K62</f>
        <v>0.1800773652873115</v>
      </c>
    </row>
    <row r="51" spans="1:10">
      <c r="A51" s="2">
        <v>42185</v>
      </c>
      <c r="B51" s="193">
        <f>FCyI_data_base!B63/FCyI_data_base!B59-1</f>
        <v>6.8631572391725904E-2</v>
      </c>
      <c r="C51" s="196">
        <f>FCyI_data_base!C63</f>
        <v>5.4958284526462897E-3</v>
      </c>
      <c r="D51" s="195">
        <f>FCyI_data_base!D63-FCyI_data_base!D59</f>
        <v>87938166.101374507</v>
      </c>
      <c r="E51" s="195">
        <f>FCyI_data_base!E63-FCyI_data_base!E59</f>
        <v>-2164756.3542512953</v>
      </c>
      <c r="F51" s="195">
        <f>FCyI_data_base!F63-FCyI_data_base!F59</f>
        <v>14199861.159830093</v>
      </c>
      <c r="G51" s="193">
        <v>8.7268572000000003E-3</v>
      </c>
      <c r="H51" s="192">
        <f>-FCyI_data_base!H63</f>
        <v>-5.9710758867887015E-2</v>
      </c>
      <c r="I51" s="192">
        <f>-FCyI_data_base!I63</f>
        <v>1.2440547759660775E-2</v>
      </c>
      <c r="J51" s="192">
        <f>FCyI_data_base!K63</f>
        <v>0.15806343481146867</v>
      </c>
    </row>
    <row r="52" spans="1:10">
      <c r="A52" s="2">
        <v>42277</v>
      </c>
      <c r="B52" s="193">
        <f>FCyI_data_base!B64/FCyI_data_base!B60-1</f>
        <v>5.1535784565058362E-2</v>
      </c>
      <c r="C52" s="196">
        <f>FCyI_data_base!C64</f>
        <v>-6.3105851761559584E-3</v>
      </c>
      <c r="D52" s="195">
        <f>FCyI_data_base!D64-FCyI_data_base!D60</f>
        <v>-326679478.07481003</v>
      </c>
      <c r="E52" s="195">
        <f>FCyI_data_base!E64-FCyI_data_base!E60</f>
        <v>-3443337.6787447035</v>
      </c>
      <c r="F52" s="195">
        <f>FCyI_data_base!F64-FCyI_data_base!F60</f>
        <v>6952110.789327383</v>
      </c>
      <c r="G52" s="193">
        <v>8.1892512600000005E-3</v>
      </c>
      <c r="H52" s="192">
        <f>-FCyI_data_base!H64</f>
        <v>-6.5372760702479368E-2</v>
      </c>
      <c r="I52" s="192">
        <f>-FCyI_data_base!I64</f>
        <v>9.9588124627926905E-3</v>
      </c>
      <c r="J52" s="192">
        <f>FCyI_data_base!K64</f>
        <v>0.13572662579476799</v>
      </c>
    </row>
    <row r="53" spans="1:10">
      <c r="A53" s="2">
        <v>42369</v>
      </c>
      <c r="B53" s="193">
        <f>FCyI_data_base!B65/FCyI_data_base!B61-1</f>
        <v>-1.4059320239021789E-2</v>
      </c>
      <c r="C53" s="196">
        <f>FCyI_data_base!C65</f>
        <v>-8.9467764832970031E-3</v>
      </c>
      <c r="D53" s="195">
        <f>FCyI_data_base!D65-FCyI_data_base!D61</f>
        <v>-381555970.04228091</v>
      </c>
      <c r="E53" s="195">
        <f>FCyI_data_base!E65-FCyI_data_base!E61</f>
        <v>-8433826.4845863059</v>
      </c>
      <c r="F53" s="195">
        <f>FCyI_data_base!F65-FCyI_data_base!F61</f>
        <v>28626524.105674982</v>
      </c>
      <c r="G53" s="193">
        <v>7.8741482299999992E-3</v>
      </c>
      <c r="H53" s="192">
        <f>-FCyI_data_base!H65</f>
        <v>-6.5855086042337974E-2</v>
      </c>
      <c r="I53" s="192">
        <f>-FCyI_data_base!I65</f>
        <v>8.1590007058388037E-3</v>
      </c>
      <c r="J53" s="192">
        <f>FCyI_data_base!K65</f>
        <v>0.12075994598611833</v>
      </c>
    </row>
    <row r="54" spans="1:10">
      <c r="A54" s="2">
        <v>42460</v>
      </c>
      <c r="B54" s="193">
        <f>FCyI_data_base!B66/FCyI_data_base!B62-1</f>
        <v>4.3999848643998751E-2</v>
      </c>
      <c r="C54" s="196">
        <f>FCyI_data_base!C66</f>
        <v>-1.3277840595262769E-2</v>
      </c>
      <c r="D54" s="195">
        <f>FCyI_data_base!D66-FCyI_data_base!D62</f>
        <v>-336529712.02805793</v>
      </c>
      <c r="E54" s="195">
        <f>FCyI_data_base!E66-FCyI_data_base!E62</f>
        <v>-8208538.5590262935</v>
      </c>
      <c r="F54" s="195">
        <f>FCyI_data_base!F66-FCyI_data_base!F62</f>
        <v>43368216.805442572</v>
      </c>
      <c r="G54" s="193">
        <v>7.20131408E-3</v>
      </c>
      <c r="H54" s="192">
        <f>-FCyI_data_base!H66</f>
        <v>-7.0112364083889572E-2</v>
      </c>
      <c r="I54" s="192">
        <f>-FCyI_data_base!I66</f>
        <v>2.1085032808542889E-2</v>
      </c>
      <c r="J54" s="192">
        <f>FCyI_data_base!K66</f>
        <v>0.10442429435190367</v>
      </c>
    </row>
    <row r="55" spans="1:10">
      <c r="A55" s="2">
        <v>42551</v>
      </c>
      <c r="B55" s="193">
        <f>FCyI_data_base!B67/FCyI_data_base!B63-1</f>
        <v>6.9895448554805784E-2</v>
      </c>
      <c r="C55" s="196">
        <f>FCyI_data_base!C67</f>
        <v>-1.7373706758103402E-2</v>
      </c>
      <c r="D55" s="195">
        <f>FCyI_data_base!D67-FCyI_data_base!D63</f>
        <v>-227265229.55508304</v>
      </c>
      <c r="E55" s="195">
        <f>FCyI_data_base!E67-FCyI_data_base!E63</f>
        <v>-3096863.0696886033</v>
      </c>
      <c r="F55" s="195">
        <f>FCyI_data_base!F67-FCyI_data_base!F63</f>
        <v>63443430.787309408</v>
      </c>
      <c r="G55" s="193">
        <v>6.7872674399999996E-3</v>
      </c>
      <c r="H55" s="192">
        <f>-FCyI_data_base!H67</f>
        <v>-6.6084979615345832E-2</v>
      </c>
      <c r="I55" s="192">
        <f>-FCyI_data_base!I67</f>
        <v>1.3794945433442771E-2</v>
      </c>
      <c r="J55" s="192">
        <f>FCyI_data_base!K67</f>
        <v>9.944453435871313E-2</v>
      </c>
    </row>
    <row r="56" spans="1:10">
      <c r="A56" s="2">
        <v>42643</v>
      </c>
      <c r="B56" s="193">
        <f>FCyI_data_base!B68/FCyI_data_base!B64-1</f>
        <v>9.3685283763635496E-2</v>
      </c>
      <c r="C56" s="196">
        <f>FCyI_data_base!C68</f>
        <v>-2.4177834916652818E-2</v>
      </c>
      <c r="D56" s="195">
        <f>FCyI_data_base!D68-FCyI_data_base!D64</f>
        <v>-9873355.9095685482</v>
      </c>
      <c r="E56" s="195">
        <f>FCyI_data_base!E68-FCyI_data_base!E64</f>
        <v>382427.91344919801</v>
      </c>
      <c r="F56" s="195">
        <f>FCyI_data_base!F68-FCyI_data_base!F64</f>
        <v>103968059.62891388</v>
      </c>
      <c r="G56" s="193">
        <v>5.4444652499999998E-3</v>
      </c>
      <c r="H56" s="192">
        <f>-FCyI_data_base!H68</f>
        <v>-6.1188830162514821E-2</v>
      </c>
      <c r="I56" s="192">
        <f>-FCyI_data_base!I68</f>
        <v>1.3223002095028413E-2</v>
      </c>
      <c r="J56" s="192">
        <f>FCyI_data_base!K68</f>
        <v>9.0219032936600385E-2</v>
      </c>
    </row>
    <row r="57" spans="1:10">
      <c r="A57" s="2">
        <v>42735</v>
      </c>
      <c r="B57" s="193">
        <f>FCyI_data_base!B69/FCyI_data_base!B65-1</f>
        <v>0.1540672733893047</v>
      </c>
      <c r="C57" s="196">
        <f>FCyI_data_base!C69</f>
        <v>-2.1915193166637925E-2</v>
      </c>
      <c r="D57" s="195">
        <f>FCyI_data_base!D69-FCyI_data_base!D65</f>
        <v>30113802.130510449</v>
      </c>
      <c r="E57" s="195">
        <f>FCyI_data_base!E69-FCyI_data_base!E65</f>
        <v>5076995.5394999981</v>
      </c>
      <c r="F57" s="195">
        <f>FCyI_data_base!F69-FCyI_data_base!F65</f>
        <v>178617511.97271323</v>
      </c>
      <c r="G57" s="193">
        <v>3.2803833599999999E-3</v>
      </c>
      <c r="H57" s="192">
        <f>-FCyI_data_base!H69</f>
        <v>-6.1000447961033377E-2</v>
      </c>
      <c r="I57" s="192">
        <f>-FCyI_data_base!I69</f>
        <v>1.2975009763991296E-2</v>
      </c>
      <c r="J57" s="192">
        <f>FCyI_data_base!K69</f>
        <v>8.5720079018541728E-2</v>
      </c>
    </row>
    <row r="58" spans="1:10">
      <c r="A58" s="2">
        <v>42825</v>
      </c>
      <c r="B58" s="193">
        <f>FCyI_data_base!B70/FCyI_data_base!B66-1</f>
        <v>0.11103397415066962</v>
      </c>
      <c r="C58" s="196">
        <f>FCyI_data_base!C70</f>
        <v>-3.1170117155312926E-2</v>
      </c>
      <c r="D58" s="195">
        <f>FCyI_data_base!D70-FCyI_data_base!D66</f>
        <v>28836681.575689673</v>
      </c>
      <c r="E58" s="195">
        <f>FCyI_data_base!E70-FCyI_data_base!E66</f>
        <v>8893271.4367000014</v>
      </c>
      <c r="F58" s="195">
        <f>FCyI_data_base!F70-FCyI_data_base!F66</f>
        <v>209617457.88657761</v>
      </c>
      <c r="G58" s="193">
        <v>-8.9420407599999988E-3</v>
      </c>
      <c r="H58" s="192">
        <f>-FCyI_data_base!H70</f>
        <v>-5.9165898378206794E-2</v>
      </c>
      <c r="I58" s="192">
        <f>-FCyI_data_base!I70</f>
        <v>1.5768799887221796E-2</v>
      </c>
      <c r="J58" s="192">
        <f>FCyI_data_base!K70</f>
        <v>8.5113613953877551E-2</v>
      </c>
    </row>
    <row r="59" spans="1:10">
      <c r="A59" s="2">
        <v>42916</v>
      </c>
      <c r="B59" s="193">
        <f>FCyI_data_base!B71/FCyI_data_base!B67-1</f>
        <v>0.10430268509824958</v>
      </c>
      <c r="C59" s="196">
        <f>FCyI_data_base!C71</f>
        <v>-2.5042801085469635E-2</v>
      </c>
      <c r="D59" s="195">
        <f>FCyI_data_base!D71-FCyI_data_base!D67</f>
        <v>70480773.830126166</v>
      </c>
      <c r="E59" s="195">
        <f>FCyI_data_base!E71-FCyI_data_base!E67</f>
        <v>12306715.070299998</v>
      </c>
      <c r="F59" s="195">
        <f>FCyI_data_base!F71-FCyI_data_base!F67</f>
        <v>308575428.7151835</v>
      </c>
      <c r="G59" s="193">
        <v>-5.6169419599999999E-2</v>
      </c>
      <c r="H59" s="192">
        <f>-FCyI_data_base!H71</f>
        <v>-5.2421700811249208E-2</v>
      </c>
      <c r="I59" s="192">
        <f>-FCyI_data_base!I71</f>
        <v>1.26896359190381E-2</v>
      </c>
      <c r="J59" s="192">
        <f>FCyI_data_base!K71</f>
        <v>8.6974727583879627E-2</v>
      </c>
    </row>
    <row r="60" spans="1:10">
      <c r="A60" s="2">
        <v>43008</v>
      </c>
      <c r="B60" s="193">
        <f>FCyI_data_base!B72/FCyI_data_base!B68-1</f>
        <v>8.4110603247259164E-2</v>
      </c>
      <c r="C60" s="196">
        <f>FCyI_data_base!C72</f>
        <v>-1.9876762198142273E-2</v>
      </c>
      <c r="D60" s="195">
        <f>FCyI_data_base!D72-FCyI_data_base!D68</f>
        <v>104042521.3652848</v>
      </c>
      <c r="E60" s="195">
        <f>FCyI_data_base!E72-FCyI_data_base!E68</f>
        <v>14014226.552199997</v>
      </c>
      <c r="F60" s="195">
        <f>FCyI_data_base!F72-FCyI_data_base!F68</f>
        <v>321616337.47199082</v>
      </c>
      <c r="G60" s="193">
        <v>-6.22932894E-2</v>
      </c>
      <c r="H60" s="192">
        <f>-FCyI_data_base!H72</f>
        <v>-4.8574267650772718E-2</v>
      </c>
      <c r="I60" s="192">
        <f>-FCyI_data_base!I72</f>
        <v>1.7918452989781175E-2</v>
      </c>
      <c r="J60" s="192">
        <f>FCyI_data_base!K72</f>
        <v>9.0947651191773088E-2</v>
      </c>
    </row>
    <row r="61" spans="1:10">
      <c r="A61" s="2">
        <v>43100</v>
      </c>
      <c r="B61" s="193">
        <f>FCyI_data_base!B73/FCyI_data_base!B69-1</f>
        <v>1.3860592152183937E-3</v>
      </c>
      <c r="C61" s="196">
        <f>FCyI_data_base!C73</f>
        <v>-3.1642422663665792E-3</v>
      </c>
      <c r="D61" s="195">
        <f>FCyI_data_base!D73-FCyI_data_base!D69</f>
        <v>192483910.24407637</v>
      </c>
      <c r="E61" s="195">
        <f>FCyI_data_base!E73-FCyI_data_base!E69</f>
        <v>33392073.655900002</v>
      </c>
      <c r="F61" s="195">
        <f>FCyI_data_base!F73-FCyI_data_base!F69</f>
        <v>325234754.25538254</v>
      </c>
      <c r="G61" s="193">
        <v>-5.1699622899999999E-2</v>
      </c>
      <c r="H61" s="192">
        <f>-FCyI_data_base!H73</f>
        <v>-3.7122234584858693E-2</v>
      </c>
      <c r="I61" s="192">
        <f>-FCyI_data_base!I73</f>
        <v>1.6601891501650853E-2</v>
      </c>
      <c r="J61" s="192">
        <f>FCyI_data_base!K73</f>
        <v>0.10763168858939461</v>
      </c>
    </row>
    <row r="62" spans="1:10">
      <c r="A62" s="2">
        <v>43190</v>
      </c>
      <c r="B62" s="193">
        <f>FCyI_data_base!B74/FCyI_data_base!B70-1</f>
        <v>2.5896576512764558E-2</v>
      </c>
      <c r="C62" s="196">
        <f>FCyI_data_base!C74</f>
        <v>6.6863544276732911E-3</v>
      </c>
      <c r="D62" s="195">
        <f>FCyI_data_base!D74-FCyI_data_base!D70</f>
        <v>212017152.86218607</v>
      </c>
      <c r="E62" s="195">
        <f>FCyI_data_base!E74-FCyI_data_base!E70</f>
        <v>30801107.996999979</v>
      </c>
      <c r="F62" s="195">
        <f>FCyI_data_base!F74-FCyI_data_base!F70</f>
        <v>247933569.02120376</v>
      </c>
      <c r="G62" s="193">
        <v>-2.6316019000000003E-2</v>
      </c>
      <c r="H62" s="192">
        <f>-FCyI_data_base!H74</f>
        <v>-3.4903172403065869E-2</v>
      </c>
      <c r="I62" s="192">
        <f>-FCyI_data_base!I74</f>
        <v>1.9637748132968091E-2</v>
      </c>
      <c r="J62" s="192">
        <f>FCyI_data_base!K74</f>
        <v>0.11814013871428089</v>
      </c>
    </row>
    <row r="63" spans="1:10">
      <c r="A63" s="2">
        <v>43281</v>
      </c>
      <c r="B63" s="193">
        <f>FCyI_data_base!B75/FCyI_data_base!B71-1</f>
        <v>4.7791736979243771E-2</v>
      </c>
      <c r="C63" s="196">
        <f>FCyI_data_base!C75</f>
        <v>1.2820139708904388E-2</v>
      </c>
      <c r="D63" s="195">
        <f>FCyI_data_base!D75-FCyI_data_base!D71</f>
        <v>240498886.88779998</v>
      </c>
      <c r="E63" s="195">
        <f>FCyI_data_base!E75-FCyI_data_base!E71</f>
        <v>29290542.239399999</v>
      </c>
      <c r="F63" s="195">
        <f>FCyI_data_base!F75-FCyI_data_base!F71</f>
        <v>225410687.14909983</v>
      </c>
      <c r="G63" s="193">
        <v>-1.55625052E-2</v>
      </c>
      <c r="H63" s="192">
        <f>-FCyI_data_base!H75</f>
        <v>-2.9726297796473178E-2</v>
      </c>
      <c r="I63" s="192">
        <f>-FCyI_data_base!I75</f>
        <v>1.0666873735578952E-2</v>
      </c>
      <c r="J63" s="192">
        <f>FCyI_data_base!K75</f>
        <v>0.1290686815733926</v>
      </c>
    </row>
    <row r="64" spans="1:10">
      <c r="A64" s="2">
        <v>43373</v>
      </c>
      <c r="B64" s="193">
        <f>FCyI_data_base!B76/FCyI_data_base!B72-1</f>
        <v>6.3551097042462645E-2</v>
      </c>
      <c r="C64" s="196">
        <f>FCyI_data_base!C76</f>
        <v>1.0257739848756997E-2</v>
      </c>
      <c r="D64" s="195">
        <f>FCyI_data_base!D76-FCyI_data_base!D72</f>
        <v>297761104.36230004</v>
      </c>
      <c r="E64" s="195">
        <f>FCyI_data_base!E76-FCyI_data_base!E72</f>
        <v>36115252.270499997</v>
      </c>
      <c r="F64" s="195">
        <f>FCyI_data_base!F76-FCyI_data_base!F72</f>
        <v>201501080.11759996</v>
      </c>
      <c r="G64" s="193">
        <v>-8.3465283800000008E-3</v>
      </c>
      <c r="H64" s="192">
        <f>-FCyI_data_base!H76</f>
        <v>-2.6422836832168728E-2</v>
      </c>
      <c r="I64" s="192">
        <f>-FCyI_data_base!I76</f>
        <v>1.1450296215554961E-2</v>
      </c>
      <c r="J64" s="192">
        <f>FCyI_data_base!K76</f>
        <v>0.14080882939558656</v>
      </c>
    </row>
    <row r="65" spans="1:10">
      <c r="A65" s="2">
        <v>43465</v>
      </c>
      <c r="B65" s="193">
        <f>FCyI_data_base!B77/FCyI_data_base!B73-1</f>
        <v>6.8774708715811483E-2</v>
      </c>
      <c r="C65" s="196">
        <f>FCyI_data_base!C77</f>
        <v>1.2191091417666278E-2</v>
      </c>
      <c r="D65" s="195">
        <f>FCyI_data_base!D77-FCyI_data_base!D73</f>
        <v>256022453.47700024</v>
      </c>
      <c r="E65" s="195">
        <f>FCyI_data_base!E77-FCyI_data_base!E73</f>
        <v>17822200.589100003</v>
      </c>
      <c r="F65" s="195">
        <f>FCyI_data_base!F77-FCyI_data_base!F73</f>
        <v>50353080.613700151</v>
      </c>
      <c r="G65" s="193">
        <v>-4.2671511199999998E-3</v>
      </c>
      <c r="H65" s="192">
        <f>-FCyI_data_base!H77</f>
        <v>-2.3183596657688502E-2</v>
      </c>
      <c r="I65" s="192">
        <f>-FCyI_data_base!I77</f>
        <v>1.2203183232709983E-2</v>
      </c>
      <c r="J65" s="192">
        <f>FCyI_data_base!K77</f>
        <v>0.14046034652683623</v>
      </c>
    </row>
    <row r="66" spans="1:10">
      <c r="A66" s="2">
        <v>43555</v>
      </c>
      <c r="B66" s="193">
        <f>FCyI_data_base!B78/FCyI_data_base!B74-1</f>
        <v>7.7632846557154078E-2</v>
      </c>
      <c r="C66" s="196">
        <f>FCyI_data_base!C78</f>
        <v>1.2625914239123626E-2</v>
      </c>
      <c r="D66" s="195">
        <f>FCyI_data_base!D78-FCyI_data_base!D74</f>
        <v>289747968.29809988</v>
      </c>
      <c r="E66" s="195">
        <f>FCyI_data_base!E78-FCyI_data_base!E74</f>
        <v>33637563.919700027</v>
      </c>
      <c r="F66" s="195">
        <f>FCyI_data_base!F78-FCyI_data_base!F74</f>
        <v>107842761.07140017</v>
      </c>
      <c r="G66" s="193">
        <v>8.1595663699999994E-3</v>
      </c>
      <c r="H66" s="192">
        <f>-FCyI_data_base!H78</f>
        <v>-3.1539056661381196E-2</v>
      </c>
      <c r="I66" s="192">
        <f>-FCyI_data_base!I78</f>
        <v>1.0221193302274403E-2</v>
      </c>
      <c r="J66" s="192">
        <f>FCyI_data_base!K78</f>
        <v>0.13887206170617072</v>
      </c>
    </row>
    <row r="67" spans="1:10">
      <c r="A67" s="2">
        <v>43646</v>
      </c>
      <c r="B67" s="193">
        <f>FCyI_data_base!B79/FCyI_data_base!B75-1</f>
        <v>6.8134128900291246E-2</v>
      </c>
      <c r="C67" s="196">
        <f>FCyI_data_base!C79</f>
        <v>2.044638451538161E-2</v>
      </c>
      <c r="D67" s="195">
        <f>FCyI_data_base!D79-FCyI_data_base!D75</f>
        <v>279377350.9016</v>
      </c>
      <c r="E67" s="195">
        <f>FCyI_data_base!E79-FCyI_data_base!E75</f>
        <v>53391122.871900007</v>
      </c>
      <c r="F67" s="195">
        <f>FCyI_data_base!F79-FCyI_data_base!F75</f>
        <v>39396253.713900089</v>
      </c>
      <c r="G67" s="193">
        <v>1.7762737300000001E-2</v>
      </c>
      <c r="H67" s="192">
        <f>-FCyI_data_base!H79</f>
        <v>-3.2954865053647031E-2</v>
      </c>
      <c r="I67" s="192">
        <f>-FCyI_data_base!I79</f>
        <v>9.9593565035814985E-3</v>
      </c>
      <c r="J67" s="192">
        <f>FCyI_data_base!K79</f>
        <v>0.13059866837963457</v>
      </c>
    </row>
    <row r="68" spans="1:10">
      <c r="A68" s="2">
        <v>43738</v>
      </c>
      <c r="B68" s="193">
        <f>FCyI_data_base!B80/FCyI_data_base!B76-1</f>
        <v>7.6467414012966417E-2</v>
      </c>
      <c r="C68" s="196">
        <f>FCyI_data_base!C80</f>
        <v>2.6187431216501689E-2</v>
      </c>
      <c r="D68" s="195">
        <f>FCyI_data_base!D80-FCyI_data_base!D76</f>
        <v>208664450.6315999</v>
      </c>
      <c r="E68" s="195">
        <f>FCyI_data_base!E80-FCyI_data_base!E76</f>
        <v>54099816.126300007</v>
      </c>
      <c r="F68" s="195">
        <f>FCyI_data_base!F80-FCyI_data_base!F76</f>
        <v>14254248.709699869</v>
      </c>
      <c r="G68" s="193">
        <v>2.1808145300000002E-2</v>
      </c>
      <c r="H68" s="192">
        <f>-FCyI_data_base!H80</f>
        <v>-3.3782528801923548E-2</v>
      </c>
      <c r="I68" s="192">
        <f>-FCyI_data_base!I80</f>
        <v>1.0640843859376706E-2</v>
      </c>
      <c r="J68" s="192">
        <f>FCyI_data_base!K80</f>
        <v>0.12221249676986418</v>
      </c>
    </row>
    <row r="69" spans="1:10">
      <c r="A69" s="2">
        <v>43830</v>
      </c>
      <c r="B69" s="193">
        <f>FCyI_data_base!B81/FCyI_data_base!B77-1</f>
        <v>9.2289073869864513E-2</v>
      </c>
      <c r="C69" s="196">
        <f>FCyI_data_base!C81</f>
        <v>4.2162633294621887E-2</v>
      </c>
      <c r="D69" s="195">
        <f>FCyI_data_base!D81-FCyI_data_base!D77</f>
        <v>195193708.18159962</v>
      </c>
      <c r="E69" s="195">
        <f>FCyI_data_base!E81-FCyI_data_base!E77</f>
        <v>64152259.632799983</v>
      </c>
      <c r="F69" s="195">
        <f>FCyI_data_base!F81-FCyI_data_base!F77</f>
        <v>58992211.977200031</v>
      </c>
      <c r="G69" s="193">
        <v>5.8249642499999997E-2</v>
      </c>
      <c r="H69" s="192">
        <f>-FCyI_data_base!H81</f>
        <v>-3.3637208984922229E-2</v>
      </c>
      <c r="I69" s="192">
        <f>-FCyI_data_base!I81</f>
        <v>1.1092184593585172E-2</v>
      </c>
      <c r="J69" s="192">
        <f>FCyI_data_base!K81</f>
        <v>0.13264744673906023</v>
      </c>
    </row>
    <row r="70" spans="1:10">
      <c r="A70" s="2">
        <v>43921</v>
      </c>
      <c r="B70" s="193">
        <f>FCyI_data_base!B82/FCyI_data_base!B78-1</f>
        <v>0.11783001170031282</v>
      </c>
      <c r="C70" s="196">
        <f>FCyI_data_base!C82</f>
        <v>2.645147770908407E-2</v>
      </c>
      <c r="D70" s="195">
        <f>FCyI_data_base!D82-FCyI_data_base!D78</f>
        <v>142917003.26720023</v>
      </c>
      <c r="E70" s="195">
        <f>FCyI_data_base!E82-FCyI_data_base!E78</f>
        <v>61208861.152699977</v>
      </c>
      <c r="F70" s="195">
        <f>FCyI_data_base!F82-FCyI_data_base!F78</f>
        <v>28690647.201499701</v>
      </c>
      <c r="G70" s="193">
        <v>1.5165081700000001E-2</v>
      </c>
      <c r="H70" s="192">
        <f>-FCyI_data_base!H82</f>
        <v>-3.6627159582406851E-2</v>
      </c>
      <c r="I70" s="192">
        <f>-FCyI_data_base!I82</f>
        <v>6.7593298210632674E-3</v>
      </c>
      <c r="J70" s="192">
        <f>FCyI_data_base!K82</f>
        <v>0.13120912859635361</v>
      </c>
    </row>
    <row r="71" spans="1:10">
      <c r="A71" s="2">
        <v>44012</v>
      </c>
      <c r="B71" s="193">
        <f>FCyI_data_base!B83/FCyI_data_base!B79-1</f>
        <v>0.14353602089006356</v>
      </c>
      <c r="C71" s="196">
        <f>FCyI_data_base!C83</f>
        <v>2.8249926434244399E-2</v>
      </c>
      <c r="D71" s="195">
        <f>FCyI_data_base!D83-FCyI_data_base!D79</f>
        <v>19572.411900281906</v>
      </c>
      <c r="E71" s="195">
        <f>FCyI_data_base!E83-FCyI_data_base!E79</f>
        <v>21023268.215299994</v>
      </c>
      <c r="F71" s="195">
        <f>FCyI_data_base!F83-FCyI_data_base!F79</f>
        <v>-31316615.318300009</v>
      </c>
      <c r="G71" s="193">
        <v>5.73018894E-2</v>
      </c>
      <c r="H71" s="192">
        <f>-FCyI_data_base!H83</f>
        <v>-3.4402891020799492E-2</v>
      </c>
      <c r="I71" s="192">
        <f>-FCyI_data_base!I83</f>
        <v>6.5211655951038089E-3</v>
      </c>
      <c r="J71" s="192">
        <f>FCyI_data_base!K83</f>
        <v>0.13050888375357456</v>
      </c>
    </row>
    <row r="72" spans="1:10">
      <c r="A72" s="2">
        <v>44104</v>
      </c>
      <c r="B72" s="193">
        <f>FCyI_data_base!B84/FCyI_data_base!B80-1</f>
        <v>0.1817476247100791</v>
      </c>
      <c r="C72" s="196">
        <f>FCyI_data_base!C84</f>
        <v>2.5149784004154241E-2</v>
      </c>
      <c r="D72" s="195">
        <f>FCyI_data_base!D84-FCyI_data_base!D80</f>
        <v>-40702166.007059813</v>
      </c>
      <c r="E72" s="195">
        <f>FCyI_data_base!E84-FCyI_data_base!E80</f>
        <v>16414041.641800016</v>
      </c>
      <c r="F72" s="195">
        <f>FCyI_data_base!F84-FCyI_data_base!F80</f>
        <v>-30943603.351499796</v>
      </c>
      <c r="G72" s="193">
        <v>1.69429057E-2</v>
      </c>
      <c r="H72" s="192">
        <f>-FCyI_data_base!H84</f>
        <v>-3.6910772955846161E-2</v>
      </c>
      <c r="I72" s="192">
        <f>-FCyI_data_base!I84</f>
        <v>5.2465621704030907E-3</v>
      </c>
      <c r="J72" s="192">
        <f>FCyI_data_base!K84</f>
        <v>0.13401639995364054</v>
      </c>
    </row>
    <row r="73" spans="1:10">
      <c r="A73" s="2">
        <v>44196</v>
      </c>
      <c r="B73" s="193">
        <f>FCyI_data_base!B85/FCyI_data_base!B81-1</f>
        <v>0.19614846181784062</v>
      </c>
      <c r="C73" s="196">
        <f>FCyI_data_base!C85</f>
        <v>4.1289509965961591E-3</v>
      </c>
      <c r="D73" s="195">
        <f>FCyI_data_base!D85-FCyI_data_base!D81</f>
        <v>-232930388.38155985</v>
      </c>
      <c r="E73" s="195">
        <f>FCyI_data_base!E85-FCyI_data_base!E81</f>
        <v>-4231022.1794999838</v>
      </c>
      <c r="F73" s="195">
        <f>FCyI_data_base!F85-FCyI_data_base!F81</f>
        <v>-35946844.64289999</v>
      </c>
      <c r="G73" s="193">
        <v>-3.0676000700000001E-2</v>
      </c>
      <c r="H73" s="192">
        <f>-FCyI_data_base!H85</f>
        <v>-3.6470410957320204E-2</v>
      </c>
      <c r="I73" s="192">
        <f>-FCyI_data_base!I85</f>
        <v>5.1613711616205898E-3</v>
      </c>
      <c r="J73" s="192">
        <f>FCyI_data_base!K85</f>
        <v>0.10213155556531388</v>
      </c>
    </row>
    <row r="74" spans="1:10">
      <c r="A74" s="2">
        <v>44286</v>
      </c>
      <c r="B74" s="193">
        <f>FCyI_data_base!B86/FCyI_data_base!B82-1</f>
        <v>0.12918634921214744</v>
      </c>
      <c r="C74" s="196">
        <f>FCyI_data_base!C86</f>
        <v>-3.3814228029103055E-2</v>
      </c>
      <c r="D74" s="195">
        <f>FCyI_data_base!D86-FCyI_data_base!D82</f>
        <v>-298727073.51186013</v>
      </c>
      <c r="E74" s="195">
        <f>FCyI_data_base!E86-FCyI_data_base!E82</f>
        <v>-10097073.562099963</v>
      </c>
      <c r="F74" s="195">
        <f>FCyI_data_base!F86-FCyI_data_base!F82</f>
        <v>-96753010.315799952</v>
      </c>
      <c r="G74" s="192">
        <f>FCyI_data_base!G86</f>
        <v>-6.6907917002941963E-2</v>
      </c>
      <c r="H74" s="192">
        <f>-FCyI_data_base!H86</f>
        <v>-3.8735043567313054E-2</v>
      </c>
      <c r="I74" s="192">
        <f>-FCyI_data_base!I86</f>
        <v>5.3703779967294724E-3</v>
      </c>
      <c r="J74" s="192">
        <f>FCyI_data_base!K86</f>
        <v>9.2996613121267516E-2</v>
      </c>
    </row>
    <row r="75" spans="1:10">
      <c r="A75" s="2">
        <v>44377</v>
      </c>
      <c r="B75" s="193">
        <f>FCyI_data_base!B87/FCyI_data_base!B83-1</f>
        <v>7.9437635376982119E-3</v>
      </c>
      <c r="C75" s="196">
        <f>FCyI_data_base!C87</f>
        <v>-6.1180011515250876E-2</v>
      </c>
      <c r="D75" s="195">
        <f>FCyI_data_base!D87-FCyI_data_base!D83</f>
        <v>-179754979.8555603</v>
      </c>
      <c r="E75" s="195">
        <f>FCyI_data_base!E87-FCyI_data_base!E83</f>
        <v>46197185.347300023</v>
      </c>
      <c r="F75" s="195">
        <f>FCyI_data_base!F87-FCyI_data_base!F83</f>
        <v>-3139500.6043999195</v>
      </c>
      <c r="G75" s="192">
        <f>FCyI_data_base!G87</f>
        <v>-2.1856398809523725E-2</v>
      </c>
      <c r="H75" s="192">
        <f>-FCyI_data_base!H87</f>
        <v>-3.9268223475116271E-2</v>
      </c>
      <c r="I75" s="192">
        <f>-FCyI_data_base!I87</f>
        <v>4.7254785666636795E-3</v>
      </c>
      <c r="J75" s="192">
        <f>FCyI_data_base!K87</f>
        <v>8.3416932817865247E-2</v>
      </c>
    </row>
    <row r="76" spans="1:10">
      <c r="A76" s="2">
        <v>44469</v>
      </c>
      <c r="B76" s="193">
        <f>FCyI_data_base!B88/FCyI_data_base!B84-1</f>
        <v>-6.4026750098527319E-2</v>
      </c>
      <c r="C76" s="196">
        <f>FCyI_data_base!C88</f>
        <v>-6.4552277757231935E-2</v>
      </c>
      <c r="D76" s="195">
        <f>FCyI_data_base!D88-FCyI_data_base!D84</f>
        <v>-203452740.74644017</v>
      </c>
      <c r="E76" s="195">
        <f>FCyI_data_base!E88-FCyI_data_base!E84</f>
        <v>51851406.273799986</v>
      </c>
      <c r="F76" s="195">
        <f>FCyI_data_base!F88-FCyI_data_base!F84</f>
        <v>-51283824.576400042</v>
      </c>
      <c r="G76" s="192">
        <f>FCyI_data_base!G88</f>
        <v>4.1617610820578799E-2</v>
      </c>
      <c r="H76" s="192">
        <f>-FCyI_data_base!H88</f>
        <v>-4.1329590777704081E-2</v>
      </c>
      <c r="I76" s="192">
        <f>-FCyI_data_base!I88</f>
        <v>1.2592646588977519E-3</v>
      </c>
      <c r="J76" s="192">
        <f>FCyI_data_base!K88</f>
        <v>7.2408742070926166E-2</v>
      </c>
    </row>
    <row r="77" spans="1:10">
      <c r="A77" s="2">
        <v>44561</v>
      </c>
      <c r="B77" s="193">
        <f>FCyI_data_base!B89/FCyI_data_base!B85-1</f>
        <v>-0.13623617683190714</v>
      </c>
      <c r="C77" s="196">
        <f>FCyI_data_base!C89</f>
        <v>-6.2576982743540732E-2</v>
      </c>
      <c r="D77" s="195">
        <f>FCyI_data_base!D89-FCyI_data_base!D85</f>
        <v>9722812.1847600937</v>
      </c>
      <c r="E77" s="195">
        <f>FCyI_data_base!E89-FCyI_data_base!E85</f>
        <v>101832452.2139</v>
      </c>
      <c r="F77" s="195">
        <f>FCyI_data_base!F89-FCyI_data_base!F85</f>
        <v>96143496.086800098</v>
      </c>
      <c r="G77" s="192">
        <f>FCyI_data_base!G89</f>
        <v>9.716969369519135E-2</v>
      </c>
      <c r="H77" s="192">
        <f>-FCyI_data_base!H89</f>
        <v>-4.0600546295635739E-2</v>
      </c>
      <c r="I77" s="192">
        <f>-FCyI_data_base!I89</f>
        <v>3.3893628930906083E-4</v>
      </c>
      <c r="J77" s="192">
        <f>FCyI_data_base!K89</f>
        <v>8.0357739568187952E-2</v>
      </c>
    </row>
    <row r="78" spans="1:10">
      <c r="A78" s="2">
        <v>44651</v>
      </c>
      <c r="B78" s="193">
        <f>FCyI_data_base!B90/FCyI_data_base!B86-1</f>
        <v>-0.11743192183432238</v>
      </c>
      <c r="C78" s="196">
        <f>FCyI_data_base!C90</f>
        <v>-5.6322956016435555E-2</v>
      </c>
      <c r="D78" s="195">
        <f>FCyI_data_base!D90-FCyI_data_base!D86</f>
        <v>90088096.599260092</v>
      </c>
      <c r="E78" s="195">
        <f>FCyI_data_base!E90-FCyI_data_base!E86</f>
        <v>108326108.99779999</v>
      </c>
      <c r="F78" s="195">
        <f>FCyI_data_base!F90-FCyI_data_base!F86</f>
        <v>227511608.18630004</v>
      </c>
      <c r="G78" s="192">
        <f>FCyI_data_base!G90</f>
        <v>0.1481124968611367</v>
      </c>
      <c r="H78" s="192">
        <f>-FCyI_data_base!H90</f>
        <v>-4.4668917244183995E-2</v>
      </c>
      <c r="I78" s="192">
        <f>-FCyI_data_base!I90</f>
        <v>8.0320704523384467E-4</v>
      </c>
      <c r="J78" s="192">
        <f>FCyI_data_base!K90</f>
        <v>7.8439072545027549E-2</v>
      </c>
    </row>
    <row r="79" spans="1:10">
      <c r="A79" s="2">
        <v>44742</v>
      </c>
      <c r="B79" s="193">
        <f>FCyI_data_base!B91/FCyI_data_base!B87-1</f>
        <v>-0.11337012016086145</v>
      </c>
      <c r="C79" s="196">
        <f>FCyI_data_base!C91</f>
        <v>-5.5040811423603508E-2</v>
      </c>
      <c r="D79" s="195">
        <f>FCyI_data_base!D91-FCyI_data_base!D87</f>
        <v>72984990.678160191</v>
      </c>
      <c r="E79" s="195">
        <f>FCyI_data_base!E91-FCyI_data_base!E87</f>
        <v>79525309.418499976</v>
      </c>
      <c r="F79" s="195">
        <f>FCyI_data_base!F91-FCyI_data_base!F87</f>
        <v>254157686.19249988</v>
      </c>
      <c r="G79" s="192">
        <f>FCyI_data_base!G91</f>
        <v>0.16609842567815369</v>
      </c>
      <c r="H79" s="192">
        <f>-FCyI_data_base!H91</f>
        <v>-4.8246777038721891E-2</v>
      </c>
      <c r="I79" s="192">
        <f>-FCyI_data_base!I91</f>
        <v>-2.4766815912859869E-3</v>
      </c>
      <c r="J79" s="192">
        <f>FCyI_data_base!K91</f>
        <v>6.7018727839535552E-2</v>
      </c>
    </row>
    <row r="80" spans="1:10">
      <c r="A80" s="2">
        <v>44834</v>
      </c>
      <c r="B80" s="193">
        <f>FCyI_data_base!B92/FCyI_data_base!B88-1</f>
        <v>-0.13645272547752929</v>
      </c>
      <c r="C80" s="196">
        <f>FCyI_data_base!C92</f>
        <v>-6.8373701979249635E-2</v>
      </c>
      <c r="D80" s="195">
        <f>FCyI_data_base!D92-FCyI_data_base!D88</f>
        <v>137396185.42444181</v>
      </c>
      <c r="E80" s="195">
        <f>FCyI_data_base!E92-FCyI_data_base!E88</f>
        <v>85698678.076999992</v>
      </c>
      <c r="F80" s="195">
        <f>FCyI_data_base!F92-FCyI_data_base!F88</f>
        <v>371107049.53779984</v>
      </c>
      <c r="G80" s="192">
        <f>FCyI_data_base!G92</f>
        <v>0.13781773256578078</v>
      </c>
      <c r="H80" s="192">
        <f>-FCyI_data_base!H92</f>
        <v>-4.634346337160937E-2</v>
      </c>
      <c r="I80" s="192">
        <f>-FCyI_data_base!I92</f>
        <v>-3.340870838429752E-3</v>
      </c>
      <c r="J80" s="192">
        <f>FCyI_data_base!K92</f>
        <v>3.9616143346672225E-2</v>
      </c>
    </row>
    <row r="81" spans="1:10">
      <c r="A81" s="2">
        <v>44926</v>
      </c>
      <c r="B81" s="193">
        <f>FCyI_data_base!B93/FCyI_data_base!B89-1</f>
        <v>-0.13697319024943777</v>
      </c>
      <c r="C81" s="196">
        <f>FCyI_data_base!C93</f>
        <v>-6.1556575282155745E-2</v>
      </c>
      <c r="D81" s="195">
        <f>FCyI_data_base!D93-FCyI_data_base!D89</f>
        <v>119950809.75294161</v>
      </c>
      <c r="E81" s="195">
        <f>FCyI_data_base!E93-FCyI_data_base!E89</f>
        <v>41041037.877399981</v>
      </c>
      <c r="F81" s="195">
        <f>FCyI_data_base!F93-FCyI_data_base!F89</f>
        <v>263311983.83949947</v>
      </c>
      <c r="G81" s="192">
        <f>FCyI_data_base!G93</f>
        <v>0.11135522810207465</v>
      </c>
      <c r="H81" s="192">
        <f>-FCyI_data_base!H93</f>
        <v>-5.3671721050516305E-2</v>
      </c>
      <c r="I81" s="192">
        <f>-FCyI_data_base!I93</f>
        <v>1.5566944863896343E-3</v>
      </c>
      <c r="J81" s="192">
        <f>FCyI_data_base!K93</f>
        <v>7.4876087949101756E-3</v>
      </c>
    </row>
    <row r="82" spans="1:10">
      <c r="A82" s="2">
        <v>45016</v>
      </c>
      <c r="B82" s="193">
        <f>FCyI_data_base!B94/FCyI_data_base!B90-1</f>
        <v>-0.14900551975469389</v>
      </c>
      <c r="C82" s="196">
        <f>FCyI_data_base!C94</f>
        <v>-6.5269565934561347E-2</v>
      </c>
      <c r="D82" s="195">
        <f>FCyI_data_base!D94-FCyI_data_base!D90</f>
        <v>126252818.97734141</v>
      </c>
      <c r="E82" s="195">
        <f>FCyI_data_base!E94-FCyI_data_base!E90</f>
        <v>32682058.489700019</v>
      </c>
      <c r="F82" s="195">
        <f>FCyI_data_base!F94-FCyI_data_base!F90</f>
        <v>185047795.47189999</v>
      </c>
      <c r="G82" s="192">
        <f>FCyI_data_base!G94</f>
        <v>9.3257512241947005E-2</v>
      </c>
      <c r="H82" s="192">
        <f>-FCyI_data_base!H94</f>
        <v>-6.4124429965674815E-2</v>
      </c>
      <c r="I82" s="192">
        <f>-FCyI_data_base!I94</f>
        <v>-2.7893003588988191E-2</v>
      </c>
      <c r="J82" s="192">
        <f>FCyI_data_base!K94</f>
        <v>6.375988269169919E-3</v>
      </c>
    </row>
    <row r="83" spans="1:10">
      <c r="A83" s="2">
        <v>45107</v>
      </c>
      <c r="B83" s="193">
        <f>FCyI_data_base!B95/FCyI_data_base!B91-1</f>
        <v>-8.8581504522275423E-2</v>
      </c>
      <c r="C83" s="196">
        <f>FCyI_data_base!C95</f>
        <v>-6.5292873254109818E-2</v>
      </c>
      <c r="D83" s="195">
        <f>FCyI_data_base!D95-FCyI_data_base!D91</f>
        <v>171782094.11104155</v>
      </c>
      <c r="E83" s="195">
        <f>FCyI_data_base!E95-FCyI_data_base!E91</f>
        <v>30728915.40169996</v>
      </c>
      <c r="F83" s="195">
        <f>FCyI_data_base!F95-FCyI_data_base!F91</f>
        <v>121403882.3111999</v>
      </c>
      <c r="G83" s="192">
        <f>FCyI_data_base!G95</f>
        <v>7.854671683343617E-2</v>
      </c>
      <c r="H83" s="192">
        <f>-FCyI_data_base!H95</f>
        <v>-6.3941950976416528E-2</v>
      </c>
      <c r="I83" s="192">
        <f>-FCyI_data_base!I95</f>
        <v>-2.887896344393566E-2</v>
      </c>
      <c r="J83" s="192">
        <f>FCyI_data_base!K95</f>
        <v>1.207799979236693E-2</v>
      </c>
    </row>
    <row r="84" spans="1:10">
      <c r="A84" s="2">
        <v>45199</v>
      </c>
      <c r="B84" s="193">
        <f>FCyI_data_base!B96/FCyI_data_base!B92-1</f>
        <v>-1.4262423778099831E-2</v>
      </c>
      <c r="C84" s="196">
        <f>FCyI_data_base!C96</f>
        <v>-6.1173997926649237E-2</v>
      </c>
      <c r="D84" s="195">
        <f>FCyI_data_base!D96-FCyI_data_base!D92</f>
        <v>188308587.43685818</v>
      </c>
      <c r="E84" s="195">
        <f>FCyI_data_base!E96-FCyI_data_base!E92</f>
        <v>11187570.142199993</v>
      </c>
      <c r="F84" s="195">
        <f>FCyI_data_base!F96-FCyI_data_base!F92</f>
        <v>16770779.541461945</v>
      </c>
      <c r="G84" s="192">
        <f>FCyI_data_base!G96</f>
        <v>0.10338215589336053</v>
      </c>
      <c r="H84" s="192">
        <f>-FCyI_data_base!H96</f>
        <v>-7.043017548554395E-2</v>
      </c>
      <c r="I84" s="192">
        <f>-FCyI_data_base!I96</f>
        <v>-3.2714314038055928E-2</v>
      </c>
      <c r="J84" s="192">
        <f>FCyI_data_base!K96</f>
        <v>1.5541939165002606E-2</v>
      </c>
    </row>
    <row r="85" spans="1:10">
      <c r="A85" s="2">
        <v>45291</v>
      </c>
      <c r="B85" s="193">
        <f>FCyI_data_base!B97/FCyI_data_base!B93-1</f>
        <v>3.3501604288287634E-2</v>
      </c>
      <c r="C85" s="196">
        <f>FCyI_data_base!C97</f>
        <v>-5.4556377596500227E-2</v>
      </c>
      <c r="D85" s="195">
        <f>FCyI_data_base!D97-FCyI_data_base!D93</f>
        <v>237491954.49855852</v>
      </c>
      <c r="E85" s="195">
        <f>FCyI_data_base!E97-FCyI_data_base!E93</f>
        <v>38542299.507300019</v>
      </c>
      <c r="F85" s="195">
        <f>FCyI_data_base!F97-FCyI_data_base!F93</f>
        <v>55430670.896561623</v>
      </c>
      <c r="G85" s="192">
        <f>FCyI_data_base!G97</f>
        <v>0.13333939283766583</v>
      </c>
      <c r="H85" s="192">
        <f>-FCyI_data_base!H97</f>
        <v>-7.1353187898294854E-2</v>
      </c>
      <c r="I85" s="192">
        <f>-FCyI_data_base!I97</f>
        <v>-3.4106813454627807E-2</v>
      </c>
      <c r="J85" s="192">
        <f>FCyI_data_base!K97</f>
        <v>6.1195381119522252E-3</v>
      </c>
    </row>
    <row r="86" spans="1:10">
      <c r="A86" s="2">
        <v>45382</v>
      </c>
      <c r="B86" s="193">
        <f>FCyI_data_base!B98/FCyI_data_base!B94-1</f>
        <v>5.7944342026012396E-2</v>
      </c>
      <c r="C86" s="196">
        <f>FCyI_data_base!C98</f>
        <v>-6.3048599285295048E-2</v>
      </c>
      <c r="D86" s="195">
        <f>FCyI_data_base!D98-FCyI_data_base!D94</f>
        <v>268186901.78226876</v>
      </c>
      <c r="E86" s="195">
        <f>FCyI_data_base!E98-FCyI_data_base!E94</f>
        <v>28562505.079299927</v>
      </c>
      <c r="F86" s="195">
        <f>FCyI_data_base!F98-FCyI_data_base!F94</f>
        <v>50962534.184644699</v>
      </c>
      <c r="G86" s="192">
        <f>FCyI_data_base!G98</f>
        <v>0.12043479227332332</v>
      </c>
      <c r="H86" s="192">
        <f>-FCyI_data_base!H98</f>
        <v>-6.9543638742234543E-2</v>
      </c>
      <c r="I86" s="192">
        <f>-FCyI_data_base!I98</f>
        <v>-3.4492848584805169E-2</v>
      </c>
      <c r="J86" s="192">
        <f>FCyI_data_base!K98</f>
        <v>6.0956982543284195E-3</v>
      </c>
    </row>
    <row r="87" spans="1:10">
      <c r="A87" s="2">
        <v>45473</v>
      </c>
      <c r="B87" s="193">
        <f>FCyI_data_base!B99/FCyI_data_base!B95-1</f>
        <v>6.6738621016803279E-2</v>
      </c>
      <c r="C87" s="196">
        <f>FCyI_data_base!C99</f>
        <v>-4.6206520639965998E-2</v>
      </c>
      <c r="D87" s="195">
        <f>FCyI_data_base!D99-FCyI_data_base!D95</f>
        <v>291819325.19896841</v>
      </c>
      <c r="E87" s="195">
        <f>FCyI_data_base!E99-FCyI_data_base!E95</f>
        <v>28528634.432400048</v>
      </c>
      <c r="F87" s="195">
        <f>FCyI_data_base!F99-FCyI_data_base!F95</f>
        <v>166417981.96194458</v>
      </c>
      <c r="G87" s="192">
        <f>FCyI_data_base!G99</f>
        <v>9.2331785289988089E-2</v>
      </c>
      <c r="H87" s="192">
        <f>-FCyI_data_base!H99</f>
        <v>-6.6260349385578315E-2</v>
      </c>
      <c r="I87" s="192">
        <f>-FCyI_data_base!I99</f>
        <v>-3.2513485156892286E-2</v>
      </c>
      <c r="J87" s="192">
        <f>FCyI_data_base!K99</f>
        <v>6.0073171036595383E-3</v>
      </c>
    </row>
    <row r="88" spans="1:10">
      <c r="A88" s="2">
        <v>45565</v>
      </c>
      <c r="B88" s="193">
        <f>FCyI_data_base!B100/FCyI_data_base!B96-1</f>
        <v>6.7348590219410198E-2</v>
      </c>
      <c r="C88" s="196">
        <f>FCyI_data_base!C100</f>
        <v>-4.1036255756247919E-2</v>
      </c>
      <c r="D88" s="195">
        <f>FCyI_data_base!D100-FCyI_data_base!D96</f>
        <v>358132688.05348158</v>
      </c>
      <c r="E88" s="195">
        <f>FCyI_data_base!E100-FCyI_data_base!E96</f>
        <v>68725237.749007165</v>
      </c>
      <c r="F88" s="195">
        <f>FCyI_data_base!F100-FCyI_data_base!F96</f>
        <v>322866135.69928551</v>
      </c>
      <c r="G88" s="192">
        <f>FCyI_data_base!G100</f>
        <v>6.3053537404995641E-2</v>
      </c>
      <c r="H88" s="192">
        <f>-FCyI_data_base!H100</f>
        <v>-6.6458950649749216E-2</v>
      </c>
      <c r="I88" s="192">
        <f>-FCyI_data_base!I100</f>
        <v>-3.2712086421063186E-2</v>
      </c>
      <c r="J88" s="192">
        <f>FCyI_data_base!K100</f>
        <v>5.8413509997624607E-3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REER</vt:lpstr>
      <vt:lpstr>VIX</vt:lpstr>
      <vt:lpstr>DSTI</vt:lpstr>
      <vt:lpstr>BOP</vt:lpstr>
      <vt:lpstr>GD</vt:lpstr>
      <vt:lpstr>GE</vt:lpstr>
      <vt:lpstr>Employment</vt:lpstr>
      <vt:lpstr>Liquidity</vt:lpstr>
      <vt:lpstr>CAR</vt:lpstr>
      <vt:lpstr>FCyI_raw</vt:lpstr>
      <vt:lpstr>FCyI_data_base</vt:lpstr>
      <vt:lpstr>FCyI_data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Victor Yerz</cp:lastModifiedBy>
  <dcterms:created xsi:type="dcterms:W3CDTF">2015-06-05T18:17:20Z</dcterms:created>
  <dcterms:modified xsi:type="dcterms:W3CDTF">2024-12-03T07:20:07Z</dcterms:modified>
</cp:coreProperties>
</file>